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8800" windowHeight="12375" tabRatio="853" activeTab="15"/>
  </bookViews>
  <sheets>
    <sheet name="03.1.3." sheetId="8" r:id="rId1"/>
    <sheet name="08.4.2." sheetId="9" r:id="rId2"/>
    <sheet name="09.4.1." sheetId="11" r:id="rId3"/>
    <sheet name="09.4.3." sheetId="7" r:id="rId4"/>
    <sheet name="09.31.1." sheetId="12" r:id="rId5"/>
    <sheet name="10.piel." sheetId="13" r:id="rId6"/>
    <sheet name="15.piel." sheetId="14" r:id="rId7"/>
    <sheet name="01.3.3." sheetId="16" r:id="rId8"/>
    <sheet name="06.1.1." sheetId="17" r:id="rId9"/>
    <sheet name="06.1.7" sheetId="18" r:id="rId10"/>
    <sheet name="09.1.3" sheetId="19" r:id="rId11"/>
    <sheet name="09.1.8" sheetId="20" r:id="rId12"/>
    <sheet name="09.1.9" sheetId="21" r:id="rId13"/>
    <sheet name="10.piel. (2)" sheetId="22" r:id="rId14"/>
    <sheet name="28.piel." sheetId="15" r:id="rId15"/>
    <sheet name="09.1.8." sheetId="10" r:id="rId16"/>
  </sheets>
  <definedNames>
    <definedName name="_xlnm._FilterDatabase" localSheetId="7" hidden="1">'01.3.3.'!$A$18:$P$296</definedName>
    <definedName name="_xlnm._FilterDatabase" localSheetId="0" hidden="1">'03.1.3.'!$A$18:$P$296</definedName>
    <definedName name="_xlnm._FilterDatabase" localSheetId="8" hidden="1">'06.1.1.'!$A$18:$P$296</definedName>
    <definedName name="_xlnm._FilterDatabase" localSheetId="9" hidden="1">'06.1.7'!$A$18:$P$296</definedName>
    <definedName name="_xlnm._FilterDatabase" localSheetId="1" hidden="1">'08.4.2.'!$A$18:$P$296</definedName>
    <definedName name="_xlnm._FilterDatabase" localSheetId="10" hidden="1">'09.1.3'!$A$18:$P$296</definedName>
    <definedName name="_xlnm._FilterDatabase" localSheetId="11" hidden="1">'09.1.8'!$A$18:$P$296</definedName>
    <definedName name="_xlnm._FilterDatabase" localSheetId="15" hidden="1">'09.1.8.'!$A$18:$P$296</definedName>
    <definedName name="_xlnm._FilterDatabase" localSheetId="12" hidden="1">'09.1.9'!$A$18:$P$296</definedName>
    <definedName name="_xlnm._FilterDatabase" localSheetId="4" hidden="1">'09.31.1.'!$A$18:$P$296</definedName>
    <definedName name="_xlnm._FilterDatabase" localSheetId="2" hidden="1">'09.4.1.'!$A$18:$P$296</definedName>
    <definedName name="_xlnm._FilterDatabase" localSheetId="3" hidden="1">'09.4.3.'!$A$18:$P$296</definedName>
    <definedName name="_xlnm.Print_Area" localSheetId="6">'15.piel.'!$A$1:$M$89</definedName>
    <definedName name="_xlnm.Print_Titles" localSheetId="7">'01.3.3.'!$18:$18</definedName>
    <definedName name="_xlnm.Print_Titles" localSheetId="0">'03.1.3.'!$18:$18</definedName>
    <definedName name="_xlnm.Print_Titles" localSheetId="8">'06.1.1.'!$18:$18</definedName>
    <definedName name="_xlnm.Print_Titles" localSheetId="9">'06.1.7'!$18:$18</definedName>
    <definedName name="_xlnm.Print_Titles" localSheetId="1">'08.4.2.'!$18:$18</definedName>
    <definedName name="_xlnm.Print_Titles" localSheetId="10">'09.1.3'!$18:$18</definedName>
    <definedName name="_xlnm.Print_Titles" localSheetId="11">'09.1.8'!$18:$18</definedName>
    <definedName name="_xlnm.Print_Titles" localSheetId="15">'09.1.8.'!$18:$18</definedName>
    <definedName name="_xlnm.Print_Titles" localSheetId="12">'09.1.9'!$18:$18</definedName>
    <definedName name="_xlnm.Print_Titles" localSheetId="4">'09.31.1.'!$18:$18</definedName>
    <definedName name="_xlnm.Print_Titles" localSheetId="2">'09.4.1.'!$18:$18</definedName>
    <definedName name="_xlnm.Print_Titles" localSheetId="3">'09.4.3.'!$18:$18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7" i="22" l="1"/>
  <c r="G157" i="22" s="1"/>
  <c r="G153" i="22" s="1"/>
  <c r="G156" i="22"/>
  <c r="G155" i="22"/>
  <c r="G154" i="22"/>
  <c r="F153" i="22"/>
  <c r="E148" i="22"/>
  <c r="G148" i="22" s="1"/>
  <c r="G140" i="22" s="1"/>
  <c r="G147" i="22"/>
  <c r="G146" i="22"/>
  <c r="G145" i="22"/>
  <c r="G144" i="22"/>
  <c r="G143" i="22"/>
  <c r="G142" i="22"/>
  <c r="G141" i="22"/>
  <c r="F140" i="22"/>
  <c r="E135" i="22"/>
  <c r="G135" i="22" s="1"/>
  <c r="G134" i="22"/>
  <c r="G133" i="22"/>
  <c r="E132" i="22"/>
  <c r="G132" i="22" s="1"/>
  <c r="G131" i="22"/>
  <c r="G130" i="22"/>
  <c r="G129" i="22"/>
  <c r="G128" i="22"/>
  <c r="G127" i="22"/>
  <c r="G126" i="22"/>
  <c r="E125" i="22"/>
  <c r="G125" i="22" s="1"/>
  <c r="G124" i="22"/>
  <c r="G123" i="22"/>
  <c r="G122" i="22"/>
  <c r="G121" i="22"/>
  <c r="E121" i="22"/>
  <c r="G120" i="22"/>
  <c r="E119" i="22"/>
  <c r="G119" i="22" s="1"/>
  <c r="E118" i="22"/>
  <c r="G118" i="22" s="1"/>
  <c r="E117" i="22"/>
  <c r="G117" i="22" s="1"/>
  <c r="E116" i="22"/>
  <c r="G116" i="22" s="1"/>
  <c r="G115" i="22"/>
  <c r="G114" i="22"/>
  <c r="G113" i="22"/>
  <c r="G112" i="22"/>
  <c r="G111" i="22"/>
  <c r="F110" i="22"/>
  <c r="G105" i="22"/>
  <c r="G104" i="22"/>
  <c r="G103" i="22"/>
  <c r="E102" i="22"/>
  <c r="G102" i="22" s="1"/>
  <c r="G91" i="22" s="1"/>
  <c r="G101" i="22"/>
  <c r="E101" i="22"/>
  <c r="G100" i="22"/>
  <c r="G99" i="22"/>
  <c r="G98" i="22"/>
  <c r="G97" i="22"/>
  <c r="G96" i="22"/>
  <c r="G95" i="22"/>
  <c r="G94" i="22"/>
  <c r="E94" i="22"/>
  <c r="G93" i="22"/>
  <c r="G92" i="22"/>
  <c r="F91" i="22"/>
  <c r="E86" i="22"/>
  <c r="G86" i="22" s="1"/>
  <c r="G85" i="22"/>
  <c r="E84" i="22"/>
  <c r="G84" i="22" s="1"/>
  <c r="G83" i="22"/>
  <c r="G82" i="22" s="1"/>
  <c r="F82" i="22"/>
  <c r="G77" i="22"/>
  <c r="E77" i="22"/>
  <c r="E76" i="22"/>
  <c r="G76" i="22" s="1"/>
  <c r="G75" i="22" s="1"/>
  <c r="F75" i="22"/>
  <c r="G70" i="22"/>
  <c r="G69" i="22"/>
  <c r="G68" i="22" s="1"/>
  <c r="F68" i="22"/>
  <c r="E68" i="22"/>
  <c r="G63" i="22"/>
  <c r="G62" i="22"/>
  <c r="E61" i="22"/>
  <c r="G61" i="22" s="1"/>
  <c r="G60" i="22"/>
  <c r="G59" i="22"/>
  <c r="G58" i="22"/>
  <c r="G57" i="22"/>
  <c r="G56" i="22"/>
  <c r="F55" i="22"/>
  <c r="E55" i="22"/>
  <c r="G50" i="22"/>
  <c r="G49" i="22"/>
  <c r="G48" i="22"/>
  <c r="G47" i="22"/>
  <c r="G46" i="22"/>
  <c r="G45" i="22"/>
  <c r="G44" i="22"/>
  <c r="G43" i="22"/>
  <c r="G42" i="22"/>
  <c r="G41" i="22"/>
  <c r="G40" i="22"/>
  <c r="G39" i="22"/>
  <c r="G38" i="22"/>
  <c r="G37" i="22"/>
  <c r="G36" i="22" s="1"/>
  <c r="F36" i="22"/>
  <c r="E36" i="22"/>
  <c r="E31" i="22"/>
  <c r="G31" i="22" s="1"/>
  <c r="G30" i="22" s="1"/>
  <c r="F30" i="22"/>
  <c r="E30" i="22"/>
  <c r="G25" i="22"/>
  <c r="G24" i="22"/>
  <c r="G23" i="22"/>
  <c r="G22" i="22" s="1"/>
  <c r="F22" i="22"/>
  <c r="E22" i="22"/>
  <c r="G17" i="22"/>
  <c r="G16" i="22"/>
  <c r="E15" i="22"/>
  <c r="G15" i="22" s="1"/>
  <c r="G14" i="22"/>
  <c r="G13" i="22" s="1"/>
  <c r="E14" i="22"/>
  <c r="F13" i="22"/>
  <c r="E13" i="22"/>
  <c r="O296" i="21"/>
  <c r="L296" i="21"/>
  <c r="I296" i="21"/>
  <c r="F296" i="21"/>
  <c r="C296" i="21"/>
  <c r="O295" i="21"/>
  <c r="L295" i="21"/>
  <c r="I295" i="21"/>
  <c r="F295" i="21"/>
  <c r="C295" i="21"/>
  <c r="O294" i="21"/>
  <c r="L294" i="21"/>
  <c r="I294" i="21"/>
  <c r="F294" i="21"/>
  <c r="C294" i="21"/>
  <c r="O293" i="21"/>
  <c r="L293" i="21"/>
  <c r="I293" i="21"/>
  <c r="F293" i="21"/>
  <c r="C293" i="21" s="1"/>
  <c r="O292" i="21"/>
  <c r="L292" i="21"/>
  <c r="I292" i="21"/>
  <c r="F292" i="21"/>
  <c r="C292" i="21" s="1"/>
  <c r="O291" i="21"/>
  <c r="L291" i="21"/>
  <c r="I291" i="21"/>
  <c r="F291" i="21"/>
  <c r="C291" i="21" s="1"/>
  <c r="O290" i="21"/>
  <c r="L290" i="21"/>
  <c r="I290" i="21"/>
  <c r="F290" i="21"/>
  <c r="C290" i="21"/>
  <c r="O289" i="21"/>
  <c r="L289" i="21"/>
  <c r="I289" i="21"/>
  <c r="F289" i="21"/>
  <c r="C289" i="21" s="1"/>
  <c r="O288" i="21"/>
  <c r="N288" i="21"/>
  <c r="M288" i="21"/>
  <c r="L288" i="21"/>
  <c r="K288" i="21"/>
  <c r="J288" i="21"/>
  <c r="I288" i="21"/>
  <c r="H288" i="21"/>
  <c r="G288" i="21"/>
  <c r="F288" i="21"/>
  <c r="E288" i="21"/>
  <c r="D288" i="21"/>
  <c r="C288" i="21"/>
  <c r="O283" i="21"/>
  <c r="L283" i="21"/>
  <c r="I283" i="21"/>
  <c r="F283" i="21"/>
  <c r="C283" i="21" s="1"/>
  <c r="O282" i="21"/>
  <c r="L282" i="21"/>
  <c r="L281" i="21" s="1"/>
  <c r="I282" i="21"/>
  <c r="F282" i="21"/>
  <c r="C282" i="21" s="1"/>
  <c r="O281" i="21"/>
  <c r="N281" i="21"/>
  <c r="M281" i="21"/>
  <c r="K281" i="21"/>
  <c r="J281" i="21"/>
  <c r="I281" i="21"/>
  <c r="H281" i="21"/>
  <c r="G281" i="21"/>
  <c r="F281" i="21"/>
  <c r="E281" i="21"/>
  <c r="D281" i="21"/>
  <c r="O280" i="21"/>
  <c r="L280" i="21"/>
  <c r="I280" i="21"/>
  <c r="F280" i="21"/>
  <c r="F279" i="21" s="1"/>
  <c r="C279" i="21" s="1"/>
  <c r="O279" i="21"/>
  <c r="N279" i="21"/>
  <c r="M279" i="21"/>
  <c r="L279" i="21"/>
  <c r="K279" i="21"/>
  <c r="J279" i="21"/>
  <c r="I279" i="21"/>
  <c r="H279" i="21"/>
  <c r="G279" i="21"/>
  <c r="E279" i="21"/>
  <c r="D279" i="21"/>
  <c r="O278" i="21"/>
  <c r="L278" i="21"/>
  <c r="I278" i="21"/>
  <c r="F278" i="21"/>
  <c r="C278" i="21" s="1"/>
  <c r="O277" i="21"/>
  <c r="L277" i="21"/>
  <c r="I277" i="21"/>
  <c r="F277" i="21"/>
  <c r="C277" i="21"/>
  <c r="O276" i="21"/>
  <c r="L276" i="21"/>
  <c r="L275" i="21" s="1"/>
  <c r="I276" i="21"/>
  <c r="F276" i="21"/>
  <c r="F275" i="21" s="1"/>
  <c r="O275" i="21"/>
  <c r="N275" i="21"/>
  <c r="M275" i="21"/>
  <c r="K275" i="21"/>
  <c r="J275" i="21"/>
  <c r="I275" i="21"/>
  <c r="H275" i="21"/>
  <c r="G275" i="21"/>
  <c r="E275" i="21"/>
  <c r="D275" i="21"/>
  <c r="O274" i="21"/>
  <c r="L274" i="21"/>
  <c r="I274" i="21"/>
  <c r="F274" i="21"/>
  <c r="C274" i="21" s="1"/>
  <c r="O273" i="21"/>
  <c r="L273" i="21"/>
  <c r="I273" i="21"/>
  <c r="F273" i="21"/>
  <c r="C273" i="21"/>
  <c r="O272" i="21"/>
  <c r="L272" i="21"/>
  <c r="L271" i="21" s="1"/>
  <c r="C271" i="21" s="1"/>
  <c r="I272" i="21"/>
  <c r="F272" i="21"/>
  <c r="C272" i="21" s="1"/>
  <c r="O271" i="21"/>
  <c r="N271" i="21"/>
  <c r="M271" i="21"/>
  <c r="K271" i="21"/>
  <c r="J271" i="21"/>
  <c r="I271" i="21"/>
  <c r="H271" i="21"/>
  <c r="G271" i="21"/>
  <c r="F271" i="21"/>
  <c r="E271" i="21"/>
  <c r="D271" i="21"/>
  <c r="O270" i="21"/>
  <c r="L270" i="21"/>
  <c r="I270" i="21"/>
  <c r="F270" i="21"/>
  <c r="C270" i="21" s="1"/>
  <c r="O269" i="21"/>
  <c r="I269" i="21"/>
  <c r="E269" i="21"/>
  <c r="D269" i="21"/>
  <c r="O268" i="21"/>
  <c r="N268" i="21"/>
  <c r="M268" i="21"/>
  <c r="K268" i="21"/>
  <c r="J268" i="21"/>
  <c r="I268" i="21"/>
  <c r="H268" i="21"/>
  <c r="G268" i="21"/>
  <c r="E268" i="21"/>
  <c r="D268" i="21"/>
  <c r="O267" i="21"/>
  <c r="L267" i="21"/>
  <c r="I267" i="21"/>
  <c r="F267" i="21"/>
  <c r="C267" i="21" s="1"/>
  <c r="O266" i="21"/>
  <c r="L266" i="21"/>
  <c r="I266" i="21"/>
  <c r="F266" i="21"/>
  <c r="C266" i="21" s="1"/>
  <c r="O265" i="21"/>
  <c r="L265" i="21"/>
  <c r="I265" i="21"/>
  <c r="F265" i="21"/>
  <c r="C265" i="21"/>
  <c r="O264" i="21"/>
  <c r="L264" i="21"/>
  <c r="I264" i="21"/>
  <c r="F264" i="21"/>
  <c r="C264" i="21"/>
  <c r="O263" i="21"/>
  <c r="N263" i="21"/>
  <c r="M263" i="21"/>
  <c r="L263" i="21"/>
  <c r="K263" i="21"/>
  <c r="J263" i="21"/>
  <c r="I263" i="21"/>
  <c r="H263" i="21"/>
  <c r="G263" i="21"/>
  <c r="F263" i="21"/>
  <c r="E263" i="21"/>
  <c r="D263" i="21"/>
  <c r="C263" i="21"/>
  <c r="O262" i="21"/>
  <c r="L262" i="21"/>
  <c r="I262" i="21"/>
  <c r="F262" i="21"/>
  <c r="C262" i="21" s="1"/>
  <c r="O261" i="21"/>
  <c r="L261" i="21"/>
  <c r="I261" i="21"/>
  <c r="F261" i="21"/>
  <c r="C261" i="21"/>
  <c r="O260" i="21"/>
  <c r="L260" i="21"/>
  <c r="I260" i="21"/>
  <c r="F260" i="21"/>
  <c r="C260" i="21" s="1"/>
  <c r="O259" i="21"/>
  <c r="N259" i="21"/>
  <c r="M259" i="21"/>
  <c r="L259" i="21"/>
  <c r="K259" i="21"/>
  <c r="J259" i="21"/>
  <c r="I259" i="21"/>
  <c r="H259" i="21"/>
  <c r="G259" i="21"/>
  <c r="E259" i="21"/>
  <c r="D259" i="21"/>
  <c r="O258" i="21"/>
  <c r="N258" i="21"/>
  <c r="M258" i="21"/>
  <c r="L258" i="21"/>
  <c r="K258" i="21"/>
  <c r="J258" i="21"/>
  <c r="I258" i="21"/>
  <c r="H258" i="21"/>
  <c r="G258" i="21"/>
  <c r="E258" i="21"/>
  <c r="D258" i="21"/>
  <c r="O257" i="21"/>
  <c r="L257" i="21"/>
  <c r="I257" i="21"/>
  <c r="C257" i="21" s="1"/>
  <c r="F257" i="21"/>
  <c r="O256" i="21"/>
  <c r="L256" i="21"/>
  <c r="I256" i="21"/>
  <c r="F256" i="21"/>
  <c r="C256" i="21"/>
  <c r="O255" i="21"/>
  <c r="L255" i="21"/>
  <c r="I255" i="21"/>
  <c r="F255" i="21"/>
  <c r="C255" i="21" s="1"/>
  <c r="O254" i="21"/>
  <c r="L254" i="21"/>
  <c r="I254" i="21"/>
  <c r="F254" i="21"/>
  <c r="C254" i="21" s="1"/>
  <c r="O253" i="21"/>
  <c r="L253" i="21"/>
  <c r="I253" i="21"/>
  <c r="C253" i="21" s="1"/>
  <c r="F253" i="21"/>
  <c r="O252" i="21"/>
  <c r="O251" i="21" s="1"/>
  <c r="O250" i="21" s="1"/>
  <c r="L252" i="21"/>
  <c r="I252" i="21"/>
  <c r="F252" i="21"/>
  <c r="F251" i="21" s="1"/>
  <c r="C252" i="21"/>
  <c r="N251" i="21"/>
  <c r="M251" i="21"/>
  <c r="L251" i="21"/>
  <c r="K251" i="21"/>
  <c r="K250" i="21" s="1"/>
  <c r="K229" i="21" s="1"/>
  <c r="J251" i="21"/>
  <c r="I251" i="21"/>
  <c r="H251" i="21"/>
  <c r="G251" i="21"/>
  <c r="G250" i="21" s="1"/>
  <c r="G229" i="21" s="1"/>
  <c r="E251" i="21"/>
  <c r="D251" i="21"/>
  <c r="N250" i="21"/>
  <c r="M250" i="21"/>
  <c r="L250" i="21"/>
  <c r="J250" i="21"/>
  <c r="I250" i="21"/>
  <c r="H250" i="21"/>
  <c r="E250" i="21"/>
  <c r="D250" i="21"/>
  <c r="O249" i="21"/>
  <c r="L249" i="21"/>
  <c r="I249" i="21"/>
  <c r="F249" i="21"/>
  <c r="C249" i="21"/>
  <c r="O248" i="21"/>
  <c r="L248" i="21"/>
  <c r="I248" i="21"/>
  <c r="F248" i="21"/>
  <c r="C248" i="21"/>
  <c r="O247" i="21"/>
  <c r="L247" i="21"/>
  <c r="I247" i="21"/>
  <c r="F247" i="21"/>
  <c r="C247" i="21" s="1"/>
  <c r="O246" i="21"/>
  <c r="L246" i="21"/>
  <c r="L245" i="21" s="1"/>
  <c r="C245" i="21" s="1"/>
  <c r="I246" i="21"/>
  <c r="F246" i="21"/>
  <c r="C246" i="21" s="1"/>
  <c r="O245" i="21"/>
  <c r="N245" i="21"/>
  <c r="M245" i="21"/>
  <c r="K245" i="21"/>
  <c r="J245" i="21"/>
  <c r="I245" i="21"/>
  <c r="H245" i="21"/>
  <c r="G245" i="21"/>
  <c r="F245" i="21"/>
  <c r="E245" i="21"/>
  <c r="D245" i="21"/>
  <c r="O244" i="21"/>
  <c r="L244" i="21"/>
  <c r="I244" i="21"/>
  <c r="F244" i="21"/>
  <c r="C244" i="21"/>
  <c r="O243" i="21"/>
  <c r="L243" i="21"/>
  <c r="I243" i="21"/>
  <c r="F243" i="21"/>
  <c r="C243" i="21" s="1"/>
  <c r="O242" i="21"/>
  <c r="L242" i="21"/>
  <c r="I242" i="21"/>
  <c r="F242" i="21"/>
  <c r="C242" i="21" s="1"/>
  <c r="O241" i="21"/>
  <c r="L241" i="21"/>
  <c r="I241" i="21"/>
  <c r="F241" i="21"/>
  <c r="C241" i="21"/>
  <c r="O240" i="21"/>
  <c r="L240" i="21"/>
  <c r="I240" i="21"/>
  <c r="F240" i="21"/>
  <c r="C240" i="21"/>
  <c r="O239" i="21"/>
  <c r="L239" i="21"/>
  <c r="I239" i="21"/>
  <c r="F239" i="21"/>
  <c r="C239" i="21" s="1"/>
  <c r="O238" i="21"/>
  <c r="L238" i="21"/>
  <c r="L237" i="21" s="1"/>
  <c r="I238" i="21"/>
  <c r="I237" i="21" s="1"/>
  <c r="F238" i="21"/>
  <c r="C238" i="21" s="1"/>
  <c r="O237" i="21"/>
  <c r="N237" i="21"/>
  <c r="M237" i="21"/>
  <c r="K237" i="21"/>
  <c r="J237" i="21"/>
  <c r="H237" i="21"/>
  <c r="G237" i="21"/>
  <c r="F237" i="21"/>
  <c r="C237" i="21" s="1"/>
  <c r="E237" i="21"/>
  <c r="D237" i="21"/>
  <c r="O236" i="21"/>
  <c r="L236" i="21"/>
  <c r="I236" i="21"/>
  <c r="F236" i="21"/>
  <c r="C236" i="21"/>
  <c r="O235" i="21"/>
  <c r="O234" i="21" s="1"/>
  <c r="O230" i="21" s="1"/>
  <c r="O229" i="21" s="1"/>
  <c r="L235" i="21"/>
  <c r="I235" i="21"/>
  <c r="F235" i="21"/>
  <c r="C235" i="21" s="1"/>
  <c r="N234" i="21"/>
  <c r="M234" i="21"/>
  <c r="L234" i="21"/>
  <c r="K234" i="21"/>
  <c r="J234" i="21"/>
  <c r="I234" i="21"/>
  <c r="H234" i="21"/>
  <c r="G234" i="21"/>
  <c r="F234" i="21"/>
  <c r="C234" i="21" s="1"/>
  <c r="E234" i="21"/>
  <c r="D234" i="21"/>
  <c r="O233" i="21"/>
  <c r="L233" i="21"/>
  <c r="C233" i="21" s="1"/>
  <c r="I233" i="21"/>
  <c r="I232" i="21" s="1"/>
  <c r="F233" i="21"/>
  <c r="O232" i="21"/>
  <c r="N232" i="21"/>
  <c r="M232" i="21"/>
  <c r="L232" i="21"/>
  <c r="K232" i="21"/>
  <c r="J232" i="21"/>
  <c r="H232" i="21"/>
  <c r="G232" i="21"/>
  <c r="F232" i="21"/>
  <c r="E232" i="21"/>
  <c r="D232" i="21"/>
  <c r="O231" i="21"/>
  <c r="L231" i="21"/>
  <c r="I231" i="21"/>
  <c r="F231" i="21"/>
  <c r="C231" i="21" s="1"/>
  <c r="N230" i="21"/>
  <c r="M230" i="21"/>
  <c r="K230" i="21"/>
  <c r="J230" i="21"/>
  <c r="H230" i="21"/>
  <c r="G230" i="21"/>
  <c r="F230" i="21"/>
  <c r="E230" i="21"/>
  <c r="D230" i="21"/>
  <c r="N229" i="21"/>
  <c r="M229" i="21"/>
  <c r="J229" i="21"/>
  <c r="H229" i="21"/>
  <c r="E229" i="21"/>
  <c r="D229" i="21"/>
  <c r="O228" i="21"/>
  <c r="L228" i="21"/>
  <c r="I228" i="21"/>
  <c r="F228" i="21"/>
  <c r="C228" i="21"/>
  <c r="O227" i="21"/>
  <c r="O226" i="21" s="1"/>
  <c r="O203" i="21" s="1"/>
  <c r="L227" i="21"/>
  <c r="I227" i="21"/>
  <c r="F227" i="21"/>
  <c r="C227" i="21" s="1"/>
  <c r="N226" i="21"/>
  <c r="M226" i="21"/>
  <c r="L226" i="21"/>
  <c r="K226" i="21"/>
  <c r="J226" i="21"/>
  <c r="I226" i="21"/>
  <c r="H226" i="21"/>
  <c r="G226" i="21"/>
  <c r="F226" i="21"/>
  <c r="C226" i="21" s="1"/>
  <c r="E226" i="21"/>
  <c r="D226" i="21"/>
  <c r="O225" i="21"/>
  <c r="L225" i="21"/>
  <c r="I225" i="21"/>
  <c r="F225" i="21"/>
  <c r="C225" i="21"/>
  <c r="O224" i="21"/>
  <c r="L224" i="21"/>
  <c r="I224" i="21"/>
  <c r="F224" i="21"/>
  <c r="C224" i="21"/>
  <c r="O223" i="21"/>
  <c r="L223" i="21"/>
  <c r="I223" i="21"/>
  <c r="F223" i="21"/>
  <c r="C223" i="21" s="1"/>
  <c r="O222" i="21"/>
  <c r="L222" i="21"/>
  <c r="I222" i="21"/>
  <c r="F222" i="21"/>
  <c r="C222" i="21" s="1"/>
  <c r="O221" i="21"/>
  <c r="L221" i="21"/>
  <c r="I221" i="21"/>
  <c r="F221" i="21"/>
  <c r="C221" i="21"/>
  <c r="O220" i="21"/>
  <c r="L220" i="21"/>
  <c r="I220" i="21"/>
  <c r="F220" i="21"/>
  <c r="C220" i="21"/>
  <c r="O219" i="21"/>
  <c r="L219" i="21"/>
  <c r="I219" i="21"/>
  <c r="F219" i="21"/>
  <c r="C219" i="21"/>
  <c r="O218" i="21"/>
  <c r="L218" i="21"/>
  <c r="I218" i="21"/>
  <c r="F218" i="21"/>
  <c r="C218" i="21" s="1"/>
  <c r="O217" i="21"/>
  <c r="L217" i="21"/>
  <c r="I217" i="21"/>
  <c r="F217" i="21"/>
  <c r="C217" i="21" s="1"/>
  <c r="O216" i="21"/>
  <c r="L216" i="21"/>
  <c r="I216" i="21"/>
  <c r="F216" i="21"/>
  <c r="C216" i="21"/>
  <c r="O215" i="21"/>
  <c r="N215" i="21"/>
  <c r="M215" i="21"/>
  <c r="L215" i="21"/>
  <c r="K215" i="21"/>
  <c r="J215" i="21"/>
  <c r="I215" i="21"/>
  <c r="H215" i="21"/>
  <c r="G215" i="21"/>
  <c r="F215" i="21"/>
  <c r="E215" i="21"/>
  <c r="D215" i="21"/>
  <c r="C215" i="21"/>
  <c r="O214" i="21"/>
  <c r="L214" i="21"/>
  <c r="I214" i="21"/>
  <c r="F214" i="21"/>
  <c r="C214" i="21" s="1"/>
  <c r="O213" i="21"/>
  <c r="L213" i="21"/>
  <c r="I213" i="21"/>
  <c r="C213" i="21" s="1"/>
  <c r="F213" i="21"/>
  <c r="O212" i="21"/>
  <c r="L212" i="21"/>
  <c r="I212" i="21"/>
  <c r="F212" i="21"/>
  <c r="C212" i="21"/>
  <c r="O211" i="21"/>
  <c r="L211" i="21"/>
  <c r="I211" i="21"/>
  <c r="F211" i="21"/>
  <c r="C211" i="21" s="1"/>
  <c r="O210" i="21"/>
  <c r="L210" i="21"/>
  <c r="I210" i="21"/>
  <c r="F210" i="21"/>
  <c r="C210" i="21" s="1"/>
  <c r="O209" i="21"/>
  <c r="L209" i="21"/>
  <c r="I209" i="21"/>
  <c r="C209" i="21" s="1"/>
  <c r="F209" i="21"/>
  <c r="O208" i="21"/>
  <c r="L208" i="21"/>
  <c r="I208" i="21"/>
  <c r="F208" i="21"/>
  <c r="C208" i="21"/>
  <c r="O207" i="21"/>
  <c r="L207" i="21"/>
  <c r="I207" i="21"/>
  <c r="F207" i="21"/>
  <c r="C207" i="21" s="1"/>
  <c r="O206" i="21"/>
  <c r="L206" i="21"/>
  <c r="I206" i="21"/>
  <c r="F206" i="21"/>
  <c r="C206" i="21" s="1"/>
  <c r="O205" i="21"/>
  <c r="L205" i="21"/>
  <c r="L204" i="21" s="1"/>
  <c r="L203" i="21" s="1"/>
  <c r="I205" i="21"/>
  <c r="I204" i="21" s="1"/>
  <c r="F205" i="21"/>
  <c r="O204" i="21"/>
  <c r="N204" i="21"/>
  <c r="N203" i="21" s="1"/>
  <c r="M204" i="21"/>
  <c r="K204" i="21"/>
  <c r="J204" i="21"/>
  <c r="J203" i="21" s="1"/>
  <c r="H204" i="21"/>
  <c r="G204" i="21"/>
  <c r="F204" i="21"/>
  <c r="F203" i="21" s="1"/>
  <c r="E204" i="21"/>
  <c r="D204" i="21"/>
  <c r="M203" i="21"/>
  <c r="K203" i="21"/>
  <c r="H203" i="21"/>
  <c r="G203" i="21"/>
  <c r="E203" i="21"/>
  <c r="D203" i="21"/>
  <c r="O202" i="21"/>
  <c r="L202" i="21"/>
  <c r="I202" i="21"/>
  <c r="F202" i="21"/>
  <c r="C202" i="21" s="1"/>
  <c r="O201" i="21"/>
  <c r="L201" i="21"/>
  <c r="I201" i="21"/>
  <c r="C201" i="21" s="1"/>
  <c r="F201" i="21"/>
  <c r="O200" i="21"/>
  <c r="L200" i="21"/>
  <c r="I200" i="21"/>
  <c r="F200" i="21"/>
  <c r="C200" i="21"/>
  <c r="O199" i="21"/>
  <c r="O197" i="21" s="1"/>
  <c r="L199" i="21"/>
  <c r="I199" i="21"/>
  <c r="F199" i="21"/>
  <c r="C199" i="21" s="1"/>
  <c r="O198" i="21"/>
  <c r="L198" i="21"/>
  <c r="L197" i="21" s="1"/>
  <c r="L195" i="21" s="1"/>
  <c r="L194" i="21" s="1"/>
  <c r="I198" i="21"/>
  <c r="I197" i="21" s="1"/>
  <c r="I195" i="21" s="1"/>
  <c r="F198" i="21"/>
  <c r="C198" i="21" s="1"/>
  <c r="N197" i="21"/>
  <c r="N195" i="21" s="1"/>
  <c r="N194" i="21" s="1"/>
  <c r="N193" i="21" s="1"/>
  <c r="M197" i="21"/>
  <c r="M195" i="21" s="1"/>
  <c r="M194" i="21" s="1"/>
  <c r="M193" i="21" s="1"/>
  <c r="K197" i="21"/>
  <c r="J197" i="21"/>
  <c r="J195" i="21" s="1"/>
  <c r="J194" i="21" s="1"/>
  <c r="J193" i="21" s="1"/>
  <c r="H197" i="21"/>
  <c r="G197" i="21"/>
  <c r="F197" i="21"/>
  <c r="E197" i="21"/>
  <c r="E195" i="21" s="1"/>
  <c r="E194" i="21" s="1"/>
  <c r="E193" i="21" s="1"/>
  <c r="D197" i="21"/>
  <c r="O196" i="21"/>
  <c r="O195" i="21" s="1"/>
  <c r="O194" i="21" s="1"/>
  <c r="O193" i="21" s="1"/>
  <c r="L196" i="21"/>
  <c r="I196" i="21"/>
  <c r="F196" i="21"/>
  <c r="F195" i="21" s="1"/>
  <c r="C196" i="21"/>
  <c r="K195" i="21"/>
  <c r="K194" i="21" s="1"/>
  <c r="K193" i="21" s="1"/>
  <c r="H195" i="21"/>
  <c r="H194" i="21" s="1"/>
  <c r="H193" i="21" s="1"/>
  <c r="G195" i="21"/>
  <c r="G194" i="21" s="1"/>
  <c r="G193" i="21" s="1"/>
  <c r="D195" i="21"/>
  <c r="D194" i="21" s="1"/>
  <c r="D193" i="21" s="1"/>
  <c r="O192" i="21"/>
  <c r="O191" i="21" s="1"/>
  <c r="O190" i="21" s="1"/>
  <c r="L192" i="21"/>
  <c r="I192" i="21"/>
  <c r="F192" i="21"/>
  <c r="F191" i="21" s="1"/>
  <c r="C192" i="21"/>
  <c r="N191" i="21"/>
  <c r="M191" i="21"/>
  <c r="L191" i="21"/>
  <c r="L190" i="21" s="1"/>
  <c r="L186" i="21" s="1"/>
  <c r="K191" i="21"/>
  <c r="K190" i="21" s="1"/>
  <c r="J191" i="21"/>
  <c r="I191" i="21"/>
  <c r="H191" i="21"/>
  <c r="H190" i="21" s="1"/>
  <c r="H186" i="21" s="1"/>
  <c r="G191" i="21"/>
  <c r="G190" i="21" s="1"/>
  <c r="E191" i="21"/>
  <c r="D191" i="21"/>
  <c r="D190" i="21" s="1"/>
  <c r="D186" i="21" s="1"/>
  <c r="N190" i="21"/>
  <c r="M190" i="21"/>
  <c r="J190" i="21"/>
  <c r="I190" i="21"/>
  <c r="E190" i="21"/>
  <c r="O189" i="21"/>
  <c r="L189" i="21"/>
  <c r="I189" i="21"/>
  <c r="C189" i="21" s="1"/>
  <c r="F189" i="21"/>
  <c r="O188" i="21"/>
  <c r="O187" i="21" s="1"/>
  <c r="O186" i="21" s="1"/>
  <c r="L188" i="21"/>
  <c r="I188" i="21"/>
  <c r="F188" i="21"/>
  <c r="F187" i="21" s="1"/>
  <c r="C188" i="21"/>
  <c r="N187" i="21"/>
  <c r="M187" i="21"/>
  <c r="L187" i="21"/>
  <c r="K187" i="21"/>
  <c r="K186" i="21" s="1"/>
  <c r="J187" i="21"/>
  <c r="H187" i="21"/>
  <c r="G187" i="21"/>
  <c r="G186" i="21" s="1"/>
  <c r="E187" i="21"/>
  <c r="D187" i="21"/>
  <c r="N186" i="21"/>
  <c r="M186" i="21"/>
  <c r="J186" i="21"/>
  <c r="E186" i="21"/>
  <c r="O185" i="21"/>
  <c r="L185" i="21"/>
  <c r="I185" i="21"/>
  <c r="C185" i="21" s="1"/>
  <c r="F185" i="21"/>
  <c r="O184" i="21"/>
  <c r="O183" i="21" s="1"/>
  <c r="L184" i="21"/>
  <c r="I184" i="21"/>
  <c r="F184" i="21"/>
  <c r="F183" i="21" s="1"/>
  <c r="C184" i="21"/>
  <c r="N183" i="21"/>
  <c r="M183" i="21"/>
  <c r="L183" i="21"/>
  <c r="K183" i="21"/>
  <c r="J183" i="21"/>
  <c r="H183" i="21"/>
  <c r="G183" i="21"/>
  <c r="E183" i="21"/>
  <c r="D183" i="21"/>
  <c r="O182" i="21"/>
  <c r="L182" i="21"/>
  <c r="I182" i="21"/>
  <c r="F182" i="21"/>
  <c r="O181" i="21"/>
  <c r="L181" i="21"/>
  <c r="I181" i="21"/>
  <c r="C181" i="21" s="1"/>
  <c r="F181" i="21"/>
  <c r="O180" i="21"/>
  <c r="L180" i="21"/>
  <c r="C180" i="21" s="1"/>
  <c r="I180" i="21"/>
  <c r="F180" i="21"/>
  <c r="O179" i="21"/>
  <c r="O178" i="21" s="1"/>
  <c r="L179" i="21"/>
  <c r="I179" i="21"/>
  <c r="F179" i="21"/>
  <c r="C179" i="21"/>
  <c r="N178" i="21"/>
  <c r="M178" i="21"/>
  <c r="K178" i="21"/>
  <c r="J178" i="21"/>
  <c r="H178" i="21"/>
  <c r="G178" i="21"/>
  <c r="F178" i="21"/>
  <c r="E178" i="21"/>
  <c r="D178" i="21"/>
  <c r="O177" i="21"/>
  <c r="L177" i="21"/>
  <c r="I177" i="21"/>
  <c r="F177" i="21"/>
  <c r="C177" i="21" s="1"/>
  <c r="O176" i="21"/>
  <c r="L176" i="21"/>
  <c r="I176" i="21"/>
  <c r="F176" i="21"/>
  <c r="C176" i="21" s="1"/>
  <c r="O175" i="21"/>
  <c r="L175" i="21"/>
  <c r="L174" i="21" s="1"/>
  <c r="I175" i="21"/>
  <c r="C175" i="21" s="1"/>
  <c r="F175" i="21"/>
  <c r="O174" i="21"/>
  <c r="O173" i="21" s="1"/>
  <c r="O172" i="21" s="1"/>
  <c r="N174" i="21"/>
  <c r="N173" i="21" s="1"/>
  <c r="N172" i="21" s="1"/>
  <c r="M174" i="21"/>
  <c r="K174" i="21"/>
  <c r="K173" i="21" s="1"/>
  <c r="K172" i="21" s="1"/>
  <c r="J174" i="21"/>
  <c r="J173" i="21" s="1"/>
  <c r="J172" i="21" s="1"/>
  <c r="H174" i="21"/>
  <c r="G174" i="21"/>
  <c r="G173" i="21" s="1"/>
  <c r="G172" i="21" s="1"/>
  <c r="E174" i="21"/>
  <c r="D174" i="21"/>
  <c r="M173" i="21"/>
  <c r="H173" i="21"/>
  <c r="H172" i="21" s="1"/>
  <c r="E173" i="21"/>
  <c r="D173" i="21"/>
  <c r="D172" i="21" s="1"/>
  <c r="M172" i="21"/>
  <c r="E172" i="21"/>
  <c r="O171" i="21"/>
  <c r="L171" i="21"/>
  <c r="I171" i="21"/>
  <c r="C171" i="21" s="1"/>
  <c r="F171" i="21"/>
  <c r="O170" i="21"/>
  <c r="L170" i="21"/>
  <c r="I170" i="21"/>
  <c r="F170" i="21"/>
  <c r="C170" i="21"/>
  <c r="O169" i="21"/>
  <c r="L169" i="21"/>
  <c r="I169" i="21"/>
  <c r="F169" i="21"/>
  <c r="C169" i="21" s="1"/>
  <c r="O168" i="21"/>
  <c r="L168" i="21"/>
  <c r="I168" i="21"/>
  <c r="F168" i="21"/>
  <c r="C168" i="21" s="1"/>
  <c r="O167" i="21"/>
  <c r="L167" i="21"/>
  <c r="I167" i="21"/>
  <c r="C167" i="21" s="1"/>
  <c r="F167" i="21"/>
  <c r="O166" i="21"/>
  <c r="O165" i="21" s="1"/>
  <c r="O164" i="21" s="1"/>
  <c r="L166" i="21"/>
  <c r="I166" i="21"/>
  <c r="F166" i="21"/>
  <c r="F165" i="21" s="1"/>
  <c r="C166" i="21"/>
  <c r="N165" i="21"/>
  <c r="M165" i="21"/>
  <c r="L165" i="21"/>
  <c r="L164" i="21" s="1"/>
  <c r="K165" i="21"/>
  <c r="K164" i="21" s="1"/>
  <c r="J165" i="21"/>
  <c r="H165" i="21"/>
  <c r="H164" i="21" s="1"/>
  <c r="G165" i="21"/>
  <c r="G164" i="21" s="1"/>
  <c r="E165" i="21"/>
  <c r="D165" i="21"/>
  <c r="D164" i="21" s="1"/>
  <c r="N164" i="21"/>
  <c r="M164" i="21"/>
  <c r="J164" i="21"/>
  <c r="E164" i="21"/>
  <c r="O163" i="21"/>
  <c r="L163" i="21"/>
  <c r="I163" i="21"/>
  <c r="C163" i="21" s="1"/>
  <c r="F163" i="21"/>
  <c r="O162" i="21"/>
  <c r="L162" i="21"/>
  <c r="I162" i="21"/>
  <c r="F162" i="21"/>
  <c r="C162" i="21"/>
  <c r="O161" i="21"/>
  <c r="O159" i="21" s="1"/>
  <c r="L161" i="21"/>
  <c r="I161" i="21"/>
  <c r="F161" i="21"/>
  <c r="C161" i="21" s="1"/>
  <c r="O160" i="21"/>
  <c r="L160" i="21"/>
  <c r="L159" i="21" s="1"/>
  <c r="I160" i="21"/>
  <c r="I159" i="21" s="1"/>
  <c r="F160" i="21"/>
  <c r="C160" i="21" s="1"/>
  <c r="N159" i="21"/>
  <c r="M159" i="21"/>
  <c r="K159" i="21"/>
  <c r="J159" i="21"/>
  <c r="H159" i="21"/>
  <c r="G159" i="21"/>
  <c r="F159" i="21"/>
  <c r="C159" i="21" s="1"/>
  <c r="E159" i="21"/>
  <c r="D159" i="21"/>
  <c r="O158" i="21"/>
  <c r="L158" i="21"/>
  <c r="I158" i="21"/>
  <c r="F158" i="21"/>
  <c r="C158" i="21"/>
  <c r="O157" i="21"/>
  <c r="L157" i="21"/>
  <c r="I157" i="21"/>
  <c r="F157" i="21"/>
  <c r="C157" i="21" s="1"/>
  <c r="O156" i="21"/>
  <c r="L156" i="21"/>
  <c r="I156" i="21"/>
  <c r="F156" i="21"/>
  <c r="C156" i="21" s="1"/>
  <c r="O155" i="21"/>
  <c r="L155" i="21"/>
  <c r="I155" i="21"/>
  <c r="C155" i="21" s="1"/>
  <c r="F155" i="21"/>
  <c r="O154" i="21"/>
  <c r="L154" i="21"/>
  <c r="I154" i="21"/>
  <c r="F154" i="21"/>
  <c r="C154" i="21"/>
  <c r="O153" i="21"/>
  <c r="L153" i="21"/>
  <c r="I153" i="21"/>
  <c r="F153" i="21"/>
  <c r="C153" i="21" s="1"/>
  <c r="O152" i="21"/>
  <c r="L152" i="21"/>
  <c r="I152" i="21"/>
  <c r="F152" i="21"/>
  <c r="C152" i="21" s="1"/>
  <c r="O151" i="21"/>
  <c r="L151" i="21"/>
  <c r="L150" i="21" s="1"/>
  <c r="I151" i="21"/>
  <c r="C151" i="21" s="1"/>
  <c r="F151" i="21"/>
  <c r="O150" i="21"/>
  <c r="N150" i="21"/>
  <c r="M150" i="21"/>
  <c r="K150" i="21"/>
  <c r="J150" i="21"/>
  <c r="H150" i="21"/>
  <c r="G150" i="21"/>
  <c r="E150" i="21"/>
  <c r="D150" i="21"/>
  <c r="O149" i="21"/>
  <c r="L149" i="21"/>
  <c r="I149" i="21"/>
  <c r="F149" i="21"/>
  <c r="C149" i="21" s="1"/>
  <c r="O148" i="21"/>
  <c r="L148" i="21"/>
  <c r="I148" i="21"/>
  <c r="F148" i="21"/>
  <c r="C148" i="21" s="1"/>
  <c r="O147" i="21"/>
  <c r="L147" i="21"/>
  <c r="I147" i="21"/>
  <c r="C147" i="21" s="1"/>
  <c r="F147" i="21"/>
  <c r="O146" i="21"/>
  <c r="L146" i="21"/>
  <c r="I146" i="21"/>
  <c r="F146" i="21"/>
  <c r="C146" i="21"/>
  <c r="O145" i="21"/>
  <c r="O143" i="21" s="1"/>
  <c r="L145" i="21"/>
  <c r="I145" i="21"/>
  <c r="F145" i="21"/>
  <c r="C145" i="21" s="1"/>
  <c r="O144" i="21"/>
  <c r="L144" i="21"/>
  <c r="L143" i="21" s="1"/>
  <c r="I144" i="21"/>
  <c r="I143" i="21" s="1"/>
  <c r="F144" i="21"/>
  <c r="C144" i="21" s="1"/>
  <c r="N143" i="21"/>
  <c r="M143" i="21"/>
  <c r="K143" i="21"/>
  <c r="J143" i="21"/>
  <c r="H143" i="21"/>
  <c r="G143" i="21"/>
  <c r="F143" i="21"/>
  <c r="E143" i="21"/>
  <c r="D143" i="21"/>
  <c r="O142" i="21"/>
  <c r="L142" i="21"/>
  <c r="I142" i="21"/>
  <c r="F142" i="21"/>
  <c r="C142" i="21"/>
  <c r="O141" i="21"/>
  <c r="O140" i="21" s="1"/>
  <c r="L141" i="21"/>
  <c r="I141" i="21"/>
  <c r="F141" i="21"/>
  <c r="F140" i="21" s="1"/>
  <c r="C140" i="21" s="1"/>
  <c r="N140" i="21"/>
  <c r="M140" i="21"/>
  <c r="L140" i="21"/>
  <c r="K140" i="21"/>
  <c r="J140" i="21"/>
  <c r="I140" i="21"/>
  <c r="H140" i="21"/>
  <c r="G140" i="21"/>
  <c r="E140" i="21"/>
  <c r="D140" i="21"/>
  <c r="O139" i="21"/>
  <c r="L139" i="21"/>
  <c r="I139" i="21"/>
  <c r="C139" i="21" s="1"/>
  <c r="F139" i="21"/>
  <c r="O138" i="21"/>
  <c r="L138" i="21"/>
  <c r="I138" i="21"/>
  <c r="F138" i="21"/>
  <c r="C138" i="21"/>
  <c r="O137" i="21"/>
  <c r="O135" i="21" s="1"/>
  <c r="L137" i="21"/>
  <c r="I137" i="21"/>
  <c r="F137" i="21"/>
  <c r="C137" i="21" s="1"/>
  <c r="O136" i="21"/>
  <c r="L136" i="21"/>
  <c r="L135" i="21" s="1"/>
  <c r="I136" i="21"/>
  <c r="I135" i="21" s="1"/>
  <c r="F136" i="21"/>
  <c r="C136" i="21" s="1"/>
  <c r="N135" i="21"/>
  <c r="M135" i="21"/>
  <c r="M129" i="21" s="1"/>
  <c r="K135" i="21"/>
  <c r="J135" i="21"/>
  <c r="H135" i="21"/>
  <c r="G135" i="21"/>
  <c r="F135" i="21"/>
  <c r="E135" i="21"/>
  <c r="E129" i="21" s="1"/>
  <c r="D135" i="21"/>
  <c r="O134" i="21"/>
  <c r="L134" i="21"/>
  <c r="I134" i="21"/>
  <c r="F134" i="21"/>
  <c r="C134" i="21"/>
  <c r="O133" i="21"/>
  <c r="L133" i="21"/>
  <c r="I133" i="21"/>
  <c r="F133" i="21"/>
  <c r="C133" i="21" s="1"/>
  <c r="O132" i="21"/>
  <c r="L132" i="21"/>
  <c r="I132" i="21"/>
  <c r="F132" i="21"/>
  <c r="C132" i="21" s="1"/>
  <c r="O131" i="21"/>
  <c r="L131" i="21"/>
  <c r="L130" i="21" s="1"/>
  <c r="I131" i="21"/>
  <c r="C131" i="21" s="1"/>
  <c r="F131" i="21"/>
  <c r="O130" i="21"/>
  <c r="N130" i="21"/>
  <c r="N129" i="21" s="1"/>
  <c r="M130" i="21"/>
  <c r="K130" i="21"/>
  <c r="K129" i="21" s="1"/>
  <c r="J130" i="21"/>
  <c r="J129" i="21" s="1"/>
  <c r="H130" i="21"/>
  <c r="G130" i="21"/>
  <c r="G129" i="21" s="1"/>
  <c r="G74" i="21" s="1"/>
  <c r="G51" i="21" s="1"/>
  <c r="G50" i="21" s="1"/>
  <c r="E130" i="21"/>
  <c r="D130" i="21"/>
  <c r="H129" i="21"/>
  <c r="D129" i="21"/>
  <c r="O128" i="21"/>
  <c r="L128" i="21"/>
  <c r="L127" i="21" s="1"/>
  <c r="I128" i="21"/>
  <c r="I127" i="21" s="1"/>
  <c r="F128" i="21"/>
  <c r="C128" i="21" s="1"/>
  <c r="O127" i="21"/>
  <c r="N127" i="21"/>
  <c r="M127" i="21"/>
  <c r="K127" i="21"/>
  <c r="J127" i="21"/>
  <c r="H127" i="21"/>
  <c r="G127" i="21"/>
  <c r="F127" i="21"/>
  <c r="C127" i="21" s="1"/>
  <c r="E127" i="21"/>
  <c r="D127" i="21"/>
  <c r="O126" i="21"/>
  <c r="L126" i="21"/>
  <c r="I126" i="21"/>
  <c r="F126" i="21"/>
  <c r="C126" i="21"/>
  <c r="O125" i="21"/>
  <c r="L125" i="21"/>
  <c r="I125" i="21"/>
  <c r="F125" i="21"/>
  <c r="C125" i="21" s="1"/>
  <c r="O124" i="21"/>
  <c r="L124" i="21"/>
  <c r="I124" i="21"/>
  <c r="F124" i="21"/>
  <c r="C124" i="21" s="1"/>
  <c r="O123" i="21"/>
  <c r="L123" i="21"/>
  <c r="I123" i="21"/>
  <c r="C123" i="21" s="1"/>
  <c r="F123" i="21"/>
  <c r="O122" i="21"/>
  <c r="O121" i="21" s="1"/>
  <c r="L122" i="21"/>
  <c r="I122" i="21"/>
  <c r="F122" i="21"/>
  <c r="F121" i="21" s="1"/>
  <c r="C122" i="21"/>
  <c r="N121" i="21"/>
  <c r="M121" i="21"/>
  <c r="L121" i="21"/>
  <c r="K121" i="21"/>
  <c r="J121" i="21"/>
  <c r="H121" i="21"/>
  <c r="G121" i="21"/>
  <c r="E121" i="21"/>
  <c r="D121" i="21"/>
  <c r="O120" i="21"/>
  <c r="L120" i="21"/>
  <c r="I120" i="21"/>
  <c r="F120" i="21"/>
  <c r="C120" i="21" s="1"/>
  <c r="O119" i="21"/>
  <c r="L119" i="21"/>
  <c r="I119" i="21"/>
  <c r="C119" i="21" s="1"/>
  <c r="F119" i="21"/>
  <c r="O118" i="21"/>
  <c r="L118" i="21"/>
  <c r="I118" i="21"/>
  <c r="F118" i="21"/>
  <c r="C118" i="21"/>
  <c r="O117" i="21"/>
  <c r="O115" i="21" s="1"/>
  <c r="L117" i="21"/>
  <c r="I117" i="21"/>
  <c r="F117" i="21"/>
  <c r="C117" i="21" s="1"/>
  <c r="O116" i="21"/>
  <c r="L116" i="21"/>
  <c r="L115" i="21" s="1"/>
  <c r="I116" i="21"/>
  <c r="I115" i="21" s="1"/>
  <c r="F116" i="21"/>
  <c r="C116" i="21" s="1"/>
  <c r="N115" i="21"/>
  <c r="M115" i="21"/>
  <c r="K115" i="21"/>
  <c r="J115" i="21"/>
  <c r="H115" i="21"/>
  <c r="G115" i="21"/>
  <c r="F115" i="21"/>
  <c r="E115" i="21"/>
  <c r="D115" i="21"/>
  <c r="O114" i="21"/>
  <c r="L114" i="21"/>
  <c r="I114" i="21"/>
  <c r="F114" i="21"/>
  <c r="C114" i="21"/>
  <c r="O113" i="21"/>
  <c r="O111" i="21" s="1"/>
  <c r="L113" i="21"/>
  <c r="I113" i="21"/>
  <c r="F113" i="21"/>
  <c r="C113" i="21" s="1"/>
  <c r="O112" i="21"/>
  <c r="L112" i="21"/>
  <c r="L111" i="21" s="1"/>
  <c r="I112" i="21"/>
  <c r="I111" i="21" s="1"/>
  <c r="F112" i="21"/>
  <c r="C112" i="21" s="1"/>
  <c r="N111" i="21"/>
  <c r="M111" i="21"/>
  <c r="K111" i="21"/>
  <c r="J111" i="21"/>
  <c r="H111" i="21"/>
  <c r="G111" i="21"/>
  <c r="F111" i="21"/>
  <c r="E111" i="21"/>
  <c r="D111" i="21"/>
  <c r="O110" i="21"/>
  <c r="L110" i="21"/>
  <c r="I110" i="21"/>
  <c r="F110" i="21"/>
  <c r="C110" i="21"/>
  <c r="O109" i="21"/>
  <c r="L109" i="21"/>
  <c r="I109" i="21"/>
  <c r="F109" i="21"/>
  <c r="C109" i="21" s="1"/>
  <c r="O108" i="21"/>
  <c r="L108" i="21"/>
  <c r="I108" i="21"/>
  <c r="F108" i="21"/>
  <c r="C108" i="21" s="1"/>
  <c r="O107" i="21"/>
  <c r="L107" i="21"/>
  <c r="I107" i="21"/>
  <c r="C107" i="21" s="1"/>
  <c r="F107" i="21"/>
  <c r="O106" i="21"/>
  <c r="L106" i="21"/>
  <c r="I106" i="21"/>
  <c r="F106" i="21"/>
  <c r="C106" i="21"/>
  <c r="O105" i="21"/>
  <c r="L105" i="21"/>
  <c r="I105" i="21"/>
  <c r="F105" i="21"/>
  <c r="C105" i="21" s="1"/>
  <c r="O104" i="21"/>
  <c r="L104" i="21"/>
  <c r="I104" i="21"/>
  <c r="F104" i="21"/>
  <c r="C104" i="21" s="1"/>
  <c r="O103" i="21"/>
  <c r="L103" i="21"/>
  <c r="L102" i="21" s="1"/>
  <c r="I103" i="21"/>
  <c r="C103" i="21" s="1"/>
  <c r="F103" i="21"/>
  <c r="O102" i="21"/>
  <c r="N102" i="21"/>
  <c r="M102" i="21"/>
  <c r="K102" i="21"/>
  <c r="J102" i="21"/>
  <c r="H102" i="21"/>
  <c r="G102" i="21"/>
  <c r="E102" i="21"/>
  <c r="D102" i="21"/>
  <c r="O101" i="21"/>
  <c r="L101" i="21"/>
  <c r="I101" i="21"/>
  <c r="F101" i="21"/>
  <c r="C101" i="21" s="1"/>
  <c r="O100" i="21"/>
  <c r="L100" i="21"/>
  <c r="I100" i="21"/>
  <c r="F100" i="21"/>
  <c r="C100" i="21" s="1"/>
  <c r="O99" i="21"/>
  <c r="L99" i="21"/>
  <c r="I99" i="21"/>
  <c r="C99" i="21" s="1"/>
  <c r="F99" i="21"/>
  <c r="O98" i="21"/>
  <c r="L98" i="21"/>
  <c r="I98" i="21"/>
  <c r="F98" i="21"/>
  <c r="C98" i="21"/>
  <c r="O97" i="21"/>
  <c r="L97" i="21"/>
  <c r="I97" i="21"/>
  <c r="F97" i="21"/>
  <c r="C97" i="21" s="1"/>
  <c r="O96" i="21"/>
  <c r="L96" i="21"/>
  <c r="I96" i="21"/>
  <c r="F96" i="21"/>
  <c r="C96" i="21" s="1"/>
  <c r="O95" i="21"/>
  <c r="L95" i="21"/>
  <c r="L94" i="21" s="1"/>
  <c r="I95" i="21"/>
  <c r="I94" i="21" s="1"/>
  <c r="F95" i="21"/>
  <c r="C95" i="21" s="1"/>
  <c r="O94" i="21"/>
  <c r="N94" i="21"/>
  <c r="M94" i="21"/>
  <c r="K94" i="21"/>
  <c r="J94" i="21"/>
  <c r="H94" i="21"/>
  <c r="G94" i="21"/>
  <c r="E94" i="21"/>
  <c r="D94" i="21"/>
  <c r="O93" i="21"/>
  <c r="L93" i="21"/>
  <c r="I93" i="21"/>
  <c r="F93" i="21"/>
  <c r="C93" i="21" s="1"/>
  <c r="O92" i="21"/>
  <c r="L92" i="21"/>
  <c r="I92" i="21"/>
  <c r="F92" i="21"/>
  <c r="C92" i="21" s="1"/>
  <c r="O91" i="21"/>
  <c r="L91" i="21"/>
  <c r="L88" i="21" s="1"/>
  <c r="I91" i="21"/>
  <c r="F91" i="21"/>
  <c r="C91" i="21" s="1"/>
  <c r="O90" i="21"/>
  <c r="L90" i="21"/>
  <c r="I90" i="21"/>
  <c r="F90" i="21"/>
  <c r="C90" i="21"/>
  <c r="O89" i="21"/>
  <c r="O88" i="21" s="1"/>
  <c r="L89" i="21"/>
  <c r="I89" i="21"/>
  <c r="F89" i="21"/>
  <c r="F88" i="21" s="1"/>
  <c r="N88" i="21"/>
  <c r="M88" i="21"/>
  <c r="K88" i="21"/>
  <c r="J88" i="21"/>
  <c r="I88" i="21"/>
  <c r="H88" i="21"/>
  <c r="H82" i="21" s="1"/>
  <c r="G88" i="21"/>
  <c r="E88" i="21"/>
  <c r="D88" i="21"/>
  <c r="O87" i="21"/>
  <c r="L87" i="21"/>
  <c r="I87" i="21"/>
  <c r="F87" i="21"/>
  <c r="C87" i="21" s="1"/>
  <c r="O86" i="21"/>
  <c r="L86" i="21"/>
  <c r="L83" i="21" s="1"/>
  <c r="I86" i="21"/>
  <c r="F86" i="21"/>
  <c r="C86" i="21"/>
  <c r="O85" i="21"/>
  <c r="L85" i="21"/>
  <c r="I85" i="21"/>
  <c r="F85" i="21"/>
  <c r="C85" i="21" s="1"/>
  <c r="O84" i="21"/>
  <c r="O83" i="21" s="1"/>
  <c r="L84" i="21"/>
  <c r="I84" i="21"/>
  <c r="I83" i="21" s="1"/>
  <c r="F84" i="21"/>
  <c r="C84" i="21" s="1"/>
  <c r="N83" i="21"/>
  <c r="N82" i="21" s="1"/>
  <c r="M83" i="21"/>
  <c r="M82" i="21" s="1"/>
  <c r="K83" i="21"/>
  <c r="J83" i="21"/>
  <c r="J82" i="21" s="1"/>
  <c r="H83" i="21"/>
  <c r="G83" i="21"/>
  <c r="F83" i="21"/>
  <c r="C83" i="21" s="1"/>
  <c r="E83" i="21"/>
  <c r="E82" i="21" s="1"/>
  <c r="D83" i="21"/>
  <c r="K82" i="21"/>
  <c r="G82" i="21"/>
  <c r="D82" i="21"/>
  <c r="O81" i="21"/>
  <c r="O79" i="21" s="1"/>
  <c r="L81" i="21"/>
  <c r="I81" i="21"/>
  <c r="F81" i="21"/>
  <c r="C81" i="21" s="1"/>
  <c r="O80" i="21"/>
  <c r="L80" i="21"/>
  <c r="I80" i="21"/>
  <c r="I79" i="21" s="1"/>
  <c r="F80" i="21"/>
  <c r="C80" i="21" s="1"/>
  <c r="N79" i="21"/>
  <c r="M79" i="21"/>
  <c r="L79" i="21"/>
  <c r="K79" i="21"/>
  <c r="J79" i="21"/>
  <c r="H79" i="21"/>
  <c r="G79" i="21"/>
  <c r="F79" i="21"/>
  <c r="E79" i="21"/>
  <c r="D79" i="21"/>
  <c r="O78" i="21"/>
  <c r="L78" i="21"/>
  <c r="I78" i="21"/>
  <c r="F78" i="21"/>
  <c r="C78" i="21"/>
  <c r="O77" i="21"/>
  <c r="O76" i="21" s="1"/>
  <c r="O75" i="21" s="1"/>
  <c r="L77" i="21"/>
  <c r="I77" i="21"/>
  <c r="F77" i="21"/>
  <c r="F76" i="21" s="1"/>
  <c r="C76" i="21" s="1"/>
  <c r="N76" i="21"/>
  <c r="M76" i="21"/>
  <c r="M75" i="21" s="1"/>
  <c r="L76" i="21"/>
  <c r="L75" i="21" s="1"/>
  <c r="K76" i="21"/>
  <c r="J76" i="21"/>
  <c r="I76" i="21"/>
  <c r="H76" i="21"/>
  <c r="H75" i="21" s="1"/>
  <c r="G76" i="21"/>
  <c r="E76" i="21"/>
  <c r="E75" i="21" s="1"/>
  <c r="E74" i="21" s="1"/>
  <c r="D76" i="21"/>
  <c r="D75" i="21" s="1"/>
  <c r="N75" i="21"/>
  <c r="N74" i="21" s="1"/>
  <c r="K75" i="21"/>
  <c r="J75" i="21"/>
  <c r="J74" i="21" s="1"/>
  <c r="G75" i="21"/>
  <c r="K74" i="21"/>
  <c r="O73" i="21"/>
  <c r="L73" i="21"/>
  <c r="I73" i="21"/>
  <c r="F73" i="21"/>
  <c r="C73" i="21" s="1"/>
  <c r="O72" i="21"/>
  <c r="L72" i="21"/>
  <c r="I72" i="21"/>
  <c r="F72" i="21"/>
  <c r="C72" i="21" s="1"/>
  <c r="O71" i="21"/>
  <c r="L71" i="21"/>
  <c r="L68" i="21" s="1"/>
  <c r="I71" i="21"/>
  <c r="F71" i="21"/>
  <c r="O70" i="21"/>
  <c r="L70" i="21"/>
  <c r="I70" i="21"/>
  <c r="F70" i="21"/>
  <c r="C70" i="21"/>
  <c r="O69" i="21"/>
  <c r="L69" i="21"/>
  <c r="I69" i="21"/>
  <c r="F69" i="21"/>
  <c r="N68" i="21"/>
  <c r="M68" i="21"/>
  <c r="M66" i="21" s="1"/>
  <c r="K68" i="21"/>
  <c r="J68" i="21"/>
  <c r="I68" i="21"/>
  <c r="H68" i="21"/>
  <c r="G68" i="21"/>
  <c r="E68" i="21"/>
  <c r="E66" i="21" s="1"/>
  <c r="E52" i="21" s="1"/>
  <c r="E51" i="21" s="1"/>
  <c r="E50" i="21" s="1"/>
  <c r="D68" i="21"/>
  <c r="O67" i="21"/>
  <c r="L67" i="21"/>
  <c r="I67" i="21"/>
  <c r="I66" i="21" s="1"/>
  <c r="F67" i="21"/>
  <c r="N66" i="21"/>
  <c r="K66" i="21"/>
  <c r="J66" i="21"/>
  <c r="H66" i="21"/>
  <c r="G66" i="21"/>
  <c r="D66" i="21"/>
  <c r="O65" i="21"/>
  <c r="L65" i="21"/>
  <c r="I65" i="21"/>
  <c r="F65" i="21"/>
  <c r="C65" i="21" s="1"/>
  <c r="O64" i="21"/>
  <c r="L64" i="21"/>
  <c r="I64" i="21"/>
  <c r="F64" i="21"/>
  <c r="O63" i="21"/>
  <c r="L63" i="21"/>
  <c r="C63" i="21" s="1"/>
  <c r="I63" i="21"/>
  <c r="F63" i="21"/>
  <c r="O62" i="21"/>
  <c r="L62" i="21"/>
  <c r="I62" i="21"/>
  <c r="F62" i="21"/>
  <c r="C62" i="21"/>
  <c r="O61" i="21"/>
  <c r="L61" i="21"/>
  <c r="I61" i="21"/>
  <c r="F61" i="21"/>
  <c r="C61" i="21" s="1"/>
  <c r="O60" i="21"/>
  <c r="L60" i="21"/>
  <c r="I60" i="21"/>
  <c r="F60" i="21"/>
  <c r="O59" i="21"/>
  <c r="L59" i="21"/>
  <c r="C59" i="21" s="1"/>
  <c r="I59" i="21"/>
  <c r="F59" i="21"/>
  <c r="O58" i="21"/>
  <c r="O57" i="21" s="1"/>
  <c r="L58" i="21"/>
  <c r="I58" i="21"/>
  <c r="F58" i="21"/>
  <c r="F57" i="21" s="1"/>
  <c r="C58" i="21"/>
  <c r="N57" i="21"/>
  <c r="M57" i="21"/>
  <c r="K57" i="21"/>
  <c r="J57" i="21"/>
  <c r="H57" i="21"/>
  <c r="G57" i="21"/>
  <c r="E57" i="21"/>
  <c r="D57" i="21"/>
  <c r="D53" i="21" s="1"/>
  <c r="D52" i="21" s="1"/>
  <c r="O56" i="21"/>
  <c r="L56" i="21"/>
  <c r="I56" i="21"/>
  <c r="F56" i="21"/>
  <c r="O55" i="21"/>
  <c r="L55" i="21"/>
  <c r="I55" i="21"/>
  <c r="F55" i="21"/>
  <c r="O54" i="21"/>
  <c r="O53" i="21" s="1"/>
  <c r="N54" i="21"/>
  <c r="M54" i="21"/>
  <c r="K54" i="21"/>
  <c r="K53" i="21" s="1"/>
  <c r="K52" i="21" s="1"/>
  <c r="J54" i="21"/>
  <c r="H54" i="21"/>
  <c r="G54" i="21"/>
  <c r="G53" i="21" s="1"/>
  <c r="F54" i="21"/>
  <c r="E54" i="21"/>
  <c r="D54" i="21"/>
  <c r="N53" i="21"/>
  <c r="M53" i="21"/>
  <c r="J53" i="21"/>
  <c r="H53" i="21"/>
  <c r="H52" i="21" s="1"/>
  <c r="E53" i="21"/>
  <c r="N52" i="21"/>
  <c r="M52" i="21"/>
  <c r="J52" i="21"/>
  <c r="G52" i="21"/>
  <c r="N51" i="21"/>
  <c r="N50" i="21" s="1"/>
  <c r="K51" i="21"/>
  <c r="K50" i="21" s="1"/>
  <c r="J51" i="21"/>
  <c r="J50" i="21" s="1"/>
  <c r="O46" i="21"/>
  <c r="C46" i="21"/>
  <c r="O45" i="21"/>
  <c r="O44" i="21" s="1"/>
  <c r="C44" i="21" s="1"/>
  <c r="N44" i="21"/>
  <c r="M44" i="21"/>
  <c r="L43" i="21"/>
  <c r="I43" i="21"/>
  <c r="I42" i="21" s="1"/>
  <c r="C42" i="21" s="1"/>
  <c r="F43" i="21"/>
  <c r="C43" i="21" s="1"/>
  <c r="L42" i="21"/>
  <c r="K42" i="21"/>
  <c r="J42" i="21"/>
  <c r="H42" i="21"/>
  <c r="G42" i="21"/>
  <c r="G20" i="21" s="1"/>
  <c r="F42" i="21"/>
  <c r="E42" i="21"/>
  <c r="D42" i="21"/>
  <c r="F41" i="21"/>
  <c r="C41" i="21" s="1"/>
  <c r="L40" i="21"/>
  <c r="C40" i="21"/>
  <c r="L39" i="21"/>
  <c r="C39" i="21" s="1"/>
  <c r="L38" i="21"/>
  <c r="C38" i="21"/>
  <c r="L37" i="21"/>
  <c r="L36" i="21" s="1"/>
  <c r="C36" i="21" s="1"/>
  <c r="K36" i="21"/>
  <c r="J36" i="21"/>
  <c r="L35" i="21"/>
  <c r="C35" i="21"/>
  <c r="L34" i="21"/>
  <c r="L33" i="21" s="1"/>
  <c r="C33" i="21" s="1"/>
  <c r="K33" i="21"/>
  <c r="J33" i="21"/>
  <c r="L32" i="21"/>
  <c r="C32" i="21"/>
  <c r="L31" i="21"/>
  <c r="K31" i="21"/>
  <c r="J31" i="21"/>
  <c r="C31" i="21"/>
  <c r="L30" i="21"/>
  <c r="C30" i="21" s="1"/>
  <c r="L29" i="21"/>
  <c r="C29" i="21"/>
  <c r="L28" i="21"/>
  <c r="L27" i="21" s="1"/>
  <c r="K27" i="21"/>
  <c r="J27" i="21"/>
  <c r="K26" i="21"/>
  <c r="K20" i="21" s="1"/>
  <c r="J26" i="21"/>
  <c r="F25" i="21"/>
  <c r="C25" i="21"/>
  <c r="I24" i="21"/>
  <c r="C24" i="21" s="1"/>
  <c r="F24" i="21"/>
  <c r="O23" i="21"/>
  <c r="L23" i="21"/>
  <c r="I23" i="21"/>
  <c r="F23" i="21"/>
  <c r="C23" i="21"/>
  <c r="O22" i="21"/>
  <c r="O21" i="21" s="1"/>
  <c r="L22" i="21"/>
  <c r="I22" i="21"/>
  <c r="F22" i="21"/>
  <c r="F21" i="21" s="1"/>
  <c r="N21" i="21"/>
  <c r="N287" i="21" s="1"/>
  <c r="N286" i="21" s="1"/>
  <c r="M21" i="21"/>
  <c r="M287" i="21" s="1"/>
  <c r="M286" i="21" s="1"/>
  <c r="L21" i="21"/>
  <c r="L287" i="21" s="1"/>
  <c r="L286" i="21" s="1"/>
  <c r="K21" i="21"/>
  <c r="K287" i="21" s="1"/>
  <c r="K286" i="21" s="1"/>
  <c r="J21" i="21"/>
  <c r="J287" i="21" s="1"/>
  <c r="J286" i="21" s="1"/>
  <c r="I21" i="21"/>
  <c r="I287" i="21" s="1"/>
  <c r="I286" i="21" s="1"/>
  <c r="H21" i="21"/>
  <c r="H287" i="21" s="1"/>
  <c r="H286" i="21" s="1"/>
  <c r="G21" i="21"/>
  <c r="G287" i="21" s="1"/>
  <c r="G286" i="21" s="1"/>
  <c r="E21" i="21"/>
  <c r="E287" i="21" s="1"/>
  <c r="E286" i="21" s="1"/>
  <c r="D21" i="21"/>
  <c r="D287" i="21" s="1"/>
  <c r="D286" i="21" s="1"/>
  <c r="N20" i="21"/>
  <c r="J20" i="21"/>
  <c r="O296" i="20"/>
  <c r="L296" i="20"/>
  <c r="I296" i="20"/>
  <c r="F296" i="20"/>
  <c r="C296" i="20"/>
  <c r="O295" i="20"/>
  <c r="L295" i="20"/>
  <c r="I295" i="20"/>
  <c r="F295" i="20"/>
  <c r="O294" i="20"/>
  <c r="L294" i="20"/>
  <c r="I294" i="20"/>
  <c r="F294" i="20"/>
  <c r="C294" i="20" s="1"/>
  <c r="O293" i="20"/>
  <c r="L293" i="20"/>
  <c r="I293" i="20"/>
  <c r="C293" i="20" s="1"/>
  <c r="F293" i="20"/>
  <c r="O292" i="20"/>
  <c r="L292" i="20"/>
  <c r="I292" i="20"/>
  <c r="F292" i="20"/>
  <c r="C292" i="20"/>
  <c r="O291" i="20"/>
  <c r="L291" i="20"/>
  <c r="I291" i="20"/>
  <c r="F291" i="20"/>
  <c r="C291" i="20" s="1"/>
  <c r="O290" i="20"/>
  <c r="L290" i="20"/>
  <c r="I290" i="20"/>
  <c r="F290" i="20"/>
  <c r="C290" i="20" s="1"/>
  <c r="O289" i="20"/>
  <c r="L289" i="20"/>
  <c r="L288" i="20" s="1"/>
  <c r="I289" i="20"/>
  <c r="C289" i="20" s="1"/>
  <c r="F289" i="20"/>
  <c r="O288" i="20"/>
  <c r="N288" i="20"/>
  <c r="M288" i="20"/>
  <c r="K288" i="20"/>
  <c r="J288" i="20"/>
  <c r="H288" i="20"/>
  <c r="G288" i="20"/>
  <c r="E288" i="20"/>
  <c r="D288" i="20"/>
  <c r="O283" i="20"/>
  <c r="O281" i="20" s="1"/>
  <c r="L283" i="20"/>
  <c r="I283" i="20"/>
  <c r="F283" i="20"/>
  <c r="C283" i="20" s="1"/>
  <c r="O282" i="20"/>
  <c r="L282" i="20"/>
  <c r="L281" i="20" s="1"/>
  <c r="I282" i="20"/>
  <c r="I281" i="20" s="1"/>
  <c r="F282" i="20"/>
  <c r="C282" i="20" s="1"/>
  <c r="N281" i="20"/>
  <c r="M281" i="20"/>
  <c r="K281" i="20"/>
  <c r="J281" i="20"/>
  <c r="H281" i="20"/>
  <c r="G281" i="20"/>
  <c r="F281" i="20"/>
  <c r="E281" i="20"/>
  <c r="D281" i="20"/>
  <c r="O280" i="20"/>
  <c r="O279" i="20" s="1"/>
  <c r="L280" i="20"/>
  <c r="I280" i="20"/>
  <c r="F280" i="20"/>
  <c r="F279" i="20" s="1"/>
  <c r="C279" i="20" s="1"/>
  <c r="C280" i="20"/>
  <c r="N279" i="20"/>
  <c r="M279" i="20"/>
  <c r="L279" i="20"/>
  <c r="K279" i="20"/>
  <c r="K268" i="20" s="1"/>
  <c r="J279" i="20"/>
  <c r="I279" i="20"/>
  <c r="H279" i="20"/>
  <c r="H268" i="20" s="1"/>
  <c r="G279" i="20"/>
  <c r="G268" i="20" s="1"/>
  <c r="E279" i="20"/>
  <c r="D279" i="20"/>
  <c r="O278" i="20"/>
  <c r="L278" i="20"/>
  <c r="I278" i="20"/>
  <c r="F278" i="20"/>
  <c r="C278" i="20" s="1"/>
  <c r="O277" i="20"/>
  <c r="L277" i="20"/>
  <c r="I277" i="20"/>
  <c r="C277" i="20" s="1"/>
  <c r="F277" i="20"/>
  <c r="O276" i="20"/>
  <c r="O275" i="20" s="1"/>
  <c r="L276" i="20"/>
  <c r="I276" i="20"/>
  <c r="F276" i="20"/>
  <c r="F275" i="20" s="1"/>
  <c r="C276" i="20"/>
  <c r="N275" i="20"/>
  <c r="M275" i="20"/>
  <c r="L275" i="20"/>
  <c r="K275" i="20"/>
  <c r="J275" i="20"/>
  <c r="H275" i="20"/>
  <c r="G275" i="20"/>
  <c r="E275" i="20"/>
  <c r="D275" i="20"/>
  <c r="O274" i="20"/>
  <c r="L274" i="20"/>
  <c r="I274" i="20"/>
  <c r="F274" i="20"/>
  <c r="C274" i="20" s="1"/>
  <c r="O273" i="20"/>
  <c r="L273" i="20"/>
  <c r="I273" i="20"/>
  <c r="C273" i="20" s="1"/>
  <c r="F273" i="20"/>
  <c r="O272" i="20"/>
  <c r="O271" i="20" s="1"/>
  <c r="L272" i="20"/>
  <c r="I272" i="20"/>
  <c r="F272" i="20"/>
  <c r="C272" i="20"/>
  <c r="N271" i="20"/>
  <c r="M271" i="20"/>
  <c r="L271" i="20"/>
  <c r="K271" i="20"/>
  <c r="J271" i="20"/>
  <c r="H271" i="20"/>
  <c r="G271" i="20"/>
  <c r="F271" i="20"/>
  <c r="E271" i="20"/>
  <c r="D271" i="20"/>
  <c r="O270" i="20"/>
  <c r="L270" i="20"/>
  <c r="I270" i="20"/>
  <c r="F270" i="20"/>
  <c r="C270" i="20" s="1"/>
  <c r="L269" i="20"/>
  <c r="L268" i="20" s="1"/>
  <c r="E269" i="20"/>
  <c r="D269" i="20"/>
  <c r="D268" i="20" s="1"/>
  <c r="N268" i="20"/>
  <c r="M268" i="20"/>
  <c r="J268" i="20"/>
  <c r="E268" i="20"/>
  <c r="O267" i="20"/>
  <c r="L267" i="20"/>
  <c r="I267" i="20"/>
  <c r="F267" i="20"/>
  <c r="O266" i="20"/>
  <c r="L266" i="20"/>
  <c r="I266" i="20"/>
  <c r="F266" i="20"/>
  <c r="C266" i="20"/>
  <c r="O265" i="20"/>
  <c r="L265" i="20"/>
  <c r="I265" i="20"/>
  <c r="F265" i="20"/>
  <c r="C265" i="20" s="1"/>
  <c r="O264" i="20"/>
  <c r="L264" i="20"/>
  <c r="I264" i="20"/>
  <c r="I263" i="20" s="1"/>
  <c r="F264" i="20"/>
  <c r="N263" i="20"/>
  <c r="M263" i="20"/>
  <c r="K263" i="20"/>
  <c r="J263" i="20"/>
  <c r="H263" i="20"/>
  <c r="G263" i="20"/>
  <c r="F263" i="20"/>
  <c r="E263" i="20"/>
  <c r="D263" i="20"/>
  <c r="O262" i="20"/>
  <c r="L262" i="20"/>
  <c r="I262" i="20"/>
  <c r="F262" i="20"/>
  <c r="C262" i="20"/>
  <c r="O261" i="20"/>
  <c r="O259" i="20" s="1"/>
  <c r="L261" i="20"/>
  <c r="I261" i="20"/>
  <c r="F261" i="20"/>
  <c r="C261" i="20" s="1"/>
  <c r="O260" i="20"/>
  <c r="L260" i="20"/>
  <c r="L259" i="20" s="1"/>
  <c r="I260" i="20"/>
  <c r="I259" i="20" s="1"/>
  <c r="F260" i="20"/>
  <c r="N259" i="20"/>
  <c r="N258" i="20" s="1"/>
  <c r="M259" i="20"/>
  <c r="M258" i="20" s="1"/>
  <c r="K259" i="20"/>
  <c r="J259" i="20"/>
  <c r="H259" i="20"/>
  <c r="G259" i="20"/>
  <c r="F259" i="20"/>
  <c r="E259" i="20"/>
  <c r="E258" i="20" s="1"/>
  <c r="D259" i="20"/>
  <c r="K258" i="20"/>
  <c r="H258" i="20"/>
  <c r="G258" i="20"/>
  <c r="D258" i="20"/>
  <c r="O257" i="20"/>
  <c r="L257" i="20"/>
  <c r="I257" i="20"/>
  <c r="F257" i="20"/>
  <c r="C257" i="20" s="1"/>
  <c r="O256" i="20"/>
  <c r="L256" i="20"/>
  <c r="I256" i="20"/>
  <c r="F256" i="20"/>
  <c r="O255" i="20"/>
  <c r="L255" i="20"/>
  <c r="I255" i="20"/>
  <c r="F255" i="20"/>
  <c r="O254" i="20"/>
  <c r="L254" i="20"/>
  <c r="L251" i="20" s="1"/>
  <c r="L250" i="20" s="1"/>
  <c r="I254" i="20"/>
  <c r="F254" i="20"/>
  <c r="C254" i="20"/>
  <c r="O253" i="20"/>
  <c r="O251" i="20" s="1"/>
  <c r="O250" i="20" s="1"/>
  <c r="L253" i="20"/>
  <c r="I253" i="20"/>
  <c r="F253" i="20"/>
  <c r="C253" i="20" s="1"/>
  <c r="O252" i="20"/>
  <c r="L252" i="20"/>
  <c r="I252" i="20"/>
  <c r="I251" i="20" s="1"/>
  <c r="F252" i="20"/>
  <c r="N251" i="20"/>
  <c r="N250" i="20" s="1"/>
  <c r="M251" i="20"/>
  <c r="M250" i="20" s="1"/>
  <c r="K251" i="20"/>
  <c r="J251" i="20"/>
  <c r="J250" i="20" s="1"/>
  <c r="H251" i="20"/>
  <c r="G251" i="20"/>
  <c r="F251" i="20"/>
  <c r="E251" i="20"/>
  <c r="E250" i="20" s="1"/>
  <c r="D251" i="20"/>
  <c r="K250" i="20"/>
  <c r="H250" i="20"/>
  <c r="G250" i="20"/>
  <c r="G229" i="20" s="1"/>
  <c r="D250" i="20"/>
  <c r="O249" i="20"/>
  <c r="L249" i="20"/>
  <c r="I249" i="20"/>
  <c r="F249" i="20"/>
  <c r="C249" i="20" s="1"/>
  <c r="O248" i="20"/>
  <c r="L248" i="20"/>
  <c r="I248" i="20"/>
  <c r="F248" i="20"/>
  <c r="O247" i="20"/>
  <c r="L247" i="20"/>
  <c r="L245" i="20" s="1"/>
  <c r="I247" i="20"/>
  <c r="F247" i="20"/>
  <c r="O246" i="20"/>
  <c r="O245" i="20" s="1"/>
  <c r="L246" i="20"/>
  <c r="I246" i="20"/>
  <c r="F246" i="20"/>
  <c r="F245" i="20" s="1"/>
  <c r="C246" i="20"/>
  <c r="N245" i="20"/>
  <c r="M245" i="20"/>
  <c r="K245" i="20"/>
  <c r="J245" i="20"/>
  <c r="H245" i="20"/>
  <c r="G245" i="20"/>
  <c r="E245" i="20"/>
  <c r="D245" i="20"/>
  <c r="O244" i="20"/>
  <c r="L244" i="20"/>
  <c r="I244" i="20"/>
  <c r="F244" i="20"/>
  <c r="C244" i="20" s="1"/>
  <c r="O243" i="20"/>
  <c r="L243" i="20"/>
  <c r="I243" i="20"/>
  <c r="F243" i="20"/>
  <c r="O242" i="20"/>
  <c r="L242" i="20"/>
  <c r="I242" i="20"/>
  <c r="F242" i="20"/>
  <c r="C242" i="20"/>
  <c r="O241" i="20"/>
  <c r="L241" i="20"/>
  <c r="I241" i="20"/>
  <c r="F241" i="20"/>
  <c r="C241" i="20" s="1"/>
  <c r="O240" i="20"/>
  <c r="L240" i="20"/>
  <c r="I240" i="20"/>
  <c r="F240" i="20"/>
  <c r="O239" i="20"/>
  <c r="L239" i="20"/>
  <c r="I239" i="20"/>
  <c r="C239" i="20" s="1"/>
  <c r="F239" i="20"/>
  <c r="O238" i="20"/>
  <c r="L238" i="20"/>
  <c r="I238" i="20"/>
  <c r="F238" i="20"/>
  <c r="C238" i="20"/>
  <c r="N237" i="20"/>
  <c r="M237" i="20"/>
  <c r="L237" i="20"/>
  <c r="K237" i="20"/>
  <c r="J237" i="20"/>
  <c r="H237" i="20"/>
  <c r="G237" i="20"/>
  <c r="E237" i="20"/>
  <c r="D237" i="20"/>
  <c r="O236" i="20"/>
  <c r="L236" i="20"/>
  <c r="I236" i="20"/>
  <c r="F236" i="20"/>
  <c r="O235" i="20"/>
  <c r="L235" i="20"/>
  <c r="L234" i="20" s="1"/>
  <c r="I235" i="20"/>
  <c r="F235" i="20"/>
  <c r="O234" i="20"/>
  <c r="N234" i="20"/>
  <c r="M234" i="20"/>
  <c r="K234" i="20"/>
  <c r="J234" i="20"/>
  <c r="H234" i="20"/>
  <c r="G234" i="20"/>
  <c r="F234" i="20"/>
  <c r="E234" i="20"/>
  <c r="D234" i="20"/>
  <c r="O233" i="20"/>
  <c r="O232" i="20" s="1"/>
  <c r="L233" i="20"/>
  <c r="I233" i="20"/>
  <c r="F233" i="20"/>
  <c r="F232" i="20" s="1"/>
  <c r="N232" i="20"/>
  <c r="M232" i="20"/>
  <c r="M230" i="20" s="1"/>
  <c r="M229" i="20" s="1"/>
  <c r="L232" i="20"/>
  <c r="K232" i="20"/>
  <c r="J232" i="20"/>
  <c r="I232" i="20"/>
  <c r="H232" i="20"/>
  <c r="G232" i="20"/>
  <c r="E232" i="20"/>
  <c r="E230" i="20" s="1"/>
  <c r="E229" i="20" s="1"/>
  <c r="D232" i="20"/>
  <c r="O231" i="20"/>
  <c r="L231" i="20"/>
  <c r="I231" i="20"/>
  <c r="F231" i="20"/>
  <c r="N230" i="20"/>
  <c r="K230" i="20"/>
  <c r="K229" i="20" s="1"/>
  <c r="J230" i="20"/>
  <c r="G230" i="20"/>
  <c r="O228" i="20"/>
  <c r="L228" i="20"/>
  <c r="I228" i="20"/>
  <c r="F228" i="20"/>
  <c r="O227" i="20"/>
  <c r="L227" i="20"/>
  <c r="L226" i="20" s="1"/>
  <c r="C226" i="20" s="1"/>
  <c r="I227" i="20"/>
  <c r="I226" i="20" s="1"/>
  <c r="F227" i="20"/>
  <c r="O226" i="20"/>
  <c r="N226" i="20"/>
  <c r="M226" i="20"/>
  <c r="K226" i="20"/>
  <c r="J226" i="20"/>
  <c r="H226" i="20"/>
  <c r="G226" i="20"/>
  <c r="F226" i="20"/>
  <c r="E226" i="20"/>
  <c r="D226" i="20"/>
  <c r="O225" i="20"/>
  <c r="L225" i="20"/>
  <c r="I225" i="20"/>
  <c r="F225" i="20"/>
  <c r="C225" i="20" s="1"/>
  <c r="E225" i="20"/>
  <c r="O224" i="20"/>
  <c r="L224" i="20"/>
  <c r="I224" i="20"/>
  <c r="F224" i="20"/>
  <c r="O223" i="20"/>
  <c r="L223" i="20"/>
  <c r="I223" i="20"/>
  <c r="F223" i="20"/>
  <c r="C223" i="20"/>
  <c r="O222" i="20"/>
  <c r="L222" i="20"/>
  <c r="I222" i="20"/>
  <c r="F222" i="20"/>
  <c r="C222" i="20" s="1"/>
  <c r="O221" i="20"/>
  <c r="L221" i="20"/>
  <c r="I221" i="20"/>
  <c r="F221" i="20"/>
  <c r="O220" i="20"/>
  <c r="L220" i="20"/>
  <c r="I220" i="20"/>
  <c r="C220" i="20" s="1"/>
  <c r="F220" i="20"/>
  <c r="O219" i="20"/>
  <c r="L219" i="20"/>
  <c r="I219" i="20"/>
  <c r="F219" i="20"/>
  <c r="C219" i="20"/>
  <c r="O218" i="20"/>
  <c r="L218" i="20"/>
  <c r="I218" i="20"/>
  <c r="F218" i="20"/>
  <c r="C218" i="20" s="1"/>
  <c r="O217" i="20"/>
  <c r="L217" i="20"/>
  <c r="I217" i="20"/>
  <c r="F217" i="20"/>
  <c r="O216" i="20"/>
  <c r="L216" i="20"/>
  <c r="L215" i="20" s="1"/>
  <c r="I216" i="20"/>
  <c r="F216" i="20"/>
  <c r="O215" i="20"/>
  <c r="N215" i="20"/>
  <c r="M215" i="20"/>
  <c r="K215" i="20"/>
  <c r="J215" i="20"/>
  <c r="H215" i="20"/>
  <c r="G215" i="20"/>
  <c r="F215" i="20"/>
  <c r="E215" i="20"/>
  <c r="D215" i="20"/>
  <c r="O214" i="20"/>
  <c r="L214" i="20"/>
  <c r="I214" i="20"/>
  <c r="F214" i="20"/>
  <c r="C214" i="20"/>
  <c r="O213" i="20"/>
  <c r="L213" i="20"/>
  <c r="I213" i="20"/>
  <c r="F213" i="20"/>
  <c r="C213" i="20" s="1"/>
  <c r="O212" i="20"/>
  <c r="L212" i="20"/>
  <c r="I212" i="20"/>
  <c r="F212" i="20"/>
  <c r="C212" i="20" s="1"/>
  <c r="O211" i="20"/>
  <c r="L211" i="20"/>
  <c r="I211" i="20"/>
  <c r="F211" i="20"/>
  <c r="C211" i="20" s="1"/>
  <c r="O210" i="20"/>
  <c r="L210" i="20"/>
  <c r="I210" i="20"/>
  <c r="F210" i="20"/>
  <c r="C210" i="20"/>
  <c r="O209" i="20"/>
  <c r="L209" i="20"/>
  <c r="I209" i="20"/>
  <c r="F209" i="20"/>
  <c r="C209" i="20" s="1"/>
  <c r="O208" i="20"/>
  <c r="L208" i="20"/>
  <c r="I208" i="20"/>
  <c r="F208" i="20"/>
  <c r="C208" i="20" s="1"/>
  <c r="O207" i="20"/>
  <c r="L207" i="20"/>
  <c r="L204" i="20" s="1"/>
  <c r="L203" i="20" s="1"/>
  <c r="I207" i="20"/>
  <c r="F207" i="20"/>
  <c r="C207" i="20" s="1"/>
  <c r="O206" i="20"/>
  <c r="L206" i="20"/>
  <c r="I206" i="20"/>
  <c r="F206" i="20"/>
  <c r="C206" i="20"/>
  <c r="O205" i="20"/>
  <c r="O204" i="20" s="1"/>
  <c r="O203" i="20" s="1"/>
  <c r="L205" i="20"/>
  <c r="I205" i="20"/>
  <c r="F205" i="20"/>
  <c r="F204" i="20" s="1"/>
  <c r="N204" i="20"/>
  <c r="M204" i="20"/>
  <c r="M203" i="20" s="1"/>
  <c r="K204" i="20"/>
  <c r="K203" i="20" s="1"/>
  <c r="J204" i="20"/>
  <c r="I204" i="20"/>
  <c r="H204" i="20"/>
  <c r="H203" i="20" s="1"/>
  <c r="G204" i="20"/>
  <c r="G203" i="20" s="1"/>
  <c r="E204" i="20"/>
  <c r="E203" i="20" s="1"/>
  <c r="D204" i="20"/>
  <c r="D203" i="20" s="1"/>
  <c r="N203" i="20"/>
  <c r="J203" i="20"/>
  <c r="O202" i="20"/>
  <c r="L202" i="20"/>
  <c r="I202" i="20"/>
  <c r="F202" i="20"/>
  <c r="C202" i="20"/>
  <c r="O201" i="20"/>
  <c r="L201" i="20"/>
  <c r="I201" i="20"/>
  <c r="F201" i="20"/>
  <c r="C201" i="20" s="1"/>
  <c r="O200" i="20"/>
  <c r="L200" i="20"/>
  <c r="I200" i="20"/>
  <c r="F200" i="20"/>
  <c r="C200" i="20" s="1"/>
  <c r="O199" i="20"/>
  <c r="L199" i="20"/>
  <c r="I199" i="20"/>
  <c r="F199" i="20"/>
  <c r="C199" i="20" s="1"/>
  <c r="O198" i="20"/>
  <c r="O197" i="20" s="1"/>
  <c r="L198" i="20"/>
  <c r="I198" i="20"/>
  <c r="I197" i="20" s="1"/>
  <c r="F198" i="20"/>
  <c r="C198" i="20"/>
  <c r="N197" i="20"/>
  <c r="M197" i="20"/>
  <c r="L197" i="20"/>
  <c r="L195" i="20" s="1"/>
  <c r="L194" i="20" s="1"/>
  <c r="K197" i="20"/>
  <c r="K195" i="20" s="1"/>
  <c r="K194" i="20" s="1"/>
  <c r="J197" i="20"/>
  <c r="H197" i="20"/>
  <c r="H195" i="20" s="1"/>
  <c r="G197" i="20"/>
  <c r="G195" i="20" s="1"/>
  <c r="G194" i="20" s="1"/>
  <c r="G193" i="20" s="1"/>
  <c r="F197" i="20"/>
  <c r="E197" i="20"/>
  <c r="D197" i="20"/>
  <c r="D195" i="20" s="1"/>
  <c r="O196" i="20"/>
  <c r="O195" i="20" s="1"/>
  <c r="O194" i="20" s="1"/>
  <c r="L196" i="20"/>
  <c r="I196" i="20"/>
  <c r="I195" i="20" s="1"/>
  <c r="F196" i="20"/>
  <c r="C196" i="20" s="1"/>
  <c r="N195" i="20"/>
  <c r="N194" i="20" s="1"/>
  <c r="M195" i="20"/>
  <c r="M194" i="20" s="1"/>
  <c r="M193" i="20" s="1"/>
  <c r="J195" i="20"/>
  <c r="J194" i="20" s="1"/>
  <c r="F195" i="20"/>
  <c r="E195" i="20"/>
  <c r="E194" i="20" s="1"/>
  <c r="E193" i="20" s="1"/>
  <c r="O192" i="20"/>
  <c r="O191" i="20" s="1"/>
  <c r="O190" i="20" s="1"/>
  <c r="L192" i="20"/>
  <c r="I192" i="20"/>
  <c r="I191" i="20" s="1"/>
  <c r="I190" i="20" s="1"/>
  <c r="F192" i="20"/>
  <c r="C192" i="20" s="1"/>
  <c r="N191" i="20"/>
  <c r="N190" i="20" s="1"/>
  <c r="M191" i="20"/>
  <c r="M190" i="20" s="1"/>
  <c r="L191" i="20"/>
  <c r="L190" i="20" s="1"/>
  <c r="K191" i="20"/>
  <c r="J191" i="20"/>
  <c r="J190" i="20" s="1"/>
  <c r="H191" i="20"/>
  <c r="H190" i="20" s="1"/>
  <c r="G191" i="20"/>
  <c r="F191" i="20"/>
  <c r="C191" i="20" s="1"/>
  <c r="E191" i="20"/>
  <c r="E190" i="20" s="1"/>
  <c r="D191" i="20"/>
  <c r="D190" i="20" s="1"/>
  <c r="K190" i="20"/>
  <c r="G190" i="20"/>
  <c r="O189" i="20"/>
  <c r="L189" i="20"/>
  <c r="I189" i="20"/>
  <c r="F189" i="20"/>
  <c r="C189" i="20" s="1"/>
  <c r="O188" i="20"/>
  <c r="O187" i="20" s="1"/>
  <c r="O186" i="20" s="1"/>
  <c r="L188" i="20"/>
  <c r="I188" i="20"/>
  <c r="I187" i="20" s="1"/>
  <c r="I186" i="20" s="1"/>
  <c r="F188" i="20"/>
  <c r="C188" i="20" s="1"/>
  <c r="N187" i="20"/>
  <c r="N186" i="20" s="1"/>
  <c r="M187" i="20"/>
  <c r="M186" i="20" s="1"/>
  <c r="L187" i="20"/>
  <c r="L186" i="20" s="1"/>
  <c r="K187" i="20"/>
  <c r="J187" i="20"/>
  <c r="J186" i="20" s="1"/>
  <c r="H187" i="20"/>
  <c r="H186" i="20" s="1"/>
  <c r="G187" i="20"/>
  <c r="F187" i="20"/>
  <c r="C187" i="20" s="1"/>
  <c r="E187" i="20"/>
  <c r="E186" i="20" s="1"/>
  <c r="D187" i="20"/>
  <c r="D186" i="20" s="1"/>
  <c r="K186" i="20"/>
  <c r="G186" i="20"/>
  <c r="O185" i="20"/>
  <c r="L185" i="20"/>
  <c r="I185" i="20"/>
  <c r="F185" i="20"/>
  <c r="C185" i="20" s="1"/>
  <c r="O184" i="20"/>
  <c r="O183" i="20" s="1"/>
  <c r="L184" i="20"/>
  <c r="I184" i="20"/>
  <c r="I183" i="20" s="1"/>
  <c r="F184" i="20"/>
  <c r="C184" i="20" s="1"/>
  <c r="N183" i="20"/>
  <c r="M183" i="20"/>
  <c r="L183" i="20"/>
  <c r="K183" i="20"/>
  <c r="J183" i="20"/>
  <c r="H183" i="20"/>
  <c r="G183" i="20"/>
  <c r="F183" i="20"/>
  <c r="C183" i="20" s="1"/>
  <c r="E183" i="20"/>
  <c r="D183" i="20"/>
  <c r="O182" i="20"/>
  <c r="L182" i="20"/>
  <c r="I182" i="20"/>
  <c r="F182" i="20"/>
  <c r="C182" i="20"/>
  <c r="O181" i="20"/>
  <c r="L181" i="20"/>
  <c r="I181" i="20"/>
  <c r="F181" i="20"/>
  <c r="C181" i="20" s="1"/>
  <c r="O180" i="20"/>
  <c r="L180" i="20"/>
  <c r="I180" i="20"/>
  <c r="F180" i="20"/>
  <c r="C180" i="20" s="1"/>
  <c r="O179" i="20"/>
  <c r="L179" i="20"/>
  <c r="L178" i="20" s="1"/>
  <c r="I179" i="20"/>
  <c r="I178" i="20" s="1"/>
  <c r="F179" i="20"/>
  <c r="C179" i="20" s="1"/>
  <c r="O178" i="20"/>
  <c r="N178" i="20"/>
  <c r="M178" i="20"/>
  <c r="K178" i="20"/>
  <c r="J178" i="20"/>
  <c r="H178" i="20"/>
  <c r="G178" i="20"/>
  <c r="E178" i="20"/>
  <c r="D178" i="20"/>
  <c r="O177" i="20"/>
  <c r="L177" i="20"/>
  <c r="I177" i="20"/>
  <c r="F177" i="20"/>
  <c r="C177" i="20" s="1"/>
  <c r="O176" i="20"/>
  <c r="L176" i="20"/>
  <c r="I176" i="20"/>
  <c r="F176" i="20"/>
  <c r="C176" i="20" s="1"/>
  <c r="O175" i="20"/>
  <c r="L175" i="20"/>
  <c r="L174" i="20" s="1"/>
  <c r="L173" i="20" s="1"/>
  <c r="L172" i="20" s="1"/>
  <c r="I175" i="20"/>
  <c r="I174" i="20" s="1"/>
  <c r="F175" i="20"/>
  <c r="C175" i="20" s="1"/>
  <c r="O174" i="20"/>
  <c r="O173" i="20" s="1"/>
  <c r="O172" i="20" s="1"/>
  <c r="N174" i="20"/>
  <c r="N173" i="20" s="1"/>
  <c r="N172" i="20" s="1"/>
  <c r="M174" i="20"/>
  <c r="M173" i="20" s="1"/>
  <c r="M172" i="20" s="1"/>
  <c r="K174" i="20"/>
  <c r="K173" i="20" s="1"/>
  <c r="K172" i="20" s="1"/>
  <c r="J174" i="20"/>
  <c r="J173" i="20" s="1"/>
  <c r="J172" i="20" s="1"/>
  <c r="H174" i="20"/>
  <c r="G174" i="20"/>
  <c r="G173" i="20" s="1"/>
  <c r="G172" i="20" s="1"/>
  <c r="E174" i="20"/>
  <c r="E173" i="20" s="1"/>
  <c r="E172" i="20" s="1"/>
  <c r="D174" i="20"/>
  <c r="H173" i="20"/>
  <c r="H172" i="20" s="1"/>
  <c r="D173" i="20"/>
  <c r="D172" i="20" s="1"/>
  <c r="O171" i="20"/>
  <c r="L171" i="20"/>
  <c r="I171" i="20"/>
  <c r="F171" i="20"/>
  <c r="C171" i="20" s="1"/>
  <c r="O170" i="20"/>
  <c r="L170" i="20"/>
  <c r="I170" i="20"/>
  <c r="F170" i="20"/>
  <c r="C170" i="20"/>
  <c r="O169" i="20"/>
  <c r="L169" i="20"/>
  <c r="I169" i="20"/>
  <c r="F169" i="20"/>
  <c r="C169" i="20" s="1"/>
  <c r="O168" i="20"/>
  <c r="L168" i="20"/>
  <c r="I168" i="20"/>
  <c r="F168" i="20"/>
  <c r="C168" i="20" s="1"/>
  <c r="O167" i="20"/>
  <c r="L167" i="20"/>
  <c r="I167" i="20"/>
  <c r="F167" i="20"/>
  <c r="C167" i="20" s="1"/>
  <c r="O166" i="20"/>
  <c r="O165" i="20" s="1"/>
  <c r="O164" i="20" s="1"/>
  <c r="L166" i="20"/>
  <c r="I166" i="20"/>
  <c r="I165" i="20" s="1"/>
  <c r="I164" i="20" s="1"/>
  <c r="F166" i="20"/>
  <c r="C166" i="20"/>
  <c r="N165" i="20"/>
  <c r="N164" i="20" s="1"/>
  <c r="M165" i="20"/>
  <c r="L165" i="20"/>
  <c r="L164" i="20" s="1"/>
  <c r="K165" i="20"/>
  <c r="K164" i="20" s="1"/>
  <c r="J165" i="20"/>
  <c r="J164" i="20" s="1"/>
  <c r="H165" i="20"/>
  <c r="H164" i="20" s="1"/>
  <c r="H74" i="20" s="1"/>
  <c r="G165" i="20"/>
  <c r="G164" i="20" s="1"/>
  <c r="E165" i="20"/>
  <c r="D165" i="20"/>
  <c r="D164" i="20" s="1"/>
  <c r="D74" i="20" s="1"/>
  <c r="M164" i="20"/>
  <c r="E164" i="20"/>
  <c r="O163" i="20"/>
  <c r="L163" i="20"/>
  <c r="I163" i="20"/>
  <c r="F163" i="20"/>
  <c r="C163" i="20" s="1"/>
  <c r="O162" i="20"/>
  <c r="L162" i="20"/>
  <c r="I162" i="20"/>
  <c r="F162" i="20"/>
  <c r="C162" i="20"/>
  <c r="O161" i="20"/>
  <c r="L161" i="20"/>
  <c r="I161" i="20"/>
  <c r="F161" i="20"/>
  <c r="C161" i="20" s="1"/>
  <c r="O160" i="20"/>
  <c r="O159" i="20" s="1"/>
  <c r="L160" i="20"/>
  <c r="I160" i="20"/>
  <c r="I159" i="20" s="1"/>
  <c r="F160" i="20"/>
  <c r="C160" i="20" s="1"/>
  <c r="N159" i="20"/>
  <c r="M159" i="20"/>
  <c r="L159" i="20"/>
  <c r="K159" i="20"/>
  <c r="J159" i="20"/>
  <c r="H159" i="20"/>
  <c r="G159" i="20"/>
  <c r="F159" i="20"/>
  <c r="E159" i="20"/>
  <c r="D159" i="20"/>
  <c r="O158" i="20"/>
  <c r="L158" i="20"/>
  <c r="I158" i="20"/>
  <c r="F158" i="20"/>
  <c r="C158" i="20"/>
  <c r="O157" i="20"/>
  <c r="L157" i="20"/>
  <c r="I157" i="20"/>
  <c r="F157" i="20"/>
  <c r="C157" i="20" s="1"/>
  <c r="O156" i="20"/>
  <c r="L156" i="20"/>
  <c r="I156" i="20"/>
  <c r="F156" i="20"/>
  <c r="C156" i="20" s="1"/>
  <c r="O155" i="20"/>
  <c r="L155" i="20"/>
  <c r="I155" i="20"/>
  <c r="F155" i="20"/>
  <c r="C155" i="20" s="1"/>
  <c r="O154" i="20"/>
  <c r="L154" i="20"/>
  <c r="I154" i="20"/>
  <c r="F154" i="20"/>
  <c r="C154" i="20"/>
  <c r="O153" i="20"/>
  <c r="L153" i="20"/>
  <c r="I153" i="20"/>
  <c r="F153" i="20"/>
  <c r="C153" i="20" s="1"/>
  <c r="O152" i="20"/>
  <c r="L152" i="20"/>
  <c r="I152" i="20"/>
  <c r="F152" i="20"/>
  <c r="C152" i="20" s="1"/>
  <c r="O151" i="20"/>
  <c r="L151" i="20"/>
  <c r="L150" i="20" s="1"/>
  <c r="I151" i="20"/>
  <c r="I150" i="20" s="1"/>
  <c r="F151" i="20"/>
  <c r="C151" i="20" s="1"/>
  <c r="O150" i="20"/>
  <c r="N150" i="20"/>
  <c r="M150" i="20"/>
  <c r="K150" i="20"/>
  <c r="J150" i="20"/>
  <c r="H150" i="20"/>
  <c r="G150" i="20"/>
  <c r="E150" i="20"/>
  <c r="D150" i="20"/>
  <c r="O149" i="20"/>
  <c r="L149" i="20"/>
  <c r="I149" i="20"/>
  <c r="F149" i="20"/>
  <c r="C149" i="20" s="1"/>
  <c r="O148" i="20"/>
  <c r="L148" i="20"/>
  <c r="I148" i="20"/>
  <c r="F148" i="20"/>
  <c r="C148" i="20" s="1"/>
  <c r="O147" i="20"/>
  <c r="L147" i="20"/>
  <c r="I147" i="20"/>
  <c r="F147" i="20"/>
  <c r="C147" i="20" s="1"/>
  <c r="O146" i="20"/>
  <c r="L146" i="20"/>
  <c r="L143" i="20" s="1"/>
  <c r="I146" i="20"/>
  <c r="F146" i="20"/>
  <c r="C146" i="20"/>
  <c r="O145" i="20"/>
  <c r="O143" i="20" s="1"/>
  <c r="L145" i="20"/>
  <c r="I145" i="20"/>
  <c r="F145" i="20"/>
  <c r="C145" i="20" s="1"/>
  <c r="O144" i="20"/>
  <c r="L144" i="20"/>
  <c r="I144" i="20"/>
  <c r="I143" i="20" s="1"/>
  <c r="F144" i="20"/>
  <c r="C144" i="20" s="1"/>
  <c r="N143" i="20"/>
  <c r="M143" i="20"/>
  <c r="K143" i="20"/>
  <c r="J143" i="20"/>
  <c r="H143" i="20"/>
  <c r="G143" i="20"/>
  <c r="F143" i="20"/>
  <c r="E143" i="20"/>
  <c r="D143" i="20"/>
  <c r="O142" i="20"/>
  <c r="L142" i="20"/>
  <c r="I142" i="20"/>
  <c r="F142" i="20"/>
  <c r="C142" i="20"/>
  <c r="O141" i="20"/>
  <c r="O140" i="20" s="1"/>
  <c r="L141" i="20"/>
  <c r="I141" i="20"/>
  <c r="F141" i="20"/>
  <c r="F140" i="20" s="1"/>
  <c r="N140" i="20"/>
  <c r="M140" i="20"/>
  <c r="L140" i="20"/>
  <c r="K140" i="20"/>
  <c r="J140" i="20"/>
  <c r="I140" i="20"/>
  <c r="H140" i="20"/>
  <c r="G140" i="20"/>
  <c r="E140" i="20"/>
  <c r="D140" i="20"/>
  <c r="O139" i="20"/>
  <c r="L139" i="20"/>
  <c r="I139" i="20"/>
  <c r="F139" i="20"/>
  <c r="C139" i="20" s="1"/>
  <c r="O138" i="20"/>
  <c r="L138" i="20"/>
  <c r="L135" i="20" s="1"/>
  <c r="I138" i="20"/>
  <c r="F138" i="20"/>
  <c r="C138" i="20"/>
  <c r="O137" i="20"/>
  <c r="O135" i="20" s="1"/>
  <c r="L137" i="20"/>
  <c r="I137" i="20"/>
  <c r="F137" i="20"/>
  <c r="C137" i="20" s="1"/>
  <c r="O136" i="20"/>
  <c r="L136" i="20"/>
  <c r="I136" i="20"/>
  <c r="I135" i="20" s="1"/>
  <c r="F136" i="20"/>
  <c r="C136" i="20" s="1"/>
  <c r="N135" i="20"/>
  <c r="M135" i="20"/>
  <c r="M129" i="20" s="1"/>
  <c r="M74" i="20" s="1"/>
  <c r="K135" i="20"/>
  <c r="J135" i="20"/>
  <c r="H135" i="20"/>
  <c r="G135" i="20"/>
  <c r="F135" i="20"/>
  <c r="E135" i="20"/>
  <c r="E129" i="20" s="1"/>
  <c r="E74" i="20" s="1"/>
  <c r="D135" i="20"/>
  <c r="O134" i="20"/>
  <c r="L134" i="20"/>
  <c r="I134" i="20"/>
  <c r="F134" i="20"/>
  <c r="C134" i="20"/>
  <c r="O133" i="20"/>
  <c r="L133" i="20"/>
  <c r="I133" i="20"/>
  <c r="F133" i="20"/>
  <c r="C133" i="20" s="1"/>
  <c r="O132" i="20"/>
  <c r="L132" i="20"/>
  <c r="I132" i="20"/>
  <c r="F132" i="20"/>
  <c r="C132" i="20" s="1"/>
  <c r="O131" i="20"/>
  <c r="L131" i="20"/>
  <c r="L130" i="20" s="1"/>
  <c r="L129" i="20" s="1"/>
  <c r="I131" i="20"/>
  <c r="C131" i="20" s="1"/>
  <c r="F131" i="20"/>
  <c r="O130" i="20"/>
  <c r="N130" i="20"/>
  <c r="N129" i="20" s="1"/>
  <c r="M130" i="20"/>
  <c r="K130" i="20"/>
  <c r="K129" i="20" s="1"/>
  <c r="J130" i="20"/>
  <c r="J129" i="20" s="1"/>
  <c r="H130" i="20"/>
  <c r="G130" i="20"/>
  <c r="G129" i="20" s="1"/>
  <c r="E130" i="20"/>
  <c r="D130" i="20"/>
  <c r="H129" i="20"/>
  <c r="D129" i="20"/>
  <c r="O128" i="20"/>
  <c r="L128" i="20"/>
  <c r="I128" i="20"/>
  <c r="I127" i="20" s="1"/>
  <c r="F128" i="20"/>
  <c r="C128" i="20" s="1"/>
  <c r="O127" i="20"/>
  <c r="N127" i="20"/>
  <c r="M127" i="20"/>
  <c r="L127" i="20"/>
  <c r="K127" i="20"/>
  <c r="J127" i="20"/>
  <c r="H127" i="20"/>
  <c r="G127" i="20"/>
  <c r="F127" i="20"/>
  <c r="E127" i="20"/>
  <c r="D127" i="20"/>
  <c r="O126" i="20"/>
  <c r="L126" i="20"/>
  <c r="I126" i="20"/>
  <c r="F126" i="20"/>
  <c r="C126" i="20"/>
  <c r="O125" i="20"/>
  <c r="L125" i="20"/>
  <c r="I125" i="20"/>
  <c r="F125" i="20"/>
  <c r="C125" i="20" s="1"/>
  <c r="O124" i="20"/>
  <c r="L124" i="20"/>
  <c r="I124" i="20"/>
  <c r="F124" i="20"/>
  <c r="C124" i="20" s="1"/>
  <c r="O123" i="20"/>
  <c r="L123" i="20"/>
  <c r="I123" i="20"/>
  <c r="C123" i="20" s="1"/>
  <c r="F123" i="20"/>
  <c r="O122" i="20"/>
  <c r="O121" i="20" s="1"/>
  <c r="L122" i="20"/>
  <c r="I122" i="20"/>
  <c r="F122" i="20"/>
  <c r="C122" i="20"/>
  <c r="N121" i="20"/>
  <c r="M121" i="20"/>
  <c r="L121" i="20"/>
  <c r="K121" i="20"/>
  <c r="J121" i="20"/>
  <c r="H121" i="20"/>
  <c r="G121" i="20"/>
  <c r="E121" i="20"/>
  <c r="D121" i="20"/>
  <c r="O120" i="20"/>
  <c r="L120" i="20"/>
  <c r="I120" i="20"/>
  <c r="F120" i="20"/>
  <c r="C120" i="20" s="1"/>
  <c r="O119" i="20"/>
  <c r="L119" i="20"/>
  <c r="I119" i="20"/>
  <c r="C119" i="20" s="1"/>
  <c r="F119" i="20"/>
  <c r="O118" i="20"/>
  <c r="L118" i="20"/>
  <c r="L115" i="20" s="1"/>
  <c r="I118" i="20"/>
  <c r="F118" i="20"/>
  <c r="C118" i="20"/>
  <c r="O117" i="20"/>
  <c r="O115" i="20" s="1"/>
  <c r="L117" i="20"/>
  <c r="I117" i="20"/>
  <c r="F117" i="20"/>
  <c r="C117" i="20" s="1"/>
  <c r="O116" i="20"/>
  <c r="L116" i="20"/>
  <c r="I116" i="20"/>
  <c r="I115" i="20" s="1"/>
  <c r="F116" i="20"/>
  <c r="C116" i="20" s="1"/>
  <c r="N115" i="20"/>
  <c r="M115" i="20"/>
  <c r="K115" i="20"/>
  <c r="J115" i="20"/>
  <c r="H115" i="20"/>
  <c r="G115" i="20"/>
  <c r="F115" i="20"/>
  <c r="E115" i="20"/>
  <c r="D115" i="20"/>
  <c r="O114" i="20"/>
  <c r="L114" i="20"/>
  <c r="L111" i="20" s="1"/>
  <c r="I114" i="20"/>
  <c r="F114" i="20"/>
  <c r="C114" i="20"/>
  <c r="O113" i="20"/>
  <c r="O111" i="20" s="1"/>
  <c r="L113" i="20"/>
  <c r="I113" i="20"/>
  <c r="F113" i="20"/>
  <c r="C113" i="20" s="1"/>
  <c r="O112" i="20"/>
  <c r="L112" i="20"/>
  <c r="I112" i="20"/>
  <c r="I111" i="20" s="1"/>
  <c r="F112" i="20"/>
  <c r="C112" i="20" s="1"/>
  <c r="N111" i="20"/>
  <c r="M111" i="20"/>
  <c r="K111" i="20"/>
  <c r="J111" i="20"/>
  <c r="H111" i="20"/>
  <c r="G111" i="20"/>
  <c r="F111" i="20"/>
  <c r="C111" i="20" s="1"/>
  <c r="E111" i="20"/>
  <c r="D111" i="20"/>
  <c r="O110" i="20"/>
  <c r="L110" i="20"/>
  <c r="I110" i="20"/>
  <c r="F110" i="20"/>
  <c r="C110" i="20"/>
  <c r="O109" i="20"/>
  <c r="L109" i="20"/>
  <c r="I109" i="20"/>
  <c r="F109" i="20"/>
  <c r="C109" i="20" s="1"/>
  <c r="O108" i="20"/>
  <c r="L108" i="20"/>
  <c r="I108" i="20"/>
  <c r="F108" i="20"/>
  <c r="C108" i="20" s="1"/>
  <c r="O107" i="20"/>
  <c r="L107" i="20"/>
  <c r="I107" i="20"/>
  <c r="C107" i="20" s="1"/>
  <c r="F107" i="20"/>
  <c r="O106" i="20"/>
  <c r="O102" i="20" s="1"/>
  <c r="L106" i="20"/>
  <c r="I106" i="20"/>
  <c r="F106" i="20"/>
  <c r="C106" i="20"/>
  <c r="O105" i="20"/>
  <c r="L105" i="20"/>
  <c r="I105" i="20"/>
  <c r="F105" i="20"/>
  <c r="C105" i="20" s="1"/>
  <c r="O104" i="20"/>
  <c r="L104" i="20"/>
  <c r="I104" i="20"/>
  <c r="F104" i="20"/>
  <c r="C104" i="20" s="1"/>
  <c r="O103" i="20"/>
  <c r="L103" i="20"/>
  <c r="I103" i="20"/>
  <c r="I102" i="20" s="1"/>
  <c r="D103" i="20"/>
  <c r="F103" i="20" s="1"/>
  <c r="N102" i="20"/>
  <c r="M102" i="20"/>
  <c r="L102" i="20"/>
  <c r="K102" i="20"/>
  <c r="J102" i="20"/>
  <c r="H102" i="20"/>
  <c r="G102" i="20"/>
  <c r="E102" i="20"/>
  <c r="D102" i="20"/>
  <c r="O101" i="20"/>
  <c r="L101" i="20"/>
  <c r="I101" i="20"/>
  <c r="F101" i="20"/>
  <c r="C101" i="20" s="1"/>
  <c r="O100" i="20"/>
  <c r="L100" i="20"/>
  <c r="I100" i="20"/>
  <c r="C100" i="20" s="1"/>
  <c r="F100" i="20"/>
  <c r="O99" i="20"/>
  <c r="L99" i="20"/>
  <c r="I99" i="20"/>
  <c r="F99" i="20"/>
  <c r="C99" i="20"/>
  <c r="O98" i="20"/>
  <c r="L98" i="20"/>
  <c r="I98" i="20"/>
  <c r="F98" i="20"/>
  <c r="C98" i="20" s="1"/>
  <c r="O97" i="20"/>
  <c r="L97" i="20"/>
  <c r="I97" i="20"/>
  <c r="F97" i="20"/>
  <c r="C97" i="20" s="1"/>
  <c r="O96" i="20"/>
  <c r="L96" i="20"/>
  <c r="I96" i="20"/>
  <c r="C96" i="20" s="1"/>
  <c r="F96" i="20"/>
  <c r="O95" i="20"/>
  <c r="O94" i="20" s="1"/>
  <c r="L95" i="20"/>
  <c r="I95" i="20"/>
  <c r="F95" i="20"/>
  <c r="C95" i="20"/>
  <c r="N94" i="20"/>
  <c r="M94" i="20"/>
  <c r="L94" i="20"/>
  <c r="K94" i="20"/>
  <c r="J94" i="20"/>
  <c r="H94" i="20"/>
  <c r="G94" i="20"/>
  <c r="E94" i="20"/>
  <c r="D94" i="20"/>
  <c r="O93" i="20"/>
  <c r="L93" i="20"/>
  <c r="I93" i="20"/>
  <c r="F93" i="20"/>
  <c r="C93" i="20" s="1"/>
  <c r="O92" i="20"/>
  <c r="L92" i="20"/>
  <c r="I92" i="20"/>
  <c r="C92" i="20" s="1"/>
  <c r="F92" i="20"/>
  <c r="O91" i="20"/>
  <c r="L91" i="20"/>
  <c r="L88" i="20" s="1"/>
  <c r="I91" i="20"/>
  <c r="F91" i="20"/>
  <c r="C91" i="20"/>
  <c r="O90" i="20"/>
  <c r="O88" i="20" s="1"/>
  <c r="L90" i="20"/>
  <c r="I90" i="20"/>
  <c r="F90" i="20"/>
  <c r="C90" i="20" s="1"/>
  <c r="O89" i="20"/>
  <c r="L89" i="20"/>
  <c r="I89" i="20"/>
  <c r="I88" i="20" s="1"/>
  <c r="F89" i="20"/>
  <c r="C89" i="20" s="1"/>
  <c r="N88" i="20"/>
  <c r="N82" i="20" s="1"/>
  <c r="M88" i="20"/>
  <c r="K88" i="20"/>
  <c r="J88" i="20"/>
  <c r="J82" i="20" s="1"/>
  <c r="H88" i="20"/>
  <c r="G88" i="20"/>
  <c r="F88" i="20"/>
  <c r="C88" i="20" s="1"/>
  <c r="E88" i="20"/>
  <c r="D88" i="20"/>
  <c r="O87" i="20"/>
  <c r="L87" i="20"/>
  <c r="I87" i="20"/>
  <c r="F87" i="20"/>
  <c r="C87" i="20"/>
  <c r="O86" i="20"/>
  <c r="L86" i="20"/>
  <c r="I86" i="20"/>
  <c r="F86" i="20"/>
  <c r="C86" i="20" s="1"/>
  <c r="O85" i="20"/>
  <c r="L85" i="20"/>
  <c r="I85" i="20"/>
  <c r="F85" i="20"/>
  <c r="C85" i="20" s="1"/>
  <c r="O84" i="20"/>
  <c r="L84" i="20"/>
  <c r="L83" i="20" s="1"/>
  <c r="L82" i="20" s="1"/>
  <c r="I84" i="20"/>
  <c r="I83" i="20" s="1"/>
  <c r="F84" i="20"/>
  <c r="C84" i="20" s="1"/>
  <c r="O83" i="20"/>
  <c r="N83" i="20"/>
  <c r="M83" i="20"/>
  <c r="K83" i="20"/>
  <c r="K82" i="20" s="1"/>
  <c r="J83" i="20"/>
  <c r="H83" i="20"/>
  <c r="G83" i="20"/>
  <c r="G82" i="20" s="1"/>
  <c r="E83" i="20"/>
  <c r="D83" i="20"/>
  <c r="M82" i="20"/>
  <c r="H82" i="20"/>
  <c r="E82" i="20"/>
  <c r="D82" i="20"/>
  <c r="O81" i="20"/>
  <c r="L81" i="20"/>
  <c r="I81" i="20"/>
  <c r="C81" i="20" s="1"/>
  <c r="F81" i="20"/>
  <c r="O80" i="20"/>
  <c r="L80" i="20"/>
  <c r="C80" i="20" s="1"/>
  <c r="I80" i="20"/>
  <c r="F80" i="20"/>
  <c r="O79" i="20"/>
  <c r="N79" i="20"/>
  <c r="M79" i="20"/>
  <c r="K79" i="20"/>
  <c r="J79" i="20"/>
  <c r="H79" i="20"/>
  <c r="G79" i="20"/>
  <c r="F79" i="20"/>
  <c r="E79" i="20"/>
  <c r="D79" i="20"/>
  <c r="O78" i="20"/>
  <c r="L78" i="20"/>
  <c r="I78" i="20"/>
  <c r="F78" i="20"/>
  <c r="C78" i="20" s="1"/>
  <c r="O77" i="20"/>
  <c r="L77" i="20"/>
  <c r="L76" i="20" s="1"/>
  <c r="I77" i="20"/>
  <c r="I76" i="20" s="1"/>
  <c r="F77" i="20"/>
  <c r="O76" i="20"/>
  <c r="N76" i="20"/>
  <c r="N75" i="20" s="1"/>
  <c r="M76" i="20"/>
  <c r="K76" i="20"/>
  <c r="J76" i="20"/>
  <c r="J75" i="20" s="1"/>
  <c r="J74" i="20" s="1"/>
  <c r="H76" i="20"/>
  <c r="G76" i="20"/>
  <c r="F76" i="20"/>
  <c r="E76" i="20"/>
  <c r="D76" i="20"/>
  <c r="O75" i="20"/>
  <c r="M75" i="20"/>
  <c r="K75" i="20"/>
  <c r="K74" i="20" s="1"/>
  <c r="H75" i="20"/>
  <c r="G75" i="20"/>
  <c r="E75" i="20"/>
  <c r="D75" i="20"/>
  <c r="O73" i="20"/>
  <c r="L73" i="20"/>
  <c r="I73" i="20"/>
  <c r="C73" i="20" s="1"/>
  <c r="F73" i="20"/>
  <c r="O72" i="20"/>
  <c r="L72" i="20"/>
  <c r="C72" i="20" s="1"/>
  <c r="I72" i="20"/>
  <c r="F72" i="20"/>
  <c r="O71" i="20"/>
  <c r="O68" i="20" s="1"/>
  <c r="L71" i="20"/>
  <c r="I71" i="20"/>
  <c r="F71" i="20"/>
  <c r="C71" i="20"/>
  <c r="O70" i="20"/>
  <c r="L70" i="20"/>
  <c r="I70" i="20"/>
  <c r="F70" i="20"/>
  <c r="C70" i="20" s="1"/>
  <c r="O69" i="20"/>
  <c r="L69" i="20"/>
  <c r="L68" i="20" s="1"/>
  <c r="L66" i="20" s="1"/>
  <c r="I69" i="20"/>
  <c r="I68" i="20" s="1"/>
  <c r="I66" i="20" s="1"/>
  <c r="F69" i="20"/>
  <c r="N68" i="20"/>
  <c r="N66" i="20" s="1"/>
  <c r="N52" i="20" s="1"/>
  <c r="M68" i="20"/>
  <c r="K68" i="20"/>
  <c r="K66" i="20" s="1"/>
  <c r="K52" i="20" s="1"/>
  <c r="K51" i="20" s="1"/>
  <c r="J68" i="20"/>
  <c r="J66" i="20" s="1"/>
  <c r="J52" i="20" s="1"/>
  <c r="H68" i="20"/>
  <c r="G68" i="20"/>
  <c r="G66" i="20" s="1"/>
  <c r="G52" i="20" s="1"/>
  <c r="F68" i="20"/>
  <c r="C68" i="20" s="1"/>
  <c r="E68" i="20"/>
  <c r="D68" i="20"/>
  <c r="O67" i="20"/>
  <c r="L67" i="20"/>
  <c r="I67" i="20"/>
  <c r="F67" i="20"/>
  <c r="C67" i="20"/>
  <c r="M66" i="20"/>
  <c r="H66" i="20"/>
  <c r="E66" i="20"/>
  <c r="D66" i="20"/>
  <c r="O65" i="20"/>
  <c r="L65" i="20"/>
  <c r="I65" i="20"/>
  <c r="C65" i="20" s="1"/>
  <c r="F65" i="20"/>
  <c r="O64" i="20"/>
  <c r="L64" i="20"/>
  <c r="C64" i="20" s="1"/>
  <c r="I64" i="20"/>
  <c r="F64" i="20"/>
  <c r="O63" i="20"/>
  <c r="L63" i="20"/>
  <c r="I63" i="20"/>
  <c r="F63" i="20"/>
  <c r="C63" i="20"/>
  <c r="O62" i="20"/>
  <c r="L62" i="20"/>
  <c r="I62" i="20"/>
  <c r="F62" i="20"/>
  <c r="C62" i="20" s="1"/>
  <c r="O61" i="20"/>
  <c r="L61" i="20"/>
  <c r="I61" i="20"/>
  <c r="C61" i="20" s="1"/>
  <c r="F61" i="20"/>
  <c r="O60" i="20"/>
  <c r="L60" i="20"/>
  <c r="C60" i="20" s="1"/>
  <c r="I60" i="20"/>
  <c r="F60" i="20"/>
  <c r="O59" i="20"/>
  <c r="O57" i="20" s="1"/>
  <c r="L59" i="20"/>
  <c r="I59" i="20"/>
  <c r="F59" i="20"/>
  <c r="C59" i="20"/>
  <c r="O58" i="20"/>
  <c r="L58" i="20"/>
  <c r="L57" i="20" s="1"/>
  <c r="I58" i="20"/>
  <c r="F58" i="20"/>
  <c r="F57" i="20" s="1"/>
  <c r="C57" i="20" s="1"/>
  <c r="N57" i="20"/>
  <c r="M57" i="20"/>
  <c r="K57" i="20"/>
  <c r="J57" i="20"/>
  <c r="I57" i="20"/>
  <c r="H57" i="20"/>
  <c r="G57" i="20"/>
  <c r="E57" i="20"/>
  <c r="D57" i="20"/>
  <c r="O56" i="20"/>
  <c r="L56" i="20"/>
  <c r="C56" i="20" s="1"/>
  <c r="I56" i="20"/>
  <c r="F56" i="20"/>
  <c r="O55" i="20"/>
  <c r="O54" i="20" s="1"/>
  <c r="L55" i="20"/>
  <c r="I55" i="20"/>
  <c r="F55" i="20"/>
  <c r="F54" i="20" s="1"/>
  <c r="C55" i="20"/>
  <c r="N54" i="20"/>
  <c r="M54" i="20"/>
  <c r="L54" i="20"/>
  <c r="L53" i="20" s="1"/>
  <c r="L52" i="20" s="1"/>
  <c r="K54" i="20"/>
  <c r="J54" i="20"/>
  <c r="I54" i="20"/>
  <c r="H54" i="20"/>
  <c r="H53" i="20" s="1"/>
  <c r="H52" i="20" s="1"/>
  <c r="H51" i="20" s="1"/>
  <c r="G54" i="20"/>
  <c r="E54" i="20"/>
  <c r="D54" i="20"/>
  <c r="D53" i="20" s="1"/>
  <c r="D52" i="20" s="1"/>
  <c r="D51" i="20" s="1"/>
  <c r="N53" i="20"/>
  <c r="M53" i="20"/>
  <c r="M52" i="20" s="1"/>
  <c r="K53" i="20"/>
  <c r="J53" i="20"/>
  <c r="I53" i="20"/>
  <c r="G53" i="20"/>
  <c r="E53" i="20"/>
  <c r="E52" i="20" s="1"/>
  <c r="E51" i="20" s="1"/>
  <c r="E50" i="20" s="1"/>
  <c r="O46" i="20"/>
  <c r="C46" i="20"/>
  <c r="O45" i="20"/>
  <c r="C45" i="20"/>
  <c r="O44" i="20"/>
  <c r="C44" i="20" s="1"/>
  <c r="N44" i="20"/>
  <c r="M44" i="20"/>
  <c r="L43" i="20"/>
  <c r="I43" i="20"/>
  <c r="C43" i="20" s="1"/>
  <c r="F43" i="20"/>
  <c r="L42" i="20"/>
  <c r="K42" i="20"/>
  <c r="J42" i="20"/>
  <c r="H42" i="20"/>
  <c r="G42" i="20"/>
  <c r="F42" i="20"/>
  <c r="E42" i="20"/>
  <c r="D42" i="20"/>
  <c r="F41" i="20"/>
  <c r="C41" i="20"/>
  <c r="L40" i="20"/>
  <c r="C40" i="20"/>
  <c r="L39" i="20"/>
  <c r="C39" i="20"/>
  <c r="L38" i="20"/>
  <c r="C38" i="20"/>
  <c r="L37" i="20"/>
  <c r="C37" i="20"/>
  <c r="L36" i="20"/>
  <c r="C36" i="20" s="1"/>
  <c r="K36" i="20"/>
  <c r="J36" i="20"/>
  <c r="L35" i="20"/>
  <c r="C35" i="20"/>
  <c r="L34" i="20"/>
  <c r="C34" i="20"/>
  <c r="L33" i="20"/>
  <c r="C33" i="20" s="1"/>
  <c r="K33" i="20"/>
  <c r="J33" i="20"/>
  <c r="L32" i="20"/>
  <c r="L31" i="20" s="1"/>
  <c r="C32" i="20"/>
  <c r="K31" i="20"/>
  <c r="J31" i="20"/>
  <c r="J26" i="20" s="1"/>
  <c r="L30" i="20"/>
  <c r="C30" i="20"/>
  <c r="L29" i="20"/>
  <c r="C29" i="20"/>
  <c r="L28" i="20"/>
  <c r="C28" i="20"/>
  <c r="L27" i="20"/>
  <c r="C27" i="20" s="1"/>
  <c r="K27" i="20"/>
  <c r="J27" i="20"/>
  <c r="K26" i="20"/>
  <c r="F25" i="20"/>
  <c r="C25" i="20"/>
  <c r="I24" i="20"/>
  <c r="E24" i="20"/>
  <c r="F24" i="20" s="1"/>
  <c r="C24" i="20" s="1"/>
  <c r="O23" i="20"/>
  <c r="L23" i="20"/>
  <c r="I23" i="20"/>
  <c r="F23" i="20"/>
  <c r="C23" i="20" s="1"/>
  <c r="O22" i="20"/>
  <c r="L22" i="20"/>
  <c r="L21" i="20" s="1"/>
  <c r="I22" i="20"/>
  <c r="F22" i="20"/>
  <c r="O21" i="20"/>
  <c r="O287" i="20" s="1"/>
  <c r="N21" i="20"/>
  <c r="M21" i="20"/>
  <c r="M287" i="20" s="1"/>
  <c r="M286" i="20" s="1"/>
  <c r="K21" i="20"/>
  <c r="K287" i="20" s="1"/>
  <c r="K286" i="20" s="1"/>
  <c r="J21" i="20"/>
  <c r="H21" i="20"/>
  <c r="H287" i="20" s="1"/>
  <c r="H286" i="20" s="1"/>
  <c r="G21" i="20"/>
  <c r="G287" i="20" s="1"/>
  <c r="G286" i="20" s="1"/>
  <c r="F21" i="20"/>
  <c r="E21" i="20"/>
  <c r="E287" i="20" s="1"/>
  <c r="E286" i="20" s="1"/>
  <c r="D21" i="20"/>
  <c r="D287" i="20" s="1"/>
  <c r="D286" i="20" s="1"/>
  <c r="O20" i="20"/>
  <c r="M20" i="20"/>
  <c r="K20" i="20"/>
  <c r="H20" i="20"/>
  <c r="G20" i="20"/>
  <c r="E20" i="20"/>
  <c r="D20" i="20"/>
  <c r="O296" i="19"/>
  <c r="L296" i="19"/>
  <c r="I296" i="19"/>
  <c r="F296" i="19"/>
  <c r="C296" i="19" s="1"/>
  <c r="O295" i="19"/>
  <c r="L295" i="19"/>
  <c r="I295" i="19"/>
  <c r="F295" i="19"/>
  <c r="O294" i="19"/>
  <c r="L294" i="19"/>
  <c r="C294" i="19" s="1"/>
  <c r="I294" i="19"/>
  <c r="F294" i="19"/>
  <c r="O293" i="19"/>
  <c r="L293" i="19"/>
  <c r="I293" i="19"/>
  <c r="F293" i="19"/>
  <c r="C293" i="19"/>
  <c r="O292" i="19"/>
  <c r="L292" i="19"/>
  <c r="I292" i="19"/>
  <c r="F292" i="19"/>
  <c r="O291" i="19"/>
  <c r="L291" i="19"/>
  <c r="I291" i="19"/>
  <c r="F291" i="19"/>
  <c r="O290" i="19"/>
  <c r="L290" i="19"/>
  <c r="C290" i="19" s="1"/>
  <c r="I290" i="19"/>
  <c r="F290" i="19"/>
  <c r="O289" i="19"/>
  <c r="L289" i="19"/>
  <c r="I289" i="19"/>
  <c r="F289" i="19"/>
  <c r="C289" i="19"/>
  <c r="N288" i="19"/>
  <c r="M288" i="19"/>
  <c r="L288" i="19"/>
  <c r="K288" i="19"/>
  <c r="J288" i="19"/>
  <c r="H288" i="19"/>
  <c r="G288" i="19"/>
  <c r="E288" i="19"/>
  <c r="D288" i="19"/>
  <c r="O283" i="19"/>
  <c r="L283" i="19"/>
  <c r="I283" i="19"/>
  <c r="C283" i="19" s="1"/>
  <c r="F283" i="19"/>
  <c r="O282" i="19"/>
  <c r="L282" i="19"/>
  <c r="L281" i="19" s="1"/>
  <c r="I282" i="19"/>
  <c r="F282" i="19"/>
  <c r="O281" i="19"/>
  <c r="N281" i="19"/>
  <c r="M281" i="19"/>
  <c r="K281" i="19"/>
  <c r="J281" i="19"/>
  <c r="I281" i="19"/>
  <c r="H281" i="19"/>
  <c r="G281" i="19"/>
  <c r="E281" i="19"/>
  <c r="D281" i="19"/>
  <c r="O280" i="19"/>
  <c r="L280" i="19"/>
  <c r="L279" i="19" s="1"/>
  <c r="I280" i="19"/>
  <c r="I279" i="19" s="1"/>
  <c r="F280" i="19"/>
  <c r="O279" i="19"/>
  <c r="N279" i="19"/>
  <c r="M279" i="19"/>
  <c r="K279" i="19"/>
  <c r="J279" i="19"/>
  <c r="J268" i="19" s="1"/>
  <c r="H279" i="19"/>
  <c r="G279" i="19"/>
  <c r="F279" i="19"/>
  <c r="E279" i="19"/>
  <c r="D279" i="19"/>
  <c r="O278" i="19"/>
  <c r="L278" i="19"/>
  <c r="I278" i="19"/>
  <c r="F278" i="19"/>
  <c r="C278" i="19"/>
  <c r="O277" i="19"/>
  <c r="L277" i="19"/>
  <c r="I277" i="19"/>
  <c r="F277" i="19"/>
  <c r="C277" i="19" s="1"/>
  <c r="O276" i="19"/>
  <c r="O275" i="19" s="1"/>
  <c r="L276" i="19"/>
  <c r="I276" i="19"/>
  <c r="F276" i="19"/>
  <c r="N275" i="19"/>
  <c r="M275" i="19"/>
  <c r="L275" i="19"/>
  <c r="K275" i="19"/>
  <c r="J275" i="19"/>
  <c r="H275" i="19"/>
  <c r="G275" i="19"/>
  <c r="F275" i="19"/>
  <c r="E275" i="19"/>
  <c r="D275" i="19"/>
  <c r="O274" i="19"/>
  <c r="L274" i="19"/>
  <c r="I274" i="19"/>
  <c r="F274" i="19"/>
  <c r="C274" i="19"/>
  <c r="O273" i="19"/>
  <c r="L273" i="19"/>
  <c r="I273" i="19"/>
  <c r="F273" i="19"/>
  <c r="C273" i="19" s="1"/>
  <c r="O272" i="19"/>
  <c r="O271" i="19" s="1"/>
  <c r="L272" i="19"/>
  <c r="I272" i="19"/>
  <c r="F272" i="19"/>
  <c r="N271" i="19"/>
  <c r="M271" i="19"/>
  <c r="L271" i="19"/>
  <c r="K271" i="19"/>
  <c r="J271" i="19"/>
  <c r="H271" i="19"/>
  <c r="G271" i="19"/>
  <c r="F271" i="19"/>
  <c r="E271" i="19"/>
  <c r="D271" i="19"/>
  <c r="O270" i="19"/>
  <c r="L270" i="19"/>
  <c r="I270" i="19"/>
  <c r="F270" i="19"/>
  <c r="C270" i="19"/>
  <c r="L269" i="19"/>
  <c r="L268" i="19" s="1"/>
  <c r="F269" i="19"/>
  <c r="E269" i="19"/>
  <c r="D269" i="19"/>
  <c r="D268" i="19" s="1"/>
  <c r="N268" i="19"/>
  <c r="M268" i="19"/>
  <c r="K268" i="19"/>
  <c r="H268" i="19"/>
  <c r="G268" i="19"/>
  <c r="E268" i="19"/>
  <c r="O267" i="19"/>
  <c r="L267" i="19"/>
  <c r="I267" i="19"/>
  <c r="F267" i="19"/>
  <c r="O266" i="19"/>
  <c r="L266" i="19"/>
  <c r="I266" i="19"/>
  <c r="C266" i="19" s="1"/>
  <c r="F266" i="19"/>
  <c r="O265" i="19"/>
  <c r="L265" i="19"/>
  <c r="L263" i="19" s="1"/>
  <c r="I265" i="19"/>
  <c r="F265" i="19"/>
  <c r="O264" i="19"/>
  <c r="O263" i="19" s="1"/>
  <c r="L264" i="19"/>
  <c r="I264" i="19"/>
  <c r="I263" i="19" s="1"/>
  <c r="F264" i="19"/>
  <c r="C264" i="19"/>
  <c r="N263" i="19"/>
  <c r="M263" i="19"/>
  <c r="K263" i="19"/>
  <c r="J263" i="19"/>
  <c r="H263" i="19"/>
  <c r="G263" i="19"/>
  <c r="E263" i="19"/>
  <c r="D263" i="19"/>
  <c r="O262" i="19"/>
  <c r="L262" i="19"/>
  <c r="I262" i="19"/>
  <c r="C262" i="19" s="1"/>
  <c r="F262" i="19"/>
  <c r="O261" i="19"/>
  <c r="L261" i="19"/>
  <c r="I261" i="19"/>
  <c r="F261" i="19"/>
  <c r="C261" i="19" s="1"/>
  <c r="O260" i="19"/>
  <c r="O259" i="19" s="1"/>
  <c r="O258" i="19" s="1"/>
  <c r="L260" i="19"/>
  <c r="I260" i="19"/>
  <c r="I259" i="19" s="1"/>
  <c r="F260" i="19"/>
  <c r="C260" i="19"/>
  <c r="N259" i="19"/>
  <c r="N258" i="19" s="1"/>
  <c r="M259" i="19"/>
  <c r="L259" i="19"/>
  <c r="K259" i="19"/>
  <c r="J259" i="19"/>
  <c r="J258" i="19" s="1"/>
  <c r="H259" i="19"/>
  <c r="G259" i="19"/>
  <c r="F259" i="19"/>
  <c r="E259" i="19"/>
  <c r="D259" i="19"/>
  <c r="M258" i="19"/>
  <c r="K258" i="19"/>
  <c r="I258" i="19"/>
  <c r="G258" i="19"/>
  <c r="E258" i="19"/>
  <c r="O257" i="19"/>
  <c r="L257" i="19"/>
  <c r="I257" i="19"/>
  <c r="F257" i="19"/>
  <c r="C257" i="19" s="1"/>
  <c r="O256" i="19"/>
  <c r="L256" i="19"/>
  <c r="I256" i="19"/>
  <c r="F256" i="19"/>
  <c r="C256" i="19"/>
  <c r="O255" i="19"/>
  <c r="L255" i="19"/>
  <c r="I255" i="19"/>
  <c r="F255" i="19"/>
  <c r="O254" i="19"/>
  <c r="L254" i="19"/>
  <c r="I254" i="19"/>
  <c r="C254" i="19" s="1"/>
  <c r="F254" i="19"/>
  <c r="O253" i="19"/>
  <c r="L253" i="19"/>
  <c r="I253" i="19"/>
  <c r="F253" i="19"/>
  <c r="C253" i="19" s="1"/>
  <c r="O252" i="19"/>
  <c r="O251" i="19" s="1"/>
  <c r="O250" i="19" s="1"/>
  <c r="L252" i="19"/>
  <c r="I252" i="19"/>
  <c r="I251" i="19" s="1"/>
  <c r="I250" i="19" s="1"/>
  <c r="F252" i="19"/>
  <c r="C252" i="19"/>
  <c r="N251" i="19"/>
  <c r="N250" i="19" s="1"/>
  <c r="M251" i="19"/>
  <c r="L251" i="19"/>
  <c r="K251" i="19"/>
  <c r="J251" i="19"/>
  <c r="J250" i="19" s="1"/>
  <c r="H251" i="19"/>
  <c r="H250" i="19" s="1"/>
  <c r="G251" i="19"/>
  <c r="E251" i="19"/>
  <c r="D251" i="19"/>
  <c r="D250" i="19" s="1"/>
  <c r="M250" i="19"/>
  <c r="K250" i="19"/>
  <c r="G250" i="19"/>
  <c r="E250" i="19"/>
  <c r="O249" i="19"/>
  <c r="L249" i="19"/>
  <c r="L245" i="19" s="1"/>
  <c r="I249" i="19"/>
  <c r="F249" i="19"/>
  <c r="C249" i="19" s="1"/>
  <c r="O248" i="19"/>
  <c r="L248" i="19"/>
  <c r="I248" i="19"/>
  <c r="F248" i="19"/>
  <c r="C248" i="19"/>
  <c r="O247" i="19"/>
  <c r="L247" i="19"/>
  <c r="I247" i="19"/>
  <c r="F247" i="19"/>
  <c r="C247" i="19" s="1"/>
  <c r="O246" i="19"/>
  <c r="O245" i="19" s="1"/>
  <c r="L246" i="19"/>
  <c r="I246" i="19"/>
  <c r="F246" i="19"/>
  <c r="N245" i="19"/>
  <c r="M245" i="19"/>
  <c r="K245" i="19"/>
  <c r="J245" i="19"/>
  <c r="H245" i="19"/>
  <c r="G245" i="19"/>
  <c r="F245" i="19"/>
  <c r="E245" i="19"/>
  <c r="D245" i="19"/>
  <c r="O244" i="19"/>
  <c r="L244" i="19"/>
  <c r="I244" i="19"/>
  <c r="F244" i="19"/>
  <c r="C244" i="19"/>
  <c r="O243" i="19"/>
  <c r="L243" i="19"/>
  <c r="I243" i="19"/>
  <c r="F243" i="19"/>
  <c r="C243" i="19" s="1"/>
  <c r="O242" i="19"/>
  <c r="L242" i="19"/>
  <c r="I242" i="19"/>
  <c r="C242" i="19" s="1"/>
  <c r="F242" i="19"/>
  <c r="O241" i="19"/>
  <c r="L241" i="19"/>
  <c r="L237" i="19" s="1"/>
  <c r="I241" i="19"/>
  <c r="F241" i="19"/>
  <c r="O240" i="19"/>
  <c r="L240" i="19"/>
  <c r="I240" i="19"/>
  <c r="F240" i="19"/>
  <c r="C240" i="19"/>
  <c r="O239" i="19"/>
  <c r="L239" i="19"/>
  <c r="I239" i="19"/>
  <c r="F239" i="19"/>
  <c r="C239" i="19" s="1"/>
  <c r="O238" i="19"/>
  <c r="L238" i="19"/>
  <c r="I238" i="19"/>
  <c r="F238" i="19"/>
  <c r="N237" i="19"/>
  <c r="M237" i="19"/>
  <c r="K237" i="19"/>
  <c r="J237" i="19"/>
  <c r="H237" i="19"/>
  <c r="H230" i="19" s="1"/>
  <c r="G237" i="19"/>
  <c r="E237" i="19"/>
  <c r="D237" i="19"/>
  <c r="D230" i="19" s="1"/>
  <c r="O236" i="19"/>
  <c r="O234" i="19" s="1"/>
  <c r="L236" i="19"/>
  <c r="I236" i="19"/>
  <c r="F236" i="19"/>
  <c r="C236" i="19"/>
  <c r="O235" i="19"/>
  <c r="L235" i="19"/>
  <c r="L234" i="19" s="1"/>
  <c r="I235" i="19"/>
  <c r="F235" i="19"/>
  <c r="N234" i="19"/>
  <c r="M234" i="19"/>
  <c r="M230" i="19" s="1"/>
  <c r="M229" i="19" s="1"/>
  <c r="K234" i="19"/>
  <c r="J234" i="19"/>
  <c r="I234" i="19"/>
  <c r="H234" i="19"/>
  <c r="G234" i="19"/>
  <c r="E234" i="19"/>
  <c r="E230" i="19" s="1"/>
  <c r="E229" i="19" s="1"/>
  <c r="D234" i="19"/>
  <c r="O233" i="19"/>
  <c r="L233" i="19"/>
  <c r="L232" i="19" s="1"/>
  <c r="I233" i="19"/>
  <c r="F233" i="19"/>
  <c r="F232" i="19" s="1"/>
  <c r="O232" i="19"/>
  <c r="C232" i="19" s="1"/>
  <c r="N232" i="19"/>
  <c r="M232" i="19"/>
  <c r="K232" i="19"/>
  <c r="K230" i="19" s="1"/>
  <c r="K229" i="19" s="1"/>
  <c r="J232" i="19"/>
  <c r="J230" i="19" s="1"/>
  <c r="J229" i="19" s="1"/>
  <c r="I232" i="19"/>
  <c r="H232" i="19"/>
  <c r="G232" i="19"/>
  <c r="G230" i="19" s="1"/>
  <c r="G229" i="19" s="1"/>
  <c r="E232" i="19"/>
  <c r="D232" i="19"/>
  <c r="O231" i="19"/>
  <c r="L231" i="19"/>
  <c r="L230" i="19" s="1"/>
  <c r="I231" i="19"/>
  <c r="F231" i="19"/>
  <c r="O228" i="19"/>
  <c r="L228" i="19"/>
  <c r="I228" i="19"/>
  <c r="F228" i="19"/>
  <c r="C228" i="19"/>
  <c r="O227" i="19"/>
  <c r="L227" i="19"/>
  <c r="L226" i="19" s="1"/>
  <c r="I227" i="19"/>
  <c r="F227" i="19"/>
  <c r="O226" i="19"/>
  <c r="N226" i="19"/>
  <c r="M226" i="19"/>
  <c r="K226" i="19"/>
  <c r="J226" i="19"/>
  <c r="I226" i="19"/>
  <c r="H226" i="19"/>
  <c r="G226" i="19"/>
  <c r="E226" i="19"/>
  <c r="D226" i="19"/>
  <c r="O225" i="19"/>
  <c r="L225" i="19"/>
  <c r="I225" i="19"/>
  <c r="F225" i="19"/>
  <c r="O224" i="19"/>
  <c r="L224" i="19"/>
  <c r="I224" i="19"/>
  <c r="F224" i="19"/>
  <c r="C224" i="19"/>
  <c r="O223" i="19"/>
  <c r="L223" i="19"/>
  <c r="I223" i="19"/>
  <c r="F223" i="19"/>
  <c r="C223" i="19" s="1"/>
  <c r="O222" i="19"/>
  <c r="L222" i="19"/>
  <c r="I222" i="19"/>
  <c r="C222" i="19" s="1"/>
  <c r="F222" i="19"/>
  <c r="O221" i="19"/>
  <c r="L221" i="19"/>
  <c r="L215" i="19" s="1"/>
  <c r="I221" i="19"/>
  <c r="F221" i="19"/>
  <c r="C221" i="19" s="1"/>
  <c r="O220" i="19"/>
  <c r="L220" i="19"/>
  <c r="I220" i="19"/>
  <c r="F220" i="19"/>
  <c r="C220" i="19"/>
  <c r="O219" i="19"/>
  <c r="L219" i="19"/>
  <c r="I219" i="19"/>
  <c r="F219" i="19"/>
  <c r="O218" i="19"/>
  <c r="L218" i="19"/>
  <c r="I218" i="19"/>
  <c r="C218" i="19" s="1"/>
  <c r="F218" i="19"/>
  <c r="O217" i="19"/>
  <c r="L217" i="19"/>
  <c r="I217" i="19"/>
  <c r="F217" i="19"/>
  <c r="C217" i="19" s="1"/>
  <c r="O216" i="19"/>
  <c r="O215" i="19" s="1"/>
  <c r="L216" i="19"/>
  <c r="I216" i="19"/>
  <c r="I215" i="19" s="1"/>
  <c r="F216" i="19"/>
  <c r="C216" i="19"/>
  <c r="N215" i="19"/>
  <c r="M215" i="19"/>
  <c r="K215" i="19"/>
  <c r="J215" i="19"/>
  <c r="H215" i="19"/>
  <c r="H203" i="19" s="1"/>
  <c r="G215" i="19"/>
  <c r="E215" i="19"/>
  <c r="D215" i="19"/>
  <c r="O214" i="19"/>
  <c r="L214" i="19"/>
  <c r="I214" i="19"/>
  <c r="C214" i="19" s="1"/>
  <c r="F214" i="19"/>
  <c r="O213" i="19"/>
  <c r="L213" i="19"/>
  <c r="I213" i="19"/>
  <c r="F213" i="19"/>
  <c r="O212" i="19"/>
  <c r="O204" i="19" s="1"/>
  <c r="O203" i="19" s="1"/>
  <c r="L212" i="19"/>
  <c r="I212" i="19"/>
  <c r="F212" i="19"/>
  <c r="C212" i="19"/>
  <c r="O211" i="19"/>
  <c r="L211" i="19"/>
  <c r="I211" i="19"/>
  <c r="F211" i="19"/>
  <c r="C211" i="19" s="1"/>
  <c r="O210" i="19"/>
  <c r="L210" i="19"/>
  <c r="I210" i="19"/>
  <c r="C210" i="19" s="1"/>
  <c r="F210" i="19"/>
  <c r="O209" i="19"/>
  <c r="L209" i="19"/>
  <c r="I209" i="19"/>
  <c r="F209" i="19"/>
  <c r="C209" i="19" s="1"/>
  <c r="O208" i="19"/>
  <c r="L208" i="19"/>
  <c r="I208" i="19"/>
  <c r="F208" i="19"/>
  <c r="C208" i="19"/>
  <c r="O207" i="19"/>
  <c r="L207" i="19"/>
  <c r="I207" i="19"/>
  <c r="F207" i="19"/>
  <c r="C207" i="19" s="1"/>
  <c r="O206" i="19"/>
  <c r="L206" i="19"/>
  <c r="I206" i="19"/>
  <c r="F206" i="19"/>
  <c r="O205" i="19"/>
  <c r="L205" i="19"/>
  <c r="I205" i="19"/>
  <c r="F205" i="19"/>
  <c r="N204" i="19"/>
  <c r="M204" i="19"/>
  <c r="M203" i="19" s="1"/>
  <c r="M194" i="19" s="1"/>
  <c r="K204" i="19"/>
  <c r="K203" i="19" s="1"/>
  <c r="K194" i="19" s="1"/>
  <c r="J204" i="19"/>
  <c r="H204" i="19"/>
  <c r="G204" i="19"/>
  <c r="G203" i="19" s="1"/>
  <c r="G194" i="19" s="1"/>
  <c r="G193" i="19" s="1"/>
  <c r="E204" i="19"/>
  <c r="D204" i="19"/>
  <c r="N203" i="19"/>
  <c r="J203" i="19"/>
  <c r="D203" i="19"/>
  <c r="O202" i="19"/>
  <c r="L202" i="19"/>
  <c r="I202" i="19"/>
  <c r="C202" i="19" s="1"/>
  <c r="F202" i="19"/>
  <c r="O201" i="19"/>
  <c r="L201" i="19"/>
  <c r="L195" i="19" s="1"/>
  <c r="I201" i="19"/>
  <c r="F201" i="19"/>
  <c r="C201" i="19" s="1"/>
  <c r="O200" i="19"/>
  <c r="L200" i="19"/>
  <c r="I200" i="19"/>
  <c r="F200" i="19"/>
  <c r="C200" i="19"/>
  <c r="O199" i="19"/>
  <c r="L199" i="19"/>
  <c r="I199" i="19"/>
  <c r="F199" i="19"/>
  <c r="C199" i="19" s="1"/>
  <c r="O198" i="19"/>
  <c r="O197" i="19" s="1"/>
  <c r="L198" i="19"/>
  <c r="I198" i="19"/>
  <c r="F198" i="19"/>
  <c r="N197" i="19"/>
  <c r="N195" i="19" s="1"/>
  <c r="N194" i="19" s="1"/>
  <c r="M197" i="19"/>
  <c r="M195" i="19" s="1"/>
  <c r="L197" i="19"/>
  <c r="K197" i="19"/>
  <c r="J197" i="19"/>
  <c r="J195" i="19" s="1"/>
  <c r="J194" i="19" s="1"/>
  <c r="J193" i="19" s="1"/>
  <c r="H197" i="19"/>
  <c r="G197" i="19"/>
  <c r="F197" i="19"/>
  <c r="E197" i="19"/>
  <c r="E195" i="19" s="1"/>
  <c r="D197" i="19"/>
  <c r="O196" i="19"/>
  <c r="O195" i="19" s="1"/>
  <c r="L196" i="19"/>
  <c r="I196" i="19"/>
  <c r="F196" i="19"/>
  <c r="C196" i="19"/>
  <c r="K195" i="19"/>
  <c r="H195" i="19"/>
  <c r="G195" i="19"/>
  <c r="D195" i="19"/>
  <c r="O192" i="19"/>
  <c r="O191" i="19" s="1"/>
  <c r="L192" i="19"/>
  <c r="I192" i="19"/>
  <c r="I191" i="19" s="1"/>
  <c r="F192" i="19"/>
  <c r="N191" i="19"/>
  <c r="N190" i="19" s="1"/>
  <c r="M191" i="19"/>
  <c r="L191" i="19"/>
  <c r="L190" i="19" s="1"/>
  <c r="K191" i="19"/>
  <c r="J191" i="19"/>
  <c r="J190" i="19" s="1"/>
  <c r="H191" i="19"/>
  <c r="H190" i="19" s="1"/>
  <c r="G191" i="19"/>
  <c r="F191" i="19"/>
  <c r="E191" i="19"/>
  <c r="D191" i="19"/>
  <c r="D190" i="19" s="1"/>
  <c r="O190" i="19"/>
  <c r="M190" i="19"/>
  <c r="K190" i="19"/>
  <c r="K186" i="19" s="1"/>
  <c r="I190" i="19"/>
  <c r="G190" i="19"/>
  <c r="E190" i="19"/>
  <c r="O189" i="19"/>
  <c r="L189" i="19"/>
  <c r="I189" i="19"/>
  <c r="F189" i="19"/>
  <c r="C189" i="19" s="1"/>
  <c r="O188" i="19"/>
  <c r="O187" i="19" s="1"/>
  <c r="L188" i="19"/>
  <c r="I188" i="19"/>
  <c r="I187" i="19" s="1"/>
  <c r="F188" i="19"/>
  <c r="C188" i="19"/>
  <c r="N187" i="19"/>
  <c r="M187" i="19"/>
  <c r="L187" i="19"/>
  <c r="L186" i="19" s="1"/>
  <c r="K187" i="19"/>
  <c r="J187" i="19"/>
  <c r="H187" i="19"/>
  <c r="G187" i="19"/>
  <c r="E187" i="19"/>
  <c r="D187" i="19"/>
  <c r="O186" i="19"/>
  <c r="M186" i="19"/>
  <c r="I186" i="19"/>
  <c r="H186" i="19"/>
  <c r="G186" i="19"/>
  <c r="E186" i="19"/>
  <c r="D186" i="19"/>
  <c r="O185" i="19"/>
  <c r="L185" i="19"/>
  <c r="I185" i="19"/>
  <c r="F185" i="19"/>
  <c r="F183" i="19" s="1"/>
  <c r="O184" i="19"/>
  <c r="O183" i="19" s="1"/>
  <c r="L184" i="19"/>
  <c r="I184" i="19"/>
  <c r="I183" i="19" s="1"/>
  <c r="F184" i="19"/>
  <c r="N183" i="19"/>
  <c r="M183" i="19"/>
  <c r="L183" i="19"/>
  <c r="K183" i="19"/>
  <c r="J183" i="19"/>
  <c r="J172" i="19" s="1"/>
  <c r="H183" i="19"/>
  <c r="G183" i="19"/>
  <c r="E183" i="19"/>
  <c r="D183" i="19"/>
  <c r="O182" i="19"/>
  <c r="L182" i="19"/>
  <c r="I182" i="19"/>
  <c r="F182" i="19"/>
  <c r="C182" i="19" s="1"/>
  <c r="O181" i="19"/>
  <c r="L181" i="19"/>
  <c r="I181" i="19"/>
  <c r="F181" i="19"/>
  <c r="O180" i="19"/>
  <c r="O178" i="19" s="1"/>
  <c r="L180" i="19"/>
  <c r="I180" i="19"/>
  <c r="F180" i="19"/>
  <c r="C180" i="19"/>
  <c r="O179" i="19"/>
  <c r="L179" i="19"/>
  <c r="L178" i="19" s="1"/>
  <c r="I179" i="19"/>
  <c r="F179" i="19"/>
  <c r="F178" i="19" s="1"/>
  <c r="N178" i="19"/>
  <c r="M178" i="19"/>
  <c r="K178" i="19"/>
  <c r="J178" i="19"/>
  <c r="I178" i="19"/>
  <c r="H178" i="19"/>
  <c r="G178" i="19"/>
  <c r="E178" i="19"/>
  <c r="D178" i="19"/>
  <c r="O177" i="19"/>
  <c r="L177" i="19"/>
  <c r="I177" i="19"/>
  <c r="F177" i="19"/>
  <c r="O176" i="19"/>
  <c r="L176" i="19"/>
  <c r="I176" i="19"/>
  <c r="C176" i="19" s="1"/>
  <c r="F176" i="19"/>
  <c r="O175" i="19"/>
  <c r="L175" i="19"/>
  <c r="L174" i="19" s="1"/>
  <c r="L173" i="19" s="1"/>
  <c r="L172" i="19" s="1"/>
  <c r="I175" i="19"/>
  <c r="F175" i="19"/>
  <c r="F174" i="19" s="1"/>
  <c r="O174" i="19"/>
  <c r="N174" i="19"/>
  <c r="M174" i="19"/>
  <c r="M173" i="19" s="1"/>
  <c r="M172" i="19" s="1"/>
  <c r="K174" i="19"/>
  <c r="K173" i="19" s="1"/>
  <c r="J174" i="19"/>
  <c r="H174" i="19"/>
  <c r="G174" i="19"/>
  <c r="G173" i="19" s="1"/>
  <c r="G172" i="19" s="1"/>
  <c r="E174" i="19"/>
  <c r="E173" i="19" s="1"/>
  <c r="E172" i="19" s="1"/>
  <c r="D174" i="19"/>
  <c r="N173" i="19"/>
  <c r="N172" i="19" s="1"/>
  <c r="J173" i="19"/>
  <c r="H173" i="19"/>
  <c r="H172" i="19" s="1"/>
  <c r="D173" i="19"/>
  <c r="D172" i="19" s="1"/>
  <c r="K172" i="19"/>
  <c r="O171" i="19"/>
  <c r="L171" i="19"/>
  <c r="I171" i="19"/>
  <c r="F171" i="19"/>
  <c r="C171" i="19" s="1"/>
  <c r="O170" i="19"/>
  <c r="L170" i="19"/>
  <c r="I170" i="19"/>
  <c r="F170" i="19"/>
  <c r="C170" i="19"/>
  <c r="O169" i="19"/>
  <c r="L169" i="19"/>
  <c r="I169" i="19"/>
  <c r="F169" i="19"/>
  <c r="C169" i="19" s="1"/>
  <c r="O168" i="19"/>
  <c r="L168" i="19"/>
  <c r="I168" i="19"/>
  <c r="C168" i="19" s="1"/>
  <c r="F168" i="19"/>
  <c r="O167" i="19"/>
  <c r="L167" i="19"/>
  <c r="I167" i="19"/>
  <c r="F167" i="19"/>
  <c r="C167" i="19" s="1"/>
  <c r="O166" i="19"/>
  <c r="O165" i="19" s="1"/>
  <c r="O164" i="19" s="1"/>
  <c r="L166" i="19"/>
  <c r="I166" i="19"/>
  <c r="I165" i="19" s="1"/>
  <c r="I164" i="19" s="1"/>
  <c r="F166" i="19"/>
  <c r="C166" i="19"/>
  <c r="N165" i="19"/>
  <c r="N164" i="19" s="1"/>
  <c r="M165" i="19"/>
  <c r="L165" i="19"/>
  <c r="L164" i="19" s="1"/>
  <c r="K165" i="19"/>
  <c r="J165" i="19"/>
  <c r="J164" i="19" s="1"/>
  <c r="H165" i="19"/>
  <c r="H164" i="19" s="1"/>
  <c r="G165" i="19"/>
  <c r="E165" i="19"/>
  <c r="D165" i="19"/>
  <c r="D164" i="19" s="1"/>
  <c r="M164" i="19"/>
  <c r="K164" i="19"/>
  <c r="G164" i="19"/>
  <c r="E164" i="19"/>
  <c r="O163" i="19"/>
  <c r="L163" i="19"/>
  <c r="I163" i="19"/>
  <c r="F163" i="19"/>
  <c r="C163" i="19" s="1"/>
  <c r="O162" i="19"/>
  <c r="L162" i="19"/>
  <c r="I162" i="19"/>
  <c r="F162" i="19"/>
  <c r="C162" i="19"/>
  <c r="O161" i="19"/>
  <c r="L161" i="19"/>
  <c r="I161" i="19"/>
  <c r="F161" i="19"/>
  <c r="C161" i="19" s="1"/>
  <c r="O160" i="19"/>
  <c r="O159" i="19" s="1"/>
  <c r="L160" i="19"/>
  <c r="I160" i="19"/>
  <c r="I159" i="19" s="1"/>
  <c r="F160" i="19"/>
  <c r="N159" i="19"/>
  <c r="M159" i="19"/>
  <c r="L159" i="19"/>
  <c r="K159" i="19"/>
  <c r="J159" i="19"/>
  <c r="H159" i="19"/>
  <c r="G159" i="19"/>
  <c r="F159" i="19"/>
  <c r="C159" i="19" s="1"/>
  <c r="E159" i="19"/>
  <c r="D159" i="19"/>
  <c r="O158" i="19"/>
  <c r="L158" i="19"/>
  <c r="I158" i="19"/>
  <c r="F158" i="19"/>
  <c r="C158" i="19"/>
  <c r="O157" i="19"/>
  <c r="L157" i="19"/>
  <c r="I157" i="19"/>
  <c r="F157" i="19"/>
  <c r="C157" i="19" s="1"/>
  <c r="O156" i="19"/>
  <c r="L156" i="19"/>
  <c r="I156" i="19"/>
  <c r="C156" i="19" s="1"/>
  <c r="F156" i="19"/>
  <c r="O155" i="19"/>
  <c r="L155" i="19"/>
  <c r="I155" i="19"/>
  <c r="F155" i="19"/>
  <c r="C155" i="19" s="1"/>
  <c r="O154" i="19"/>
  <c r="L154" i="19"/>
  <c r="I154" i="19"/>
  <c r="F154" i="19"/>
  <c r="C154" i="19"/>
  <c r="O153" i="19"/>
  <c r="L153" i="19"/>
  <c r="I153" i="19"/>
  <c r="F153" i="19"/>
  <c r="C153" i="19" s="1"/>
  <c r="O152" i="19"/>
  <c r="L152" i="19"/>
  <c r="I152" i="19"/>
  <c r="C152" i="19" s="1"/>
  <c r="F152" i="19"/>
  <c r="O151" i="19"/>
  <c r="L151" i="19"/>
  <c r="L150" i="19" s="1"/>
  <c r="I151" i="19"/>
  <c r="F151" i="19"/>
  <c r="F150" i="19" s="1"/>
  <c r="O150" i="19"/>
  <c r="N150" i="19"/>
  <c r="M150" i="19"/>
  <c r="K150" i="19"/>
  <c r="J150" i="19"/>
  <c r="H150" i="19"/>
  <c r="G150" i="19"/>
  <c r="E150" i="19"/>
  <c r="D150" i="19"/>
  <c r="O149" i="19"/>
  <c r="L149" i="19"/>
  <c r="I149" i="19"/>
  <c r="F149" i="19"/>
  <c r="C149" i="19" s="1"/>
  <c r="O148" i="19"/>
  <c r="L148" i="19"/>
  <c r="I148" i="19"/>
  <c r="C148" i="19" s="1"/>
  <c r="F148" i="19"/>
  <c r="O147" i="19"/>
  <c r="L147" i="19"/>
  <c r="L143" i="19" s="1"/>
  <c r="I147" i="19"/>
  <c r="F147" i="19"/>
  <c r="C147" i="19" s="1"/>
  <c r="O146" i="19"/>
  <c r="L146" i="19"/>
  <c r="I146" i="19"/>
  <c r="F146" i="19"/>
  <c r="C146" i="19"/>
  <c r="O145" i="19"/>
  <c r="L145" i="19"/>
  <c r="I145" i="19"/>
  <c r="F145" i="19"/>
  <c r="C145" i="19" s="1"/>
  <c r="O144" i="19"/>
  <c r="O143" i="19" s="1"/>
  <c r="L144" i="19"/>
  <c r="I144" i="19"/>
  <c r="I143" i="19" s="1"/>
  <c r="F144" i="19"/>
  <c r="N143" i="19"/>
  <c r="M143" i="19"/>
  <c r="K143" i="19"/>
  <c r="J143" i="19"/>
  <c r="H143" i="19"/>
  <c r="G143" i="19"/>
  <c r="F143" i="19"/>
  <c r="E143" i="19"/>
  <c r="D143" i="19"/>
  <c r="O142" i="19"/>
  <c r="O140" i="19" s="1"/>
  <c r="L142" i="19"/>
  <c r="I142" i="19"/>
  <c r="F142" i="19"/>
  <c r="C142" i="19"/>
  <c r="O141" i="19"/>
  <c r="L141" i="19"/>
  <c r="L140" i="19" s="1"/>
  <c r="I141" i="19"/>
  <c r="F141" i="19"/>
  <c r="C141" i="19" s="1"/>
  <c r="N140" i="19"/>
  <c r="M140" i="19"/>
  <c r="K140" i="19"/>
  <c r="J140" i="19"/>
  <c r="I140" i="19"/>
  <c r="H140" i="19"/>
  <c r="G140" i="19"/>
  <c r="E140" i="19"/>
  <c r="D140" i="19"/>
  <c r="O139" i="19"/>
  <c r="L139" i="19"/>
  <c r="I139" i="19"/>
  <c r="F139" i="19"/>
  <c r="C139" i="19" s="1"/>
  <c r="O138" i="19"/>
  <c r="L138" i="19"/>
  <c r="I138" i="19"/>
  <c r="F138" i="19"/>
  <c r="C138" i="19"/>
  <c r="O137" i="19"/>
  <c r="L137" i="19"/>
  <c r="I137" i="19"/>
  <c r="F137" i="19"/>
  <c r="C137" i="19" s="1"/>
  <c r="O136" i="19"/>
  <c r="O135" i="19" s="1"/>
  <c r="L136" i="19"/>
  <c r="I136" i="19"/>
  <c r="I135" i="19" s="1"/>
  <c r="F136" i="19"/>
  <c r="N135" i="19"/>
  <c r="N129" i="19" s="1"/>
  <c r="M135" i="19"/>
  <c r="L135" i="19"/>
  <c r="K135" i="19"/>
  <c r="J135" i="19"/>
  <c r="J129" i="19" s="1"/>
  <c r="H135" i="19"/>
  <c r="G135" i="19"/>
  <c r="F135" i="19"/>
  <c r="C135" i="19" s="1"/>
  <c r="E135" i="19"/>
  <c r="D135" i="19"/>
  <c r="O134" i="19"/>
  <c r="L134" i="19"/>
  <c r="I134" i="19"/>
  <c r="F134" i="19"/>
  <c r="C134" i="19"/>
  <c r="O133" i="19"/>
  <c r="L133" i="19"/>
  <c r="I133" i="19"/>
  <c r="F133" i="19"/>
  <c r="C133" i="19" s="1"/>
  <c r="O132" i="19"/>
  <c r="L132" i="19"/>
  <c r="I132" i="19"/>
  <c r="C132" i="19" s="1"/>
  <c r="F132" i="19"/>
  <c r="O131" i="19"/>
  <c r="L131" i="19"/>
  <c r="L130" i="19" s="1"/>
  <c r="I131" i="19"/>
  <c r="F131" i="19"/>
  <c r="F130" i="19" s="1"/>
  <c r="O130" i="19"/>
  <c r="N130" i="19"/>
  <c r="M130" i="19"/>
  <c r="M129" i="19" s="1"/>
  <c r="K130" i="19"/>
  <c r="K129" i="19" s="1"/>
  <c r="J130" i="19"/>
  <c r="H130" i="19"/>
  <c r="G130" i="19"/>
  <c r="G129" i="19" s="1"/>
  <c r="E130" i="19"/>
  <c r="E129" i="19" s="1"/>
  <c r="D130" i="19"/>
  <c r="H129" i="19"/>
  <c r="D129" i="19"/>
  <c r="O128" i="19"/>
  <c r="O127" i="19" s="1"/>
  <c r="L128" i="19"/>
  <c r="I128" i="19"/>
  <c r="I127" i="19" s="1"/>
  <c r="F128" i="19"/>
  <c r="N127" i="19"/>
  <c r="M127" i="19"/>
  <c r="L127" i="19"/>
  <c r="K127" i="19"/>
  <c r="J127" i="19"/>
  <c r="H127" i="19"/>
  <c r="G127" i="19"/>
  <c r="F127" i="19"/>
  <c r="C127" i="19" s="1"/>
  <c r="E127" i="19"/>
  <c r="D127" i="19"/>
  <c r="O126" i="19"/>
  <c r="L126" i="19"/>
  <c r="I126" i="19"/>
  <c r="F126" i="19"/>
  <c r="C126" i="19"/>
  <c r="O125" i="19"/>
  <c r="L125" i="19"/>
  <c r="I125" i="19"/>
  <c r="F125" i="19"/>
  <c r="C125" i="19" s="1"/>
  <c r="O124" i="19"/>
  <c r="L124" i="19"/>
  <c r="I124" i="19"/>
  <c r="C124" i="19" s="1"/>
  <c r="F124" i="19"/>
  <c r="O123" i="19"/>
  <c r="L123" i="19"/>
  <c r="I123" i="19"/>
  <c r="F123" i="19"/>
  <c r="C123" i="19" s="1"/>
  <c r="O122" i="19"/>
  <c r="O121" i="19" s="1"/>
  <c r="L122" i="19"/>
  <c r="I122" i="19"/>
  <c r="I121" i="19" s="1"/>
  <c r="F122" i="19"/>
  <c r="C122" i="19"/>
  <c r="N121" i="19"/>
  <c r="M121" i="19"/>
  <c r="L121" i="19"/>
  <c r="K121" i="19"/>
  <c r="J121" i="19"/>
  <c r="H121" i="19"/>
  <c r="G121" i="19"/>
  <c r="E121" i="19"/>
  <c r="D121" i="19"/>
  <c r="O120" i="19"/>
  <c r="L120" i="19"/>
  <c r="I120" i="19"/>
  <c r="C120" i="19" s="1"/>
  <c r="F120" i="19"/>
  <c r="O119" i="19"/>
  <c r="L119" i="19"/>
  <c r="L115" i="19" s="1"/>
  <c r="I119" i="19"/>
  <c r="F119" i="19"/>
  <c r="C119" i="19" s="1"/>
  <c r="O118" i="19"/>
  <c r="L118" i="19"/>
  <c r="I118" i="19"/>
  <c r="F118" i="19"/>
  <c r="C118" i="19"/>
  <c r="O117" i="19"/>
  <c r="L117" i="19"/>
  <c r="I117" i="19"/>
  <c r="F117" i="19"/>
  <c r="C117" i="19" s="1"/>
  <c r="O116" i="19"/>
  <c r="O115" i="19" s="1"/>
  <c r="L116" i="19"/>
  <c r="I116" i="19"/>
  <c r="I115" i="19" s="1"/>
  <c r="F116" i="19"/>
  <c r="N115" i="19"/>
  <c r="M115" i="19"/>
  <c r="K115" i="19"/>
  <c r="J115" i="19"/>
  <c r="H115" i="19"/>
  <c r="G115" i="19"/>
  <c r="F115" i="19"/>
  <c r="E115" i="19"/>
  <c r="D115" i="19"/>
  <c r="O114" i="19"/>
  <c r="L114" i="19"/>
  <c r="I114" i="19"/>
  <c r="F114" i="19"/>
  <c r="C114" i="19"/>
  <c r="O113" i="19"/>
  <c r="L113" i="19"/>
  <c r="I113" i="19"/>
  <c r="F113" i="19"/>
  <c r="C113" i="19" s="1"/>
  <c r="O112" i="19"/>
  <c r="O111" i="19" s="1"/>
  <c r="L112" i="19"/>
  <c r="I112" i="19"/>
  <c r="I111" i="19" s="1"/>
  <c r="F112" i="19"/>
  <c r="N111" i="19"/>
  <c r="M111" i="19"/>
  <c r="L111" i="19"/>
  <c r="K111" i="19"/>
  <c r="J111" i="19"/>
  <c r="H111" i="19"/>
  <c r="G111" i="19"/>
  <c r="F111" i="19"/>
  <c r="C111" i="19" s="1"/>
  <c r="E111" i="19"/>
  <c r="D111" i="19"/>
  <c r="O110" i="19"/>
  <c r="L110" i="19"/>
  <c r="I110" i="19"/>
  <c r="F110" i="19"/>
  <c r="C110" i="19"/>
  <c r="O109" i="19"/>
  <c r="L109" i="19"/>
  <c r="I109" i="19"/>
  <c r="F109" i="19"/>
  <c r="C109" i="19" s="1"/>
  <c r="O108" i="19"/>
  <c r="L108" i="19"/>
  <c r="I108" i="19"/>
  <c r="C108" i="19" s="1"/>
  <c r="F108" i="19"/>
  <c r="O107" i="19"/>
  <c r="L107" i="19"/>
  <c r="I107" i="19"/>
  <c r="F107" i="19"/>
  <c r="C107" i="19" s="1"/>
  <c r="O106" i="19"/>
  <c r="L106" i="19"/>
  <c r="I106" i="19"/>
  <c r="F106" i="19"/>
  <c r="C106" i="19"/>
  <c r="O105" i="19"/>
  <c r="L105" i="19"/>
  <c r="I105" i="19"/>
  <c r="F105" i="19"/>
  <c r="C105" i="19" s="1"/>
  <c r="O104" i="19"/>
  <c r="L104" i="19"/>
  <c r="I104" i="19"/>
  <c r="C104" i="19" s="1"/>
  <c r="F104" i="19"/>
  <c r="O103" i="19"/>
  <c r="L103" i="19"/>
  <c r="L102" i="19" s="1"/>
  <c r="I103" i="19"/>
  <c r="F103" i="19"/>
  <c r="F102" i="19" s="1"/>
  <c r="O102" i="19"/>
  <c r="N102" i="19"/>
  <c r="M102" i="19"/>
  <c r="K102" i="19"/>
  <c r="J102" i="19"/>
  <c r="H102" i="19"/>
  <c r="G102" i="19"/>
  <c r="E102" i="19"/>
  <c r="D102" i="19"/>
  <c r="O101" i="19"/>
  <c r="L101" i="19"/>
  <c r="I101" i="19"/>
  <c r="F101" i="19"/>
  <c r="C101" i="19" s="1"/>
  <c r="O100" i="19"/>
  <c r="L100" i="19"/>
  <c r="I100" i="19"/>
  <c r="C100" i="19" s="1"/>
  <c r="F100" i="19"/>
  <c r="O99" i="19"/>
  <c r="L99" i="19"/>
  <c r="I99" i="19"/>
  <c r="F99" i="19"/>
  <c r="C99" i="19" s="1"/>
  <c r="O98" i="19"/>
  <c r="L98" i="19"/>
  <c r="I98" i="19"/>
  <c r="F98" i="19"/>
  <c r="C98" i="19"/>
  <c r="O97" i="19"/>
  <c r="L97" i="19"/>
  <c r="I97" i="19"/>
  <c r="F97" i="19"/>
  <c r="C97" i="19" s="1"/>
  <c r="O96" i="19"/>
  <c r="L96" i="19"/>
  <c r="I96" i="19"/>
  <c r="C96" i="19" s="1"/>
  <c r="F96" i="19"/>
  <c r="O95" i="19"/>
  <c r="L95" i="19"/>
  <c r="L94" i="19" s="1"/>
  <c r="I95" i="19"/>
  <c r="F95" i="19"/>
  <c r="F94" i="19" s="1"/>
  <c r="O94" i="19"/>
  <c r="N94" i="19"/>
  <c r="M94" i="19"/>
  <c r="K94" i="19"/>
  <c r="J94" i="19"/>
  <c r="H94" i="19"/>
  <c r="G94" i="19"/>
  <c r="E94" i="19"/>
  <c r="D94" i="19"/>
  <c r="O93" i="19"/>
  <c r="L93" i="19"/>
  <c r="I93" i="19"/>
  <c r="F93" i="19"/>
  <c r="C93" i="19" s="1"/>
  <c r="O92" i="19"/>
  <c r="L92" i="19"/>
  <c r="I92" i="19"/>
  <c r="C92" i="19" s="1"/>
  <c r="F92" i="19"/>
  <c r="O91" i="19"/>
  <c r="L91" i="19"/>
  <c r="I91" i="19"/>
  <c r="F91" i="19"/>
  <c r="C91" i="19" s="1"/>
  <c r="O90" i="19"/>
  <c r="O88" i="19" s="1"/>
  <c r="L90" i="19"/>
  <c r="I90" i="19"/>
  <c r="F90" i="19"/>
  <c r="C90" i="19"/>
  <c r="O89" i="19"/>
  <c r="L89" i="19"/>
  <c r="L88" i="19" s="1"/>
  <c r="I89" i="19"/>
  <c r="F89" i="19"/>
  <c r="C89" i="19" s="1"/>
  <c r="N88" i="19"/>
  <c r="M88" i="19"/>
  <c r="M82" i="19" s="1"/>
  <c r="K88" i="19"/>
  <c r="J88" i="19"/>
  <c r="I88" i="19"/>
  <c r="H88" i="19"/>
  <c r="G88" i="19"/>
  <c r="E88" i="19"/>
  <c r="E82" i="19" s="1"/>
  <c r="D88" i="19"/>
  <c r="O87" i="19"/>
  <c r="L87" i="19"/>
  <c r="L83" i="19" s="1"/>
  <c r="I87" i="19"/>
  <c r="F87" i="19"/>
  <c r="C87" i="19" s="1"/>
  <c r="O86" i="19"/>
  <c r="L86" i="19"/>
  <c r="I86" i="19"/>
  <c r="F86" i="19"/>
  <c r="C86" i="19"/>
  <c r="O85" i="19"/>
  <c r="L85" i="19"/>
  <c r="I85" i="19"/>
  <c r="F85" i="19"/>
  <c r="C85" i="19" s="1"/>
  <c r="O84" i="19"/>
  <c r="O83" i="19" s="1"/>
  <c r="L84" i="19"/>
  <c r="I84" i="19"/>
  <c r="I83" i="19" s="1"/>
  <c r="F84" i="19"/>
  <c r="N83" i="19"/>
  <c r="N82" i="19" s="1"/>
  <c r="M83" i="19"/>
  <c r="K83" i="19"/>
  <c r="J83" i="19"/>
  <c r="J82" i="19" s="1"/>
  <c r="H83" i="19"/>
  <c r="H82" i="19" s="1"/>
  <c r="G83" i="19"/>
  <c r="F83" i="19"/>
  <c r="E83" i="19"/>
  <c r="D83" i="19"/>
  <c r="D82" i="19" s="1"/>
  <c r="K82" i="19"/>
  <c r="G82" i="19"/>
  <c r="O81" i="19"/>
  <c r="L81" i="19"/>
  <c r="I81" i="19"/>
  <c r="F81" i="19"/>
  <c r="C81" i="19" s="1"/>
  <c r="O80" i="19"/>
  <c r="O79" i="19" s="1"/>
  <c r="L80" i="19"/>
  <c r="I80" i="19"/>
  <c r="I79" i="19" s="1"/>
  <c r="F80" i="19"/>
  <c r="N79" i="19"/>
  <c r="M79" i="19"/>
  <c r="L79" i="19"/>
  <c r="K79" i="19"/>
  <c r="J79" i="19"/>
  <c r="H79" i="19"/>
  <c r="G79" i="19"/>
  <c r="F79" i="19"/>
  <c r="E79" i="19"/>
  <c r="D79" i="19"/>
  <c r="O78" i="19"/>
  <c r="O76" i="19" s="1"/>
  <c r="O75" i="19" s="1"/>
  <c r="L78" i="19"/>
  <c r="I78" i="19"/>
  <c r="F78" i="19"/>
  <c r="C78" i="19"/>
  <c r="O77" i="19"/>
  <c r="L77" i="19"/>
  <c r="L76" i="19" s="1"/>
  <c r="L75" i="19" s="1"/>
  <c r="I77" i="19"/>
  <c r="F77" i="19"/>
  <c r="C77" i="19" s="1"/>
  <c r="N76" i="19"/>
  <c r="M76" i="19"/>
  <c r="M75" i="19" s="1"/>
  <c r="M74" i="19" s="1"/>
  <c r="K76" i="19"/>
  <c r="K75" i="19" s="1"/>
  <c r="K74" i="19" s="1"/>
  <c r="J76" i="19"/>
  <c r="I76" i="19"/>
  <c r="H76" i="19"/>
  <c r="G76" i="19"/>
  <c r="G75" i="19" s="1"/>
  <c r="E76" i="19"/>
  <c r="E75" i="19" s="1"/>
  <c r="E74" i="19" s="1"/>
  <c r="D76" i="19"/>
  <c r="N75" i="19"/>
  <c r="N74" i="19" s="1"/>
  <c r="J75" i="19"/>
  <c r="H75" i="19"/>
  <c r="H74" i="19" s="1"/>
  <c r="D75" i="19"/>
  <c r="O73" i="19"/>
  <c r="L73" i="19"/>
  <c r="I73" i="19"/>
  <c r="F73" i="19"/>
  <c r="C73" i="19" s="1"/>
  <c r="O72" i="19"/>
  <c r="L72" i="19"/>
  <c r="I72" i="19"/>
  <c r="C72" i="19" s="1"/>
  <c r="F72" i="19"/>
  <c r="O71" i="19"/>
  <c r="L71" i="19"/>
  <c r="I71" i="19"/>
  <c r="F71" i="19"/>
  <c r="O70" i="19"/>
  <c r="O68" i="19" s="1"/>
  <c r="L70" i="19"/>
  <c r="I70" i="19"/>
  <c r="F70" i="19"/>
  <c r="C70" i="19"/>
  <c r="O69" i="19"/>
  <c r="L69" i="19"/>
  <c r="L68" i="19" s="1"/>
  <c r="I69" i="19"/>
  <c r="F69" i="19"/>
  <c r="N68" i="19"/>
  <c r="M68" i="19"/>
  <c r="M66" i="19" s="1"/>
  <c r="K68" i="19"/>
  <c r="J68" i="19"/>
  <c r="I68" i="19"/>
  <c r="I66" i="19" s="1"/>
  <c r="H68" i="19"/>
  <c r="H66" i="19" s="1"/>
  <c r="G68" i="19"/>
  <c r="E68" i="19"/>
  <c r="E66" i="19" s="1"/>
  <c r="D68" i="19"/>
  <c r="D66" i="19" s="1"/>
  <c r="O67" i="19"/>
  <c r="L67" i="19"/>
  <c r="I67" i="19"/>
  <c r="F67" i="19"/>
  <c r="O66" i="19"/>
  <c r="N66" i="19"/>
  <c r="K66" i="19"/>
  <c r="J66" i="19"/>
  <c r="G66" i="19"/>
  <c r="O65" i="19"/>
  <c r="L65" i="19"/>
  <c r="I65" i="19"/>
  <c r="F65" i="19"/>
  <c r="C65" i="19" s="1"/>
  <c r="O64" i="19"/>
  <c r="L64" i="19"/>
  <c r="I64" i="19"/>
  <c r="C64" i="19" s="1"/>
  <c r="F64" i="19"/>
  <c r="O63" i="19"/>
  <c r="L63" i="19"/>
  <c r="I63" i="19"/>
  <c r="F63" i="19"/>
  <c r="O62" i="19"/>
  <c r="L62" i="19"/>
  <c r="I62" i="19"/>
  <c r="F62" i="19"/>
  <c r="C62" i="19"/>
  <c r="O61" i="19"/>
  <c r="L61" i="19"/>
  <c r="I61" i="19"/>
  <c r="F61" i="19"/>
  <c r="O60" i="19"/>
  <c r="L60" i="19"/>
  <c r="I60" i="19"/>
  <c r="C60" i="19" s="1"/>
  <c r="F60" i="19"/>
  <c r="O59" i="19"/>
  <c r="L59" i="19"/>
  <c r="L57" i="19" s="1"/>
  <c r="L53" i="19" s="1"/>
  <c r="I59" i="19"/>
  <c r="F59" i="19"/>
  <c r="O58" i="19"/>
  <c r="L58" i="19"/>
  <c r="I58" i="19"/>
  <c r="F58" i="19"/>
  <c r="C58" i="19"/>
  <c r="N57" i="19"/>
  <c r="M57" i="19"/>
  <c r="K57" i="19"/>
  <c r="J57" i="19"/>
  <c r="H57" i="19"/>
  <c r="G57" i="19"/>
  <c r="E57" i="19"/>
  <c r="D57" i="19"/>
  <c r="D53" i="19" s="1"/>
  <c r="D52" i="19" s="1"/>
  <c r="O56" i="19"/>
  <c r="L56" i="19"/>
  <c r="I56" i="19"/>
  <c r="F56" i="19"/>
  <c r="O55" i="19"/>
  <c r="L55" i="19"/>
  <c r="L54" i="19" s="1"/>
  <c r="I55" i="19"/>
  <c r="F55" i="19"/>
  <c r="F54" i="19" s="1"/>
  <c r="O54" i="19"/>
  <c r="N54" i="19"/>
  <c r="M54" i="19"/>
  <c r="M53" i="19" s="1"/>
  <c r="K54" i="19"/>
  <c r="K53" i="19" s="1"/>
  <c r="K52" i="19" s="1"/>
  <c r="K51" i="19" s="1"/>
  <c r="J54" i="19"/>
  <c r="H54" i="19"/>
  <c r="G54" i="19"/>
  <c r="G53" i="19" s="1"/>
  <c r="E54" i="19"/>
  <c r="E53" i="19" s="1"/>
  <c r="E52" i="19" s="1"/>
  <c r="E51" i="19" s="1"/>
  <c r="D54" i="19"/>
  <c r="N53" i="19"/>
  <c r="N52" i="19" s="1"/>
  <c r="J53" i="19"/>
  <c r="J52" i="19" s="1"/>
  <c r="H53" i="19"/>
  <c r="M52" i="19"/>
  <c r="M51" i="19" s="1"/>
  <c r="O46" i="19"/>
  <c r="C46" i="19" s="1"/>
  <c r="O45" i="19"/>
  <c r="N44" i="19"/>
  <c r="M44" i="19"/>
  <c r="L43" i="19"/>
  <c r="I43" i="19"/>
  <c r="F43" i="19"/>
  <c r="C43" i="19" s="1"/>
  <c r="L42" i="19"/>
  <c r="K42" i="19"/>
  <c r="J42" i="19"/>
  <c r="I42" i="19"/>
  <c r="H42" i="19"/>
  <c r="G42" i="19"/>
  <c r="F42" i="19"/>
  <c r="C42" i="19" s="1"/>
  <c r="E42" i="19"/>
  <c r="D42" i="19"/>
  <c r="F41" i="19"/>
  <c r="C41" i="19" s="1"/>
  <c r="L40" i="19"/>
  <c r="C40" i="19" s="1"/>
  <c r="L39" i="19"/>
  <c r="C39" i="19" s="1"/>
  <c r="L38" i="19"/>
  <c r="C38" i="19" s="1"/>
  <c r="L37" i="19"/>
  <c r="K36" i="19"/>
  <c r="J36" i="19"/>
  <c r="L35" i="19"/>
  <c r="C35" i="19" s="1"/>
  <c r="L34" i="19"/>
  <c r="K33" i="19"/>
  <c r="J33" i="19"/>
  <c r="L32" i="19"/>
  <c r="C32" i="19" s="1"/>
  <c r="L31" i="19"/>
  <c r="C31" i="19" s="1"/>
  <c r="K31" i="19"/>
  <c r="K26" i="19" s="1"/>
  <c r="K20" i="19" s="1"/>
  <c r="J31" i="19"/>
  <c r="L30" i="19"/>
  <c r="C30" i="19" s="1"/>
  <c r="L29" i="19"/>
  <c r="C29" i="19" s="1"/>
  <c r="L28" i="19"/>
  <c r="K27" i="19"/>
  <c r="J27" i="19"/>
  <c r="J26" i="19" s="1"/>
  <c r="F25" i="19"/>
  <c r="C25" i="19" s="1"/>
  <c r="I24" i="19"/>
  <c r="C24" i="19" s="1"/>
  <c r="F24" i="19"/>
  <c r="O23" i="19"/>
  <c r="L23" i="19"/>
  <c r="I23" i="19"/>
  <c r="F23" i="19"/>
  <c r="C23" i="19" s="1"/>
  <c r="O22" i="19"/>
  <c r="O21" i="19" s="1"/>
  <c r="L22" i="19"/>
  <c r="I22" i="19"/>
  <c r="I21" i="19" s="1"/>
  <c r="I287" i="19" s="1"/>
  <c r="F22" i="19"/>
  <c r="C22" i="19"/>
  <c r="N21" i="19"/>
  <c r="N287" i="19" s="1"/>
  <c r="N286" i="19" s="1"/>
  <c r="M21" i="19"/>
  <c r="M287" i="19" s="1"/>
  <c r="M286" i="19" s="1"/>
  <c r="L21" i="19"/>
  <c r="K21" i="19"/>
  <c r="K287" i="19" s="1"/>
  <c r="K286" i="19" s="1"/>
  <c r="J21" i="19"/>
  <c r="J287" i="19" s="1"/>
  <c r="J286" i="19" s="1"/>
  <c r="H21" i="19"/>
  <c r="G21" i="19"/>
  <c r="G287" i="19" s="1"/>
  <c r="G286" i="19" s="1"/>
  <c r="F21" i="19"/>
  <c r="E21" i="19"/>
  <c r="E287" i="19" s="1"/>
  <c r="E286" i="19" s="1"/>
  <c r="D21" i="19"/>
  <c r="M20" i="19"/>
  <c r="G20" i="19"/>
  <c r="E20" i="19"/>
  <c r="O296" i="18"/>
  <c r="L296" i="18"/>
  <c r="I296" i="18"/>
  <c r="F296" i="18"/>
  <c r="C296" i="18" s="1"/>
  <c r="O295" i="18"/>
  <c r="L295" i="18"/>
  <c r="I295" i="18"/>
  <c r="F295" i="18"/>
  <c r="C295" i="18"/>
  <c r="O294" i="18"/>
  <c r="L294" i="18"/>
  <c r="I294" i="18"/>
  <c r="F294" i="18"/>
  <c r="C294" i="18" s="1"/>
  <c r="O293" i="18"/>
  <c r="L293" i="18"/>
  <c r="I293" i="18"/>
  <c r="C293" i="18" s="1"/>
  <c r="F293" i="18"/>
  <c r="O292" i="18"/>
  <c r="L292" i="18"/>
  <c r="L288" i="18" s="1"/>
  <c r="I292" i="18"/>
  <c r="F292" i="18"/>
  <c r="C292" i="18" s="1"/>
  <c r="O291" i="18"/>
  <c r="L291" i="18"/>
  <c r="I291" i="18"/>
  <c r="F291" i="18"/>
  <c r="C291" i="18"/>
  <c r="O290" i="18"/>
  <c r="L290" i="18"/>
  <c r="I290" i="18"/>
  <c r="F290" i="18"/>
  <c r="C290" i="18" s="1"/>
  <c r="O289" i="18"/>
  <c r="O288" i="18" s="1"/>
  <c r="L289" i="18"/>
  <c r="I289" i="18"/>
  <c r="F289" i="18"/>
  <c r="N288" i="18"/>
  <c r="M288" i="18"/>
  <c r="K288" i="18"/>
  <c r="J288" i="18"/>
  <c r="H288" i="18"/>
  <c r="G288" i="18"/>
  <c r="F288" i="18"/>
  <c r="E288" i="18"/>
  <c r="D288" i="18"/>
  <c r="O283" i="18"/>
  <c r="O281" i="18" s="1"/>
  <c r="L283" i="18"/>
  <c r="I283" i="18"/>
  <c r="F283" i="18"/>
  <c r="C283" i="18"/>
  <c r="O282" i="18"/>
  <c r="L282" i="18"/>
  <c r="L281" i="18" s="1"/>
  <c r="I282" i="18"/>
  <c r="F282" i="18"/>
  <c r="N281" i="18"/>
  <c r="M281" i="18"/>
  <c r="K281" i="18"/>
  <c r="J281" i="18"/>
  <c r="I281" i="18"/>
  <c r="H281" i="18"/>
  <c r="G281" i="18"/>
  <c r="E281" i="18"/>
  <c r="D281" i="18"/>
  <c r="O280" i="18"/>
  <c r="L280" i="18"/>
  <c r="L279" i="18" s="1"/>
  <c r="I280" i="18"/>
  <c r="F280" i="18"/>
  <c r="F279" i="18" s="1"/>
  <c r="O279" i="18"/>
  <c r="N279" i="18"/>
  <c r="M279" i="18"/>
  <c r="K279" i="18"/>
  <c r="J279" i="18"/>
  <c r="I279" i="18"/>
  <c r="H279" i="18"/>
  <c r="G279" i="18"/>
  <c r="E279" i="18"/>
  <c r="D279" i="18"/>
  <c r="C279" i="18"/>
  <c r="O278" i="18"/>
  <c r="L278" i="18"/>
  <c r="I278" i="18"/>
  <c r="F278" i="18"/>
  <c r="C278" i="18" s="1"/>
  <c r="O277" i="18"/>
  <c r="L277" i="18"/>
  <c r="I277" i="18"/>
  <c r="F277" i="18"/>
  <c r="O276" i="18"/>
  <c r="L276" i="18"/>
  <c r="L275" i="18" s="1"/>
  <c r="I276" i="18"/>
  <c r="F276" i="18"/>
  <c r="F275" i="18" s="1"/>
  <c r="O275" i="18"/>
  <c r="N275" i="18"/>
  <c r="M275" i="18"/>
  <c r="K275" i="18"/>
  <c r="J275" i="18"/>
  <c r="H275" i="18"/>
  <c r="G275" i="18"/>
  <c r="E275" i="18"/>
  <c r="D275" i="18"/>
  <c r="O274" i="18"/>
  <c r="L274" i="18"/>
  <c r="I274" i="18"/>
  <c r="F274" i="18"/>
  <c r="C274" i="18" s="1"/>
  <c r="O273" i="18"/>
  <c r="L273" i="18"/>
  <c r="I273" i="18"/>
  <c r="F273" i="18"/>
  <c r="O272" i="18"/>
  <c r="L272" i="18"/>
  <c r="L271" i="18" s="1"/>
  <c r="I272" i="18"/>
  <c r="F272" i="18"/>
  <c r="F271" i="18" s="1"/>
  <c r="O271" i="18"/>
  <c r="O269" i="18" s="1"/>
  <c r="N271" i="18"/>
  <c r="M271" i="18"/>
  <c r="K271" i="18"/>
  <c r="J271" i="18"/>
  <c r="H271" i="18"/>
  <c r="G271" i="18"/>
  <c r="E271" i="18"/>
  <c r="E269" i="18" s="1"/>
  <c r="D271" i="18"/>
  <c r="O270" i="18"/>
  <c r="L270" i="18"/>
  <c r="I270" i="18"/>
  <c r="F270" i="18"/>
  <c r="C270" i="18" s="1"/>
  <c r="D269" i="18"/>
  <c r="D268" i="18" s="1"/>
  <c r="O268" i="18"/>
  <c r="N268" i="18"/>
  <c r="M268" i="18"/>
  <c r="K268" i="18"/>
  <c r="J268" i="18"/>
  <c r="H268" i="18"/>
  <c r="E268" i="18"/>
  <c r="O267" i="18"/>
  <c r="L267" i="18"/>
  <c r="I267" i="18"/>
  <c r="F267" i="18"/>
  <c r="O266" i="18"/>
  <c r="L266" i="18"/>
  <c r="I266" i="18"/>
  <c r="C266" i="18" s="1"/>
  <c r="F266" i="18"/>
  <c r="O265" i="18"/>
  <c r="L265" i="18"/>
  <c r="L263" i="18" s="1"/>
  <c r="I265" i="18"/>
  <c r="F265" i="18"/>
  <c r="F263" i="18" s="1"/>
  <c r="O264" i="18"/>
  <c r="L264" i="18"/>
  <c r="I264" i="18"/>
  <c r="F264" i="18"/>
  <c r="C264" i="18"/>
  <c r="N263" i="18"/>
  <c r="M263" i="18"/>
  <c r="K263" i="18"/>
  <c r="J263" i="18"/>
  <c r="H263" i="18"/>
  <c r="G263" i="18"/>
  <c r="E263" i="18"/>
  <c r="D263" i="18"/>
  <c r="O262" i="18"/>
  <c r="L262" i="18"/>
  <c r="I262" i="18"/>
  <c r="C262" i="18" s="1"/>
  <c r="F262" i="18"/>
  <c r="O261" i="18"/>
  <c r="L261" i="18"/>
  <c r="L259" i="18" s="1"/>
  <c r="I261" i="18"/>
  <c r="F261" i="18"/>
  <c r="F259" i="18" s="1"/>
  <c r="O260" i="18"/>
  <c r="L260" i="18"/>
  <c r="I260" i="18"/>
  <c r="F260" i="18"/>
  <c r="C260" i="18"/>
  <c r="N259" i="18"/>
  <c r="N258" i="18" s="1"/>
  <c r="M259" i="18"/>
  <c r="K259" i="18"/>
  <c r="J259" i="18"/>
  <c r="J258" i="18" s="1"/>
  <c r="H259" i="18"/>
  <c r="H258" i="18" s="1"/>
  <c r="G259" i="18"/>
  <c r="E259" i="18"/>
  <c r="D259" i="18"/>
  <c r="D258" i="18" s="1"/>
  <c r="M258" i="18"/>
  <c r="K258" i="18"/>
  <c r="G258" i="18"/>
  <c r="E258" i="18"/>
  <c r="O257" i="18"/>
  <c r="L257" i="18"/>
  <c r="I257" i="18"/>
  <c r="F257" i="18"/>
  <c r="C257" i="18" s="1"/>
  <c r="O256" i="18"/>
  <c r="L256" i="18"/>
  <c r="I256" i="18"/>
  <c r="C256" i="18" s="1"/>
  <c r="F256" i="18"/>
  <c r="O255" i="18"/>
  <c r="L255" i="18"/>
  <c r="I255" i="18"/>
  <c r="F255" i="18"/>
  <c r="O254" i="18"/>
  <c r="L254" i="18"/>
  <c r="I254" i="18"/>
  <c r="C254" i="18" s="1"/>
  <c r="F254" i="18"/>
  <c r="O253" i="18"/>
  <c r="L253" i="18"/>
  <c r="L251" i="18" s="1"/>
  <c r="L250" i="18" s="1"/>
  <c r="I253" i="18"/>
  <c r="F253" i="18"/>
  <c r="F251" i="18" s="1"/>
  <c r="O252" i="18"/>
  <c r="L252" i="18"/>
  <c r="I252" i="18"/>
  <c r="F252" i="18"/>
  <c r="C252" i="18"/>
  <c r="N251" i="18"/>
  <c r="N250" i="18" s="1"/>
  <c r="M251" i="18"/>
  <c r="K251" i="18"/>
  <c r="J251" i="18"/>
  <c r="J250" i="18" s="1"/>
  <c r="H251" i="18"/>
  <c r="H250" i="18" s="1"/>
  <c r="G251" i="18"/>
  <c r="E251" i="18"/>
  <c r="E250" i="18" s="1"/>
  <c r="D251" i="18"/>
  <c r="D250" i="18" s="1"/>
  <c r="M250" i="18"/>
  <c r="K250" i="18"/>
  <c r="G250" i="18"/>
  <c r="O249" i="18"/>
  <c r="L249" i="18"/>
  <c r="I249" i="18"/>
  <c r="F249" i="18"/>
  <c r="C249" i="18"/>
  <c r="O248" i="18"/>
  <c r="L248" i="18"/>
  <c r="I248" i="18"/>
  <c r="F248" i="18"/>
  <c r="C248" i="18" s="1"/>
  <c r="O247" i="18"/>
  <c r="L247" i="18"/>
  <c r="I247" i="18"/>
  <c r="C247" i="18" s="1"/>
  <c r="F247" i="18"/>
  <c r="O246" i="18"/>
  <c r="L246" i="18"/>
  <c r="L245" i="18" s="1"/>
  <c r="I246" i="18"/>
  <c r="F246" i="18"/>
  <c r="C246" i="18" s="1"/>
  <c r="O245" i="18"/>
  <c r="N245" i="18"/>
  <c r="M245" i="18"/>
  <c r="K245" i="18"/>
  <c r="J245" i="18"/>
  <c r="H245" i="18"/>
  <c r="G245" i="18"/>
  <c r="E245" i="18"/>
  <c r="D245" i="18"/>
  <c r="O244" i="18"/>
  <c r="L244" i="18"/>
  <c r="I244" i="18"/>
  <c r="F244" i="18"/>
  <c r="C244" i="18" s="1"/>
  <c r="O243" i="18"/>
  <c r="L243" i="18"/>
  <c r="I243" i="18"/>
  <c r="C243" i="18" s="1"/>
  <c r="F243" i="18"/>
  <c r="O242" i="18"/>
  <c r="L242" i="18"/>
  <c r="I242" i="18"/>
  <c r="F242" i="18"/>
  <c r="C242" i="18" s="1"/>
  <c r="O241" i="18"/>
  <c r="L241" i="18"/>
  <c r="I241" i="18"/>
  <c r="F241" i="18"/>
  <c r="C241" i="18"/>
  <c r="O240" i="18"/>
  <c r="L240" i="18"/>
  <c r="I240" i="18"/>
  <c r="F240" i="18"/>
  <c r="C240" i="18" s="1"/>
  <c r="O239" i="18"/>
  <c r="L239" i="18"/>
  <c r="I239" i="18"/>
  <c r="C239" i="18" s="1"/>
  <c r="F239" i="18"/>
  <c r="O238" i="18"/>
  <c r="L238" i="18"/>
  <c r="L237" i="18" s="1"/>
  <c r="I238" i="18"/>
  <c r="F238" i="18"/>
  <c r="C238" i="18" s="1"/>
  <c r="O237" i="18"/>
  <c r="N237" i="18"/>
  <c r="M237" i="18"/>
  <c r="K237" i="18"/>
  <c r="K230" i="18" s="1"/>
  <c r="K229" i="18" s="1"/>
  <c r="J237" i="18"/>
  <c r="H237" i="18"/>
  <c r="G237" i="18"/>
  <c r="G230" i="18" s="1"/>
  <c r="G229" i="18" s="1"/>
  <c r="E237" i="18"/>
  <c r="D237" i="18"/>
  <c r="O236" i="18"/>
  <c r="L236" i="18"/>
  <c r="I236" i="18"/>
  <c r="F236" i="18"/>
  <c r="C236" i="18" s="1"/>
  <c r="O235" i="18"/>
  <c r="O234" i="18" s="1"/>
  <c r="L235" i="18"/>
  <c r="I235" i="18"/>
  <c r="C235" i="18" s="1"/>
  <c r="F235" i="18"/>
  <c r="N234" i="18"/>
  <c r="M234" i="18"/>
  <c r="L234" i="18"/>
  <c r="K234" i="18"/>
  <c r="J234" i="18"/>
  <c r="H234" i="18"/>
  <c r="G234" i="18"/>
  <c r="F234" i="18"/>
  <c r="E234" i="18"/>
  <c r="D234" i="18"/>
  <c r="O233" i="18"/>
  <c r="O232" i="18" s="1"/>
  <c r="L233" i="18"/>
  <c r="I233" i="18"/>
  <c r="I232" i="18" s="1"/>
  <c r="F233" i="18"/>
  <c r="C233" i="18"/>
  <c r="N232" i="18"/>
  <c r="M232" i="18"/>
  <c r="M230" i="18" s="1"/>
  <c r="M229" i="18" s="1"/>
  <c r="L232" i="18"/>
  <c r="L230" i="18" s="1"/>
  <c r="K232" i="18"/>
  <c r="J232" i="18"/>
  <c r="H232" i="18"/>
  <c r="H230" i="18" s="1"/>
  <c r="H229" i="18" s="1"/>
  <c r="G232" i="18"/>
  <c r="F232" i="18"/>
  <c r="C232" i="18" s="1"/>
  <c r="E232" i="18"/>
  <c r="E230" i="18" s="1"/>
  <c r="E229" i="18" s="1"/>
  <c r="D232" i="18"/>
  <c r="D230" i="18" s="1"/>
  <c r="D229" i="18" s="1"/>
  <c r="O231" i="18"/>
  <c r="O230" i="18" s="1"/>
  <c r="L231" i="18"/>
  <c r="I231" i="18"/>
  <c r="C231" i="18" s="1"/>
  <c r="F231" i="18"/>
  <c r="N230" i="18"/>
  <c r="N229" i="18" s="1"/>
  <c r="J230" i="18"/>
  <c r="J229" i="18" s="1"/>
  <c r="O228" i="18"/>
  <c r="L228" i="18"/>
  <c r="I228" i="18"/>
  <c r="F228" i="18"/>
  <c r="C228" i="18" s="1"/>
  <c r="O227" i="18"/>
  <c r="O226" i="18" s="1"/>
  <c r="L227" i="18"/>
  <c r="I227" i="18"/>
  <c r="C227" i="18" s="1"/>
  <c r="F227" i="18"/>
  <c r="N226" i="18"/>
  <c r="M226" i="18"/>
  <c r="L226" i="18"/>
  <c r="K226" i="18"/>
  <c r="J226" i="18"/>
  <c r="H226" i="18"/>
  <c r="G226" i="18"/>
  <c r="F226" i="18"/>
  <c r="E226" i="18"/>
  <c r="D226" i="18"/>
  <c r="O225" i="18"/>
  <c r="L225" i="18"/>
  <c r="I225" i="18"/>
  <c r="F225" i="18"/>
  <c r="C225" i="18"/>
  <c r="O224" i="18"/>
  <c r="L224" i="18"/>
  <c r="I224" i="18"/>
  <c r="F224" i="18"/>
  <c r="C224" i="18" s="1"/>
  <c r="O223" i="18"/>
  <c r="L223" i="18"/>
  <c r="I223" i="18"/>
  <c r="C223" i="18" s="1"/>
  <c r="F223" i="18"/>
  <c r="O222" i="18"/>
  <c r="L222" i="18"/>
  <c r="I222" i="18"/>
  <c r="F222" i="18"/>
  <c r="C222" i="18" s="1"/>
  <c r="O221" i="18"/>
  <c r="L221" i="18"/>
  <c r="I221" i="18"/>
  <c r="F221" i="18"/>
  <c r="C221" i="18"/>
  <c r="O220" i="18"/>
  <c r="L220" i="18"/>
  <c r="I220" i="18"/>
  <c r="F220" i="18"/>
  <c r="C220" i="18" s="1"/>
  <c r="O219" i="18"/>
  <c r="L219" i="18"/>
  <c r="I219" i="18"/>
  <c r="C219" i="18" s="1"/>
  <c r="F219" i="18"/>
  <c r="O218" i="18"/>
  <c r="L218" i="18"/>
  <c r="I218" i="18"/>
  <c r="F218" i="18"/>
  <c r="C218" i="18" s="1"/>
  <c r="O217" i="18"/>
  <c r="O215" i="18" s="1"/>
  <c r="L217" i="18"/>
  <c r="I217" i="18"/>
  <c r="F217" i="18"/>
  <c r="C217" i="18"/>
  <c r="O216" i="18"/>
  <c r="L216" i="18"/>
  <c r="L215" i="18" s="1"/>
  <c r="I216" i="18"/>
  <c r="F216" i="18"/>
  <c r="F215" i="18" s="1"/>
  <c r="N215" i="18"/>
  <c r="M215" i="18"/>
  <c r="K215" i="18"/>
  <c r="J215" i="18"/>
  <c r="I215" i="18"/>
  <c r="H215" i="18"/>
  <c r="G215" i="18"/>
  <c r="E215" i="18"/>
  <c r="D215" i="18"/>
  <c r="O214" i="18"/>
  <c r="L214" i="18"/>
  <c r="I214" i="18"/>
  <c r="F214" i="18"/>
  <c r="C214" i="18" s="1"/>
  <c r="O213" i="18"/>
  <c r="L213" i="18"/>
  <c r="I213" i="18"/>
  <c r="F213" i="18"/>
  <c r="C213" i="18"/>
  <c r="O212" i="18"/>
  <c r="L212" i="18"/>
  <c r="I212" i="18"/>
  <c r="F212" i="18"/>
  <c r="C212" i="18" s="1"/>
  <c r="O211" i="18"/>
  <c r="L211" i="18"/>
  <c r="I211" i="18"/>
  <c r="C211" i="18" s="1"/>
  <c r="F211" i="18"/>
  <c r="O210" i="18"/>
  <c r="L210" i="18"/>
  <c r="I210" i="18"/>
  <c r="F210" i="18"/>
  <c r="C210" i="18" s="1"/>
  <c r="O209" i="18"/>
  <c r="L209" i="18"/>
  <c r="I209" i="18"/>
  <c r="F209" i="18"/>
  <c r="C209" i="18"/>
  <c r="O208" i="18"/>
  <c r="L208" i="18"/>
  <c r="I208" i="18"/>
  <c r="F208" i="18"/>
  <c r="F204" i="18" s="1"/>
  <c r="O207" i="18"/>
  <c r="L207" i="18"/>
  <c r="I207" i="18"/>
  <c r="C207" i="18" s="1"/>
  <c r="F207" i="18"/>
  <c r="O206" i="18"/>
  <c r="L206" i="18"/>
  <c r="I206" i="18"/>
  <c r="F206" i="18"/>
  <c r="C206" i="18" s="1"/>
  <c r="O205" i="18"/>
  <c r="O204" i="18" s="1"/>
  <c r="O203" i="18" s="1"/>
  <c r="L205" i="18"/>
  <c r="I205" i="18"/>
  <c r="I204" i="18" s="1"/>
  <c r="F205" i="18"/>
  <c r="C205" i="18"/>
  <c r="N204" i="18"/>
  <c r="N203" i="18" s="1"/>
  <c r="N194" i="18" s="1"/>
  <c r="M204" i="18"/>
  <c r="L204" i="18"/>
  <c r="K204" i="18"/>
  <c r="J204" i="18"/>
  <c r="J203" i="18" s="1"/>
  <c r="J194" i="18" s="1"/>
  <c r="H204" i="18"/>
  <c r="H203" i="18" s="1"/>
  <c r="G204" i="18"/>
  <c r="E204" i="18"/>
  <c r="D204" i="18"/>
  <c r="D203" i="18" s="1"/>
  <c r="M203" i="18"/>
  <c r="K203" i="18"/>
  <c r="G203" i="18"/>
  <c r="E203" i="18"/>
  <c r="O202" i="18"/>
  <c r="L202" i="18"/>
  <c r="I202" i="18"/>
  <c r="F202" i="18"/>
  <c r="C202" i="18" s="1"/>
  <c r="O201" i="18"/>
  <c r="L201" i="18"/>
  <c r="I201" i="18"/>
  <c r="F201" i="18"/>
  <c r="C201" i="18"/>
  <c r="O200" i="18"/>
  <c r="L200" i="18"/>
  <c r="I200" i="18"/>
  <c r="F200" i="18"/>
  <c r="C200" i="18" s="1"/>
  <c r="O199" i="18"/>
  <c r="L199" i="18"/>
  <c r="I199" i="18"/>
  <c r="C199" i="18" s="1"/>
  <c r="F199" i="18"/>
  <c r="O198" i="18"/>
  <c r="L198" i="18"/>
  <c r="L197" i="18" s="1"/>
  <c r="I198" i="18"/>
  <c r="F198" i="18"/>
  <c r="C198" i="18" s="1"/>
  <c r="O197" i="18"/>
  <c r="O195" i="18" s="1"/>
  <c r="N197" i="18"/>
  <c r="M197" i="18"/>
  <c r="K197" i="18"/>
  <c r="K195" i="18" s="1"/>
  <c r="K194" i="18" s="1"/>
  <c r="K193" i="18" s="1"/>
  <c r="J197" i="18"/>
  <c r="H197" i="18"/>
  <c r="H195" i="18" s="1"/>
  <c r="G197" i="18"/>
  <c r="G195" i="18" s="1"/>
  <c r="G194" i="18" s="1"/>
  <c r="E197" i="18"/>
  <c r="D197" i="18"/>
  <c r="D195" i="18" s="1"/>
  <c r="D194" i="18" s="1"/>
  <c r="D193" i="18" s="1"/>
  <c r="O196" i="18"/>
  <c r="L196" i="18"/>
  <c r="I196" i="18"/>
  <c r="F196" i="18"/>
  <c r="N195" i="18"/>
  <c r="M195" i="18"/>
  <c r="M194" i="18" s="1"/>
  <c r="M193" i="18" s="1"/>
  <c r="J195" i="18"/>
  <c r="E195" i="18"/>
  <c r="E194" i="18" s="1"/>
  <c r="O192" i="18"/>
  <c r="L192" i="18"/>
  <c r="L191" i="18" s="1"/>
  <c r="L190" i="18" s="1"/>
  <c r="I192" i="18"/>
  <c r="F192" i="18"/>
  <c r="F191" i="18" s="1"/>
  <c r="O191" i="18"/>
  <c r="O190" i="18" s="1"/>
  <c r="N191" i="18"/>
  <c r="M191" i="18"/>
  <c r="M190" i="18" s="1"/>
  <c r="K191" i="18"/>
  <c r="K190" i="18" s="1"/>
  <c r="J191" i="18"/>
  <c r="I191" i="18"/>
  <c r="I190" i="18" s="1"/>
  <c r="H191" i="18"/>
  <c r="G191" i="18"/>
  <c r="G190" i="18" s="1"/>
  <c r="E191" i="18"/>
  <c r="E190" i="18" s="1"/>
  <c r="D191" i="18"/>
  <c r="N190" i="18"/>
  <c r="J190" i="18"/>
  <c r="H190" i="18"/>
  <c r="D190" i="18"/>
  <c r="O189" i="18"/>
  <c r="O187" i="18" s="1"/>
  <c r="O186" i="18" s="1"/>
  <c r="L189" i="18"/>
  <c r="I189" i="18"/>
  <c r="F189" i="18"/>
  <c r="C189" i="18"/>
  <c r="O188" i="18"/>
  <c r="L188" i="18"/>
  <c r="L187" i="18" s="1"/>
  <c r="L186" i="18" s="1"/>
  <c r="I188" i="18"/>
  <c r="F188" i="18"/>
  <c r="F187" i="18" s="1"/>
  <c r="N187" i="18"/>
  <c r="M187" i="18"/>
  <c r="K187" i="18"/>
  <c r="J187" i="18"/>
  <c r="I187" i="18"/>
  <c r="I186" i="18" s="1"/>
  <c r="H187" i="18"/>
  <c r="G187" i="18"/>
  <c r="E187" i="18"/>
  <c r="E186" i="18" s="1"/>
  <c r="D187" i="18"/>
  <c r="N186" i="18"/>
  <c r="J186" i="18"/>
  <c r="H186" i="18"/>
  <c r="D186" i="18"/>
  <c r="O185" i="18"/>
  <c r="O183" i="18" s="1"/>
  <c r="L185" i="18"/>
  <c r="I185" i="18"/>
  <c r="F185" i="18"/>
  <c r="C185" i="18"/>
  <c r="O184" i="18"/>
  <c r="L184" i="18"/>
  <c r="L183" i="18" s="1"/>
  <c r="I184" i="18"/>
  <c r="F184" i="18"/>
  <c r="F183" i="18" s="1"/>
  <c r="N183" i="18"/>
  <c r="M183" i="18"/>
  <c r="K183" i="18"/>
  <c r="J183" i="18"/>
  <c r="I183" i="18"/>
  <c r="H183" i="18"/>
  <c r="G183" i="18"/>
  <c r="E183" i="18"/>
  <c r="D183" i="18"/>
  <c r="O182" i="18"/>
  <c r="L182" i="18"/>
  <c r="L178" i="18" s="1"/>
  <c r="I182" i="18"/>
  <c r="F182" i="18"/>
  <c r="C182" i="18" s="1"/>
  <c r="O181" i="18"/>
  <c r="L181" i="18"/>
  <c r="I181" i="18"/>
  <c r="F181" i="18"/>
  <c r="C181" i="18"/>
  <c r="O180" i="18"/>
  <c r="L180" i="18"/>
  <c r="I180" i="18"/>
  <c r="F180" i="18"/>
  <c r="C180" i="18" s="1"/>
  <c r="O179" i="18"/>
  <c r="O178" i="18" s="1"/>
  <c r="L179" i="18"/>
  <c r="I179" i="18"/>
  <c r="C179" i="18" s="1"/>
  <c r="F179" i="18"/>
  <c r="N178" i="18"/>
  <c r="M178" i="18"/>
  <c r="K178" i="18"/>
  <c r="J178" i="18"/>
  <c r="H178" i="18"/>
  <c r="G178" i="18"/>
  <c r="F178" i="18"/>
  <c r="E178" i="18"/>
  <c r="D178" i="18"/>
  <c r="O177" i="18"/>
  <c r="L177" i="18"/>
  <c r="I177" i="18"/>
  <c r="F177" i="18"/>
  <c r="C177" i="18"/>
  <c r="O176" i="18"/>
  <c r="L176" i="18"/>
  <c r="I176" i="18"/>
  <c r="F176" i="18"/>
  <c r="C176" i="18" s="1"/>
  <c r="O175" i="18"/>
  <c r="O174" i="18" s="1"/>
  <c r="L175" i="18"/>
  <c r="I175" i="18"/>
  <c r="C175" i="18" s="1"/>
  <c r="F175" i="18"/>
  <c r="N174" i="18"/>
  <c r="N173" i="18" s="1"/>
  <c r="N172" i="18" s="1"/>
  <c r="M174" i="18"/>
  <c r="L174" i="18"/>
  <c r="L173" i="18" s="1"/>
  <c r="K174" i="18"/>
  <c r="J174" i="18"/>
  <c r="J173" i="18" s="1"/>
  <c r="J172" i="18" s="1"/>
  <c r="H174" i="18"/>
  <c r="H173" i="18" s="1"/>
  <c r="H172" i="18" s="1"/>
  <c r="G174" i="18"/>
  <c r="F174" i="18"/>
  <c r="E174" i="18"/>
  <c r="D174" i="18"/>
  <c r="D173" i="18" s="1"/>
  <c r="D172" i="18" s="1"/>
  <c r="M173" i="18"/>
  <c r="M172" i="18" s="1"/>
  <c r="K173" i="18"/>
  <c r="K172" i="18" s="1"/>
  <c r="G173" i="18"/>
  <c r="G172" i="18" s="1"/>
  <c r="E173" i="18"/>
  <c r="E172" i="18" s="1"/>
  <c r="O171" i="18"/>
  <c r="L171" i="18"/>
  <c r="I171" i="18"/>
  <c r="C171" i="18" s="1"/>
  <c r="F171" i="18"/>
  <c r="O170" i="18"/>
  <c r="L170" i="18"/>
  <c r="I170" i="18"/>
  <c r="F170" i="18"/>
  <c r="C170" i="18" s="1"/>
  <c r="O169" i="18"/>
  <c r="L169" i="18"/>
  <c r="I169" i="18"/>
  <c r="F169" i="18"/>
  <c r="C169" i="18"/>
  <c r="O168" i="18"/>
  <c r="L168" i="18"/>
  <c r="I168" i="18"/>
  <c r="F168" i="18"/>
  <c r="C168" i="18" s="1"/>
  <c r="O167" i="18"/>
  <c r="L167" i="18"/>
  <c r="I167" i="18"/>
  <c r="C167" i="18" s="1"/>
  <c r="F167" i="18"/>
  <c r="O166" i="18"/>
  <c r="L166" i="18"/>
  <c r="L165" i="18" s="1"/>
  <c r="L164" i="18" s="1"/>
  <c r="I166" i="18"/>
  <c r="F166" i="18"/>
  <c r="C166" i="18" s="1"/>
  <c r="O165" i="18"/>
  <c r="O164" i="18" s="1"/>
  <c r="N165" i="18"/>
  <c r="M165" i="18"/>
  <c r="M164" i="18" s="1"/>
  <c r="K165" i="18"/>
  <c r="K164" i="18" s="1"/>
  <c r="J165" i="18"/>
  <c r="H165" i="18"/>
  <c r="G165" i="18"/>
  <c r="G164" i="18" s="1"/>
  <c r="E165" i="18"/>
  <c r="E164" i="18" s="1"/>
  <c r="D165" i="18"/>
  <c r="N164" i="18"/>
  <c r="J164" i="18"/>
  <c r="H164" i="18"/>
  <c r="D164" i="18"/>
  <c r="O163" i="18"/>
  <c r="L163" i="18"/>
  <c r="I163" i="18"/>
  <c r="C163" i="18" s="1"/>
  <c r="F163" i="18"/>
  <c r="O162" i="18"/>
  <c r="L162" i="18"/>
  <c r="I162" i="18"/>
  <c r="F162" i="18"/>
  <c r="C162" i="18" s="1"/>
  <c r="O161" i="18"/>
  <c r="O159" i="18" s="1"/>
  <c r="L161" i="18"/>
  <c r="I161" i="18"/>
  <c r="F161" i="18"/>
  <c r="C161" i="18"/>
  <c r="O160" i="18"/>
  <c r="L160" i="18"/>
  <c r="L159" i="18" s="1"/>
  <c r="I160" i="18"/>
  <c r="F160" i="18"/>
  <c r="F159" i="18" s="1"/>
  <c r="N159" i="18"/>
  <c r="M159" i="18"/>
  <c r="K159" i="18"/>
  <c r="J159" i="18"/>
  <c r="I159" i="18"/>
  <c r="H159" i="18"/>
  <c r="G159" i="18"/>
  <c r="E159" i="18"/>
  <c r="D159" i="18"/>
  <c r="O158" i="18"/>
  <c r="L158" i="18"/>
  <c r="I158" i="18"/>
  <c r="F158" i="18"/>
  <c r="C158" i="18" s="1"/>
  <c r="O157" i="18"/>
  <c r="L157" i="18"/>
  <c r="I157" i="18"/>
  <c r="F157" i="18"/>
  <c r="C157" i="18"/>
  <c r="O156" i="18"/>
  <c r="L156" i="18"/>
  <c r="I156" i="18"/>
  <c r="F156" i="18"/>
  <c r="C156" i="18" s="1"/>
  <c r="O155" i="18"/>
  <c r="L155" i="18"/>
  <c r="I155" i="18"/>
  <c r="C155" i="18" s="1"/>
  <c r="F155" i="18"/>
  <c r="O154" i="18"/>
  <c r="L154" i="18"/>
  <c r="L150" i="18" s="1"/>
  <c r="I154" i="18"/>
  <c r="F154" i="18"/>
  <c r="C154" i="18" s="1"/>
  <c r="O153" i="18"/>
  <c r="L153" i="18"/>
  <c r="I153" i="18"/>
  <c r="F153" i="18"/>
  <c r="C153" i="18"/>
  <c r="O152" i="18"/>
  <c r="L152" i="18"/>
  <c r="I152" i="18"/>
  <c r="F152" i="18"/>
  <c r="C152" i="18" s="1"/>
  <c r="O151" i="18"/>
  <c r="O150" i="18" s="1"/>
  <c r="L151" i="18"/>
  <c r="I151" i="18"/>
  <c r="C151" i="18" s="1"/>
  <c r="F151" i="18"/>
  <c r="N150" i="18"/>
  <c r="M150" i="18"/>
  <c r="K150" i="18"/>
  <c r="J150" i="18"/>
  <c r="H150" i="18"/>
  <c r="G150" i="18"/>
  <c r="F150" i="18"/>
  <c r="E150" i="18"/>
  <c r="D150" i="18"/>
  <c r="O149" i="18"/>
  <c r="L149" i="18"/>
  <c r="I149" i="18"/>
  <c r="F149" i="18"/>
  <c r="C149" i="18"/>
  <c r="O148" i="18"/>
  <c r="L148" i="18"/>
  <c r="I148" i="18"/>
  <c r="F148" i="18"/>
  <c r="C148" i="18" s="1"/>
  <c r="O147" i="18"/>
  <c r="L147" i="18"/>
  <c r="I147" i="18"/>
  <c r="C147" i="18" s="1"/>
  <c r="F147" i="18"/>
  <c r="O146" i="18"/>
  <c r="L146" i="18"/>
  <c r="I146" i="18"/>
  <c r="F146" i="18"/>
  <c r="C146" i="18" s="1"/>
  <c r="O145" i="18"/>
  <c r="O143" i="18" s="1"/>
  <c r="L145" i="18"/>
  <c r="I145" i="18"/>
  <c r="F145" i="18"/>
  <c r="C145" i="18"/>
  <c r="O144" i="18"/>
  <c r="L144" i="18"/>
  <c r="L143" i="18" s="1"/>
  <c r="I144" i="18"/>
  <c r="F144" i="18"/>
  <c r="F143" i="18" s="1"/>
  <c r="C143" i="18" s="1"/>
  <c r="N143" i="18"/>
  <c r="M143" i="18"/>
  <c r="K143" i="18"/>
  <c r="J143" i="18"/>
  <c r="I143" i="18"/>
  <c r="H143" i="18"/>
  <c r="G143" i="18"/>
  <c r="E143" i="18"/>
  <c r="D143" i="18"/>
  <c r="O142" i="18"/>
  <c r="L142" i="18"/>
  <c r="I142" i="18"/>
  <c r="F142" i="18"/>
  <c r="C142" i="18" s="1"/>
  <c r="O141" i="18"/>
  <c r="O140" i="18" s="1"/>
  <c r="L141" i="18"/>
  <c r="I141" i="18"/>
  <c r="I140" i="18" s="1"/>
  <c r="F141" i="18"/>
  <c r="C141" i="18"/>
  <c r="N140" i="18"/>
  <c r="M140" i="18"/>
  <c r="L140" i="18"/>
  <c r="K140" i="18"/>
  <c r="J140" i="18"/>
  <c r="H140" i="18"/>
  <c r="G140" i="18"/>
  <c r="F140" i="18"/>
  <c r="E140" i="18"/>
  <c r="D140" i="18"/>
  <c r="O139" i="18"/>
  <c r="L139" i="18"/>
  <c r="I139" i="18"/>
  <c r="C139" i="18" s="1"/>
  <c r="F139" i="18"/>
  <c r="O138" i="18"/>
  <c r="L138" i="18"/>
  <c r="I138" i="18"/>
  <c r="F138" i="18"/>
  <c r="C138" i="18" s="1"/>
  <c r="O137" i="18"/>
  <c r="O135" i="18" s="1"/>
  <c r="L137" i="18"/>
  <c r="I137" i="18"/>
  <c r="F137" i="18"/>
  <c r="C137" i="18"/>
  <c r="O136" i="18"/>
  <c r="L136" i="18"/>
  <c r="L135" i="18" s="1"/>
  <c r="I136" i="18"/>
  <c r="F136" i="18"/>
  <c r="F135" i="18" s="1"/>
  <c r="N135" i="18"/>
  <c r="M135" i="18"/>
  <c r="M129" i="18" s="1"/>
  <c r="K135" i="18"/>
  <c r="J135" i="18"/>
  <c r="I135" i="18"/>
  <c r="H135" i="18"/>
  <c r="G135" i="18"/>
  <c r="E135" i="18"/>
  <c r="E129" i="18" s="1"/>
  <c r="D135" i="18"/>
  <c r="O134" i="18"/>
  <c r="L134" i="18"/>
  <c r="L130" i="18" s="1"/>
  <c r="I134" i="18"/>
  <c r="F134" i="18"/>
  <c r="C134" i="18" s="1"/>
  <c r="O133" i="18"/>
  <c r="L133" i="18"/>
  <c r="I133" i="18"/>
  <c r="F133" i="18"/>
  <c r="C133" i="18"/>
  <c r="O132" i="18"/>
  <c r="L132" i="18"/>
  <c r="I132" i="18"/>
  <c r="F132" i="18"/>
  <c r="C132" i="18" s="1"/>
  <c r="O131" i="18"/>
  <c r="O130" i="18" s="1"/>
  <c r="L131" i="18"/>
  <c r="I131" i="18"/>
  <c r="C131" i="18" s="1"/>
  <c r="F131" i="18"/>
  <c r="N130" i="18"/>
  <c r="N129" i="18" s="1"/>
  <c r="M130" i="18"/>
  <c r="K130" i="18"/>
  <c r="J130" i="18"/>
  <c r="J129" i="18" s="1"/>
  <c r="H130" i="18"/>
  <c r="H129" i="18" s="1"/>
  <c r="G130" i="18"/>
  <c r="F130" i="18"/>
  <c r="E130" i="18"/>
  <c r="D130" i="18"/>
  <c r="D129" i="18" s="1"/>
  <c r="K129" i="18"/>
  <c r="G129" i="18"/>
  <c r="O128" i="18"/>
  <c r="L128" i="18"/>
  <c r="L127" i="18" s="1"/>
  <c r="I128" i="18"/>
  <c r="F128" i="18"/>
  <c r="F127" i="18" s="1"/>
  <c r="O127" i="18"/>
  <c r="N127" i="18"/>
  <c r="M127" i="18"/>
  <c r="K127" i="18"/>
  <c r="J127" i="18"/>
  <c r="I127" i="18"/>
  <c r="H127" i="18"/>
  <c r="G127" i="18"/>
  <c r="E127" i="18"/>
  <c r="D127" i="18"/>
  <c r="O126" i="18"/>
  <c r="L126" i="18"/>
  <c r="I126" i="18"/>
  <c r="F126" i="18"/>
  <c r="C126" i="18" s="1"/>
  <c r="O125" i="18"/>
  <c r="L125" i="18"/>
  <c r="I125" i="18"/>
  <c r="F125" i="18"/>
  <c r="C125" i="18"/>
  <c r="O124" i="18"/>
  <c r="L124" i="18"/>
  <c r="I124" i="18"/>
  <c r="F124" i="18"/>
  <c r="C124" i="18" s="1"/>
  <c r="O123" i="18"/>
  <c r="L123" i="18"/>
  <c r="I123" i="18"/>
  <c r="C123" i="18" s="1"/>
  <c r="F123" i="18"/>
  <c r="O122" i="18"/>
  <c r="L122" i="18"/>
  <c r="L121" i="18" s="1"/>
  <c r="I122" i="18"/>
  <c r="F122" i="18"/>
  <c r="C122" i="18" s="1"/>
  <c r="O121" i="18"/>
  <c r="N121" i="18"/>
  <c r="M121" i="18"/>
  <c r="K121" i="18"/>
  <c r="J121" i="18"/>
  <c r="H121" i="18"/>
  <c r="G121" i="18"/>
  <c r="E121" i="18"/>
  <c r="D121" i="18"/>
  <c r="O120" i="18"/>
  <c r="L120" i="18"/>
  <c r="I120" i="18"/>
  <c r="F120" i="18"/>
  <c r="C120" i="18" s="1"/>
  <c r="O119" i="18"/>
  <c r="L119" i="18"/>
  <c r="I119" i="18"/>
  <c r="C119" i="18" s="1"/>
  <c r="F119" i="18"/>
  <c r="O118" i="18"/>
  <c r="L118" i="18"/>
  <c r="I118" i="18"/>
  <c r="F118" i="18"/>
  <c r="C118" i="18" s="1"/>
  <c r="O117" i="18"/>
  <c r="O115" i="18" s="1"/>
  <c r="L117" i="18"/>
  <c r="I117" i="18"/>
  <c r="F117" i="18"/>
  <c r="C117" i="18"/>
  <c r="O116" i="18"/>
  <c r="L116" i="18"/>
  <c r="L115" i="18" s="1"/>
  <c r="I116" i="18"/>
  <c r="F116" i="18"/>
  <c r="F115" i="18" s="1"/>
  <c r="C115" i="18" s="1"/>
  <c r="N115" i="18"/>
  <c r="M115" i="18"/>
  <c r="K115" i="18"/>
  <c r="J115" i="18"/>
  <c r="I115" i="18"/>
  <c r="H115" i="18"/>
  <c r="G115" i="18"/>
  <c r="E115" i="18"/>
  <c r="D115" i="18"/>
  <c r="O114" i="18"/>
  <c r="L114" i="18"/>
  <c r="I114" i="18"/>
  <c r="F114" i="18"/>
  <c r="C114" i="18" s="1"/>
  <c r="O113" i="18"/>
  <c r="O111" i="18" s="1"/>
  <c r="L113" i="18"/>
  <c r="I113" i="18"/>
  <c r="F113" i="18"/>
  <c r="C113" i="18"/>
  <c r="O112" i="18"/>
  <c r="L112" i="18"/>
  <c r="L111" i="18" s="1"/>
  <c r="I112" i="18"/>
  <c r="F112" i="18"/>
  <c r="F111" i="18" s="1"/>
  <c r="N111" i="18"/>
  <c r="M111" i="18"/>
  <c r="K111" i="18"/>
  <c r="J111" i="18"/>
  <c r="I111" i="18"/>
  <c r="H111" i="18"/>
  <c r="G111" i="18"/>
  <c r="E111" i="18"/>
  <c r="D111" i="18"/>
  <c r="O110" i="18"/>
  <c r="L110" i="18"/>
  <c r="I110" i="18"/>
  <c r="F110" i="18"/>
  <c r="C110" i="18" s="1"/>
  <c r="O109" i="18"/>
  <c r="L109" i="18"/>
  <c r="I109" i="18"/>
  <c r="F109" i="18"/>
  <c r="C109" i="18"/>
  <c r="O108" i="18"/>
  <c r="L108" i="18"/>
  <c r="I108" i="18"/>
  <c r="F108" i="18"/>
  <c r="C108" i="18" s="1"/>
  <c r="O107" i="18"/>
  <c r="L107" i="18"/>
  <c r="I107" i="18"/>
  <c r="C107" i="18" s="1"/>
  <c r="F107" i="18"/>
  <c r="O106" i="18"/>
  <c r="L106" i="18"/>
  <c r="L102" i="18" s="1"/>
  <c r="I106" i="18"/>
  <c r="F106" i="18"/>
  <c r="C106" i="18" s="1"/>
  <c r="O105" i="18"/>
  <c r="L105" i="18"/>
  <c r="I105" i="18"/>
  <c r="F105" i="18"/>
  <c r="C105" i="18"/>
  <c r="O104" i="18"/>
  <c r="L104" i="18"/>
  <c r="I104" i="18"/>
  <c r="F104" i="18"/>
  <c r="C104" i="18" s="1"/>
  <c r="O103" i="18"/>
  <c r="O102" i="18" s="1"/>
  <c r="L103" i="18"/>
  <c r="I103" i="18"/>
  <c r="C103" i="18" s="1"/>
  <c r="F103" i="18"/>
  <c r="N102" i="18"/>
  <c r="M102" i="18"/>
  <c r="K102" i="18"/>
  <c r="J102" i="18"/>
  <c r="H102" i="18"/>
  <c r="G102" i="18"/>
  <c r="F102" i="18"/>
  <c r="E102" i="18"/>
  <c r="D102" i="18"/>
  <c r="O101" i="18"/>
  <c r="L101" i="18"/>
  <c r="I101" i="18"/>
  <c r="F101" i="18"/>
  <c r="C101" i="18"/>
  <c r="O100" i="18"/>
  <c r="L100" i="18"/>
  <c r="I100" i="18"/>
  <c r="F100" i="18"/>
  <c r="C100" i="18" s="1"/>
  <c r="O99" i="18"/>
  <c r="L99" i="18"/>
  <c r="I99" i="18"/>
  <c r="C99" i="18" s="1"/>
  <c r="F99" i="18"/>
  <c r="O98" i="18"/>
  <c r="L98" i="18"/>
  <c r="L94" i="18" s="1"/>
  <c r="I98" i="18"/>
  <c r="F98" i="18"/>
  <c r="C98" i="18" s="1"/>
  <c r="O97" i="18"/>
  <c r="L97" i="18"/>
  <c r="I97" i="18"/>
  <c r="F97" i="18"/>
  <c r="C97" i="18"/>
  <c r="O96" i="18"/>
  <c r="L96" i="18"/>
  <c r="I96" i="18"/>
  <c r="F96" i="18"/>
  <c r="C96" i="18" s="1"/>
  <c r="O95" i="18"/>
  <c r="O94" i="18" s="1"/>
  <c r="L95" i="18"/>
  <c r="I95" i="18"/>
  <c r="C95" i="18" s="1"/>
  <c r="F95" i="18"/>
  <c r="N94" i="18"/>
  <c r="M94" i="18"/>
  <c r="K94" i="18"/>
  <c r="J94" i="18"/>
  <c r="H94" i="18"/>
  <c r="G94" i="18"/>
  <c r="F94" i="18"/>
  <c r="E94" i="18"/>
  <c r="D94" i="18"/>
  <c r="O93" i="18"/>
  <c r="L93" i="18"/>
  <c r="I93" i="18"/>
  <c r="F93" i="18"/>
  <c r="C93" i="18"/>
  <c r="O92" i="18"/>
  <c r="L92" i="18"/>
  <c r="I92" i="18"/>
  <c r="F92" i="18"/>
  <c r="F88" i="18" s="1"/>
  <c r="C88" i="18" s="1"/>
  <c r="O91" i="18"/>
  <c r="L91" i="18"/>
  <c r="I91" i="18"/>
  <c r="C91" i="18" s="1"/>
  <c r="F91" i="18"/>
  <c r="O90" i="18"/>
  <c r="L90" i="18"/>
  <c r="I90" i="18"/>
  <c r="F90" i="18"/>
  <c r="C90" i="18" s="1"/>
  <c r="O89" i="18"/>
  <c r="O88" i="18" s="1"/>
  <c r="L89" i="18"/>
  <c r="I89" i="18"/>
  <c r="I88" i="18" s="1"/>
  <c r="F89" i="18"/>
  <c r="C89" i="18"/>
  <c r="N88" i="18"/>
  <c r="M88" i="18"/>
  <c r="L88" i="18"/>
  <c r="K88" i="18"/>
  <c r="J88" i="18"/>
  <c r="H88" i="18"/>
  <c r="G88" i="18"/>
  <c r="E88" i="18"/>
  <c r="D88" i="18"/>
  <c r="O87" i="18"/>
  <c r="L87" i="18"/>
  <c r="I87" i="18"/>
  <c r="C87" i="18" s="1"/>
  <c r="F87" i="18"/>
  <c r="O86" i="18"/>
  <c r="L86" i="18"/>
  <c r="I86" i="18"/>
  <c r="F86" i="18"/>
  <c r="C86" i="18" s="1"/>
  <c r="O85" i="18"/>
  <c r="O83" i="18" s="1"/>
  <c r="L85" i="18"/>
  <c r="I85" i="18"/>
  <c r="F85" i="18"/>
  <c r="C85" i="18"/>
  <c r="O84" i="18"/>
  <c r="L84" i="18"/>
  <c r="L83" i="18" s="1"/>
  <c r="I84" i="18"/>
  <c r="F84" i="18"/>
  <c r="F83" i="18" s="1"/>
  <c r="N83" i="18"/>
  <c r="M83" i="18"/>
  <c r="M82" i="18" s="1"/>
  <c r="K83" i="18"/>
  <c r="K82" i="18" s="1"/>
  <c r="J83" i="18"/>
  <c r="I83" i="18"/>
  <c r="H83" i="18"/>
  <c r="G83" i="18"/>
  <c r="G82" i="18" s="1"/>
  <c r="E83" i="18"/>
  <c r="E82" i="18" s="1"/>
  <c r="D83" i="18"/>
  <c r="N82" i="18"/>
  <c r="J82" i="18"/>
  <c r="H82" i="18"/>
  <c r="D82" i="18"/>
  <c r="O81" i="18"/>
  <c r="O79" i="18" s="1"/>
  <c r="L81" i="18"/>
  <c r="I81" i="18"/>
  <c r="F81" i="18"/>
  <c r="C81" i="18"/>
  <c r="O80" i="18"/>
  <c r="L80" i="18"/>
  <c r="L79" i="18" s="1"/>
  <c r="I80" i="18"/>
  <c r="F80" i="18"/>
  <c r="F79" i="18" s="1"/>
  <c r="N79" i="18"/>
  <c r="M79" i="18"/>
  <c r="K79" i="18"/>
  <c r="J79" i="18"/>
  <c r="I79" i="18"/>
  <c r="H79" i="18"/>
  <c r="G79" i="18"/>
  <c r="E79" i="18"/>
  <c r="D79" i="18"/>
  <c r="O78" i="18"/>
  <c r="L78" i="18"/>
  <c r="I78" i="18"/>
  <c r="F78" i="18"/>
  <c r="C78" i="18" s="1"/>
  <c r="O77" i="18"/>
  <c r="O76" i="18" s="1"/>
  <c r="O75" i="18" s="1"/>
  <c r="L77" i="18"/>
  <c r="I77" i="18"/>
  <c r="I76" i="18" s="1"/>
  <c r="I75" i="18" s="1"/>
  <c r="F77" i="18"/>
  <c r="C77" i="18"/>
  <c r="N76" i="18"/>
  <c r="N75" i="18" s="1"/>
  <c r="N74" i="18" s="1"/>
  <c r="M76" i="18"/>
  <c r="L76" i="18"/>
  <c r="L75" i="18" s="1"/>
  <c r="K76" i="18"/>
  <c r="J76" i="18"/>
  <c r="J75" i="18" s="1"/>
  <c r="H76" i="18"/>
  <c r="H75" i="18" s="1"/>
  <c r="G76" i="18"/>
  <c r="F76" i="18"/>
  <c r="F75" i="18" s="1"/>
  <c r="E76" i="18"/>
  <c r="D76" i="18"/>
  <c r="D75" i="18" s="1"/>
  <c r="M75" i="18"/>
  <c r="M74" i="18" s="1"/>
  <c r="K75" i="18"/>
  <c r="G75" i="18"/>
  <c r="E75" i="18"/>
  <c r="O73" i="18"/>
  <c r="L73" i="18"/>
  <c r="I73" i="18"/>
  <c r="F73" i="18"/>
  <c r="C73" i="18"/>
  <c r="O72" i="18"/>
  <c r="L72" i="18"/>
  <c r="I72" i="18"/>
  <c r="F72" i="18"/>
  <c r="C72" i="18" s="1"/>
  <c r="O71" i="18"/>
  <c r="L71" i="18"/>
  <c r="I71" i="18"/>
  <c r="C71" i="18" s="1"/>
  <c r="F71" i="18"/>
  <c r="O70" i="18"/>
  <c r="L70" i="18"/>
  <c r="I70" i="18"/>
  <c r="F70" i="18"/>
  <c r="C70" i="18" s="1"/>
  <c r="O69" i="18"/>
  <c r="O68" i="18" s="1"/>
  <c r="L69" i="18"/>
  <c r="I69" i="18"/>
  <c r="I68" i="18" s="1"/>
  <c r="F69" i="18"/>
  <c r="C69" i="18"/>
  <c r="N68" i="18"/>
  <c r="M68" i="18"/>
  <c r="L68" i="18"/>
  <c r="K68" i="18"/>
  <c r="J68" i="18"/>
  <c r="H68" i="18"/>
  <c r="G68" i="18"/>
  <c r="F68" i="18"/>
  <c r="C68" i="18" s="1"/>
  <c r="E68" i="18"/>
  <c r="D68" i="18"/>
  <c r="O67" i="18"/>
  <c r="O66" i="18" s="1"/>
  <c r="L67" i="18"/>
  <c r="I67" i="18"/>
  <c r="C67" i="18" s="1"/>
  <c r="F67" i="18"/>
  <c r="N66" i="18"/>
  <c r="M66" i="18"/>
  <c r="L66" i="18"/>
  <c r="K66" i="18"/>
  <c r="J66" i="18"/>
  <c r="H66" i="18"/>
  <c r="G66" i="18"/>
  <c r="F66" i="18"/>
  <c r="E66" i="18"/>
  <c r="D66" i="18"/>
  <c r="O65" i="18"/>
  <c r="L65" i="18"/>
  <c r="I65" i="18"/>
  <c r="F65" i="18"/>
  <c r="C65" i="18"/>
  <c r="O64" i="18"/>
  <c r="L64" i="18"/>
  <c r="I64" i="18"/>
  <c r="F64" i="18"/>
  <c r="C64" i="18" s="1"/>
  <c r="O63" i="18"/>
  <c r="L63" i="18"/>
  <c r="I63" i="18"/>
  <c r="F63" i="18"/>
  <c r="C63" i="18"/>
  <c r="O62" i="18"/>
  <c r="L62" i="18"/>
  <c r="I62" i="18"/>
  <c r="F62" i="18"/>
  <c r="C62" i="18" s="1"/>
  <c r="O61" i="18"/>
  <c r="L61" i="18"/>
  <c r="I61" i="18"/>
  <c r="C61" i="18" s="1"/>
  <c r="F61" i="18"/>
  <c r="O60" i="18"/>
  <c r="L60" i="18"/>
  <c r="I60" i="18"/>
  <c r="F60" i="18"/>
  <c r="C60" i="18" s="1"/>
  <c r="O59" i="18"/>
  <c r="L59" i="18"/>
  <c r="I59" i="18"/>
  <c r="F59" i="18"/>
  <c r="C59" i="18"/>
  <c r="O58" i="18"/>
  <c r="L58" i="18"/>
  <c r="L57" i="18" s="1"/>
  <c r="I58" i="18"/>
  <c r="F58" i="18"/>
  <c r="C58" i="18" s="1"/>
  <c r="O57" i="18"/>
  <c r="N57" i="18"/>
  <c r="M57" i="18"/>
  <c r="K57" i="18"/>
  <c r="J57" i="18"/>
  <c r="I57" i="18"/>
  <c r="H57" i="18"/>
  <c r="G57" i="18"/>
  <c r="E57" i="18"/>
  <c r="D57" i="18"/>
  <c r="O56" i="18"/>
  <c r="L56" i="18"/>
  <c r="I56" i="18"/>
  <c r="F56" i="18"/>
  <c r="C56" i="18" s="1"/>
  <c r="O55" i="18"/>
  <c r="O54" i="18" s="1"/>
  <c r="O53" i="18" s="1"/>
  <c r="L55" i="18"/>
  <c r="I55" i="18"/>
  <c r="I54" i="18" s="1"/>
  <c r="I53" i="18" s="1"/>
  <c r="F55" i="18"/>
  <c r="C55" i="18"/>
  <c r="N54" i="18"/>
  <c r="N53" i="18" s="1"/>
  <c r="N52" i="18" s="1"/>
  <c r="N51" i="18" s="1"/>
  <c r="M54" i="18"/>
  <c r="L54" i="18"/>
  <c r="L53" i="18" s="1"/>
  <c r="L52" i="18" s="1"/>
  <c r="K54" i="18"/>
  <c r="J54" i="18"/>
  <c r="J53" i="18" s="1"/>
  <c r="J52" i="18" s="1"/>
  <c r="H54" i="18"/>
  <c r="H53" i="18" s="1"/>
  <c r="H52" i="18" s="1"/>
  <c r="G54" i="18"/>
  <c r="F54" i="18"/>
  <c r="E54" i="18"/>
  <c r="D54" i="18"/>
  <c r="D53" i="18" s="1"/>
  <c r="D52" i="18" s="1"/>
  <c r="M53" i="18"/>
  <c r="M52" i="18" s="1"/>
  <c r="K53" i="18"/>
  <c r="K52" i="18" s="1"/>
  <c r="G53" i="18"/>
  <c r="G52" i="18" s="1"/>
  <c r="E53" i="18"/>
  <c r="E52" i="18" s="1"/>
  <c r="O46" i="18"/>
  <c r="C46" i="18"/>
  <c r="O45" i="18"/>
  <c r="C45" i="18"/>
  <c r="O44" i="18"/>
  <c r="N44" i="18"/>
  <c r="M44" i="18"/>
  <c r="C44" i="18"/>
  <c r="L43" i="18"/>
  <c r="I43" i="18"/>
  <c r="C43" i="18" s="1"/>
  <c r="F43" i="18"/>
  <c r="L42" i="18"/>
  <c r="K42" i="18"/>
  <c r="J42" i="18"/>
  <c r="H42" i="18"/>
  <c r="G42" i="18"/>
  <c r="F42" i="18"/>
  <c r="E42" i="18"/>
  <c r="D42" i="18"/>
  <c r="F41" i="18"/>
  <c r="C41" i="18"/>
  <c r="L40" i="18"/>
  <c r="C40" i="18"/>
  <c r="L39" i="18"/>
  <c r="C39" i="18"/>
  <c r="L38" i="18"/>
  <c r="C38" i="18"/>
  <c r="L37" i="18"/>
  <c r="C37" i="18"/>
  <c r="L36" i="18"/>
  <c r="K36" i="18"/>
  <c r="J36" i="18"/>
  <c r="C36" i="18"/>
  <c r="L35" i="18"/>
  <c r="C35" i="18"/>
  <c r="L34" i="18"/>
  <c r="C34" i="18"/>
  <c r="L33" i="18"/>
  <c r="K33" i="18"/>
  <c r="J33" i="18"/>
  <c r="C33" i="18"/>
  <c r="L32" i="18"/>
  <c r="L31" i="18" s="1"/>
  <c r="C32" i="18"/>
  <c r="K31" i="18"/>
  <c r="J31" i="18"/>
  <c r="L30" i="18"/>
  <c r="C30" i="18"/>
  <c r="L29" i="18"/>
  <c r="C29" i="18"/>
  <c r="L28" i="18"/>
  <c r="C28" i="18"/>
  <c r="L27" i="18"/>
  <c r="K27" i="18"/>
  <c r="J27" i="18"/>
  <c r="C27" i="18"/>
  <c r="K26" i="18"/>
  <c r="J26" i="18"/>
  <c r="F25" i="18"/>
  <c r="C25" i="18"/>
  <c r="E24" i="18"/>
  <c r="F24" i="18" s="1"/>
  <c r="O23" i="18"/>
  <c r="L23" i="18"/>
  <c r="I23" i="18"/>
  <c r="C23" i="18" s="1"/>
  <c r="F23" i="18"/>
  <c r="O22" i="18"/>
  <c r="L22" i="18"/>
  <c r="L21" i="18" s="1"/>
  <c r="I22" i="18"/>
  <c r="F22" i="18"/>
  <c r="F21" i="18" s="1"/>
  <c r="O21" i="18"/>
  <c r="O287" i="18" s="1"/>
  <c r="N21" i="18"/>
  <c r="N287" i="18" s="1"/>
  <c r="N286" i="18" s="1"/>
  <c r="M21" i="18"/>
  <c r="M287" i="18" s="1"/>
  <c r="M286" i="18" s="1"/>
  <c r="K21" i="18"/>
  <c r="K20" i="18" s="1"/>
  <c r="J21" i="18"/>
  <c r="J287" i="18" s="1"/>
  <c r="J286" i="18" s="1"/>
  <c r="I21" i="18"/>
  <c r="I287" i="18" s="1"/>
  <c r="H21" i="18"/>
  <c r="H287" i="18" s="1"/>
  <c r="H286" i="18" s="1"/>
  <c r="G21" i="18"/>
  <c r="E21" i="18"/>
  <c r="E287" i="18" s="1"/>
  <c r="E286" i="18" s="1"/>
  <c r="D21" i="18"/>
  <c r="D287" i="18" s="1"/>
  <c r="D286" i="18" s="1"/>
  <c r="N20" i="18"/>
  <c r="J20" i="18"/>
  <c r="H20" i="18"/>
  <c r="D20" i="18"/>
  <c r="O296" i="17"/>
  <c r="L296" i="17"/>
  <c r="I296" i="17"/>
  <c r="F296" i="17"/>
  <c r="C296" i="17"/>
  <c r="O295" i="17"/>
  <c r="L295" i="17"/>
  <c r="I295" i="17"/>
  <c r="F295" i="17"/>
  <c r="O294" i="17"/>
  <c r="L294" i="17"/>
  <c r="I294" i="17"/>
  <c r="C294" i="17" s="1"/>
  <c r="F294" i="17"/>
  <c r="O293" i="17"/>
  <c r="L293" i="17"/>
  <c r="I293" i="17"/>
  <c r="F293" i="17"/>
  <c r="C293" i="17" s="1"/>
  <c r="O292" i="17"/>
  <c r="L292" i="17"/>
  <c r="I292" i="17"/>
  <c r="F292" i="17"/>
  <c r="C292" i="17"/>
  <c r="O291" i="17"/>
  <c r="L291" i="17"/>
  <c r="I291" i="17"/>
  <c r="F291" i="17"/>
  <c r="C291" i="17" s="1"/>
  <c r="O290" i="17"/>
  <c r="L290" i="17"/>
  <c r="I290" i="17"/>
  <c r="C290" i="17" s="1"/>
  <c r="F290" i="17"/>
  <c r="O289" i="17"/>
  <c r="L289" i="17"/>
  <c r="L288" i="17" s="1"/>
  <c r="I289" i="17"/>
  <c r="F289" i="17"/>
  <c r="C289" i="17" s="1"/>
  <c r="O288" i="17"/>
  <c r="N288" i="17"/>
  <c r="M288" i="17"/>
  <c r="K288" i="17"/>
  <c r="J288" i="17"/>
  <c r="I288" i="17"/>
  <c r="H288" i="17"/>
  <c r="G288" i="17"/>
  <c r="E288" i="17"/>
  <c r="D288" i="17"/>
  <c r="O283" i="17"/>
  <c r="L283" i="17"/>
  <c r="I283" i="17"/>
  <c r="F283" i="17"/>
  <c r="C283" i="17" s="1"/>
  <c r="O282" i="17"/>
  <c r="O281" i="17" s="1"/>
  <c r="L282" i="17"/>
  <c r="I282" i="17"/>
  <c r="C282" i="17" s="1"/>
  <c r="F282" i="17"/>
  <c r="N281" i="17"/>
  <c r="M281" i="17"/>
  <c r="L281" i="17"/>
  <c r="K281" i="17"/>
  <c r="J281" i="17"/>
  <c r="H281" i="17"/>
  <c r="G281" i="17"/>
  <c r="F281" i="17"/>
  <c r="E281" i="17"/>
  <c r="D281" i="17"/>
  <c r="O280" i="17"/>
  <c r="O279" i="17" s="1"/>
  <c r="L280" i="17"/>
  <c r="I280" i="17"/>
  <c r="I279" i="17" s="1"/>
  <c r="F280" i="17"/>
  <c r="C280" i="17"/>
  <c r="N279" i="17"/>
  <c r="M279" i="17"/>
  <c r="L279" i="17"/>
  <c r="K279" i="17"/>
  <c r="J279" i="17"/>
  <c r="H279" i="17"/>
  <c r="G279" i="17"/>
  <c r="F279" i="17"/>
  <c r="E279" i="17"/>
  <c r="D279" i="17"/>
  <c r="O278" i="17"/>
  <c r="L278" i="17"/>
  <c r="I278" i="17"/>
  <c r="C278" i="17" s="1"/>
  <c r="F278" i="17"/>
  <c r="O277" i="17"/>
  <c r="L277" i="17"/>
  <c r="I277" i="17"/>
  <c r="F277" i="17"/>
  <c r="C277" i="17" s="1"/>
  <c r="O276" i="17"/>
  <c r="O275" i="17" s="1"/>
  <c r="L276" i="17"/>
  <c r="I276" i="17"/>
  <c r="I275" i="17" s="1"/>
  <c r="F276" i="17"/>
  <c r="C276" i="17"/>
  <c r="N275" i="17"/>
  <c r="M275" i="17"/>
  <c r="L275" i="17"/>
  <c r="K275" i="17"/>
  <c r="J275" i="17"/>
  <c r="H275" i="17"/>
  <c r="G275" i="17"/>
  <c r="F275" i="17"/>
  <c r="C275" i="17" s="1"/>
  <c r="E275" i="17"/>
  <c r="D275" i="17"/>
  <c r="O274" i="17"/>
  <c r="L274" i="17"/>
  <c r="I274" i="17"/>
  <c r="C274" i="17" s="1"/>
  <c r="F274" i="17"/>
  <c r="O273" i="17"/>
  <c r="L273" i="17"/>
  <c r="I273" i="17"/>
  <c r="F273" i="17"/>
  <c r="C273" i="17" s="1"/>
  <c r="O272" i="17"/>
  <c r="O271" i="17" s="1"/>
  <c r="L272" i="17"/>
  <c r="I272" i="17"/>
  <c r="I271" i="17" s="1"/>
  <c r="F272" i="17"/>
  <c r="C272" i="17"/>
  <c r="N271" i="17"/>
  <c r="M271" i="17"/>
  <c r="L271" i="17"/>
  <c r="K271" i="17"/>
  <c r="J271" i="17"/>
  <c r="H271" i="17"/>
  <c r="G271" i="17"/>
  <c r="F271" i="17"/>
  <c r="C271" i="17" s="1"/>
  <c r="E271" i="17"/>
  <c r="D271" i="17"/>
  <c r="O270" i="17"/>
  <c r="L270" i="17"/>
  <c r="I270" i="17"/>
  <c r="C270" i="17" s="1"/>
  <c r="F270" i="17"/>
  <c r="N269" i="17"/>
  <c r="N268" i="17" s="1"/>
  <c r="M269" i="17"/>
  <c r="L269" i="17"/>
  <c r="L268" i="17" s="1"/>
  <c r="K269" i="17"/>
  <c r="J269" i="17"/>
  <c r="J268" i="17" s="1"/>
  <c r="H269" i="17"/>
  <c r="H268" i="17" s="1"/>
  <c r="G269" i="17"/>
  <c r="F269" i="17"/>
  <c r="E269" i="17"/>
  <c r="D269" i="17"/>
  <c r="D268" i="17" s="1"/>
  <c r="M268" i="17"/>
  <c r="K268" i="17"/>
  <c r="G268" i="17"/>
  <c r="E268" i="17"/>
  <c r="O267" i="17"/>
  <c r="L267" i="17"/>
  <c r="I267" i="17"/>
  <c r="F267" i="17"/>
  <c r="O266" i="17"/>
  <c r="L266" i="17"/>
  <c r="I266" i="17"/>
  <c r="F266" i="17"/>
  <c r="C266" i="17"/>
  <c r="O265" i="17"/>
  <c r="L265" i="17"/>
  <c r="I265" i="17"/>
  <c r="F265" i="17"/>
  <c r="C265" i="17" s="1"/>
  <c r="O264" i="17"/>
  <c r="L264" i="17"/>
  <c r="I264" i="17"/>
  <c r="F264" i="17"/>
  <c r="C264" i="17"/>
  <c r="N263" i="17"/>
  <c r="M263" i="17"/>
  <c r="L263" i="17"/>
  <c r="K263" i="17"/>
  <c r="J263" i="17"/>
  <c r="H263" i="17"/>
  <c r="G263" i="17"/>
  <c r="E263" i="17"/>
  <c r="D263" i="17"/>
  <c r="O262" i="17"/>
  <c r="L262" i="17"/>
  <c r="I262" i="17"/>
  <c r="F262" i="17"/>
  <c r="C262" i="17"/>
  <c r="O261" i="17"/>
  <c r="L261" i="17"/>
  <c r="I261" i="17"/>
  <c r="F261" i="17"/>
  <c r="C261" i="17" s="1"/>
  <c r="O260" i="17"/>
  <c r="L260" i="17"/>
  <c r="I260" i="17"/>
  <c r="F260" i="17"/>
  <c r="C260" i="17"/>
  <c r="N259" i="17"/>
  <c r="N258" i="17" s="1"/>
  <c r="M259" i="17"/>
  <c r="L259" i="17"/>
  <c r="L258" i="17" s="1"/>
  <c r="K259" i="17"/>
  <c r="J259" i="17"/>
  <c r="J258" i="17" s="1"/>
  <c r="H259" i="17"/>
  <c r="H258" i="17" s="1"/>
  <c r="G259" i="17"/>
  <c r="E259" i="17"/>
  <c r="D259" i="17"/>
  <c r="D258" i="17" s="1"/>
  <c r="M258" i="17"/>
  <c r="K258" i="17"/>
  <c r="G258" i="17"/>
  <c r="E258" i="17"/>
  <c r="O257" i="17"/>
  <c r="L257" i="17"/>
  <c r="I257" i="17"/>
  <c r="F257" i="17"/>
  <c r="O256" i="17"/>
  <c r="L256" i="17"/>
  <c r="I256" i="17"/>
  <c r="C256" i="17" s="1"/>
  <c r="F256" i="17"/>
  <c r="O255" i="17"/>
  <c r="L255" i="17"/>
  <c r="I255" i="17"/>
  <c r="F255" i="17"/>
  <c r="O254" i="17"/>
  <c r="L254" i="17"/>
  <c r="I254" i="17"/>
  <c r="F254" i="17"/>
  <c r="C254" i="17"/>
  <c r="O253" i="17"/>
  <c r="L253" i="17"/>
  <c r="I253" i="17"/>
  <c r="F253" i="17"/>
  <c r="C253" i="17" s="1"/>
  <c r="O252" i="17"/>
  <c r="L252" i="17"/>
  <c r="I252" i="17"/>
  <c r="F252" i="17"/>
  <c r="C252" i="17"/>
  <c r="N251" i="17"/>
  <c r="N250" i="17" s="1"/>
  <c r="M251" i="17"/>
  <c r="L251" i="17"/>
  <c r="L250" i="17" s="1"/>
  <c r="K251" i="17"/>
  <c r="J251" i="17"/>
  <c r="J250" i="17" s="1"/>
  <c r="H251" i="17"/>
  <c r="H250" i="17" s="1"/>
  <c r="G251" i="17"/>
  <c r="E251" i="17"/>
  <c r="D251" i="17"/>
  <c r="M250" i="17"/>
  <c r="K250" i="17"/>
  <c r="G250" i="17"/>
  <c r="E250" i="17"/>
  <c r="D250" i="17"/>
  <c r="O249" i="17"/>
  <c r="L249" i="17"/>
  <c r="I249" i="17"/>
  <c r="F249" i="17"/>
  <c r="C249" i="17" s="1"/>
  <c r="O248" i="17"/>
  <c r="L248" i="17"/>
  <c r="I248" i="17"/>
  <c r="C248" i="17" s="1"/>
  <c r="F248" i="17"/>
  <c r="O247" i="17"/>
  <c r="L247" i="17"/>
  <c r="I247" i="17"/>
  <c r="F247" i="17"/>
  <c r="C247" i="17" s="1"/>
  <c r="O246" i="17"/>
  <c r="O245" i="17" s="1"/>
  <c r="L246" i="17"/>
  <c r="I246" i="17"/>
  <c r="I245" i="17" s="1"/>
  <c r="F246" i="17"/>
  <c r="C246" i="17"/>
  <c r="N245" i="17"/>
  <c r="M245" i="17"/>
  <c r="L245" i="17"/>
  <c r="K245" i="17"/>
  <c r="J245" i="17"/>
  <c r="H245" i="17"/>
  <c r="G245" i="17"/>
  <c r="E245" i="17"/>
  <c r="D245" i="17"/>
  <c r="O244" i="17"/>
  <c r="L244" i="17"/>
  <c r="I244" i="17"/>
  <c r="C244" i="17" s="1"/>
  <c r="F244" i="17"/>
  <c r="O243" i="17"/>
  <c r="L243" i="17"/>
  <c r="I243" i="17"/>
  <c r="F243" i="17"/>
  <c r="C243" i="17" s="1"/>
  <c r="O242" i="17"/>
  <c r="L242" i="17"/>
  <c r="I242" i="17"/>
  <c r="F242" i="17"/>
  <c r="C242" i="17"/>
  <c r="O241" i="17"/>
  <c r="L241" i="17"/>
  <c r="I241" i="17"/>
  <c r="F241" i="17"/>
  <c r="C241" i="17" s="1"/>
  <c r="O240" i="17"/>
  <c r="L240" i="17"/>
  <c r="I240" i="17"/>
  <c r="C240" i="17" s="1"/>
  <c r="F240" i="17"/>
  <c r="O239" i="17"/>
  <c r="L239" i="17"/>
  <c r="I239" i="17"/>
  <c r="F239" i="17"/>
  <c r="C239" i="17" s="1"/>
  <c r="O238" i="17"/>
  <c r="O237" i="17" s="1"/>
  <c r="O230" i="17" s="1"/>
  <c r="L238" i="17"/>
  <c r="I238" i="17"/>
  <c r="I237" i="17" s="1"/>
  <c r="F238" i="17"/>
  <c r="C238" i="17"/>
  <c r="N237" i="17"/>
  <c r="N230" i="17" s="1"/>
  <c r="N229" i="17" s="1"/>
  <c r="M237" i="17"/>
  <c r="L237" i="17"/>
  <c r="K237" i="17"/>
  <c r="J237" i="17"/>
  <c r="J230" i="17" s="1"/>
  <c r="J229" i="17" s="1"/>
  <c r="H237" i="17"/>
  <c r="G237" i="17"/>
  <c r="E237" i="17"/>
  <c r="D237" i="17"/>
  <c r="O236" i="17"/>
  <c r="L236" i="17"/>
  <c r="I236" i="17"/>
  <c r="C236" i="17" s="1"/>
  <c r="F236" i="17"/>
  <c r="O235" i="17"/>
  <c r="L235" i="17"/>
  <c r="L234" i="17" s="1"/>
  <c r="I235" i="17"/>
  <c r="F235" i="17"/>
  <c r="F234" i="17" s="1"/>
  <c r="O234" i="17"/>
  <c r="N234" i="17"/>
  <c r="M234" i="17"/>
  <c r="K234" i="17"/>
  <c r="J234" i="17"/>
  <c r="H234" i="17"/>
  <c r="G234" i="17"/>
  <c r="E234" i="17"/>
  <c r="D234" i="17"/>
  <c r="O233" i="17"/>
  <c r="L233" i="17"/>
  <c r="L232" i="17" s="1"/>
  <c r="I233" i="17"/>
  <c r="F233" i="17"/>
  <c r="C233" i="17" s="1"/>
  <c r="O232" i="17"/>
  <c r="N232" i="17"/>
  <c r="M232" i="17"/>
  <c r="M230" i="17" s="1"/>
  <c r="M229" i="17" s="1"/>
  <c r="K232" i="17"/>
  <c r="J232" i="17"/>
  <c r="I232" i="17"/>
  <c r="H232" i="17"/>
  <c r="H230" i="17" s="1"/>
  <c r="H229" i="17" s="1"/>
  <c r="G232" i="17"/>
  <c r="E232" i="17"/>
  <c r="E230" i="17" s="1"/>
  <c r="E229" i="17" s="1"/>
  <c r="D232" i="17"/>
  <c r="D230" i="17" s="1"/>
  <c r="D229" i="17" s="1"/>
  <c r="O231" i="17"/>
  <c r="L231" i="17"/>
  <c r="I231" i="17"/>
  <c r="F231" i="17"/>
  <c r="K230" i="17"/>
  <c r="K229" i="17" s="1"/>
  <c r="G230" i="17"/>
  <c r="G229" i="17" s="1"/>
  <c r="O228" i="17"/>
  <c r="L228" i="17"/>
  <c r="I228" i="17"/>
  <c r="C228" i="17" s="1"/>
  <c r="F228" i="17"/>
  <c r="O227" i="17"/>
  <c r="L227" i="17"/>
  <c r="L226" i="17" s="1"/>
  <c r="I227" i="17"/>
  <c r="F227" i="17"/>
  <c r="F226" i="17" s="1"/>
  <c r="O226" i="17"/>
  <c r="N226" i="17"/>
  <c r="M226" i="17"/>
  <c r="K226" i="17"/>
  <c r="J226" i="17"/>
  <c r="I226" i="17"/>
  <c r="H226" i="17"/>
  <c r="G226" i="17"/>
  <c r="E226" i="17"/>
  <c r="D226" i="17"/>
  <c r="O225" i="17"/>
  <c r="L225" i="17"/>
  <c r="I225" i="17"/>
  <c r="F225" i="17"/>
  <c r="C225" i="17" s="1"/>
  <c r="O224" i="17"/>
  <c r="L224" i="17"/>
  <c r="I224" i="17"/>
  <c r="C224" i="17" s="1"/>
  <c r="F224" i="17"/>
  <c r="O223" i="17"/>
  <c r="L223" i="17"/>
  <c r="I223" i="17"/>
  <c r="F223" i="17"/>
  <c r="D223" i="17"/>
  <c r="C223" i="17"/>
  <c r="O222" i="17"/>
  <c r="L222" i="17"/>
  <c r="I222" i="17"/>
  <c r="F222" i="17"/>
  <c r="C222" i="17" s="1"/>
  <c r="O221" i="17"/>
  <c r="L221" i="17"/>
  <c r="I221" i="17"/>
  <c r="C221" i="17" s="1"/>
  <c r="F221" i="17"/>
  <c r="O220" i="17"/>
  <c r="L220" i="17"/>
  <c r="I220" i="17"/>
  <c r="F220" i="17"/>
  <c r="C220" i="17" s="1"/>
  <c r="O219" i="17"/>
  <c r="L219" i="17"/>
  <c r="I219" i="17"/>
  <c r="F219" i="17"/>
  <c r="C219" i="17"/>
  <c r="O218" i="17"/>
  <c r="L218" i="17"/>
  <c r="I218" i="17"/>
  <c r="F218" i="17"/>
  <c r="C218" i="17" s="1"/>
  <c r="O217" i="17"/>
  <c r="L217" i="17"/>
  <c r="I217" i="17"/>
  <c r="C217" i="17" s="1"/>
  <c r="F217" i="17"/>
  <c r="O216" i="17"/>
  <c r="L216" i="17"/>
  <c r="L215" i="17" s="1"/>
  <c r="I216" i="17"/>
  <c r="F216" i="17"/>
  <c r="F215" i="17" s="1"/>
  <c r="O215" i="17"/>
  <c r="N215" i="17"/>
  <c r="M215" i="17"/>
  <c r="K215" i="17"/>
  <c r="J215" i="17"/>
  <c r="H215" i="17"/>
  <c r="G215" i="17"/>
  <c r="E215" i="17"/>
  <c r="D215" i="17"/>
  <c r="O214" i="17"/>
  <c r="L214" i="17"/>
  <c r="I214" i="17"/>
  <c r="F214" i="17"/>
  <c r="C214" i="17" s="1"/>
  <c r="O213" i="17"/>
  <c r="L213" i="17"/>
  <c r="I213" i="17"/>
  <c r="C213" i="17" s="1"/>
  <c r="F213" i="17"/>
  <c r="O212" i="17"/>
  <c r="L212" i="17"/>
  <c r="I212" i="17"/>
  <c r="F212" i="17"/>
  <c r="C212" i="17" s="1"/>
  <c r="O211" i="17"/>
  <c r="L211" i="17"/>
  <c r="I211" i="17"/>
  <c r="F211" i="17"/>
  <c r="C211" i="17"/>
  <c r="O210" i="17"/>
  <c r="L210" i="17"/>
  <c r="I210" i="17"/>
  <c r="F210" i="17"/>
  <c r="C210" i="17" s="1"/>
  <c r="O209" i="17"/>
  <c r="L209" i="17"/>
  <c r="I209" i="17"/>
  <c r="C209" i="17" s="1"/>
  <c r="F209" i="17"/>
  <c r="O208" i="17"/>
  <c r="L208" i="17"/>
  <c r="L204" i="17" s="1"/>
  <c r="I208" i="17"/>
  <c r="F208" i="17"/>
  <c r="C208" i="17" s="1"/>
  <c r="O207" i="17"/>
  <c r="L207" i="17"/>
  <c r="I207" i="17"/>
  <c r="F207" i="17"/>
  <c r="C207" i="17"/>
  <c r="O206" i="17"/>
  <c r="L206" i="17"/>
  <c r="I206" i="17"/>
  <c r="F206" i="17"/>
  <c r="C206" i="17" s="1"/>
  <c r="O205" i="17"/>
  <c r="O204" i="17" s="1"/>
  <c r="O203" i="17" s="1"/>
  <c r="L205" i="17"/>
  <c r="I205" i="17"/>
  <c r="I204" i="17" s="1"/>
  <c r="F205" i="17"/>
  <c r="N204" i="17"/>
  <c r="N203" i="17" s="1"/>
  <c r="N194" i="17" s="1"/>
  <c r="N193" i="17" s="1"/>
  <c r="M204" i="17"/>
  <c r="K204" i="17"/>
  <c r="J204" i="17"/>
  <c r="J203" i="17" s="1"/>
  <c r="J194" i="17" s="1"/>
  <c r="J193" i="17" s="1"/>
  <c r="H204" i="17"/>
  <c r="H203" i="17" s="1"/>
  <c r="G204" i="17"/>
  <c r="F204" i="17"/>
  <c r="E204" i="17"/>
  <c r="D204" i="17"/>
  <c r="D203" i="17" s="1"/>
  <c r="M203" i="17"/>
  <c r="K203" i="17"/>
  <c r="G203" i="17"/>
  <c r="E203" i="17"/>
  <c r="O202" i="17"/>
  <c r="L202" i="17"/>
  <c r="I202" i="17"/>
  <c r="F202" i="17"/>
  <c r="C202" i="17" s="1"/>
  <c r="O201" i="17"/>
  <c r="L201" i="17"/>
  <c r="I201" i="17"/>
  <c r="C201" i="17" s="1"/>
  <c r="F201" i="17"/>
  <c r="O200" i="17"/>
  <c r="L200" i="17"/>
  <c r="I200" i="17"/>
  <c r="F200" i="17"/>
  <c r="C200" i="17" s="1"/>
  <c r="O199" i="17"/>
  <c r="O197" i="17" s="1"/>
  <c r="O195" i="17" s="1"/>
  <c r="O194" i="17" s="1"/>
  <c r="L199" i="17"/>
  <c r="I199" i="17"/>
  <c r="F199" i="17"/>
  <c r="C199" i="17"/>
  <c r="O198" i="17"/>
  <c r="L198" i="17"/>
  <c r="L197" i="17" s="1"/>
  <c r="I198" i="17"/>
  <c r="F198" i="17"/>
  <c r="C198" i="17" s="1"/>
  <c r="N197" i="17"/>
  <c r="M197" i="17"/>
  <c r="M195" i="17" s="1"/>
  <c r="M194" i="17" s="1"/>
  <c r="M193" i="17" s="1"/>
  <c r="K197" i="17"/>
  <c r="J197" i="17"/>
  <c r="I197" i="17"/>
  <c r="I195" i="17" s="1"/>
  <c r="H197" i="17"/>
  <c r="H195" i="17" s="1"/>
  <c r="H194" i="17" s="1"/>
  <c r="H193" i="17" s="1"/>
  <c r="G197" i="17"/>
  <c r="E197" i="17"/>
  <c r="E195" i="17" s="1"/>
  <c r="E194" i="17" s="1"/>
  <c r="E193" i="17" s="1"/>
  <c r="D197" i="17"/>
  <c r="D195" i="17" s="1"/>
  <c r="O196" i="17"/>
  <c r="L196" i="17"/>
  <c r="I196" i="17"/>
  <c r="F196" i="17"/>
  <c r="N195" i="17"/>
  <c r="K195" i="17"/>
  <c r="K194" i="17" s="1"/>
  <c r="K193" i="17" s="1"/>
  <c r="J195" i="17"/>
  <c r="G195" i="17"/>
  <c r="G194" i="17" s="1"/>
  <c r="O192" i="17"/>
  <c r="L192" i="17"/>
  <c r="L191" i="17" s="1"/>
  <c r="L190" i="17" s="1"/>
  <c r="I192" i="17"/>
  <c r="F192" i="17"/>
  <c r="F191" i="17" s="1"/>
  <c r="O191" i="17"/>
  <c r="O190" i="17" s="1"/>
  <c r="N191" i="17"/>
  <c r="M191" i="17"/>
  <c r="M190" i="17" s="1"/>
  <c r="K191" i="17"/>
  <c r="K190" i="17" s="1"/>
  <c r="J191" i="17"/>
  <c r="I191" i="17"/>
  <c r="I190" i="17" s="1"/>
  <c r="H191" i="17"/>
  <c r="G191" i="17"/>
  <c r="G190" i="17" s="1"/>
  <c r="E191" i="17"/>
  <c r="E190" i="17" s="1"/>
  <c r="D191" i="17"/>
  <c r="N190" i="17"/>
  <c r="J190" i="17"/>
  <c r="H190" i="17"/>
  <c r="D190" i="17"/>
  <c r="O189" i="17"/>
  <c r="L189" i="17"/>
  <c r="I189" i="17"/>
  <c r="C189" i="17" s="1"/>
  <c r="F189" i="17"/>
  <c r="O188" i="17"/>
  <c r="L188" i="17"/>
  <c r="L187" i="17" s="1"/>
  <c r="I188" i="17"/>
  <c r="F188" i="17"/>
  <c r="F187" i="17" s="1"/>
  <c r="O187" i="17"/>
  <c r="O186" i="17" s="1"/>
  <c r="N187" i="17"/>
  <c r="M187" i="17"/>
  <c r="K187" i="17"/>
  <c r="K186" i="17" s="1"/>
  <c r="J187" i="17"/>
  <c r="H187" i="17"/>
  <c r="G187" i="17"/>
  <c r="G186" i="17" s="1"/>
  <c r="E187" i="17"/>
  <c r="D187" i="17"/>
  <c r="N186" i="17"/>
  <c r="J186" i="17"/>
  <c r="H186" i="17"/>
  <c r="D186" i="17"/>
  <c r="O185" i="17"/>
  <c r="L185" i="17"/>
  <c r="I185" i="17"/>
  <c r="C185" i="17" s="1"/>
  <c r="F185" i="17"/>
  <c r="O184" i="17"/>
  <c r="L184" i="17"/>
  <c r="L183" i="17" s="1"/>
  <c r="I184" i="17"/>
  <c r="F184" i="17"/>
  <c r="F183" i="17" s="1"/>
  <c r="O183" i="17"/>
  <c r="N183" i="17"/>
  <c r="M183" i="17"/>
  <c r="K183" i="17"/>
  <c r="J183" i="17"/>
  <c r="H183" i="17"/>
  <c r="G183" i="17"/>
  <c r="E183" i="17"/>
  <c r="D183" i="17"/>
  <c r="O182" i="17"/>
  <c r="L182" i="17"/>
  <c r="I182" i="17"/>
  <c r="F182" i="17"/>
  <c r="C182" i="17" s="1"/>
  <c r="O181" i="17"/>
  <c r="L181" i="17"/>
  <c r="I181" i="17"/>
  <c r="C181" i="17" s="1"/>
  <c r="F181" i="17"/>
  <c r="O180" i="17"/>
  <c r="L180" i="17"/>
  <c r="I180" i="17"/>
  <c r="F180" i="17"/>
  <c r="C180" i="17" s="1"/>
  <c r="O179" i="17"/>
  <c r="O178" i="17" s="1"/>
  <c r="L179" i="17"/>
  <c r="I179" i="17"/>
  <c r="I178" i="17" s="1"/>
  <c r="F179" i="17"/>
  <c r="C179" i="17"/>
  <c r="N178" i="17"/>
  <c r="M178" i="17"/>
  <c r="L178" i="17"/>
  <c r="K178" i="17"/>
  <c r="J178" i="17"/>
  <c r="H178" i="17"/>
  <c r="G178" i="17"/>
  <c r="E178" i="17"/>
  <c r="D178" i="17"/>
  <c r="O177" i="17"/>
  <c r="L177" i="17"/>
  <c r="I177" i="17"/>
  <c r="C177" i="17" s="1"/>
  <c r="F177" i="17"/>
  <c r="O176" i="17"/>
  <c r="L176" i="17"/>
  <c r="I176" i="17"/>
  <c r="F176" i="17"/>
  <c r="C176" i="17" s="1"/>
  <c r="O175" i="17"/>
  <c r="O174" i="17" s="1"/>
  <c r="O173" i="17" s="1"/>
  <c r="O172" i="17" s="1"/>
  <c r="L175" i="17"/>
  <c r="I175" i="17"/>
  <c r="I174" i="17" s="1"/>
  <c r="F175" i="17"/>
  <c r="C175" i="17"/>
  <c r="N174" i="17"/>
  <c r="N173" i="17" s="1"/>
  <c r="N172" i="17" s="1"/>
  <c r="M174" i="17"/>
  <c r="L174" i="17"/>
  <c r="L173" i="17" s="1"/>
  <c r="K174" i="17"/>
  <c r="J174" i="17"/>
  <c r="J173" i="17" s="1"/>
  <c r="J172" i="17" s="1"/>
  <c r="H174" i="17"/>
  <c r="H173" i="17" s="1"/>
  <c r="H172" i="17" s="1"/>
  <c r="G174" i="17"/>
  <c r="F174" i="17"/>
  <c r="C174" i="17" s="1"/>
  <c r="E174" i="17"/>
  <c r="D174" i="17"/>
  <c r="D173" i="17" s="1"/>
  <c r="D172" i="17" s="1"/>
  <c r="M173" i="17"/>
  <c r="M172" i="17" s="1"/>
  <c r="K173" i="17"/>
  <c r="K172" i="17" s="1"/>
  <c r="G173" i="17"/>
  <c r="G172" i="17" s="1"/>
  <c r="E173" i="17"/>
  <c r="E172" i="17" s="1"/>
  <c r="O171" i="17"/>
  <c r="L171" i="17"/>
  <c r="I171" i="17"/>
  <c r="F171" i="17"/>
  <c r="C171" i="17"/>
  <c r="O170" i="17"/>
  <c r="L170" i="17"/>
  <c r="I170" i="17"/>
  <c r="F170" i="17"/>
  <c r="C170" i="17" s="1"/>
  <c r="O169" i="17"/>
  <c r="L169" i="17"/>
  <c r="I169" i="17"/>
  <c r="C169" i="17" s="1"/>
  <c r="F169" i="17"/>
  <c r="O168" i="17"/>
  <c r="L168" i="17"/>
  <c r="I168" i="17"/>
  <c r="F168" i="17"/>
  <c r="C168" i="17" s="1"/>
  <c r="O167" i="17"/>
  <c r="O165" i="17" s="1"/>
  <c r="O164" i="17" s="1"/>
  <c r="L167" i="17"/>
  <c r="I167" i="17"/>
  <c r="F167" i="17"/>
  <c r="C167" i="17"/>
  <c r="O166" i="17"/>
  <c r="L166" i="17"/>
  <c r="L165" i="17" s="1"/>
  <c r="L164" i="17" s="1"/>
  <c r="I166" i="17"/>
  <c r="F166" i="17"/>
  <c r="C166" i="17" s="1"/>
  <c r="N165" i="17"/>
  <c r="M165" i="17"/>
  <c r="M164" i="17" s="1"/>
  <c r="K165" i="17"/>
  <c r="K164" i="17" s="1"/>
  <c r="J165" i="17"/>
  <c r="I165" i="17"/>
  <c r="I164" i="17" s="1"/>
  <c r="H165" i="17"/>
  <c r="G165" i="17"/>
  <c r="G164" i="17" s="1"/>
  <c r="E165" i="17"/>
  <c r="E164" i="17" s="1"/>
  <c r="D165" i="17"/>
  <c r="N164" i="17"/>
  <c r="J164" i="17"/>
  <c r="H164" i="17"/>
  <c r="D164" i="17"/>
  <c r="O163" i="17"/>
  <c r="L163" i="17"/>
  <c r="I163" i="17"/>
  <c r="F163" i="17"/>
  <c r="C163" i="17"/>
  <c r="O162" i="17"/>
  <c r="L162" i="17"/>
  <c r="I162" i="17"/>
  <c r="F162" i="17"/>
  <c r="C162" i="17" s="1"/>
  <c r="O161" i="17"/>
  <c r="L161" i="17"/>
  <c r="I161" i="17"/>
  <c r="C161" i="17" s="1"/>
  <c r="F161" i="17"/>
  <c r="O160" i="17"/>
  <c r="L160" i="17"/>
  <c r="L159" i="17" s="1"/>
  <c r="I160" i="17"/>
  <c r="F160" i="17"/>
  <c r="F159" i="17" s="1"/>
  <c r="O159" i="17"/>
  <c r="N159" i="17"/>
  <c r="M159" i="17"/>
  <c r="K159" i="17"/>
  <c r="J159" i="17"/>
  <c r="H159" i="17"/>
  <c r="G159" i="17"/>
  <c r="E159" i="17"/>
  <c r="D159" i="17"/>
  <c r="O158" i="17"/>
  <c r="L158" i="17"/>
  <c r="I158" i="17"/>
  <c r="F158" i="17"/>
  <c r="C158" i="17" s="1"/>
  <c r="O157" i="17"/>
  <c r="L157" i="17"/>
  <c r="I157" i="17"/>
  <c r="C157" i="17" s="1"/>
  <c r="F157" i="17"/>
  <c r="O156" i="17"/>
  <c r="L156" i="17"/>
  <c r="I156" i="17"/>
  <c r="F156" i="17"/>
  <c r="C156" i="17" s="1"/>
  <c r="O155" i="17"/>
  <c r="L155" i="17"/>
  <c r="I155" i="17"/>
  <c r="F155" i="17"/>
  <c r="C155" i="17"/>
  <c r="O154" i="17"/>
  <c r="L154" i="17"/>
  <c r="I154" i="17"/>
  <c r="F154" i="17"/>
  <c r="C154" i="17" s="1"/>
  <c r="O153" i="17"/>
  <c r="L153" i="17"/>
  <c r="I153" i="17"/>
  <c r="C153" i="17" s="1"/>
  <c r="F153" i="17"/>
  <c r="O152" i="17"/>
  <c r="L152" i="17"/>
  <c r="I152" i="17"/>
  <c r="F152" i="17"/>
  <c r="C152" i="17" s="1"/>
  <c r="O151" i="17"/>
  <c r="O150" i="17" s="1"/>
  <c r="L151" i="17"/>
  <c r="I151" i="17"/>
  <c r="I150" i="17" s="1"/>
  <c r="F151" i="17"/>
  <c r="C151" i="17"/>
  <c r="N150" i="17"/>
  <c r="M150" i="17"/>
  <c r="L150" i="17"/>
  <c r="K150" i="17"/>
  <c r="J150" i="17"/>
  <c r="H150" i="17"/>
  <c r="G150" i="17"/>
  <c r="E150" i="17"/>
  <c r="D150" i="17"/>
  <c r="O149" i="17"/>
  <c r="L149" i="17"/>
  <c r="I149" i="17"/>
  <c r="C149" i="17" s="1"/>
  <c r="F149" i="17"/>
  <c r="O148" i="17"/>
  <c r="L148" i="17"/>
  <c r="I148" i="17"/>
  <c r="F148" i="17"/>
  <c r="C148" i="17" s="1"/>
  <c r="O147" i="17"/>
  <c r="L147" i="17"/>
  <c r="I147" i="17"/>
  <c r="F147" i="17"/>
  <c r="C147" i="17"/>
  <c r="O146" i="17"/>
  <c r="L146" i="17"/>
  <c r="I146" i="17"/>
  <c r="F146" i="17"/>
  <c r="C146" i="17" s="1"/>
  <c r="O145" i="17"/>
  <c r="L145" i="17"/>
  <c r="I145" i="17"/>
  <c r="D145" i="17"/>
  <c r="F145" i="17" s="1"/>
  <c r="O144" i="17"/>
  <c r="O143" i="17" s="1"/>
  <c r="L144" i="17"/>
  <c r="I144" i="17"/>
  <c r="I143" i="17" s="1"/>
  <c r="F144" i="17"/>
  <c r="C144" i="17"/>
  <c r="N143" i="17"/>
  <c r="M143" i="17"/>
  <c r="L143" i="17"/>
  <c r="K143" i="17"/>
  <c r="J143" i="17"/>
  <c r="H143" i="17"/>
  <c r="G143" i="17"/>
  <c r="E143" i="17"/>
  <c r="D143" i="17"/>
  <c r="O142" i="17"/>
  <c r="L142" i="17"/>
  <c r="I142" i="17"/>
  <c r="C142" i="17" s="1"/>
  <c r="F142" i="17"/>
  <c r="O141" i="17"/>
  <c r="L141" i="17"/>
  <c r="L140" i="17" s="1"/>
  <c r="I141" i="17"/>
  <c r="F141" i="17"/>
  <c r="F140" i="17" s="1"/>
  <c r="O140" i="17"/>
  <c r="N140" i="17"/>
  <c r="M140" i="17"/>
  <c r="K140" i="17"/>
  <c r="J140" i="17"/>
  <c r="H140" i="17"/>
  <c r="G140" i="17"/>
  <c r="E140" i="17"/>
  <c r="D140" i="17"/>
  <c r="O139" i="17"/>
  <c r="L139" i="17"/>
  <c r="I139" i="17"/>
  <c r="F139" i="17"/>
  <c r="C139" i="17" s="1"/>
  <c r="O138" i="17"/>
  <c r="L138" i="17"/>
  <c r="I138" i="17"/>
  <c r="C138" i="17" s="1"/>
  <c r="F138" i="17"/>
  <c r="O137" i="17"/>
  <c r="L137" i="17"/>
  <c r="I137" i="17"/>
  <c r="F137" i="17"/>
  <c r="C137" i="17" s="1"/>
  <c r="O136" i="17"/>
  <c r="O135" i="17" s="1"/>
  <c r="L136" i="17"/>
  <c r="I136" i="17"/>
  <c r="I135" i="17" s="1"/>
  <c r="F136" i="17"/>
  <c r="C136" i="17"/>
  <c r="N135" i="17"/>
  <c r="M135" i="17"/>
  <c r="L135" i="17"/>
  <c r="K135" i="17"/>
  <c r="J135" i="17"/>
  <c r="H135" i="17"/>
  <c r="G135" i="17"/>
  <c r="F135" i="17"/>
  <c r="C135" i="17" s="1"/>
  <c r="E135" i="17"/>
  <c r="D135" i="17"/>
  <c r="O134" i="17"/>
  <c r="L134" i="17"/>
  <c r="I134" i="17"/>
  <c r="C134" i="17" s="1"/>
  <c r="F134" i="17"/>
  <c r="O133" i="17"/>
  <c r="L133" i="17"/>
  <c r="I133" i="17"/>
  <c r="F133" i="17"/>
  <c r="C133" i="17" s="1"/>
  <c r="O132" i="17"/>
  <c r="J132" i="17"/>
  <c r="L132" i="17" s="1"/>
  <c r="I132" i="17"/>
  <c r="F132" i="17"/>
  <c r="O131" i="17"/>
  <c r="J131" i="17"/>
  <c r="J130" i="17" s="1"/>
  <c r="J129" i="17" s="1"/>
  <c r="I131" i="17"/>
  <c r="F131" i="17"/>
  <c r="F130" i="17" s="1"/>
  <c r="O130" i="17"/>
  <c r="N130" i="17"/>
  <c r="M130" i="17"/>
  <c r="K130" i="17"/>
  <c r="K129" i="17" s="1"/>
  <c r="H130" i="17"/>
  <c r="G130" i="17"/>
  <c r="G129" i="17" s="1"/>
  <c r="G74" i="17" s="1"/>
  <c r="E130" i="17"/>
  <c r="D130" i="17"/>
  <c r="N129" i="17"/>
  <c r="M129" i="17"/>
  <c r="H129" i="17"/>
  <c r="E129" i="17"/>
  <c r="D129" i="17"/>
  <c r="O128" i="17"/>
  <c r="L128" i="17"/>
  <c r="I128" i="17"/>
  <c r="I127" i="17" s="1"/>
  <c r="F128" i="17"/>
  <c r="O127" i="17"/>
  <c r="N127" i="17"/>
  <c r="M127" i="17"/>
  <c r="L127" i="17"/>
  <c r="K127" i="17"/>
  <c r="J127" i="17"/>
  <c r="H127" i="17"/>
  <c r="G127" i="17"/>
  <c r="F127" i="17"/>
  <c r="C127" i="17" s="1"/>
  <c r="E127" i="17"/>
  <c r="D127" i="17"/>
  <c r="O126" i="17"/>
  <c r="L126" i="17"/>
  <c r="I126" i="17"/>
  <c r="F126" i="17"/>
  <c r="C126" i="17"/>
  <c r="O125" i="17"/>
  <c r="L125" i="17"/>
  <c r="I125" i="17"/>
  <c r="F125" i="17"/>
  <c r="C125" i="17" s="1"/>
  <c r="O124" i="17"/>
  <c r="L124" i="17"/>
  <c r="I124" i="17"/>
  <c r="C124" i="17" s="1"/>
  <c r="F124" i="17"/>
  <c r="O123" i="17"/>
  <c r="L123" i="17"/>
  <c r="C123" i="17" s="1"/>
  <c r="I123" i="17"/>
  <c r="F123" i="17"/>
  <c r="O122" i="17"/>
  <c r="O121" i="17" s="1"/>
  <c r="L122" i="17"/>
  <c r="I122" i="17"/>
  <c r="F122" i="17"/>
  <c r="F121" i="17" s="1"/>
  <c r="C122" i="17"/>
  <c r="N121" i="17"/>
  <c r="M121" i="17"/>
  <c r="L121" i="17"/>
  <c r="K121" i="17"/>
  <c r="J121" i="17"/>
  <c r="H121" i="17"/>
  <c r="G121" i="17"/>
  <c r="E121" i="17"/>
  <c r="D121" i="17"/>
  <c r="O120" i="17"/>
  <c r="L120" i="17"/>
  <c r="I120" i="17"/>
  <c r="C120" i="17" s="1"/>
  <c r="F120" i="17"/>
  <c r="O119" i="17"/>
  <c r="L119" i="17"/>
  <c r="L115" i="17" s="1"/>
  <c r="I119" i="17"/>
  <c r="F119" i="17"/>
  <c r="O118" i="17"/>
  <c r="O115" i="17" s="1"/>
  <c r="L118" i="17"/>
  <c r="I118" i="17"/>
  <c r="F118" i="17"/>
  <c r="C118" i="17"/>
  <c r="O117" i="17"/>
  <c r="L117" i="17"/>
  <c r="I117" i="17"/>
  <c r="F117" i="17"/>
  <c r="C117" i="17" s="1"/>
  <c r="O116" i="17"/>
  <c r="L116" i="17"/>
  <c r="I116" i="17"/>
  <c r="I115" i="17" s="1"/>
  <c r="F116" i="17"/>
  <c r="N115" i="17"/>
  <c r="M115" i="17"/>
  <c r="K115" i="17"/>
  <c r="J115" i="17"/>
  <c r="H115" i="17"/>
  <c r="G115" i="17"/>
  <c r="F115" i="17"/>
  <c r="C115" i="17" s="1"/>
  <c r="E115" i="17"/>
  <c r="D115" i="17"/>
  <c r="O114" i="17"/>
  <c r="O111" i="17" s="1"/>
  <c r="L114" i="17"/>
  <c r="I114" i="17"/>
  <c r="F114" i="17"/>
  <c r="C114" i="17"/>
  <c r="O113" i="17"/>
  <c r="L113" i="17"/>
  <c r="I113" i="17"/>
  <c r="F113" i="17"/>
  <c r="C113" i="17" s="1"/>
  <c r="O112" i="17"/>
  <c r="L112" i="17"/>
  <c r="I112" i="17"/>
  <c r="I111" i="17" s="1"/>
  <c r="F112" i="17"/>
  <c r="N111" i="17"/>
  <c r="M111" i="17"/>
  <c r="L111" i="17"/>
  <c r="K111" i="17"/>
  <c r="J111" i="17"/>
  <c r="H111" i="17"/>
  <c r="G111" i="17"/>
  <c r="F111" i="17"/>
  <c r="E111" i="17"/>
  <c r="D111" i="17"/>
  <c r="O110" i="17"/>
  <c r="L110" i="17"/>
  <c r="I110" i="17"/>
  <c r="F110" i="17"/>
  <c r="C110" i="17"/>
  <c r="O109" i="17"/>
  <c r="L109" i="17"/>
  <c r="I109" i="17"/>
  <c r="F109" i="17"/>
  <c r="C109" i="17" s="1"/>
  <c r="O108" i="17"/>
  <c r="L108" i="17"/>
  <c r="I108" i="17"/>
  <c r="C108" i="17" s="1"/>
  <c r="F108" i="17"/>
  <c r="O107" i="17"/>
  <c r="L107" i="17"/>
  <c r="C107" i="17" s="1"/>
  <c r="I107" i="17"/>
  <c r="F107" i="17"/>
  <c r="O106" i="17"/>
  <c r="L106" i="17"/>
  <c r="I106" i="17"/>
  <c r="F106" i="17"/>
  <c r="C106" i="17"/>
  <c r="O105" i="17"/>
  <c r="L105" i="17"/>
  <c r="I105" i="17"/>
  <c r="F105" i="17"/>
  <c r="C105" i="17" s="1"/>
  <c r="O104" i="17"/>
  <c r="L104" i="17"/>
  <c r="I104" i="17"/>
  <c r="C104" i="17" s="1"/>
  <c r="F104" i="17"/>
  <c r="O103" i="17"/>
  <c r="L103" i="17"/>
  <c r="C103" i="17" s="1"/>
  <c r="I103" i="17"/>
  <c r="F103" i="17"/>
  <c r="O102" i="17"/>
  <c r="N102" i="17"/>
  <c r="M102" i="17"/>
  <c r="K102" i="17"/>
  <c r="J102" i="17"/>
  <c r="H102" i="17"/>
  <c r="G102" i="17"/>
  <c r="E102" i="17"/>
  <c r="D102" i="17"/>
  <c r="O101" i="17"/>
  <c r="L101" i="17"/>
  <c r="I101" i="17"/>
  <c r="F101" i="17"/>
  <c r="C101" i="17" s="1"/>
  <c r="O100" i="17"/>
  <c r="L100" i="17"/>
  <c r="I100" i="17"/>
  <c r="F100" i="17"/>
  <c r="C100" i="17" s="1"/>
  <c r="O99" i="17"/>
  <c r="L99" i="17"/>
  <c r="C99" i="17" s="1"/>
  <c r="I99" i="17"/>
  <c r="F99" i="17"/>
  <c r="O98" i="17"/>
  <c r="L98" i="17"/>
  <c r="I98" i="17"/>
  <c r="F98" i="17"/>
  <c r="C98" i="17"/>
  <c r="O97" i="17"/>
  <c r="L97" i="17"/>
  <c r="I97" i="17"/>
  <c r="F97" i="17"/>
  <c r="C97" i="17" s="1"/>
  <c r="O96" i="17"/>
  <c r="L96" i="17"/>
  <c r="I96" i="17"/>
  <c r="I94" i="17" s="1"/>
  <c r="F96" i="17"/>
  <c r="C96" i="17" s="1"/>
  <c r="O95" i="17"/>
  <c r="L95" i="17"/>
  <c r="C95" i="17" s="1"/>
  <c r="I95" i="17"/>
  <c r="F95" i="17"/>
  <c r="O94" i="17"/>
  <c r="N94" i="17"/>
  <c r="M94" i="17"/>
  <c r="K94" i="17"/>
  <c r="J94" i="17"/>
  <c r="H94" i="17"/>
  <c r="G94" i="17"/>
  <c r="E94" i="17"/>
  <c r="D94" i="17"/>
  <c r="O93" i="17"/>
  <c r="L93" i="17"/>
  <c r="I93" i="17"/>
  <c r="F93" i="17"/>
  <c r="C93" i="17" s="1"/>
  <c r="O92" i="17"/>
  <c r="L92" i="17"/>
  <c r="I92" i="17"/>
  <c r="F92" i="17"/>
  <c r="C92" i="17" s="1"/>
  <c r="O91" i="17"/>
  <c r="L91" i="17"/>
  <c r="L88" i="17" s="1"/>
  <c r="I91" i="17"/>
  <c r="F91" i="17"/>
  <c r="O90" i="17"/>
  <c r="L90" i="17"/>
  <c r="I90" i="17"/>
  <c r="F90" i="17"/>
  <c r="C90" i="17"/>
  <c r="O89" i="17"/>
  <c r="O88" i="17" s="1"/>
  <c r="L89" i="17"/>
  <c r="I89" i="17"/>
  <c r="F89" i="17"/>
  <c r="C89" i="17" s="1"/>
  <c r="N88" i="17"/>
  <c r="M88" i="17"/>
  <c r="M82" i="17" s="1"/>
  <c r="K88" i="17"/>
  <c r="J88" i="17"/>
  <c r="I88" i="17"/>
  <c r="H88" i="17"/>
  <c r="G88" i="17"/>
  <c r="E88" i="17"/>
  <c r="E82" i="17" s="1"/>
  <c r="D88" i="17"/>
  <c r="O87" i="17"/>
  <c r="L87" i="17"/>
  <c r="C87" i="17" s="1"/>
  <c r="I87" i="17"/>
  <c r="F87" i="17"/>
  <c r="O86" i="17"/>
  <c r="O83" i="17" s="1"/>
  <c r="L86" i="17"/>
  <c r="I86" i="17"/>
  <c r="F86" i="17"/>
  <c r="C86" i="17"/>
  <c r="O85" i="17"/>
  <c r="L85" i="17"/>
  <c r="I85" i="17"/>
  <c r="F85" i="17"/>
  <c r="C85" i="17" s="1"/>
  <c r="O84" i="17"/>
  <c r="L84" i="17"/>
  <c r="L83" i="17" s="1"/>
  <c r="I84" i="17"/>
  <c r="I83" i="17" s="1"/>
  <c r="F84" i="17"/>
  <c r="C84" i="17" s="1"/>
  <c r="N83" i="17"/>
  <c r="N82" i="17" s="1"/>
  <c r="M83" i="17"/>
  <c r="K83" i="17"/>
  <c r="J83" i="17"/>
  <c r="J82" i="17" s="1"/>
  <c r="H83" i="17"/>
  <c r="G83" i="17"/>
  <c r="F83" i="17"/>
  <c r="E83" i="17"/>
  <c r="D83" i="17"/>
  <c r="K82" i="17"/>
  <c r="H82" i="17"/>
  <c r="G82" i="17"/>
  <c r="D82" i="17"/>
  <c r="O81" i="17"/>
  <c r="L81" i="17"/>
  <c r="I81" i="17"/>
  <c r="F81" i="17"/>
  <c r="C81" i="17" s="1"/>
  <c r="O80" i="17"/>
  <c r="L80" i="17"/>
  <c r="L79" i="17" s="1"/>
  <c r="L75" i="17" s="1"/>
  <c r="I80" i="17"/>
  <c r="I79" i="17" s="1"/>
  <c r="F80" i="17"/>
  <c r="C80" i="17" s="1"/>
  <c r="O79" i="17"/>
  <c r="N79" i="17"/>
  <c r="M79" i="17"/>
  <c r="K79" i="17"/>
  <c r="J79" i="17"/>
  <c r="H79" i="17"/>
  <c r="G79" i="17"/>
  <c r="F79" i="17"/>
  <c r="C79" i="17" s="1"/>
  <c r="E79" i="17"/>
  <c r="D79" i="17"/>
  <c r="O78" i="17"/>
  <c r="O76" i="17" s="1"/>
  <c r="O75" i="17" s="1"/>
  <c r="L78" i="17"/>
  <c r="I78" i="17"/>
  <c r="F78" i="17"/>
  <c r="C78" i="17"/>
  <c r="O77" i="17"/>
  <c r="L77" i="17"/>
  <c r="I77" i="17"/>
  <c r="F77" i="17"/>
  <c r="C77" i="17" s="1"/>
  <c r="N76" i="17"/>
  <c r="M76" i="17"/>
  <c r="M75" i="17" s="1"/>
  <c r="M74" i="17" s="1"/>
  <c r="L76" i="17"/>
  <c r="K76" i="17"/>
  <c r="J76" i="17"/>
  <c r="I76" i="17"/>
  <c r="I75" i="17" s="1"/>
  <c r="H76" i="17"/>
  <c r="G76" i="17"/>
  <c r="E76" i="17"/>
  <c r="E75" i="17" s="1"/>
  <c r="E74" i="17" s="1"/>
  <c r="D76" i="17"/>
  <c r="N75" i="17"/>
  <c r="N74" i="17" s="1"/>
  <c r="K75" i="17"/>
  <c r="J75" i="17"/>
  <c r="J74" i="17" s="1"/>
  <c r="H75" i="17"/>
  <c r="G75" i="17"/>
  <c r="D75" i="17"/>
  <c r="H74" i="17"/>
  <c r="D74" i="17"/>
  <c r="O73" i="17"/>
  <c r="L73" i="17"/>
  <c r="I73" i="17"/>
  <c r="F73" i="17"/>
  <c r="C73" i="17" s="1"/>
  <c r="O72" i="17"/>
  <c r="L72" i="17"/>
  <c r="I72" i="17"/>
  <c r="I68" i="17" s="1"/>
  <c r="I66" i="17" s="1"/>
  <c r="F72" i="17"/>
  <c r="C72" i="17" s="1"/>
  <c r="O71" i="17"/>
  <c r="L71" i="17"/>
  <c r="L68" i="17" s="1"/>
  <c r="L66" i="17" s="1"/>
  <c r="I71" i="17"/>
  <c r="F71" i="17"/>
  <c r="O70" i="17"/>
  <c r="O68" i="17" s="1"/>
  <c r="L70" i="17"/>
  <c r="I70" i="17"/>
  <c r="F70" i="17"/>
  <c r="C70" i="17"/>
  <c r="O69" i="17"/>
  <c r="L69" i="17"/>
  <c r="I69" i="17"/>
  <c r="F69" i="17"/>
  <c r="C69" i="17" s="1"/>
  <c r="D69" i="17"/>
  <c r="N68" i="17"/>
  <c r="N66" i="17" s="1"/>
  <c r="M68" i="17"/>
  <c r="K68" i="17"/>
  <c r="J68" i="17"/>
  <c r="J66" i="17" s="1"/>
  <c r="H68" i="17"/>
  <c r="G68" i="17"/>
  <c r="F68" i="17"/>
  <c r="F66" i="17" s="1"/>
  <c r="E68" i="17"/>
  <c r="D68" i="17"/>
  <c r="O67" i="17"/>
  <c r="L67" i="17"/>
  <c r="I67" i="17"/>
  <c r="F67" i="17"/>
  <c r="C67" i="17"/>
  <c r="M66" i="17"/>
  <c r="K66" i="17"/>
  <c r="H66" i="17"/>
  <c r="G66" i="17"/>
  <c r="E66" i="17"/>
  <c r="D66" i="17"/>
  <c r="D52" i="17" s="1"/>
  <c r="O65" i="17"/>
  <c r="L65" i="17"/>
  <c r="I65" i="17"/>
  <c r="F65" i="17"/>
  <c r="C65" i="17" s="1"/>
  <c r="O64" i="17"/>
  <c r="L64" i="17"/>
  <c r="I64" i="17"/>
  <c r="C64" i="17" s="1"/>
  <c r="F64" i="17"/>
  <c r="O63" i="17"/>
  <c r="L63" i="17"/>
  <c r="I63" i="17"/>
  <c r="F63" i="17"/>
  <c r="C63" i="17"/>
  <c r="O62" i="17"/>
  <c r="L62" i="17"/>
  <c r="I62" i="17"/>
  <c r="F62" i="17"/>
  <c r="C62" i="17" s="1"/>
  <c r="D62" i="17"/>
  <c r="O61" i="17"/>
  <c r="L61" i="17"/>
  <c r="C61" i="17" s="1"/>
  <c r="I61" i="17"/>
  <c r="F61" i="17"/>
  <c r="O60" i="17"/>
  <c r="O57" i="17" s="1"/>
  <c r="L60" i="17"/>
  <c r="I60" i="17"/>
  <c r="F60" i="17"/>
  <c r="C60" i="17"/>
  <c r="O59" i="17"/>
  <c r="L59" i="17"/>
  <c r="I59" i="17"/>
  <c r="F59" i="17"/>
  <c r="C59" i="17" s="1"/>
  <c r="O58" i="17"/>
  <c r="L58" i="17"/>
  <c r="L57" i="17" s="1"/>
  <c r="I58" i="17"/>
  <c r="I57" i="17" s="1"/>
  <c r="F58" i="17"/>
  <c r="C58" i="17" s="1"/>
  <c r="N57" i="17"/>
  <c r="M57" i="17"/>
  <c r="K57" i="17"/>
  <c r="J57" i="17"/>
  <c r="H57" i="17"/>
  <c r="G57" i="17"/>
  <c r="F57" i="17"/>
  <c r="E57" i="17"/>
  <c r="D57" i="17"/>
  <c r="O56" i="17"/>
  <c r="L56" i="17"/>
  <c r="I56" i="17"/>
  <c r="F56" i="17"/>
  <c r="C56" i="17"/>
  <c r="O55" i="17"/>
  <c r="O54" i="17" s="1"/>
  <c r="L55" i="17"/>
  <c r="I55" i="17"/>
  <c r="F55" i="17"/>
  <c r="C55" i="17" s="1"/>
  <c r="N54" i="17"/>
  <c r="M54" i="17"/>
  <c r="M53" i="17" s="1"/>
  <c r="M52" i="17" s="1"/>
  <c r="L54" i="17"/>
  <c r="K54" i="17"/>
  <c r="J54" i="17"/>
  <c r="I54" i="17"/>
  <c r="I53" i="17" s="1"/>
  <c r="I52" i="17" s="1"/>
  <c r="H54" i="17"/>
  <c r="H53" i="17" s="1"/>
  <c r="H52" i="17" s="1"/>
  <c r="G54" i="17"/>
  <c r="E54" i="17"/>
  <c r="E53" i="17" s="1"/>
  <c r="E52" i="17" s="1"/>
  <c r="D54" i="17"/>
  <c r="N53" i="17"/>
  <c r="K53" i="17"/>
  <c r="J53" i="17"/>
  <c r="J52" i="17" s="1"/>
  <c r="G53" i="17"/>
  <c r="D53" i="17"/>
  <c r="K52" i="17"/>
  <c r="G52" i="17"/>
  <c r="G51" i="17" s="1"/>
  <c r="O46" i="17"/>
  <c r="C46" i="17" s="1"/>
  <c r="O45" i="17"/>
  <c r="C45" i="17"/>
  <c r="O44" i="17"/>
  <c r="C44" i="17" s="1"/>
  <c r="N44" i="17"/>
  <c r="M44" i="17"/>
  <c r="L43" i="17"/>
  <c r="C43" i="17" s="1"/>
  <c r="I43" i="17"/>
  <c r="F43" i="17"/>
  <c r="L42" i="17"/>
  <c r="K42" i="17"/>
  <c r="J42" i="17"/>
  <c r="I42" i="17"/>
  <c r="C42" i="17" s="1"/>
  <c r="H42" i="17"/>
  <c r="G42" i="17"/>
  <c r="F42" i="17"/>
  <c r="E42" i="17"/>
  <c r="D42" i="17"/>
  <c r="F41" i="17"/>
  <c r="C41" i="17"/>
  <c r="L40" i="17"/>
  <c r="C40" i="17" s="1"/>
  <c r="L39" i="17"/>
  <c r="C39" i="17"/>
  <c r="L38" i="17"/>
  <c r="C38" i="17" s="1"/>
  <c r="L37" i="17"/>
  <c r="C37" i="17"/>
  <c r="L36" i="17"/>
  <c r="C36" i="17" s="1"/>
  <c r="K36" i="17"/>
  <c r="J36" i="17"/>
  <c r="L35" i="17"/>
  <c r="C35" i="17" s="1"/>
  <c r="L34" i="17"/>
  <c r="C34" i="17"/>
  <c r="L33" i="17"/>
  <c r="C33" i="17" s="1"/>
  <c r="K33" i="17"/>
  <c r="J33" i="17"/>
  <c r="L32" i="17"/>
  <c r="C32" i="17" s="1"/>
  <c r="K31" i="17"/>
  <c r="J31" i="17"/>
  <c r="J26" i="17" s="1"/>
  <c r="L30" i="17"/>
  <c r="C30" i="17"/>
  <c r="L29" i="17"/>
  <c r="C29" i="17" s="1"/>
  <c r="L28" i="17"/>
  <c r="C28" i="17"/>
  <c r="L27" i="17"/>
  <c r="C27" i="17" s="1"/>
  <c r="K27" i="17"/>
  <c r="J27" i="17"/>
  <c r="K26" i="17"/>
  <c r="F25" i="17"/>
  <c r="C25" i="17" s="1"/>
  <c r="I24" i="17"/>
  <c r="O23" i="17"/>
  <c r="L23" i="17"/>
  <c r="I23" i="17"/>
  <c r="I21" i="17" s="1"/>
  <c r="F23" i="17"/>
  <c r="C23" i="17" s="1"/>
  <c r="O22" i="17"/>
  <c r="L22" i="17"/>
  <c r="C22" i="17" s="1"/>
  <c r="I22" i="17"/>
  <c r="F22" i="17"/>
  <c r="O21" i="17"/>
  <c r="O287" i="17" s="1"/>
  <c r="O286" i="17" s="1"/>
  <c r="N21" i="17"/>
  <c r="N287" i="17" s="1"/>
  <c r="N286" i="17" s="1"/>
  <c r="M21" i="17"/>
  <c r="M287" i="17" s="1"/>
  <c r="M286" i="17" s="1"/>
  <c r="K21" i="17"/>
  <c r="K287" i="17" s="1"/>
  <c r="K286" i="17" s="1"/>
  <c r="J21" i="17"/>
  <c r="J287" i="17" s="1"/>
  <c r="J286" i="17" s="1"/>
  <c r="H21" i="17"/>
  <c r="H287" i="17" s="1"/>
  <c r="H286" i="17" s="1"/>
  <c r="G21" i="17"/>
  <c r="G287" i="17" s="1"/>
  <c r="G286" i="17" s="1"/>
  <c r="F21" i="17"/>
  <c r="F287" i="17" s="1"/>
  <c r="E21" i="17"/>
  <c r="E287" i="17" s="1"/>
  <c r="E286" i="17" s="1"/>
  <c r="D21" i="17"/>
  <c r="D287" i="17" s="1"/>
  <c r="D286" i="17" s="1"/>
  <c r="N20" i="17"/>
  <c r="M20" i="17"/>
  <c r="H20" i="17"/>
  <c r="E20" i="17"/>
  <c r="O296" i="16"/>
  <c r="L296" i="16"/>
  <c r="I296" i="16"/>
  <c r="F296" i="16"/>
  <c r="C296" i="16" s="1"/>
  <c r="O295" i="16"/>
  <c r="L295" i="16"/>
  <c r="C295" i="16" s="1"/>
  <c r="I295" i="16"/>
  <c r="F295" i="16"/>
  <c r="O294" i="16"/>
  <c r="L294" i="16"/>
  <c r="I294" i="16"/>
  <c r="F294" i="16"/>
  <c r="C294" i="16"/>
  <c r="O293" i="16"/>
  <c r="L293" i="16"/>
  <c r="I293" i="16"/>
  <c r="F293" i="16"/>
  <c r="C293" i="16" s="1"/>
  <c r="O292" i="16"/>
  <c r="L292" i="16"/>
  <c r="I292" i="16"/>
  <c r="F292" i="16"/>
  <c r="C292" i="16" s="1"/>
  <c r="O291" i="16"/>
  <c r="L291" i="16"/>
  <c r="L288" i="16" s="1"/>
  <c r="I291" i="16"/>
  <c r="F291" i="16"/>
  <c r="O290" i="16"/>
  <c r="L290" i="16"/>
  <c r="I290" i="16"/>
  <c r="F290" i="16"/>
  <c r="C290" i="16"/>
  <c r="O289" i="16"/>
  <c r="O288" i="16" s="1"/>
  <c r="L289" i="16"/>
  <c r="I289" i="16"/>
  <c r="F289" i="16"/>
  <c r="C289" i="16" s="1"/>
  <c r="N288" i="16"/>
  <c r="M288" i="16"/>
  <c r="K288" i="16"/>
  <c r="J288" i="16"/>
  <c r="I288" i="16"/>
  <c r="H288" i="16"/>
  <c r="G288" i="16"/>
  <c r="E288" i="16"/>
  <c r="D288" i="16"/>
  <c r="O283" i="16"/>
  <c r="L283" i="16"/>
  <c r="C283" i="16" s="1"/>
  <c r="I283" i="16"/>
  <c r="F283" i="16"/>
  <c r="O282" i="16"/>
  <c r="O281" i="16" s="1"/>
  <c r="L282" i="16"/>
  <c r="I282" i="16"/>
  <c r="F282" i="16"/>
  <c r="C282" i="16"/>
  <c r="N281" i="16"/>
  <c r="M281" i="16"/>
  <c r="K281" i="16"/>
  <c r="J281" i="16"/>
  <c r="I281" i="16"/>
  <c r="H281" i="16"/>
  <c r="G281" i="16"/>
  <c r="F281" i="16"/>
  <c r="E281" i="16"/>
  <c r="D281" i="16"/>
  <c r="O280" i="16"/>
  <c r="L280" i="16"/>
  <c r="I280" i="16"/>
  <c r="F280" i="16"/>
  <c r="C280" i="16" s="1"/>
  <c r="O279" i="16"/>
  <c r="N279" i="16"/>
  <c r="N268" i="16" s="1"/>
  <c r="M279" i="16"/>
  <c r="L279" i="16"/>
  <c r="K279" i="16"/>
  <c r="J279" i="16"/>
  <c r="J268" i="16" s="1"/>
  <c r="I279" i="16"/>
  <c r="H279" i="16"/>
  <c r="H268" i="16" s="1"/>
  <c r="G279" i="16"/>
  <c r="F279" i="16"/>
  <c r="C279" i="16" s="1"/>
  <c r="E279" i="16"/>
  <c r="D279" i="16"/>
  <c r="O278" i="16"/>
  <c r="L278" i="16"/>
  <c r="I278" i="16"/>
  <c r="F278" i="16"/>
  <c r="C278" i="16"/>
  <c r="O277" i="16"/>
  <c r="L277" i="16"/>
  <c r="I277" i="16"/>
  <c r="F277" i="16"/>
  <c r="C277" i="16" s="1"/>
  <c r="O276" i="16"/>
  <c r="O275" i="16" s="1"/>
  <c r="L276" i="16"/>
  <c r="I276" i="16"/>
  <c r="C276" i="16" s="1"/>
  <c r="F276" i="16"/>
  <c r="N275" i="16"/>
  <c r="M275" i="16"/>
  <c r="L275" i="16"/>
  <c r="K275" i="16"/>
  <c r="J275" i="16"/>
  <c r="H275" i="16"/>
  <c r="G275" i="16"/>
  <c r="F275" i="16"/>
  <c r="E275" i="16"/>
  <c r="D275" i="16"/>
  <c r="O274" i="16"/>
  <c r="L274" i="16"/>
  <c r="I274" i="16"/>
  <c r="F274" i="16"/>
  <c r="C274" i="16"/>
  <c r="O273" i="16"/>
  <c r="L273" i="16"/>
  <c r="I273" i="16"/>
  <c r="F273" i="16"/>
  <c r="C273" i="16" s="1"/>
  <c r="O272" i="16"/>
  <c r="O271" i="16" s="1"/>
  <c r="L272" i="16"/>
  <c r="I272" i="16"/>
  <c r="C272" i="16" s="1"/>
  <c r="F272" i="16"/>
  <c r="N271" i="16"/>
  <c r="M271" i="16"/>
  <c r="L271" i="16"/>
  <c r="K271" i="16"/>
  <c r="J271" i="16"/>
  <c r="H271" i="16"/>
  <c r="G271" i="16"/>
  <c r="F271" i="16"/>
  <c r="E271" i="16"/>
  <c r="D271" i="16"/>
  <c r="O270" i="16"/>
  <c r="O269" i="16" s="1"/>
  <c r="O268" i="16" s="1"/>
  <c r="L270" i="16"/>
  <c r="I270" i="16"/>
  <c r="F270" i="16"/>
  <c r="C270" i="16"/>
  <c r="L269" i="16"/>
  <c r="L268" i="16" s="1"/>
  <c r="F269" i="16"/>
  <c r="E269" i="16"/>
  <c r="D269" i="16"/>
  <c r="D268" i="16" s="1"/>
  <c r="M268" i="16"/>
  <c r="K268" i="16"/>
  <c r="G268" i="16"/>
  <c r="E268" i="16"/>
  <c r="O267" i="16"/>
  <c r="L267" i="16"/>
  <c r="I267" i="16"/>
  <c r="F267" i="16"/>
  <c r="C267" i="16" s="1"/>
  <c r="O266" i="16"/>
  <c r="L266" i="16"/>
  <c r="I266" i="16"/>
  <c r="C266" i="16" s="1"/>
  <c r="F266" i="16"/>
  <c r="O265" i="16"/>
  <c r="L265" i="16"/>
  <c r="I265" i="16"/>
  <c r="F265" i="16"/>
  <c r="C265" i="16" s="1"/>
  <c r="O264" i="16"/>
  <c r="O263" i="16" s="1"/>
  <c r="L264" i="16"/>
  <c r="I264" i="16"/>
  <c r="I263" i="16" s="1"/>
  <c r="F264" i="16"/>
  <c r="C264" i="16"/>
  <c r="N263" i="16"/>
  <c r="M263" i="16"/>
  <c r="L263" i="16"/>
  <c r="K263" i="16"/>
  <c r="J263" i="16"/>
  <c r="H263" i="16"/>
  <c r="G263" i="16"/>
  <c r="F263" i="16"/>
  <c r="E263" i="16"/>
  <c r="D263" i="16"/>
  <c r="O262" i="16"/>
  <c r="L262" i="16"/>
  <c r="I262" i="16"/>
  <c r="C262" i="16" s="1"/>
  <c r="F262" i="16"/>
  <c r="O261" i="16"/>
  <c r="L261" i="16"/>
  <c r="I261" i="16"/>
  <c r="F261" i="16"/>
  <c r="C261" i="16" s="1"/>
  <c r="O260" i="16"/>
  <c r="O259" i="16" s="1"/>
  <c r="O258" i="16" s="1"/>
  <c r="L260" i="16"/>
  <c r="I260" i="16"/>
  <c r="I259" i="16" s="1"/>
  <c r="F260" i="16"/>
  <c r="C260" i="16"/>
  <c r="N259" i="16"/>
  <c r="N258" i="16" s="1"/>
  <c r="M259" i="16"/>
  <c r="L259" i="16"/>
  <c r="L258" i="16" s="1"/>
  <c r="K259" i="16"/>
  <c r="J259" i="16"/>
  <c r="J258" i="16" s="1"/>
  <c r="H259" i="16"/>
  <c r="H258" i="16" s="1"/>
  <c r="G259" i="16"/>
  <c r="F259" i="16"/>
  <c r="F258" i="16" s="1"/>
  <c r="E259" i="16"/>
  <c r="D259" i="16"/>
  <c r="D258" i="16" s="1"/>
  <c r="M258" i="16"/>
  <c r="K258" i="16"/>
  <c r="G258" i="16"/>
  <c r="E258" i="16"/>
  <c r="O257" i="16"/>
  <c r="L257" i="16"/>
  <c r="I257" i="16"/>
  <c r="F257" i="16"/>
  <c r="C257" i="16" s="1"/>
  <c r="O256" i="16"/>
  <c r="L256" i="16"/>
  <c r="I256" i="16"/>
  <c r="F256" i="16"/>
  <c r="C256" i="16"/>
  <c r="O255" i="16"/>
  <c r="L255" i="16"/>
  <c r="I255" i="16"/>
  <c r="F255" i="16"/>
  <c r="C255" i="16" s="1"/>
  <c r="O254" i="16"/>
  <c r="L254" i="16"/>
  <c r="I254" i="16"/>
  <c r="F254" i="16"/>
  <c r="C254" i="16"/>
  <c r="O253" i="16"/>
  <c r="L253" i="16"/>
  <c r="I253" i="16"/>
  <c r="F253" i="16"/>
  <c r="C253" i="16" s="1"/>
  <c r="O252" i="16"/>
  <c r="O251" i="16" s="1"/>
  <c r="O250" i="16" s="1"/>
  <c r="L252" i="16"/>
  <c r="I252" i="16"/>
  <c r="I251" i="16" s="1"/>
  <c r="I250" i="16" s="1"/>
  <c r="F252" i="16"/>
  <c r="N251" i="16"/>
  <c r="N250" i="16" s="1"/>
  <c r="M251" i="16"/>
  <c r="L251" i="16"/>
  <c r="L250" i="16" s="1"/>
  <c r="K251" i="16"/>
  <c r="J251" i="16"/>
  <c r="J250" i="16" s="1"/>
  <c r="H251" i="16"/>
  <c r="H250" i="16" s="1"/>
  <c r="G251" i="16"/>
  <c r="F251" i="16"/>
  <c r="F250" i="16" s="1"/>
  <c r="C250" i="16" s="1"/>
  <c r="E251" i="16"/>
  <c r="D251" i="16"/>
  <c r="D250" i="16" s="1"/>
  <c r="M250" i="16"/>
  <c r="K250" i="16"/>
  <c r="G250" i="16"/>
  <c r="E250" i="16"/>
  <c r="O249" i="16"/>
  <c r="L249" i="16"/>
  <c r="I249" i="16"/>
  <c r="F249" i="16"/>
  <c r="C249" i="16" s="1"/>
  <c r="O248" i="16"/>
  <c r="L248" i="16"/>
  <c r="I248" i="16"/>
  <c r="C248" i="16" s="1"/>
  <c r="F248" i="16"/>
  <c r="O247" i="16"/>
  <c r="L247" i="16"/>
  <c r="I247" i="16"/>
  <c r="F247" i="16"/>
  <c r="C247" i="16" s="1"/>
  <c r="O246" i="16"/>
  <c r="O245" i="16" s="1"/>
  <c r="L246" i="16"/>
  <c r="I246" i="16"/>
  <c r="I245" i="16" s="1"/>
  <c r="F246" i="16"/>
  <c r="C246" i="16"/>
  <c r="N245" i="16"/>
  <c r="M245" i="16"/>
  <c r="L245" i="16"/>
  <c r="K245" i="16"/>
  <c r="J245" i="16"/>
  <c r="H245" i="16"/>
  <c r="G245" i="16"/>
  <c r="F245" i="16"/>
  <c r="C245" i="16" s="1"/>
  <c r="E245" i="16"/>
  <c r="D245" i="16"/>
  <c r="O244" i="16"/>
  <c r="L244" i="16"/>
  <c r="I244" i="16"/>
  <c r="C244" i="16" s="1"/>
  <c r="F244" i="16"/>
  <c r="O243" i="16"/>
  <c r="L243" i="16"/>
  <c r="I243" i="16"/>
  <c r="F243" i="16"/>
  <c r="C243" i="16" s="1"/>
  <c r="O242" i="16"/>
  <c r="L242" i="16"/>
  <c r="I242" i="16"/>
  <c r="F242" i="16"/>
  <c r="C242" i="16"/>
  <c r="O241" i="16"/>
  <c r="L241" i="16"/>
  <c r="I241" i="16"/>
  <c r="F241" i="16"/>
  <c r="C241" i="16" s="1"/>
  <c r="O240" i="16"/>
  <c r="L240" i="16"/>
  <c r="I240" i="16"/>
  <c r="C240" i="16" s="1"/>
  <c r="F240" i="16"/>
  <c r="O239" i="16"/>
  <c r="L239" i="16"/>
  <c r="I239" i="16"/>
  <c r="F239" i="16"/>
  <c r="C239" i="16" s="1"/>
  <c r="O238" i="16"/>
  <c r="O237" i="16" s="1"/>
  <c r="O230" i="16" s="1"/>
  <c r="O229" i="16" s="1"/>
  <c r="L238" i="16"/>
  <c r="I238" i="16"/>
  <c r="I237" i="16" s="1"/>
  <c r="F238" i="16"/>
  <c r="C238" i="16"/>
  <c r="N237" i="16"/>
  <c r="N230" i="16" s="1"/>
  <c r="N229" i="16" s="1"/>
  <c r="M237" i="16"/>
  <c r="L237" i="16"/>
  <c r="K237" i="16"/>
  <c r="J237" i="16"/>
  <c r="J230" i="16" s="1"/>
  <c r="J229" i="16" s="1"/>
  <c r="H237" i="16"/>
  <c r="G237" i="16"/>
  <c r="F237" i="16"/>
  <c r="C237" i="16" s="1"/>
  <c r="E237" i="16"/>
  <c r="D237" i="16"/>
  <c r="O236" i="16"/>
  <c r="L236" i="16"/>
  <c r="I236" i="16"/>
  <c r="C236" i="16" s="1"/>
  <c r="F236" i="16"/>
  <c r="O235" i="16"/>
  <c r="L235" i="16"/>
  <c r="L234" i="16" s="1"/>
  <c r="I235" i="16"/>
  <c r="F235" i="16"/>
  <c r="F234" i="16" s="1"/>
  <c r="O234" i="16"/>
  <c r="N234" i="16"/>
  <c r="M234" i="16"/>
  <c r="K234" i="16"/>
  <c r="J234" i="16"/>
  <c r="H234" i="16"/>
  <c r="G234" i="16"/>
  <c r="E234" i="16"/>
  <c r="D234" i="16"/>
  <c r="O233" i="16"/>
  <c r="L233" i="16"/>
  <c r="L232" i="16" s="1"/>
  <c r="I233" i="16"/>
  <c r="F233" i="16"/>
  <c r="C233" i="16" s="1"/>
  <c r="O232" i="16"/>
  <c r="N232" i="16"/>
  <c r="M232" i="16"/>
  <c r="M230" i="16" s="1"/>
  <c r="M229" i="16" s="1"/>
  <c r="K232" i="16"/>
  <c r="J232" i="16"/>
  <c r="I232" i="16"/>
  <c r="H232" i="16"/>
  <c r="H230" i="16" s="1"/>
  <c r="H229" i="16" s="1"/>
  <c r="G232" i="16"/>
  <c r="E232" i="16"/>
  <c r="D232" i="16"/>
  <c r="D230" i="16" s="1"/>
  <c r="D229" i="16" s="1"/>
  <c r="O231" i="16"/>
  <c r="L231" i="16"/>
  <c r="I231" i="16"/>
  <c r="F231" i="16"/>
  <c r="K230" i="16"/>
  <c r="K229" i="16" s="1"/>
  <c r="G230" i="16"/>
  <c r="G229" i="16" s="1"/>
  <c r="E230" i="16"/>
  <c r="E229" i="16" s="1"/>
  <c r="O228" i="16"/>
  <c r="L228" i="16"/>
  <c r="I228" i="16"/>
  <c r="C228" i="16" s="1"/>
  <c r="F228" i="16"/>
  <c r="O227" i="16"/>
  <c r="L227" i="16"/>
  <c r="L226" i="16" s="1"/>
  <c r="I227" i="16"/>
  <c r="F227" i="16"/>
  <c r="F226" i="16" s="1"/>
  <c r="C226" i="16" s="1"/>
  <c r="O226" i="16"/>
  <c r="N226" i="16"/>
  <c r="M226" i="16"/>
  <c r="K226" i="16"/>
  <c r="J226" i="16"/>
  <c r="I226" i="16"/>
  <c r="H226" i="16"/>
  <c r="G226" i="16"/>
  <c r="E226" i="16"/>
  <c r="D226" i="16"/>
  <c r="O225" i="16"/>
  <c r="L225" i="16"/>
  <c r="I225" i="16"/>
  <c r="F225" i="16"/>
  <c r="C225" i="16" s="1"/>
  <c r="O224" i="16"/>
  <c r="L224" i="16"/>
  <c r="I224" i="16"/>
  <c r="C224" i="16" s="1"/>
  <c r="F224" i="16"/>
  <c r="O223" i="16"/>
  <c r="L223" i="16"/>
  <c r="I223" i="16"/>
  <c r="F223" i="16"/>
  <c r="C223" i="16" s="1"/>
  <c r="O222" i="16"/>
  <c r="L222" i="16"/>
  <c r="I222" i="16"/>
  <c r="F222" i="16"/>
  <c r="C222" i="16"/>
  <c r="O221" i="16"/>
  <c r="L221" i="16"/>
  <c r="I221" i="16"/>
  <c r="F221" i="16"/>
  <c r="C221" i="16" s="1"/>
  <c r="O220" i="16"/>
  <c r="L220" i="16"/>
  <c r="I220" i="16"/>
  <c r="C220" i="16" s="1"/>
  <c r="F220" i="16"/>
  <c r="O219" i="16"/>
  <c r="L219" i="16"/>
  <c r="L215" i="16" s="1"/>
  <c r="I219" i="16"/>
  <c r="F219" i="16"/>
  <c r="C219" i="16" s="1"/>
  <c r="O218" i="16"/>
  <c r="L218" i="16"/>
  <c r="I218" i="16"/>
  <c r="F218" i="16"/>
  <c r="C218" i="16"/>
  <c r="O217" i="16"/>
  <c r="L217" i="16"/>
  <c r="I217" i="16"/>
  <c r="F217" i="16"/>
  <c r="C217" i="16" s="1"/>
  <c r="O216" i="16"/>
  <c r="O215" i="16" s="1"/>
  <c r="L216" i="16"/>
  <c r="I216" i="16"/>
  <c r="I215" i="16" s="1"/>
  <c r="F216" i="16"/>
  <c r="N215" i="16"/>
  <c r="M215" i="16"/>
  <c r="K215" i="16"/>
  <c r="J215" i="16"/>
  <c r="H215" i="16"/>
  <c r="G215" i="16"/>
  <c r="F215" i="16"/>
  <c r="E215" i="16"/>
  <c r="D215" i="16"/>
  <c r="O214" i="16"/>
  <c r="L214" i="16"/>
  <c r="I214" i="16"/>
  <c r="F214" i="16"/>
  <c r="C214" i="16"/>
  <c r="O213" i="16"/>
  <c r="L213" i="16"/>
  <c r="I213" i="16"/>
  <c r="F213" i="16"/>
  <c r="C213" i="16" s="1"/>
  <c r="O212" i="16"/>
  <c r="L212" i="16"/>
  <c r="I212" i="16"/>
  <c r="C212" i="16" s="1"/>
  <c r="F212" i="16"/>
  <c r="O211" i="16"/>
  <c r="L211" i="16"/>
  <c r="I211" i="16"/>
  <c r="F211" i="16"/>
  <c r="C211" i="16" s="1"/>
  <c r="O210" i="16"/>
  <c r="L210" i="16"/>
  <c r="I210" i="16"/>
  <c r="F210" i="16"/>
  <c r="C210" i="16"/>
  <c r="O209" i="16"/>
  <c r="L209" i="16"/>
  <c r="I209" i="16"/>
  <c r="F209" i="16"/>
  <c r="C209" i="16" s="1"/>
  <c r="O208" i="16"/>
  <c r="L208" i="16"/>
  <c r="I208" i="16"/>
  <c r="C208" i="16" s="1"/>
  <c r="F208" i="16"/>
  <c r="O207" i="16"/>
  <c r="L207" i="16"/>
  <c r="I207" i="16"/>
  <c r="F207" i="16"/>
  <c r="C207" i="16" s="1"/>
  <c r="O206" i="16"/>
  <c r="O204" i="16" s="1"/>
  <c r="L206" i="16"/>
  <c r="I206" i="16"/>
  <c r="F206" i="16"/>
  <c r="C206" i="16"/>
  <c r="O205" i="16"/>
  <c r="L205" i="16"/>
  <c r="L204" i="16" s="1"/>
  <c r="I205" i="16"/>
  <c r="F205" i="16"/>
  <c r="C205" i="16" s="1"/>
  <c r="N204" i="16"/>
  <c r="M204" i="16"/>
  <c r="M203" i="16" s="1"/>
  <c r="M194" i="16" s="1"/>
  <c r="M193" i="16" s="1"/>
  <c r="K204" i="16"/>
  <c r="K203" i="16" s="1"/>
  <c r="J204" i="16"/>
  <c r="I204" i="16"/>
  <c r="I203" i="16" s="1"/>
  <c r="H204" i="16"/>
  <c r="G204" i="16"/>
  <c r="G203" i="16" s="1"/>
  <c r="E204" i="16"/>
  <c r="E203" i="16" s="1"/>
  <c r="E194" i="16" s="1"/>
  <c r="E193" i="16" s="1"/>
  <c r="D204" i="16"/>
  <c r="N203" i="16"/>
  <c r="J203" i="16"/>
  <c r="H203" i="16"/>
  <c r="D203" i="16"/>
  <c r="O202" i="16"/>
  <c r="L202" i="16"/>
  <c r="I202" i="16"/>
  <c r="F202" i="16"/>
  <c r="C202" i="16"/>
  <c r="O201" i="16"/>
  <c r="L201" i="16"/>
  <c r="I201" i="16"/>
  <c r="F201" i="16"/>
  <c r="C201" i="16" s="1"/>
  <c r="O200" i="16"/>
  <c r="L200" i="16"/>
  <c r="I200" i="16"/>
  <c r="C200" i="16" s="1"/>
  <c r="F200" i="16"/>
  <c r="O199" i="16"/>
  <c r="L199" i="16"/>
  <c r="I199" i="16"/>
  <c r="F199" i="16"/>
  <c r="C199" i="16" s="1"/>
  <c r="O198" i="16"/>
  <c r="O197" i="16" s="1"/>
  <c r="L198" i="16"/>
  <c r="I198" i="16"/>
  <c r="I197" i="16" s="1"/>
  <c r="F198" i="16"/>
  <c r="C198" i="16"/>
  <c r="N197" i="16"/>
  <c r="M197" i="16"/>
  <c r="L197" i="16"/>
  <c r="L195" i="16" s="1"/>
  <c r="K197" i="16"/>
  <c r="K195" i="16" s="1"/>
  <c r="K194" i="16" s="1"/>
  <c r="J197" i="16"/>
  <c r="H197" i="16"/>
  <c r="H195" i="16" s="1"/>
  <c r="H194" i="16" s="1"/>
  <c r="H193" i="16" s="1"/>
  <c r="G197" i="16"/>
  <c r="G195" i="16" s="1"/>
  <c r="G194" i="16" s="1"/>
  <c r="G193" i="16" s="1"/>
  <c r="F197" i="16"/>
  <c r="E197" i="16"/>
  <c r="D197" i="16"/>
  <c r="D195" i="16" s="1"/>
  <c r="D194" i="16" s="1"/>
  <c r="D193" i="16" s="1"/>
  <c r="O196" i="16"/>
  <c r="O195" i="16" s="1"/>
  <c r="L196" i="16"/>
  <c r="I196" i="16"/>
  <c r="F196" i="16"/>
  <c r="N195" i="16"/>
  <c r="N194" i="16" s="1"/>
  <c r="N193" i="16" s="1"/>
  <c r="M195" i="16"/>
  <c r="J195" i="16"/>
  <c r="J194" i="16" s="1"/>
  <c r="J193" i="16" s="1"/>
  <c r="F195" i="16"/>
  <c r="E195" i="16"/>
  <c r="O192" i="16"/>
  <c r="O191" i="16" s="1"/>
  <c r="O190" i="16" s="1"/>
  <c r="L192" i="16"/>
  <c r="I192" i="16"/>
  <c r="I191" i="16" s="1"/>
  <c r="I190" i="16" s="1"/>
  <c r="F192" i="16"/>
  <c r="N191" i="16"/>
  <c r="N190" i="16" s="1"/>
  <c r="M191" i="16"/>
  <c r="L191" i="16"/>
  <c r="L190" i="16" s="1"/>
  <c r="K191" i="16"/>
  <c r="J191" i="16"/>
  <c r="J190" i="16" s="1"/>
  <c r="H191" i="16"/>
  <c r="H190" i="16" s="1"/>
  <c r="G191" i="16"/>
  <c r="F191" i="16"/>
  <c r="F190" i="16" s="1"/>
  <c r="E191" i="16"/>
  <c r="D191" i="16"/>
  <c r="D190" i="16" s="1"/>
  <c r="M190" i="16"/>
  <c r="K190" i="16"/>
  <c r="G190" i="16"/>
  <c r="E190" i="16"/>
  <c r="O189" i="16"/>
  <c r="L189" i="16"/>
  <c r="I189" i="16"/>
  <c r="F189" i="16"/>
  <c r="C189" i="16" s="1"/>
  <c r="O188" i="16"/>
  <c r="O187" i="16" s="1"/>
  <c r="O186" i="16" s="1"/>
  <c r="L188" i="16"/>
  <c r="I188" i="16"/>
  <c r="I187" i="16" s="1"/>
  <c r="F188" i="16"/>
  <c r="N187" i="16"/>
  <c r="N186" i="16" s="1"/>
  <c r="M187" i="16"/>
  <c r="L187" i="16"/>
  <c r="K187" i="16"/>
  <c r="J187" i="16"/>
  <c r="J186" i="16" s="1"/>
  <c r="H187" i="16"/>
  <c r="G187" i="16"/>
  <c r="F187" i="16"/>
  <c r="F186" i="16" s="1"/>
  <c r="E187" i="16"/>
  <c r="D187" i="16"/>
  <c r="M186" i="16"/>
  <c r="K186" i="16"/>
  <c r="G186" i="16"/>
  <c r="E186" i="16"/>
  <c r="O185" i="16"/>
  <c r="L185" i="16"/>
  <c r="I185" i="16"/>
  <c r="F185" i="16"/>
  <c r="C185" i="16" s="1"/>
  <c r="O184" i="16"/>
  <c r="O183" i="16" s="1"/>
  <c r="L184" i="16"/>
  <c r="I184" i="16"/>
  <c r="I183" i="16" s="1"/>
  <c r="F184" i="16"/>
  <c r="N183" i="16"/>
  <c r="M183" i="16"/>
  <c r="L183" i="16"/>
  <c r="K183" i="16"/>
  <c r="J183" i="16"/>
  <c r="H183" i="16"/>
  <c r="G183" i="16"/>
  <c r="F183" i="16"/>
  <c r="E183" i="16"/>
  <c r="D183" i="16"/>
  <c r="O182" i="16"/>
  <c r="L182" i="16"/>
  <c r="I182" i="16"/>
  <c r="F182" i="16"/>
  <c r="C182" i="16"/>
  <c r="O181" i="16"/>
  <c r="L181" i="16"/>
  <c r="I181" i="16"/>
  <c r="F181" i="16"/>
  <c r="C181" i="16" s="1"/>
  <c r="O180" i="16"/>
  <c r="L180" i="16"/>
  <c r="I180" i="16"/>
  <c r="C180" i="16" s="1"/>
  <c r="F180" i="16"/>
  <c r="O179" i="16"/>
  <c r="L179" i="16"/>
  <c r="L178" i="16" s="1"/>
  <c r="I179" i="16"/>
  <c r="F179" i="16"/>
  <c r="F178" i="16" s="1"/>
  <c r="O178" i="16"/>
  <c r="N178" i="16"/>
  <c r="M178" i="16"/>
  <c r="K178" i="16"/>
  <c r="J178" i="16"/>
  <c r="H178" i="16"/>
  <c r="G178" i="16"/>
  <c r="E178" i="16"/>
  <c r="D178" i="16"/>
  <c r="O177" i="16"/>
  <c r="L177" i="16"/>
  <c r="I177" i="16"/>
  <c r="F177" i="16"/>
  <c r="C177" i="16" s="1"/>
  <c r="O176" i="16"/>
  <c r="L176" i="16"/>
  <c r="I176" i="16"/>
  <c r="C176" i="16" s="1"/>
  <c r="F176" i="16"/>
  <c r="O175" i="16"/>
  <c r="L175" i="16"/>
  <c r="L174" i="16" s="1"/>
  <c r="L173" i="16" s="1"/>
  <c r="L172" i="16" s="1"/>
  <c r="I175" i="16"/>
  <c r="F175" i="16"/>
  <c r="F174" i="16" s="1"/>
  <c r="O174" i="16"/>
  <c r="O173" i="16" s="1"/>
  <c r="O172" i="16" s="1"/>
  <c r="N174" i="16"/>
  <c r="M174" i="16"/>
  <c r="M173" i="16" s="1"/>
  <c r="M172" i="16" s="1"/>
  <c r="K174" i="16"/>
  <c r="K173" i="16" s="1"/>
  <c r="K172" i="16" s="1"/>
  <c r="J174" i="16"/>
  <c r="H174" i="16"/>
  <c r="G174" i="16"/>
  <c r="G173" i="16" s="1"/>
  <c r="G172" i="16" s="1"/>
  <c r="E174" i="16"/>
  <c r="E173" i="16" s="1"/>
  <c r="E172" i="16" s="1"/>
  <c r="D174" i="16"/>
  <c r="N173" i="16"/>
  <c r="N172" i="16" s="1"/>
  <c r="J173" i="16"/>
  <c r="J172" i="16" s="1"/>
  <c r="H173" i="16"/>
  <c r="H172" i="16" s="1"/>
  <c r="D173" i="16"/>
  <c r="D172" i="16" s="1"/>
  <c r="O171" i="16"/>
  <c r="L171" i="16"/>
  <c r="I171" i="16"/>
  <c r="F171" i="16"/>
  <c r="C171" i="16" s="1"/>
  <c r="O170" i="16"/>
  <c r="L170" i="16"/>
  <c r="I170" i="16"/>
  <c r="F170" i="16"/>
  <c r="C170" i="16"/>
  <c r="O169" i="16"/>
  <c r="L169" i="16"/>
  <c r="I169" i="16"/>
  <c r="F169" i="16"/>
  <c r="C169" i="16" s="1"/>
  <c r="O168" i="16"/>
  <c r="L168" i="16"/>
  <c r="I168" i="16"/>
  <c r="C168" i="16" s="1"/>
  <c r="F168" i="16"/>
  <c r="O167" i="16"/>
  <c r="L167" i="16"/>
  <c r="I167" i="16"/>
  <c r="F167" i="16"/>
  <c r="C167" i="16" s="1"/>
  <c r="O166" i="16"/>
  <c r="O165" i="16" s="1"/>
  <c r="O164" i="16" s="1"/>
  <c r="L166" i="16"/>
  <c r="I166" i="16"/>
  <c r="I165" i="16" s="1"/>
  <c r="I164" i="16" s="1"/>
  <c r="F166" i="16"/>
  <c r="C166" i="16"/>
  <c r="N165" i="16"/>
  <c r="N164" i="16" s="1"/>
  <c r="M165" i="16"/>
  <c r="L165" i="16"/>
  <c r="L164" i="16" s="1"/>
  <c r="K165" i="16"/>
  <c r="J165" i="16"/>
  <c r="J164" i="16" s="1"/>
  <c r="H165" i="16"/>
  <c r="H164" i="16" s="1"/>
  <c r="G165" i="16"/>
  <c r="E165" i="16"/>
  <c r="D165" i="16"/>
  <c r="D164" i="16" s="1"/>
  <c r="M164" i="16"/>
  <c r="K164" i="16"/>
  <c r="G164" i="16"/>
  <c r="E164" i="16"/>
  <c r="O163" i="16"/>
  <c r="L163" i="16"/>
  <c r="I163" i="16"/>
  <c r="F163" i="16"/>
  <c r="C163" i="16" s="1"/>
  <c r="O162" i="16"/>
  <c r="L162" i="16"/>
  <c r="I162" i="16"/>
  <c r="F162" i="16"/>
  <c r="C162" i="16"/>
  <c r="O161" i="16"/>
  <c r="L161" i="16"/>
  <c r="I161" i="16"/>
  <c r="F161" i="16"/>
  <c r="C161" i="16" s="1"/>
  <c r="O160" i="16"/>
  <c r="O159" i="16" s="1"/>
  <c r="L160" i="16"/>
  <c r="I160" i="16"/>
  <c r="I159" i="16" s="1"/>
  <c r="F160" i="16"/>
  <c r="N159" i="16"/>
  <c r="M159" i="16"/>
  <c r="L159" i="16"/>
  <c r="K159" i="16"/>
  <c r="J159" i="16"/>
  <c r="H159" i="16"/>
  <c r="G159" i="16"/>
  <c r="F159" i="16"/>
  <c r="E159" i="16"/>
  <c r="D159" i="16"/>
  <c r="O158" i="16"/>
  <c r="L158" i="16"/>
  <c r="I158" i="16"/>
  <c r="F158" i="16"/>
  <c r="C158" i="16"/>
  <c r="O157" i="16"/>
  <c r="L157" i="16"/>
  <c r="I157" i="16"/>
  <c r="F157" i="16"/>
  <c r="C157" i="16" s="1"/>
  <c r="O156" i="16"/>
  <c r="L156" i="16"/>
  <c r="I156" i="16"/>
  <c r="C156" i="16" s="1"/>
  <c r="F156" i="16"/>
  <c r="O155" i="16"/>
  <c r="L155" i="16"/>
  <c r="I155" i="16"/>
  <c r="F155" i="16"/>
  <c r="C155" i="16" s="1"/>
  <c r="O154" i="16"/>
  <c r="L154" i="16"/>
  <c r="I154" i="16"/>
  <c r="F154" i="16"/>
  <c r="C154" i="16"/>
  <c r="O153" i="16"/>
  <c r="L153" i="16"/>
  <c r="I153" i="16"/>
  <c r="F153" i="16"/>
  <c r="C153" i="16" s="1"/>
  <c r="O152" i="16"/>
  <c r="L152" i="16"/>
  <c r="I152" i="16"/>
  <c r="C152" i="16" s="1"/>
  <c r="F152" i="16"/>
  <c r="O151" i="16"/>
  <c r="L151" i="16"/>
  <c r="L150" i="16" s="1"/>
  <c r="I151" i="16"/>
  <c r="F151" i="16"/>
  <c r="F150" i="16" s="1"/>
  <c r="O150" i="16"/>
  <c r="N150" i="16"/>
  <c r="M150" i="16"/>
  <c r="K150" i="16"/>
  <c r="J150" i="16"/>
  <c r="H150" i="16"/>
  <c r="G150" i="16"/>
  <c r="E150" i="16"/>
  <c r="D150" i="16"/>
  <c r="O149" i="16"/>
  <c r="L149" i="16"/>
  <c r="I149" i="16"/>
  <c r="F149" i="16"/>
  <c r="C149" i="16" s="1"/>
  <c r="O148" i="16"/>
  <c r="L148" i="16"/>
  <c r="I148" i="16"/>
  <c r="C148" i="16" s="1"/>
  <c r="F148" i="16"/>
  <c r="O147" i="16"/>
  <c r="L147" i="16"/>
  <c r="L143" i="16" s="1"/>
  <c r="I147" i="16"/>
  <c r="F147" i="16"/>
  <c r="C147" i="16" s="1"/>
  <c r="O146" i="16"/>
  <c r="L146" i="16"/>
  <c r="I146" i="16"/>
  <c r="F146" i="16"/>
  <c r="C146" i="16"/>
  <c r="O145" i="16"/>
  <c r="L145" i="16"/>
  <c r="I145" i="16"/>
  <c r="F145" i="16"/>
  <c r="C145" i="16" s="1"/>
  <c r="O144" i="16"/>
  <c r="O143" i="16" s="1"/>
  <c r="L144" i="16"/>
  <c r="I144" i="16"/>
  <c r="I143" i="16" s="1"/>
  <c r="F144" i="16"/>
  <c r="N143" i="16"/>
  <c r="M143" i="16"/>
  <c r="K143" i="16"/>
  <c r="J143" i="16"/>
  <c r="H143" i="16"/>
  <c r="G143" i="16"/>
  <c r="F143" i="16"/>
  <c r="C143" i="16" s="1"/>
  <c r="E143" i="16"/>
  <c r="D143" i="16"/>
  <c r="O142" i="16"/>
  <c r="O140" i="16" s="1"/>
  <c r="L142" i="16"/>
  <c r="I142" i="16"/>
  <c r="F142" i="16"/>
  <c r="C142" i="16"/>
  <c r="O141" i="16"/>
  <c r="L141" i="16"/>
  <c r="L140" i="16" s="1"/>
  <c r="I141" i="16"/>
  <c r="F141" i="16"/>
  <c r="C141" i="16" s="1"/>
  <c r="N140" i="16"/>
  <c r="M140" i="16"/>
  <c r="K140" i="16"/>
  <c r="J140" i="16"/>
  <c r="I140" i="16"/>
  <c r="H140" i="16"/>
  <c r="G140" i="16"/>
  <c r="E140" i="16"/>
  <c r="D140" i="16"/>
  <c r="O139" i="16"/>
  <c r="L139" i="16"/>
  <c r="I139" i="16"/>
  <c r="F139" i="16"/>
  <c r="C139" i="16" s="1"/>
  <c r="O138" i="16"/>
  <c r="L138" i="16"/>
  <c r="I138" i="16"/>
  <c r="F138" i="16"/>
  <c r="C138" i="16"/>
  <c r="O137" i="16"/>
  <c r="L137" i="16"/>
  <c r="I137" i="16"/>
  <c r="F137" i="16"/>
  <c r="C137" i="16" s="1"/>
  <c r="O136" i="16"/>
  <c r="O135" i="16" s="1"/>
  <c r="L136" i="16"/>
  <c r="I136" i="16"/>
  <c r="I135" i="16" s="1"/>
  <c r="F136" i="16"/>
  <c r="N135" i="16"/>
  <c r="N129" i="16" s="1"/>
  <c r="M135" i="16"/>
  <c r="L135" i="16"/>
  <c r="K135" i="16"/>
  <c r="J135" i="16"/>
  <c r="J129" i="16" s="1"/>
  <c r="H135" i="16"/>
  <c r="G135" i="16"/>
  <c r="F135" i="16"/>
  <c r="C135" i="16" s="1"/>
  <c r="E135" i="16"/>
  <c r="D135" i="16"/>
  <c r="O134" i="16"/>
  <c r="L134" i="16"/>
  <c r="I134" i="16"/>
  <c r="F134" i="16"/>
  <c r="C134" i="16"/>
  <c r="O133" i="16"/>
  <c r="L133" i="16"/>
  <c r="I133" i="16"/>
  <c r="F133" i="16"/>
  <c r="C133" i="16" s="1"/>
  <c r="O132" i="16"/>
  <c r="L132" i="16"/>
  <c r="I132" i="16"/>
  <c r="C132" i="16" s="1"/>
  <c r="F132" i="16"/>
  <c r="O131" i="16"/>
  <c r="L131" i="16"/>
  <c r="L130" i="16" s="1"/>
  <c r="I131" i="16"/>
  <c r="F131" i="16"/>
  <c r="F130" i="16" s="1"/>
  <c r="O130" i="16"/>
  <c r="O129" i="16" s="1"/>
  <c r="N130" i="16"/>
  <c r="M130" i="16"/>
  <c r="M129" i="16" s="1"/>
  <c r="K130" i="16"/>
  <c r="K129" i="16" s="1"/>
  <c r="J130" i="16"/>
  <c r="H130" i="16"/>
  <c r="G130" i="16"/>
  <c r="G129" i="16" s="1"/>
  <c r="E130" i="16"/>
  <c r="E129" i="16" s="1"/>
  <c r="D130" i="16"/>
  <c r="H129" i="16"/>
  <c r="D129" i="16"/>
  <c r="O128" i="16"/>
  <c r="O127" i="16" s="1"/>
  <c r="L128" i="16"/>
  <c r="I128" i="16"/>
  <c r="I127" i="16" s="1"/>
  <c r="F128" i="16"/>
  <c r="N127" i="16"/>
  <c r="M127" i="16"/>
  <c r="L127" i="16"/>
  <c r="K127" i="16"/>
  <c r="J127" i="16"/>
  <c r="H127" i="16"/>
  <c r="G127" i="16"/>
  <c r="F127" i="16"/>
  <c r="E127" i="16"/>
  <c r="D127" i="16"/>
  <c r="O126" i="16"/>
  <c r="L126" i="16"/>
  <c r="I126" i="16"/>
  <c r="F126" i="16"/>
  <c r="C126" i="16"/>
  <c r="O125" i="16"/>
  <c r="L125" i="16"/>
  <c r="I125" i="16"/>
  <c r="F125" i="16"/>
  <c r="C125" i="16" s="1"/>
  <c r="O124" i="16"/>
  <c r="L124" i="16"/>
  <c r="I124" i="16"/>
  <c r="D124" i="16"/>
  <c r="F124" i="16" s="1"/>
  <c r="C124" i="16" s="1"/>
  <c r="O123" i="16"/>
  <c r="O121" i="16" s="1"/>
  <c r="L123" i="16"/>
  <c r="I123" i="16"/>
  <c r="F123" i="16"/>
  <c r="C123" i="16"/>
  <c r="O122" i="16"/>
  <c r="L122" i="16"/>
  <c r="L121" i="16" s="1"/>
  <c r="I122" i="16"/>
  <c r="F122" i="16"/>
  <c r="C122" i="16" s="1"/>
  <c r="N121" i="16"/>
  <c r="M121" i="16"/>
  <c r="K121" i="16"/>
  <c r="J121" i="16"/>
  <c r="I121" i="16"/>
  <c r="H121" i="16"/>
  <c r="G121" i="16"/>
  <c r="E121" i="16"/>
  <c r="O120" i="16"/>
  <c r="L120" i="16"/>
  <c r="I120" i="16"/>
  <c r="F120" i="16"/>
  <c r="C120" i="16" s="1"/>
  <c r="O119" i="16"/>
  <c r="L119" i="16"/>
  <c r="I119" i="16"/>
  <c r="F119" i="16"/>
  <c r="C119" i="16"/>
  <c r="O118" i="16"/>
  <c r="L118" i="16"/>
  <c r="I118" i="16"/>
  <c r="F118" i="16"/>
  <c r="C118" i="16" s="1"/>
  <c r="O117" i="16"/>
  <c r="L117" i="16"/>
  <c r="I117" i="16"/>
  <c r="C117" i="16" s="1"/>
  <c r="F117" i="16"/>
  <c r="O116" i="16"/>
  <c r="L116" i="16"/>
  <c r="L115" i="16" s="1"/>
  <c r="I116" i="16"/>
  <c r="F116" i="16"/>
  <c r="F115" i="16" s="1"/>
  <c r="O115" i="16"/>
  <c r="N115" i="16"/>
  <c r="M115" i="16"/>
  <c r="K115" i="16"/>
  <c r="J115" i="16"/>
  <c r="H115" i="16"/>
  <c r="G115" i="16"/>
  <c r="E115" i="16"/>
  <c r="D115" i="16"/>
  <c r="O114" i="16"/>
  <c r="L114" i="16"/>
  <c r="I114" i="16"/>
  <c r="F114" i="16"/>
  <c r="C114" i="16" s="1"/>
  <c r="O113" i="16"/>
  <c r="L113" i="16"/>
  <c r="I113" i="16"/>
  <c r="C113" i="16" s="1"/>
  <c r="F113" i="16"/>
  <c r="O112" i="16"/>
  <c r="L112" i="16"/>
  <c r="L111" i="16" s="1"/>
  <c r="I112" i="16"/>
  <c r="F112" i="16"/>
  <c r="F111" i="16" s="1"/>
  <c r="O111" i="16"/>
  <c r="N111" i="16"/>
  <c r="M111" i="16"/>
  <c r="K111" i="16"/>
  <c r="J111" i="16"/>
  <c r="H111" i="16"/>
  <c r="G111" i="16"/>
  <c r="E111" i="16"/>
  <c r="D111" i="16"/>
  <c r="O110" i="16"/>
  <c r="L110" i="16"/>
  <c r="I110" i="16"/>
  <c r="F110" i="16"/>
  <c r="C110" i="16" s="1"/>
  <c r="O109" i="16"/>
  <c r="L109" i="16"/>
  <c r="I109" i="16"/>
  <c r="C109" i="16" s="1"/>
  <c r="F109" i="16"/>
  <c r="O108" i="16"/>
  <c r="L108" i="16"/>
  <c r="I108" i="16"/>
  <c r="F108" i="16"/>
  <c r="C108" i="16" s="1"/>
  <c r="O107" i="16"/>
  <c r="L107" i="16"/>
  <c r="I107" i="16"/>
  <c r="F107" i="16"/>
  <c r="C107" i="16"/>
  <c r="O106" i="16"/>
  <c r="L106" i="16"/>
  <c r="I106" i="16"/>
  <c r="F106" i="16"/>
  <c r="C106" i="16" s="1"/>
  <c r="O105" i="16"/>
  <c r="L105" i="16"/>
  <c r="I105" i="16"/>
  <c r="C105" i="16" s="1"/>
  <c r="F105" i="16"/>
  <c r="O104" i="16"/>
  <c r="L104" i="16"/>
  <c r="I104" i="16"/>
  <c r="F104" i="16"/>
  <c r="C104" i="16" s="1"/>
  <c r="O103" i="16"/>
  <c r="O102" i="16" s="1"/>
  <c r="L103" i="16"/>
  <c r="I103" i="16"/>
  <c r="I102" i="16" s="1"/>
  <c r="F103" i="16"/>
  <c r="C103" i="16"/>
  <c r="N102" i="16"/>
  <c r="M102" i="16"/>
  <c r="L102" i="16"/>
  <c r="K102" i="16"/>
  <c r="J102" i="16"/>
  <c r="H102" i="16"/>
  <c r="G102" i="16"/>
  <c r="E102" i="16"/>
  <c r="D102" i="16"/>
  <c r="O101" i="16"/>
  <c r="L101" i="16"/>
  <c r="I101" i="16"/>
  <c r="C101" i="16" s="1"/>
  <c r="F101" i="16"/>
  <c r="O100" i="16"/>
  <c r="L100" i="16"/>
  <c r="I100" i="16"/>
  <c r="F100" i="16"/>
  <c r="C100" i="16" s="1"/>
  <c r="O99" i="16"/>
  <c r="L99" i="16"/>
  <c r="I99" i="16"/>
  <c r="F99" i="16"/>
  <c r="C99" i="16"/>
  <c r="O98" i="16"/>
  <c r="L98" i="16"/>
  <c r="I98" i="16"/>
  <c r="F98" i="16"/>
  <c r="C98" i="16" s="1"/>
  <c r="O97" i="16"/>
  <c r="L97" i="16"/>
  <c r="I97" i="16"/>
  <c r="C97" i="16" s="1"/>
  <c r="F97" i="16"/>
  <c r="O96" i="16"/>
  <c r="L96" i="16"/>
  <c r="I96" i="16"/>
  <c r="F96" i="16"/>
  <c r="C96" i="16" s="1"/>
  <c r="O95" i="16"/>
  <c r="O94" i="16" s="1"/>
  <c r="L95" i="16"/>
  <c r="I95" i="16"/>
  <c r="I94" i="16" s="1"/>
  <c r="F95" i="16"/>
  <c r="C95" i="16"/>
  <c r="N94" i="16"/>
  <c r="M94" i="16"/>
  <c r="L94" i="16"/>
  <c r="K94" i="16"/>
  <c r="J94" i="16"/>
  <c r="H94" i="16"/>
  <c r="G94" i="16"/>
  <c r="E94" i="16"/>
  <c r="D94" i="16"/>
  <c r="O93" i="16"/>
  <c r="L93" i="16"/>
  <c r="I93" i="16"/>
  <c r="C93" i="16" s="1"/>
  <c r="F93" i="16"/>
  <c r="O92" i="16"/>
  <c r="L92" i="16"/>
  <c r="L88" i="16" s="1"/>
  <c r="I92" i="16"/>
  <c r="F92" i="16"/>
  <c r="C92" i="16" s="1"/>
  <c r="O91" i="16"/>
  <c r="L91" i="16"/>
  <c r="I91" i="16"/>
  <c r="F91" i="16"/>
  <c r="C91" i="16"/>
  <c r="O90" i="16"/>
  <c r="L90" i="16"/>
  <c r="I90" i="16"/>
  <c r="F90" i="16"/>
  <c r="C90" i="16" s="1"/>
  <c r="O89" i="16"/>
  <c r="O88" i="16" s="1"/>
  <c r="L89" i="16"/>
  <c r="I89" i="16"/>
  <c r="I88" i="16" s="1"/>
  <c r="F89" i="16"/>
  <c r="N88" i="16"/>
  <c r="N82" i="16" s="1"/>
  <c r="M88" i="16"/>
  <c r="K88" i="16"/>
  <c r="J88" i="16"/>
  <c r="J82" i="16" s="1"/>
  <c r="H88" i="16"/>
  <c r="G88" i="16"/>
  <c r="F88" i="16"/>
  <c r="E88" i="16"/>
  <c r="D88" i="16"/>
  <c r="O87" i="16"/>
  <c r="L87" i="16"/>
  <c r="I87" i="16"/>
  <c r="F87" i="16"/>
  <c r="C87" i="16"/>
  <c r="O86" i="16"/>
  <c r="L86" i="16"/>
  <c r="I86" i="16"/>
  <c r="F86" i="16"/>
  <c r="C86" i="16" s="1"/>
  <c r="O85" i="16"/>
  <c r="L85" i="16"/>
  <c r="I85" i="16"/>
  <c r="C85" i="16" s="1"/>
  <c r="F85" i="16"/>
  <c r="O84" i="16"/>
  <c r="L84" i="16"/>
  <c r="L83" i="16" s="1"/>
  <c r="L82" i="16" s="1"/>
  <c r="I84" i="16"/>
  <c r="F84" i="16"/>
  <c r="F83" i="16" s="1"/>
  <c r="O83" i="16"/>
  <c r="N83" i="16"/>
  <c r="M83" i="16"/>
  <c r="M82" i="16" s="1"/>
  <c r="K83" i="16"/>
  <c r="K82" i="16" s="1"/>
  <c r="J83" i="16"/>
  <c r="H83" i="16"/>
  <c r="G83" i="16"/>
  <c r="G82" i="16" s="1"/>
  <c r="E83" i="16"/>
  <c r="E82" i="16" s="1"/>
  <c r="D83" i="16"/>
  <c r="H82" i="16"/>
  <c r="O81" i="16"/>
  <c r="L81" i="16"/>
  <c r="I81" i="16"/>
  <c r="C81" i="16" s="1"/>
  <c r="F81" i="16"/>
  <c r="O80" i="16"/>
  <c r="L80" i="16"/>
  <c r="L79" i="16" s="1"/>
  <c r="I80" i="16"/>
  <c r="F80" i="16"/>
  <c r="F79" i="16" s="1"/>
  <c r="O79" i="16"/>
  <c r="N79" i="16"/>
  <c r="M79" i="16"/>
  <c r="K79" i="16"/>
  <c r="J79" i="16"/>
  <c r="H79" i="16"/>
  <c r="G79" i="16"/>
  <c r="E79" i="16"/>
  <c r="D79" i="16"/>
  <c r="O78" i="16"/>
  <c r="L78" i="16"/>
  <c r="I78" i="16"/>
  <c r="F78" i="16"/>
  <c r="C78" i="16" s="1"/>
  <c r="O77" i="16"/>
  <c r="O76" i="16" s="1"/>
  <c r="O75" i="16" s="1"/>
  <c r="L77" i="16"/>
  <c r="I77" i="16"/>
  <c r="I76" i="16" s="1"/>
  <c r="F77" i="16"/>
  <c r="N76" i="16"/>
  <c r="N75" i="16" s="1"/>
  <c r="M76" i="16"/>
  <c r="L76" i="16"/>
  <c r="L75" i="16" s="1"/>
  <c r="K76" i="16"/>
  <c r="J76" i="16"/>
  <c r="J75" i="16" s="1"/>
  <c r="H76" i="16"/>
  <c r="H75" i="16" s="1"/>
  <c r="H74" i="16" s="1"/>
  <c r="G76" i="16"/>
  <c r="F76" i="16"/>
  <c r="E76" i="16"/>
  <c r="D76" i="16"/>
  <c r="D75" i="16" s="1"/>
  <c r="M75" i="16"/>
  <c r="M74" i="16" s="1"/>
  <c r="K75" i="16"/>
  <c r="K74" i="16" s="1"/>
  <c r="K51" i="16" s="1"/>
  <c r="G75" i="16"/>
  <c r="E75" i="16"/>
  <c r="E74" i="16" s="1"/>
  <c r="O73" i="16"/>
  <c r="L73" i="16"/>
  <c r="I73" i="16"/>
  <c r="C73" i="16" s="1"/>
  <c r="F73" i="16"/>
  <c r="O72" i="16"/>
  <c r="L72" i="16"/>
  <c r="L68" i="16" s="1"/>
  <c r="L66" i="16" s="1"/>
  <c r="I72" i="16"/>
  <c r="F72" i="16"/>
  <c r="C72" i="16" s="1"/>
  <c r="O71" i="16"/>
  <c r="L71" i="16"/>
  <c r="I71" i="16"/>
  <c r="F71" i="16"/>
  <c r="C71" i="16"/>
  <c r="O70" i="16"/>
  <c r="L70" i="16"/>
  <c r="I70" i="16"/>
  <c r="F70" i="16"/>
  <c r="C70" i="16" s="1"/>
  <c r="O69" i="16"/>
  <c r="O68" i="16" s="1"/>
  <c r="L69" i="16"/>
  <c r="I69" i="16"/>
  <c r="I68" i="16" s="1"/>
  <c r="F69" i="16"/>
  <c r="N68" i="16"/>
  <c r="N66" i="16" s="1"/>
  <c r="N52" i="16" s="1"/>
  <c r="M68" i="16"/>
  <c r="K68" i="16"/>
  <c r="J68" i="16"/>
  <c r="J66" i="16" s="1"/>
  <c r="J52" i="16" s="1"/>
  <c r="H68" i="16"/>
  <c r="G68" i="16"/>
  <c r="F68" i="16"/>
  <c r="F66" i="16" s="1"/>
  <c r="E68" i="16"/>
  <c r="D68" i="16"/>
  <c r="O67" i="16"/>
  <c r="L67" i="16"/>
  <c r="I67" i="16"/>
  <c r="I66" i="16" s="1"/>
  <c r="F67" i="16"/>
  <c r="C67" i="16"/>
  <c r="M66" i="16"/>
  <c r="K66" i="16"/>
  <c r="H66" i="16"/>
  <c r="H52" i="16" s="1"/>
  <c r="G66" i="16"/>
  <c r="E66" i="16"/>
  <c r="D66" i="16"/>
  <c r="D52" i="16" s="1"/>
  <c r="O65" i="16"/>
  <c r="L65" i="16"/>
  <c r="I65" i="16"/>
  <c r="C65" i="16" s="1"/>
  <c r="F65" i="16"/>
  <c r="O64" i="16"/>
  <c r="L64" i="16"/>
  <c r="I64" i="16"/>
  <c r="F64" i="16"/>
  <c r="C64" i="16" s="1"/>
  <c r="O63" i="16"/>
  <c r="L63" i="16"/>
  <c r="I63" i="16"/>
  <c r="F63" i="16"/>
  <c r="C63" i="16"/>
  <c r="O62" i="16"/>
  <c r="L62" i="16"/>
  <c r="I62" i="16"/>
  <c r="F62" i="16"/>
  <c r="C62" i="16" s="1"/>
  <c r="O61" i="16"/>
  <c r="L61" i="16"/>
  <c r="I61" i="16"/>
  <c r="C61" i="16" s="1"/>
  <c r="F61" i="16"/>
  <c r="O60" i="16"/>
  <c r="L60" i="16"/>
  <c r="L57" i="16" s="1"/>
  <c r="I60" i="16"/>
  <c r="F60" i="16"/>
  <c r="O59" i="16"/>
  <c r="O57" i="16" s="1"/>
  <c r="L59" i="16"/>
  <c r="I59" i="16"/>
  <c r="F59" i="16"/>
  <c r="C59" i="16"/>
  <c r="O58" i="16"/>
  <c r="L58" i="16"/>
  <c r="I58" i="16"/>
  <c r="F58" i="16"/>
  <c r="C58" i="16" s="1"/>
  <c r="N57" i="16"/>
  <c r="M57" i="16"/>
  <c r="K57" i="16"/>
  <c r="J57" i="16"/>
  <c r="I57" i="16"/>
  <c r="H57" i="16"/>
  <c r="G57" i="16"/>
  <c r="E57" i="16"/>
  <c r="D57" i="16"/>
  <c r="O56" i="16"/>
  <c r="L56" i="16"/>
  <c r="L54" i="16" s="1"/>
  <c r="L53" i="16" s="1"/>
  <c r="L52" i="16" s="1"/>
  <c r="I56" i="16"/>
  <c r="F56" i="16"/>
  <c r="O55" i="16"/>
  <c r="O54" i="16" s="1"/>
  <c r="O53" i="16" s="1"/>
  <c r="L55" i="16"/>
  <c r="I55" i="16"/>
  <c r="F55" i="16"/>
  <c r="C55" i="16"/>
  <c r="I54" i="16"/>
  <c r="F54" i="16"/>
  <c r="N53" i="16"/>
  <c r="M53" i="16"/>
  <c r="M52" i="16" s="1"/>
  <c r="M51" i="16" s="1"/>
  <c r="M50" i="16" s="1"/>
  <c r="K53" i="16"/>
  <c r="J53" i="16"/>
  <c r="I53" i="16"/>
  <c r="H53" i="16"/>
  <c r="G53" i="16"/>
  <c r="E53" i="16"/>
  <c r="E52" i="16" s="1"/>
  <c r="D53" i="16"/>
  <c r="K52" i="16"/>
  <c r="G52" i="16"/>
  <c r="O46" i="16"/>
  <c r="C46" i="16"/>
  <c r="O45" i="16"/>
  <c r="C45" i="16" s="1"/>
  <c r="O44" i="16"/>
  <c r="N44" i="16"/>
  <c r="M44" i="16"/>
  <c r="L43" i="16"/>
  <c r="I43" i="16"/>
  <c r="I42" i="16" s="1"/>
  <c r="C42" i="16" s="1"/>
  <c r="F43" i="16"/>
  <c r="C43" i="16" s="1"/>
  <c r="L42" i="16"/>
  <c r="K42" i="16"/>
  <c r="J42" i="16"/>
  <c r="H42" i="16"/>
  <c r="G42" i="16"/>
  <c r="F42" i="16"/>
  <c r="E42" i="16"/>
  <c r="D42" i="16"/>
  <c r="F41" i="16"/>
  <c r="C41" i="16" s="1"/>
  <c r="L40" i="16"/>
  <c r="C40" i="16"/>
  <c r="L39" i="16"/>
  <c r="C39" i="16" s="1"/>
  <c r="L38" i="16"/>
  <c r="C38" i="16"/>
  <c r="L37" i="16"/>
  <c r="C37" i="16" s="1"/>
  <c r="L36" i="16"/>
  <c r="C36" i="16" s="1"/>
  <c r="K36" i="16"/>
  <c r="J36" i="16"/>
  <c r="L35" i="16"/>
  <c r="C35" i="16"/>
  <c r="L34" i="16"/>
  <c r="C34" i="16" s="1"/>
  <c r="L33" i="16"/>
  <c r="C33" i="16" s="1"/>
  <c r="K33" i="16"/>
  <c r="J33" i="16"/>
  <c r="L32" i="16"/>
  <c r="L31" i="16" s="1"/>
  <c r="C32" i="16"/>
  <c r="K31" i="16"/>
  <c r="J31" i="16"/>
  <c r="L30" i="16"/>
  <c r="C30" i="16" s="1"/>
  <c r="L29" i="16"/>
  <c r="C29" i="16"/>
  <c r="L28" i="16"/>
  <c r="C28" i="16" s="1"/>
  <c r="L27" i="16"/>
  <c r="C27" i="16" s="1"/>
  <c r="K27" i="16"/>
  <c r="K26" i="16" s="1"/>
  <c r="J27" i="16"/>
  <c r="J26" i="16"/>
  <c r="F25" i="16"/>
  <c r="C25" i="16"/>
  <c r="I24" i="16"/>
  <c r="O23" i="16"/>
  <c r="L23" i="16"/>
  <c r="I23" i="16"/>
  <c r="F23" i="16"/>
  <c r="C23" i="16" s="1"/>
  <c r="O22" i="16"/>
  <c r="L22" i="16"/>
  <c r="L21" i="16" s="1"/>
  <c r="I22" i="16"/>
  <c r="I21" i="16" s="1"/>
  <c r="F22" i="16"/>
  <c r="C22" i="16" s="1"/>
  <c r="O21" i="16"/>
  <c r="O287" i="16" s="1"/>
  <c r="O286" i="16" s="1"/>
  <c r="N21" i="16"/>
  <c r="N287" i="16" s="1"/>
  <c r="N286" i="16" s="1"/>
  <c r="M21" i="16"/>
  <c r="M287" i="16" s="1"/>
  <c r="M286" i="16" s="1"/>
  <c r="K21" i="16"/>
  <c r="K287" i="16" s="1"/>
  <c r="K286" i="16" s="1"/>
  <c r="J21" i="16"/>
  <c r="J287" i="16" s="1"/>
  <c r="J286" i="16" s="1"/>
  <c r="H21" i="16"/>
  <c r="H287" i="16" s="1"/>
  <c r="H286" i="16" s="1"/>
  <c r="G21" i="16"/>
  <c r="G287" i="16" s="1"/>
  <c r="G286" i="16" s="1"/>
  <c r="F21" i="16"/>
  <c r="E21" i="16"/>
  <c r="E287" i="16" s="1"/>
  <c r="E286" i="16" s="1"/>
  <c r="D21" i="16"/>
  <c r="D287" i="16" s="1"/>
  <c r="D286" i="16" s="1"/>
  <c r="O20" i="16"/>
  <c r="M20" i="16"/>
  <c r="K20" i="16"/>
  <c r="H20" i="16"/>
  <c r="G20" i="16"/>
  <c r="E20" i="16"/>
  <c r="I287" i="16" l="1"/>
  <c r="I286" i="16" s="1"/>
  <c r="I20" i="16"/>
  <c r="I75" i="16"/>
  <c r="L20" i="16"/>
  <c r="I52" i="16"/>
  <c r="O82" i="16"/>
  <c r="C130" i="16"/>
  <c r="E51" i="16"/>
  <c r="E50" i="16" s="1"/>
  <c r="C54" i="16"/>
  <c r="O66" i="16"/>
  <c r="C66" i="16" s="1"/>
  <c r="G74" i="16"/>
  <c r="G51" i="16" s="1"/>
  <c r="G50" i="16" s="1"/>
  <c r="J74" i="16"/>
  <c r="N74" i="16"/>
  <c r="N51" i="16" s="1"/>
  <c r="N50" i="16" s="1"/>
  <c r="O74" i="16"/>
  <c r="C127" i="16"/>
  <c r="C159" i="16"/>
  <c r="L186" i="16"/>
  <c r="I186" i="16"/>
  <c r="C186" i="16" s="1"/>
  <c r="C197" i="16"/>
  <c r="K193" i="16"/>
  <c r="C215" i="16"/>
  <c r="L230" i="16"/>
  <c r="L229" i="16" s="1"/>
  <c r="I258" i="16"/>
  <c r="C275" i="16"/>
  <c r="H51" i="16"/>
  <c r="H50" i="16" s="1"/>
  <c r="K50" i="16"/>
  <c r="F75" i="16"/>
  <c r="L129" i="16"/>
  <c r="F173" i="16"/>
  <c r="C183" i="16"/>
  <c r="D186" i="16"/>
  <c r="H186" i="16"/>
  <c r="C190" i="16"/>
  <c r="L194" i="16"/>
  <c r="L203" i="16"/>
  <c r="C263" i="16"/>
  <c r="M284" i="16"/>
  <c r="M285" i="16"/>
  <c r="M49" i="16"/>
  <c r="C258" i="16"/>
  <c r="E284" i="16"/>
  <c r="J51" i="16"/>
  <c r="J50" i="16" s="1"/>
  <c r="L74" i="16"/>
  <c r="L51" i="16" s="1"/>
  <c r="L26" i="16"/>
  <c r="C26" i="16" s="1"/>
  <c r="C31" i="16"/>
  <c r="D74" i="16"/>
  <c r="D51" i="16" s="1"/>
  <c r="D50" i="16" s="1"/>
  <c r="C88" i="16"/>
  <c r="I195" i="16"/>
  <c r="I194" i="16" s="1"/>
  <c r="O203" i="16"/>
  <c r="O194" i="16" s="1"/>
  <c r="C56" i="16"/>
  <c r="F57" i="16"/>
  <c r="C57" i="16" s="1"/>
  <c r="C60" i="16"/>
  <c r="C68" i="16"/>
  <c r="C76" i="16"/>
  <c r="C80" i="16"/>
  <c r="C84" i="16"/>
  <c r="C112" i="16"/>
  <c r="C116" i="16"/>
  <c r="F121" i="16"/>
  <c r="C121" i="16" s="1"/>
  <c r="C131" i="16"/>
  <c r="F140" i="16"/>
  <c r="C140" i="16" s="1"/>
  <c r="C151" i="16"/>
  <c r="C175" i="16"/>
  <c r="C179" i="16"/>
  <c r="C187" i="16"/>
  <c r="C191" i="16"/>
  <c r="C195" i="16"/>
  <c r="F204" i="16"/>
  <c r="C227" i="16"/>
  <c r="C231" i="16"/>
  <c r="F232" i="16"/>
  <c r="C232" i="16" s="1"/>
  <c r="C235" i="16"/>
  <c r="C251" i="16"/>
  <c r="C259" i="16"/>
  <c r="F268" i="16"/>
  <c r="I271" i="16"/>
  <c r="I269" i="16" s="1"/>
  <c r="I275" i="16"/>
  <c r="J285" i="17"/>
  <c r="J20" i="17"/>
  <c r="N52" i="17"/>
  <c r="N51" i="17" s="1"/>
  <c r="N50" i="17" s="1"/>
  <c r="H51" i="17"/>
  <c r="H50" i="17" s="1"/>
  <c r="L53" i="17"/>
  <c r="L52" i="17" s="1"/>
  <c r="D51" i="17"/>
  <c r="D50" i="17" s="1"/>
  <c r="O82" i="17"/>
  <c r="K74" i="17"/>
  <c r="K51" i="17" s="1"/>
  <c r="K50" i="17" s="1"/>
  <c r="F129" i="17"/>
  <c r="C132" i="17"/>
  <c r="L186" i="17"/>
  <c r="C191" i="17"/>
  <c r="F190" i="17"/>
  <c r="C190" i="17" s="1"/>
  <c r="G193" i="17"/>
  <c r="G50" i="17" s="1"/>
  <c r="D194" i="17"/>
  <c r="D193" i="17" s="1"/>
  <c r="F203" i="17"/>
  <c r="C21" i="16"/>
  <c r="C44" i="16"/>
  <c r="C69" i="16"/>
  <c r="C77" i="16"/>
  <c r="I79" i="16"/>
  <c r="C79" i="16" s="1"/>
  <c r="I83" i="16"/>
  <c r="C83" i="16" s="1"/>
  <c r="C89" i="16"/>
  <c r="F94" i="16"/>
  <c r="C94" i="16" s="1"/>
  <c r="F102" i="16"/>
  <c r="C102" i="16" s="1"/>
  <c r="I111" i="16"/>
  <c r="C111" i="16" s="1"/>
  <c r="I115" i="16"/>
  <c r="C115" i="16" s="1"/>
  <c r="C128" i="16"/>
  <c r="I130" i="16"/>
  <c r="C136" i="16"/>
  <c r="C144" i="16"/>
  <c r="I150" i="16"/>
  <c r="C150" i="16" s="1"/>
  <c r="C160" i="16"/>
  <c r="F165" i="16"/>
  <c r="I174" i="16"/>
  <c r="I173" i="16" s="1"/>
  <c r="I172" i="16" s="1"/>
  <c r="I178" i="16"/>
  <c r="C178" i="16" s="1"/>
  <c r="C184" i="16"/>
  <c r="C188" i="16"/>
  <c r="C192" i="16"/>
  <c r="C196" i="16"/>
  <c r="C216" i="16"/>
  <c r="I234" i="16"/>
  <c r="I230" i="16" s="1"/>
  <c r="I229" i="16" s="1"/>
  <c r="C252" i="16"/>
  <c r="J284" i="16"/>
  <c r="N284" i="16"/>
  <c r="F287" i="16"/>
  <c r="C66" i="17"/>
  <c r="J20" i="16"/>
  <c r="N20" i="16"/>
  <c r="D121" i="16"/>
  <c r="D82" i="16" s="1"/>
  <c r="G284" i="16"/>
  <c r="K284" i="16"/>
  <c r="C21" i="17"/>
  <c r="I20" i="17"/>
  <c r="J51" i="17"/>
  <c r="J50" i="17" s="1"/>
  <c r="J49" i="17" s="1"/>
  <c r="E51" i="17"/>
  <c r="E50" i="17" s="1"/>
  <c r="O53" i="17"/>
  <c r="O52" i="17" s="1"/>
  <c r="C57" i="17"/>
  <c r="O66" i="17"/>
  <c r="L82" i="17"/>
  <c r="L74" i="17" s="1"/>
  <c r="C111" i="17"/>
  <c r="F143" i="17"/>
  <c r="C143" i="17" s="1"/>
  <c r="C145" i="17"/>
  <c r="L172" i="17"/>
  <c r="E186" i="17"/>
  <c r="F186" i="17"/>
  <c r="C186" i="17" s="1"/>
  <c r="L195" i="17"/>
  <c r="L194" i="17" s="1"/>
  <c r="L193" i="17" s="1"/>
  <c r="L203" i="17"/>
  <c r="D284" i="16"/>
  <c r="H284" i="16"/>
  <c r="L281" i="16"/>
  <c r="L287" i="16" s="1"/>
  <c r="L286" i="16" s="1"/>
  <c r="O129" i="17"/>
  <c r="O74" i="17" s="1"/>
  <c r="I173" i="17"/>
  <c r="M186" i="17"/>
  <c r="M51" i="17" s="1"/>
  <c r="M50" i="17" s="1"/>
  <c r="C226" i="17"/>
  <c r="L230" i="17"/>
  <c r="L229" i="17" s="1"/>
  <c r="L284" i="17" s="1"/>
  <c r="F288" i="16"/>
  <c r="C288" i="16" s="1"/>
  <c r="C291" i="16"/>
  <c r="L21" i="17"/>
  <c r="F54" i="17"/>
  <c r="C68" i="17"/>
  <c r="C71" i="17"/>
  <c r="F76" i="17"/>
  <c r="C83" i="17"/>
  <c r="F88" i="17"/>
  <c r="C88" i="17" s="1"/>
  <c r="C91" i="17"/>
  <c r="L94" i="17"/>
  <c r="L102" i="17"/>
  <c r="C119" i="17"/>
  <c r="I121" i="17"/>
  <c r="C121" i="17" s="1"/>
  <c r="C131" i="17"/>
  <c r="L131" i="17"/>
  <c r="L130" i="17" s="1"/>
  <c r="L129" i="17" s="1"/>
  <c r="C141" i="17"/>
  <c r="C160" i="17"/>
  <c r="F165" i="17"/>
  <c r="C184" i="17"/>
  <c r="C188" i="17"/>
  <c r="C192" i="17"/>
  <c r="C196" i="17"/>
  <c r="F197" i="17"/>
  <c r="C197" i="17" s="1"/>
  <c r="C204" i="17"/>
  <c r="C216" i="17"/>
  <c r="C227" i="17"/>
  <c r="C231" i="17"/>
  <c r="F232" i="17"/>
  <c r="C232" i="17" s="1"/>
  <c r="C235" i="17"/>
  <c r="I251" i="17"/>
  <c r="I250" i="17" s="1"/>
  <c r="C255" i="17"/>
  <c r="I259" i="17"/>
  <c r="I258" i="17" s="1"/>
  <c r="I263" i="17"/>
  <c r="C267" i="17"/>
  <c r="K284" i="17"/>
  <c r="O269" i="17"/>
  <c r="O268" i="17" s="1"/>
  <c r="L287" i="18"/>
  <c r="L286" i="18" s="1"/>
  <c r="L20" i="18"/>
  <c r="C31" i="18"/>
  <c r="L26" i="18"/>
  <c r="C26" i="18" s="1"/>
  <c r="C54" i="18"/>
  <c r="O52" i="18"/>
  <c r="E74" i="18"/>
  <c r="D74" i="18"/>
  <c r="D51" i="18" s="1"/>
  <c r="D50" i="18" s="1"/>
  <c r="H74" i="18"/>
  <c r="H284" i="18" s="1"/>
  <c r="C79" i="18"/>
  <c r="L82" i="18"/>
  <c r="C127" i="18"/>
  <c r="C140" i="18"/>
  <c r="C159" i="18"/>
  <c r="O173" i="18"/>
  <c r="O172" i="18" s="1"/>
  <c r="G186" i="18"/>
  <c r="K186" i="18"/>
  <c r="L195" i="18"/>
  <c r="J193" i="18"/>
  <c r="N193" i="18"/>
  <c r="N50" i="18" s="1"/>
  <c r="L258" i="18"/>
  <c r="L31" i="17"/>
  <c r="I102" i="17"/>
  <c r="I82" i="17" s="1"/>
  <c r="C112" i="17"/>
  <c r="C116" i="17"/>
  <c r="C128" i="17"/>
  <c r="I130" i="17"/>
  <c r="I140" i="17"/>
  <c r="C140" i="17" s="1"/>
  <c r="F150" i="17"/>
  <c r="C150" i="17" s="1"/>
  <c r="I159" i="17"/>
  <c r="C159" i="17" s="1"/>
  <c r="F178" i="17"/>
  <c r="C178" i="17" s="1"/>
  <c r="I183" i="17"/>
  <c r="C183" i="17" s="1"/>
  <c r="I187" i="17"/>
  <c r="I186" i="17" s="1"/>
  <c r="C205" i="17"/>
  <c r="I215" i="17"/>
  <c r="I203" i="17" s="1"/>
  <c r="I194" i="17" s="1"/>
  <c r="I234" i="17"/>
  <c r="C234" i="17" s="1"/>
  <c r="F237" i="17"/>
  <c r="C237" i="17" s="1"/>
  <c r="F245" i="17"/>
  <c r="C245" i="17" s="1"/>
  <c r="C257" i="17"/>
  <c r="E284" i="17"/>
  <c r="F268" i="17"/>
  <c r="C279" i="17"/>
  <c r="M51" i="18"/>
  <c r="M50" i="18" s="1"/>
  <c r="G74" i="18"/>
  <c r="J74" i="18"/>
  <c r="J51" i="18" s="1"/>
  <c r="J50" i="18" s="1"/>
  <c r="C111" i="18"/>
  <c r="C135" i="18"/>
  <c r="C174" i="18"/>
  <c r="C183" i="18"/>
  <c r="M186" i="18"/>
  <c r="H194" i="18"/>
  <c r="H193" i="18" s="1"/>
  <c r="C215" i="18"/>
  <c r="F250" i="18"/>
  <c r="G20" i="17"/>
  <c r="K20" i="17"/>
  <c r="O20" i="17"/>
  <c r="F94" i="17"/>
  <c r="C94" i="17" s="1"/>
  <c r="F102" i="17"/>
  <c r="F251" i="17"/>
  <c r="O251" i="17"/>
  <c r="O250" i="17" s="1"/>
  <c r="F259" i="17"/>
  <c r="O259" i="17"/>
  <c r="F263" i="17"/>
  <c r="O263" i="17"/>
  <c r="G284" i="17"/>
  <c r="D284" i="17"/>
  <c r="H284" i="17"/>
  <c r="C21" i="18"/>
  <c r="F20" i="18"/>
  <c r="E51" i="18"/>
  <c r="E50" i="18" s="1"/>
  <c r="K74" i="18"/>
  <c r="K51" i="18" s="1"/>
  <c r="K50" i="18" s="1"/>
  <c r="C75" i="18"/>
  <c r="C83" i="18"/>
  <c r="O82" i="18"/>
  <c r="O129" i="18"/>
  <c r="O74" i="18" s="1"/>
  <c r="L129" i="18"/>
  <c r="C150" i="18"/>
  <c r="L172" i="18"/>
  <c r="C191" i="18"/>
  <c r="F190" i="18"/>
  <c r="C190" i="18" s="1"/>
  <c r="E193" i="18"/>
  <c r="O194" i="18"/>
  <c r="L203" i="18"/>
  <c r="F203" i="18"/>
  <c r="C204" i="18"/>
  <c r="J284" i="18"/>
  <c r="F258" i="18"/>
  <c r="L52" i="19"/>
  <c r="J284" i="17"/>
  <c r="N284" i="17"/>
  <c r="G51" i="18"/>
  <c r="L74" i="18"/>
  <c r="L51" i="18" s="1"/>
  <c r="C102" i="18"/>
  <c r="C187" i="18"/>
  <c r="N284" i="18"/>
  <c r="L229" i="18"/>
  <c r="I269" i="17"/>
  <c r="I268" i="17" s="1"/>
  <c r="I281" i="17"/>
  <c r="I287" i="17" s="1"/>
  <c r="F288" i="17"/>
  <c r="C288" i="17" s="1"/>
  <c r="C295" i="17"/>
  <c r="E20" i="18"/>
  <c r="M20" i="18"/>
  <c r="C22" i="18"/>
  <c r="F53" i="18"/>
  <c r="F57" i="18"/>
  <c r="C57" i="18" s="1"/>
  <c r="I66" i="18"/>
  <c r="I52" i="18" s="1"/>
  <c r="C76" i="18"/>
  <c r="C80" i="18"/>
  <c r="C84" i="18"/>
  <c r="C92" i="18"/>
  <c r="I94" i="18"/>
  <c r="C94" i="18" s="1"/>
  <c r="I102" i="18"/>
  <c r="C112" i="18"/>
  <c r="C116" i="18"/>
  <c r="F121" i="18"/>
  <c r="C121" i="18" s="1"/>
  <c r="C128" i="18"/>
  <c r="F129" i="18"/>
  <c r="I130" i="18"/>
  <c r="I129" i="18" s="1"/>
  <c r="C136" i="18"/>
  <c r="C144" i="18"/>
  <c r="I150" i="18"/>
  <c r="C160" i="18"/>
  <c r="F165" i="18"/>
  <c r="F173" i="18"/>
  <c r="I174" i="18"/>
  <c r="I178" i="18"/>
  <c r="C178" i="18" s="1"/>
  <c r="C184" i="18"/>
  <c r="C188" i="18"/>
  <c r="C192" i="18"/>
  <c r="C196" i="18"/>
  <c r="F197" i="18"/>
  <c r="F195" i="18" s="1"/>
  <c r="C208" i="18"/>
  <c r="C216" i="18"/>
  <c r="I226" i="18"/>
  <c r="C226" i="18" s="1"/>
  <c r="I234" i="18"/>
  <c r="C234" i="18" s="1"/>
  <c r="F237" i="18"/>
  <c r="F245" i="18"/>
  <c r="C245" i="18" s="1"/>
  <c r="I251" i="18"/>
  <c r="I250" i="18" s="1"/>
  <c r="C255" i="18"/>
  <c r="I259" i="18"/>
  <c r="I263" i="18"/>
  <c r="C263" i="18" s="1"/>
  <c r="C267" i="18"/>
  <c r="G269" i="18"/>
  <c r="G268" i="18" s="1"/>
  <c r="G193" i="18" s="1"/>
  <c r="C273" i="18"/>
  <c r="I271" i="18"/>
  <c r="G287" i="18"/>
  <c r="G286" i="18" s="1"/>
  <c r="I20" i="19"/>
  <c r="F20" i="19"/>
  <c r="O287" i="19"/>
  <c r="C34" i="19"/>
  <c r="L33" i="19"/>
  <c r="C33" i="19" s="1"/>
  <c r="C37" i="19"/>
  <c r="L36" i="19"/>
  <c r="C36" i="19" s="1"/>
  <c r="I57" i="19"/>
  <c r="C63" i="19"/>
  <c r="L66" i="19"/>
  <c r="C71" i="19"/>
  <c r="D74" i="19"/>
  <c r="D51" i="19" s="1"/>
  <c r="I75" i="19"/>
  <c r="C79" i="19"/>
  <c r="C115" i="19"/>
  <c r="C143" i="19"/>
  <c r="C178" i="19"/>
  <c r="M193" i="19"/>
  <c r="M50" i="19" s="1"/>
  <c r="I42" i="18"/>
  <c r="C42" i="18" s="1"/>
  <c r="E284" i="18"/>
  <c r="C282" i="18"/>
  <c r="F281" i="18"/>
  <c r="K287" i="18"/>
  <c r="K286" i="18" s="1"/>
  <c r="C288" i="18"/>
  <c r="I288" i="18"/>
  <c r="C289" i="18"/>
  <c r="O286" i="18"/>
  <c r="L287" i="19"/>
  <c r="L286" i="19" s="1"/>
  <c r="F53" i="19"/>
  <c r="C102" i="19"/>
  <c r="N193" i="19"/>
  <c r="L194" i="19"/>
  <c r="O20" i="18"/>
  <c r="O251" i="18"/>
  <c r="O250" i="18" s="1"/>
  <c r="O259" i="18"/>
  <c r="O263" i="18"/>
  <c r="D284" i="18"/>
  <c r="C277" i="18"/>
  <c r="I275" i="18"/>
  <c r="C275" i="18" s="1"/>
  <c r="G284" i="18"/>
  <c r="K284" i="18"/>
  <c r="D287" i="19"/>
  <c r="D286" i="19" s="1"/>
  <c r="D20" i="19"/>
  <c r="H287" i="19"/>
  <c r="H286" i="19" s="1"/>
  <c r="H20" i="19"/>
  <c r="G52" i="19"/>
  <c r="C56" i="19"/>
  <c r="I54" i="19"/>
  <c r="I53" i="19" s="1"/>
  <c r="I52" i="19" s="1"/>
  <c r="O57" i="19"/>
  <c r="O53" i="19" s="1"/>
  <c r="O52" i="19" s="1"/>
  <c r="J74" i="19"/>
  <c r="G74" i="19"/>
  <c r="G284" i="19" s="1"/>
  <c r="O82" i="19"/>
  <c r="L82" i="19"/>
  <c r="L129" i="19"/>
  <c r="L74" i="19" s="1"/>
  <c r="C183" i="19"/>
  <c r="I121" i="18"/>
  <c r="I165" i="18"/>
  <c r="I164" i="18" s="1"/>
  <c r="I197" i="18"/>
  <c r="I195" i="18" s="1"/>
  <c r="I237" i="18"/>
  <c r="I230" i="18" s="1"/>
  <c r="I245" i="18"/>
  <c r="C253" i="18"/>
  <c r="C261" i="18"/>
  <c r="C265" i="18"/>
  <c r="F269" i="18"/>
  <c r="L269" i="18"/>
  <c r="L268" i="18" s="1"/>
  <c r="M284" i="18"/>
  <c r="I286" i="18"/>
  <c r="C28" i="19"/>
  <c r="L27" i="19"/>
  <c r="C45" i="19"/>
  <c r="O44" i="19"/>
  <c r="C44" i="19" s="1"/>
  <c r="H52" i="19"/>
  <c r="H51" i="19" s="1"/>
  <c r="C54" i="19"/>
  <c r="C59" i="19"/>
  <c r="C61" i="19"/>
  <c r="F57" i="19"/>
  <c r="C69" i="19"/>
  <c r="F68" i="19"/>
  <c r="C68" i="19" s="1"/>
  <c r="O129" i="19"/>
  <c r="O74" i="19" s="1"/>
  <c r="C174" i="19"/>
  <c r="C272" i="18"/>
  <c r="C276" i="18"/>
  <c r="C280" i="18"/>
  <c r="J20" i="19"/>
  <c r="N20" i="19"/>
  <c r="C55" i="19"/>
  <c r="C67" i="19"/>
  <c r="F76" i="19"/>
  <c r="C83" i="19"/>
  <c r="F88" i="19"/>
  <c r="C88" i="19" s="1"/>
  <c r="C95" i="19"/>
  <c r="C103" i="19"/>
  <c r="C131" i="19"/>
  <c r="F140" i="19"/>
  <c r="C140" i="19" s="1"/>
  <c r="C151" i="19"/>
  <c r="C175" i="19"/>
  <c r="C181" i="19"/>
  <c r="C191" i="19"/>
  <c r="F190" i="19"/>
  <c r="C190" i="19" s="1"/>
  <c r="C192" i="19"/>
  <c r="H194" i="19"/>
  <c r="L204" i="19"/>
  <c r="L203" i="19" s="1"/>
  <c r="C213" i="19"/>
  <c r="C225" i="19"/>
  <c r="F237" i="19"/>
  <c r="I237" i="19"/>
  <c r="C238" i="19"/>
  <c r="C241" i="19"/>
  <c r="D258" i="19"/>
  <c r="H258" i="19"/>
  <c r="I275" i="19"/>
  <c r="C276" i="19"/>
  <c r="K284" i="19"/>
  <c r="I21" i="20"/>
  <c r="C22" i="20"/>
  <c r="C80" i="19"/>
  <c r="C84" i="19"/>
  <c r="I94" i="19"/>
  <c r="I82" i="19" s="1"/>
  <c r="I102" i="19"/>
  <c r="C112" i="19"/>
  <c r="C116" i="19"/>
  <c r="F121" i="19"/>
  <c r="C121" i="19" s="1"/>
  <c r="C128" i="19"/>
  <c r="I130" i="19"/>
  <c r="I129" i="19" s="1"/>
  <c r="C136" i="19"/>
  <c r="C144" i="19"/>
  <c r="I150" i="19"/>
  <c r="C150" i="19" s="1"/>
  <c r="C160" i="19"/>
  <c r="F165" i="19"/>
  <c r="F173" i="19"/>
  <c r="I174" i="19"/>
  <c r="I173" i="19" s="1"/>
  <c r="I172" i="19" s="1"/>
  <c r="C184" i="19"/>
  <c r="J186" i="19"/>
  <c r="J284" i="19" s="1"/>
  <c r="N186" i="19"/>
  <c r="N51" i="19" s="1"/>
  <c r="N50" i="19" s="1"/>
  <c r="C231" i="19"/>
  <c r="F230" i="19"/>
  <c r="C235" i="19"/>
  <c r="F234" i="19"/>
  <c r="C234" i="19" s="1"/>
  <c r="C265" i="19"/>
  <c r="C267" i="19"/>
  <c r="F263" i="19"/>
  <c r="C263" i="19" s="1"/>
  <c r="O269" i="19"/>
  <c r="O268" i="19" s="1"/>
  <c r="I271" i="19"/>
  <c r="C271" i="19" s="1"/>
  <c r="C272" i="19"/>
  <c r="C292" i="19"/>
  <c r="F288" i="19"/>
  <c r="C21" i="19"/>
  <c r="C177" i="19"/>
  <c r="C179" i="19"/>
  <c r="C185" i="19"/>
  <c r="F187" i="19"/>
  <c r="D194" i="19"/>
  <c r="F195" i="19"/>
  <c r="E203" i="19"/>
  <c r="E194" i="19" s="1"/>
  <c r="E193" i="19" s="1"/>
  <c r="E50" i="19" s="1"/>
  <c r="K193" i="19"/>
  <c r="K50" i="19" s="1"/>
  <c r="F204" i="19"/>
  <c r="C219" i="19"/>
  <c r="F215" i="19"/>
  <c r="C215" i="19" s="1"/>
  <c r="C227" i="19"/>
  <c r="F226" i="19"/>
  <c r="C226" i="19" s="1"/>
  <c r="N230" i="19"/>
  <c r="N229" i="19" s="1"/>
  <c r="D229" i="19"/>
  <c r="H229" i="19"/>
  <c r="H284" i="19" s="1"/>
  <c r="O237" i="19"/>
  <c r="L250" i="19"/>
  <c r="C255" i="19"/>
  <c r="F251" i="19"/>
  <c r="C259" i="19"/>
  <c r="C279" i="19"/>
  <c r="D284" i="19"/>
  <c r="O173" i="19"/>
  <c r="O172" i="19" s="1"/>
  <c r="O194" i="19"/>
  <c r="I197" i="19"/>
  <c r="I195" i="19" s="1"/>
  <c r="I194" i="19" s="1"/>
  <c r="C198" i="19"/>
  <c r="C206" i="19"/>
  <c r="I204" i="19"/>
  <c r="I203" i="19" s="1"/>
  <c r="O230" i="19"/>
  <c r="O229" i="19" s="1"/>
  <c r="C245" i="19"/>
  <c r="I245" i="19"/>
  <c r="C246" i="19"/>
  <c r="L258" i="19"/>
  <c r="L229" i="19" s="1"/>
  <c r="F268" i="19"/>
  <c r="I269" i="19"/>
  <c r="I268" i="19" s="1"/>
  <c r="C275" i="19"/>
  <c r="E285" i="20"/>
  <c r="E49" i="20"/>
  <c r="C205" i="19"/>
  <c r="C233" i="19"/>
  <c r="F258" i="19"/>
  <c r="C258" i="19" s="1"/>
  <c r="C280" i="19"/>
  <c r="C282" i="19"/>
  <c r="F281" i="19"/>
  <c r="F287" i="19" s="1"/>
  <c r="I288" i="19"/>
  <c r="I286" i="19" s="1"/>
  <c r="C291" i="19"/>
  <c r="N287" i="20"/>
  <c r="N286" i="20" s="1"/>
  <c r="N20" i="20"/>
  <c r="L287" i="20"/>
  <c r="L286" i="20" s="1"/>
  <c r="L20" i="20"/>
  <c r="L26" i="20"/>
  <c r="C31" i="20"/>
  <c r="M51" i="20"/>
  <c r="M50" i="20" s="1"/>
  <c r="O53" i="20"/>
  <c r="O52" i="20" s="1"/>
  <c r="O66" i="20"/>
  <c r="G51" i="20"/>
  <c r="G50" i="20" s="1"/>
  <c r="C76" i="20"/>
  <c r="C115" i="20"/>
  <c r="O129" i="20"/>
  <c r="C135" i="20"/>
  <c r="I173" i="20"/>
  <c r="I172" i="20" s="1"/>
  <c r="C195" i="20"/>
  <c r="D194" i="20"/>
  <c r="H194" i="20"/>
  <c r="C197" i="20"/>
  <c r="M284" i="19"/>
  <c r="C295" i="19"/>
  <c r="J287" i="20"/>
  <c r="J286" i="20" s="1"/>
  <c r="J20" i="20"/>
  <c r="I52" i="20"/>
  <c r="F53" i="20"/>
  <c r="C54" i="20"/>
  <c r="N51" i="20"/>
  <c r="G74" i="20"/>
  <c r="C127" i="20"/>
  <c r="C143" i="20"/>
  <c r="I194" i="20"/>
  <c r="E284" i="19"/>
  <c r="O288" i="19"/>
  <c r="F287" i="20"/>
  <c r="F286" i="20" s="1"/>
  <c r="C21" i="20"/>
  <c r="F20" i="20"/>
  <c r="J51" i="20"/>
  <c r="N74" i="20"/>
  <c r="O82" i="20"/>
  <c r="O74" i="20" s="1"/>
  <c r="C103" i="20"/>
  <c r="F102" i="20"/>
  <c r="C102" i="20" s="1"/>
  <c r="C140" i="20"/>
  <c r="C159" i="20"/>
  <c r="K193" i="20"/>
  <c r="K50" i="20" s="1"/>
  <c r="I203" i="20"/>
  <c r="F203" i="20"/>
  <c r="C203" i="20" s="1"/>
  <c r="C204" i="20"/>
  <c r="O258" i="20"/>
  <c r="I42" i="20"/>
  <c r="C42" i="20" s="1"/>
  <c r="F66" i="20"/>
  <c r="C66" i="20" s="1"/>
  <c r="C69" i="20"/>
  <c r="C77" i="20"/>
  <c r="I79" i="20"/>
  <c r="C79" i="20" s="1"/>
  <c r="F94" i="20"/>
  <c r="C94" i="20" s="1"/>
  <c r="F121" i="20"/>
  <c r="I130" i="20"/>
  <c r="I129" i="20" s="1"/>
  <c r="F165" i="20"/>
  <c r="C216" i="20"/>
  <c r="I215" i="20"/>
  <c r="C215" i="20" s="1"/>
  <c r="C224" i="20"/>
  <c r="H230" i="20"/>
  <c r="H229" i="20" s="1"/>
  <c r="C232" i="20"/>
  <c r="C235" i="20"/>
  <c r="O237" i="20"/>
  <c r="O230" i="20" s="1"/>
  <c r="O229" i="20" s="1"/>
  <c r="C245" i="20"/>
  <c r="C248" i="20"/>
  <c r="C251" i="20"/>
  <c r="F250" i="20"/>
  <c r="I250" i="20"/>
  <c r="C256" i="20"/>
  <c r="C259" i="20"/>
  <c r="F258" i="20"/>
  <c r="I258" i="20"/>
  <c r="O263" i="20"/>
  <c r="O269" i="20"/>
  <c r="O268" i="20" s="1"/>
  <c r="C281" i="20"/>
  <c r="O286" i="20"/>
  <c r="K285" i="21"/>
  <c r="K49" i="21"/>
  <c r="C58" i="20"/>
  <c r="F75" i="20"/>
  <c r="F83" i="20"/>
  <c r="F130" i="20"/>
  <c r="C141" i="20"/>
  <c r="F150" i="20"/>
  <c r="C150" i="20" s="1"/>
  <c r="F174" i="20"/>
  <c r="F178" i="20"/>
  <c r="C178" i="20" s="1"/>
  <c r="F186" i="20"/>
  <c r="C186" i="20" s="1"/>
  <c r="F190" i="20"/>
  <c r="C190" i="20" s="1"/>
  <c r="F194" i="20"/>
  <c r="C205" i="20"/>
  <c r="C221" i="20"/>
  <c r="D230" i="20"/>
  <c r="D229" i="20" s="1"/>
  <c r="D284" i="20" s="1"/>
  <c r="C240" i="20"/>
  <c r="C247" i="20"/>
  <c r="C255" i="20"/>
  <c r="C264" i="20"/>
  <c r="G284" i="20"/>
  <c r="K284" i="20"/>
  <c r="M284" i="20"/>
  <c r="O287" i="21"/>
  <c r="O286" i="21" s="1"/>
  <c r="O20" i="21"/>
  <c r="N285" i="21"/>
  <c r="N49" i="21"/>
  <c r="C231" i="20"/>
  <c r="H284" i="20"/>
  <c r="F287" i="21"/>
  <c r="F20" i="21"/>
  <c r="C20" i="21" s="1"/>
  <c r="C21" i="21"/>
  <c r="E285" i="21"/>
  <c r="E49" i="21"/>
  <c r="G285" i="21"/>
  <c r="G49" i="21"/>
  <c r="L79" i="20"/>
  <c r="L75" i="20" s="1"/>
  <c r="L74" i="20" s="1"/>
  <c r="L51" i="20" s="1"/>
  <c r="I94" i="20"/>
  <c r="I121" i="20"/>
  <c r="I82" i="20" s="1"/>
  <c r="C217" i="20"/>
  <c r="C227" i="20"/>
  <c r="C228" i="20"/>
  <c r="N229" i="20"/>
  <c r="N284" i="20" s="1"/>
  <c r="L230" i="20"/>
  <c r="C233" i="20"/>
  <c r="C236" i="20"/>
  <c r="C243" i="20"/>
  <c r="C252" i="20"/>
  <c r="J258" i="20"/>
  <c r="J229" i="20" s="1"/>
  <c r="C260" i="20"/>
  <c r="L263" i="20"/>
  <c r="L258" i="20" s="1"/>
  <c r="C267" i="20"/>
  <c r="E284" i="20"/>
  <c r="L26" i="21"/>
  <c r="C26" i="21" s="1"/>
  <c r="C27" i="21"/>
  <c r="J285" i="21"/>
  <c r="J49" i="21"/>
  <c r="I234" i="20"/>
  <c r="C234" i="20" s="1"/>
  <c r="F237" i="20"/>
  <c r="F269" i="20"/>
  <c r="I288" i="20"/>
  <c r="D20" i="21"/>
  <c r="H20" i="21"/>
  <c r="L20" i="21"/>
  <c r="C28" i="21"/>
  <c r="C34" i="21"/>
  <c r="C37" i="21"/>
  <c r="C45" i="21"/>
  <c r="C55" i="21"/>
  <c r="L54" i="21"/>
  <c r="L57" i="21"/>
  <c r="C57" i="21" s="1"/>
  <c r="F53" i="21"/>
  <c r="C60" i="21"/>
  <c r="C71" i="21"/>
  <c r="D74" i="21"/>
  <c r="D51" i="21" s="1"/>
  <c r="D50" i="21" s="1"/>
  <c r="I75" i="21"/>
  <c r="M74" i="21"/>
  <c r="M51" i="21" s="1"/>
  <c r="M50" i="21" s="1"/>
  <c r="O82" i="21"/>
  <c r="O74" i="21" s="1"/>
  <c r="L82" i="21"/>
  <c r="L74" i="21" s="1"/>
  <c r="O129" i="21"/>
  <c r="C135" i="21"/>
  <c r="F164" i="21"/>
  <c r="F288" i="20"/>
  <c r="C288" i="20" s="1"/>
  <c r="C295" i="20"/>
  <c r="E20" i="21"/>
  <c r="I20" i="21"/>
  <c r="M20" i="21"/>
  <c r="C22" i="21"/>
  <c r="I57" i="21"/>
  <c r="C64" i="21"/>
  <c r="O68" i="21"/>
  <c r="O66" i="21" s="1"/>
  <c r="O52" i="21" s="1"/>
  <c r="O51" i="21" s="1"/>
  <c r="O50" i="21" s="1"/>
  <c r="C79" i="21"/>
  <c r="C115" i="21"/>
  <c r="C143" i="21"/>
  <c r="F68" i="21"/>
  <c r="C69" i="21"/>
  <c r="I237" i="20"/>
  <c r="I245" i="20"/>
  <c r="I271" i="20"/>
  <c r="C271" i="20" s="1"/>
  <c r="I275" i="20"/>
  <c r="C275" i="20" s="1"/>
  <c r="C56" i="21"/>
  <c r="I54" i="21"/>
  <c r="C67" i="21"/>
  <c r="L66" i="21"/>
  <c r="F75" i="21"/>
  <c r="H74" i="21"/>
  <c r="H51" i="21" s="1"/>
  <c r="H50" i="21" s="1"/>
  <c r="C88" i="21"/>
  <c r="C111" i="21"/>
  <c r="C121" i="21"/>
  <c r="L129" i="21"/>
  <c r="I102" i="21"/>
  <c r="I82" i="21" s="1"/>
  <c r="I130" i="21"/>
  <c r="I129" i="21" s="1"/>
  <c r="I150" i="21"/>
  <c r="I174" i="21"/>
  <c r="I178" i="21"/>
  <c r="L230" i="21"/>
  <c r="L229" i="21" s="1"/>
  <c r="L269" i="21"/>
  <c r="L268" i="21" s="1"/>
  <c r="F269" i="21"/>
  <c r="C275" i="21"/>
  <c r="D284" i="21"/>
  <c r="H284" i="21"/>
  <c r="C77" i="21"/>
  <c r="F82" i="21"/>
  <c r="C89" i="21"/>
  <c r="F94" i="21"/>
  <c r="C94" i="21" s="1"/>
  <c r="F102" i="21"/>
  <c r="C102" i="21" s="1"/>
  <c r="F130" i="21"/>
  <c r="C141" i="21"/>
  <c r="F150" i="21"/>
  <c r="F174" i="21"/>
  <c r="C182" i="21"/>
  <c r="C197" i="21"/>
  <c r="C203" i="21"/>
  <c r="C232" i="21"/>
  <c r="I230" i="21"/>
  <c r="I229" i="21" s="1"/>
  <c r="C251" i="21"/>
  <c r="F250" i="21"/>
  <c r="E284" i="21"/>
  <c r="N284" i="21"/>
  <c r="C281" i="21"/>
  <c r="G55" i="22"/>
  <c r="G110" i="22"/>
  <c r="C187" i="21"/>
  <c r="F186" i="21"/>
  <c r="C186" i="21" s="1"/>
  <c r="C191" i="21"/>
  <c r="F190" i="21"/>
  <c r="C190" i="21" s="1"/>
  <c r="L193" i="21"/>
  <c r="C204" i="21"/>
  <c r="I203" i="21"/>
  <c r="I194" i="21" s="1"/>
  <c r="J284" i="21"/>
  <c r="I121" i="21"/>
  <c r="I165" i="21"/>
  <c r="I164" i="21" s="1"/>
  <c r="L178" i="21"/>
  <c r="L173" i="21" s="1"/>
  <c r="L172" i="21" s="1"/>
  <c r="C195" i="21"/>
  <c r="F194" i="21"/>
  <c r="G284" i="21"/>
  <c r="K284" i="21"/>
  <c r="I183" i="21"/>
  <c r="C183" i="21" s="1"/>
  <c r="I187" i="21"/>
  <c r="I186" i="21" s="1"/>
  <c r="C205" i="21"/>
  <c r="E75" i="22"/>
  <c r="E91" i="22"/>
  <c r="E110" i="22"/>
  <c r="E140" i="22"/>
  <c r="E153" i="22"/>
  <c r="F259" i="21"/>
  <c r="C276" i="21"/>
  <c r="C280" i="21"/>
  <c r="E82" i="22"/>
  <c r="I193" i="21" l="1"/>
  <c r="I284" i="21"/>
  <c r="M285" i="21"/>
  <c r="M49" i="21"/>
  <c r="J284" i="20"/>
  <c r="J193" i="20"/>
  <c r="C287" i="19"/>
  <c r="F286" i="19"/>
  <c r="I286" i="17"/>
  <c r="C287" i="17"/>
  <c r="I268" i="16"/>
  <c r="C269" i="16"/>
  <c r="K285" i="19"/>
  <c r="K49" i="19"/>
  <c r="J285" i="18"/>
  <c r="J49" i="18"/>
  <c r="M285" i="17"/>
  <c r="M49" i="17"/>
  <c r="G285" i="17"/>
  <c r="G49" i="17"/>
  <c r="O285" i="21"/>
  <c r="O49" i="21"/>
  <c r="D285" i="21"/>
  <c r="D49" i="21"/>
  <c r="O193" i="20"/>
  <c r="O284" i="20"/>
  <c r="K49" i="20"/>
  <c r="K285" i="20"/>
  <c r="E285" i="19"/>
  <c r="E49" i="19"/>
  <c r="N285" i="19"/>
  <c r="N49" i="19"/>
  <c r="M285" i="19"/>
  <c r="M49" i="19"/>
  <c r="N285" i="18"/>
  <c r="N49" i="18"/>
  <c r="D285" i="18"/>
  <c r="D49" i="18"/>
  <c r="D285" i="16"/>
  <c r="D49" i="16"/>
  <c r="D24" i="16"/>
  <c r="H285" i="21"/>
  <c r="H49" i="21"/>
  <c r="O284" i="21"/>
  <c r="L284" i="19"/>
  <c r="O284" i="19"/>
  <c r="I193" i="19"/>
  <c r="O51" i="19"/>
  <c r="C195" i="18"/>
  <c r="F194" i="18"/>
  <c r="K285" i="18"/>
  <c r="K49" i="18"/>
  <c r="K285" i="17"/>
  <c r="K49" i="17"/>
  <c r="O193" i="16"/>
  <c r="N285" i="16"/>
  <c r="N49" i="16"/>
  <c r="C194" i="21"/>
  <c r="C230" i="21"/>
  <c r="C150" i="21"/>
  <c r="M284" i="21"/>
  <c r="F268" i="21"/>
  <c r="C269" i="21"/>
  <c r="I173" i="21"/>
  <c r="I172" i="21" s="1"/>
  <c r="I74" i="21"/>
  <c r="I269" i="20"/>
  <c r="I268" i="20" s="1"/>
  <c r="F286" i="21"/>
  <c r="C286" i="21" s="1"/>
  <c r="C287" i="21"/>
  <c r="C75" i="20"/>
  <c r="C121" i="20"/>
  <c r="N193" i="20"/>
  <c r="C20" i="20"/>
  <c r="N284" i="19"/>
  <c r="F52" i="20"/>
  <c r="C53" i="20"/>
  <c r="C26" i="20"/>
  <c r="C269" i="19"/>
  <c r="O193" i="19"/>
  <c r="C197" i="19"/>
  <c r="C288" i="19"/>
  <c r="I230" i="19"/>
  <c r="I229" i="19" s="1"/>
  <c r="C94" i="19"/>
  <c r="C57" i="19"/>
  <c r="F66" i="19"/>
  <c r="C66" i="19" s="1"/>
  <c r="G51" i="19"/>
  <c r="G50" i="19" s="1"/>
  <c r="F129" i="19"/>
  <c r="C129" i="19" s="1"/>
  <c r="F82" i="19"/>
  <c r="C82" i="19" s="1"/>
  <c r="I258" i="18"/>
  <c r="I229" i="18" s="1"/>
  <c r="C237" i="18"/>
  <c r="F230" i="18"/>
  <c r="I173" i="18"/>
  <c r="I172" i="18" s="1"/>
  <c r="C129" i="18"/>
  <c r="F186" i="18"/>
  <c r="C186" i="18" s="1"/>
  <c r="C259" i="18"/>
  <c r="H51" i="18"/>
  <c r="H50" i="18" s="1"/>
  <c r="C263" i="17"/>
  <c r="C251" i="17"/>
  <c r="F250" i="17"/>
  <c r="C250" i="17" s="1"/>
  <c r="C250" i="18"/>
  <c r="M284" i="17"/>
  <c r="C130" i="18"/>
  <c r="F173" i="17"/>
  <c r="F53" i="17"/>
  <c r="C54" i="17"/>
  <c r="I172" i="17"/>
  <c r="C215" i="17"/>
  <c r="C187" i="17"/>
  <c r="I230" i="17"/>
  <c r="I229" i="17" s="1"/>
  <c r="I193" i="17" s="1"/>
  <c r="I129" i="16"/>
  <c r="H285" i="17"/>
  <c r="H49" i="17"/>
  <c r="I193" i="16"/>
  <c r="O52" i="16"/>
  <c r="O51" i="16" s="1"/>
  <c r="O50" i="16" s="1"/>
  <c r="F230" i="16"/>
  <c r="C271" i="16"/>
  <c r="C174" i="16"/>
  <c r="F82" i="16"/>
  <c r="E285" i="16"/>
  <c r="E49" i="16"/>
  <c r="C259" i="21"/>
  <c r="F258" i="21"/>
  <c r="C258" i="21" s="1"/>
  <c r="I53" i="21"/>
  <c r="I52" i="21" s="1"/>
  <c r="I51" i="21" s="1"/>
  <c r="I50" i="21" s="1"/>
  <c r="C54" i="21"/>
  <c r="C165" i="21"/>
  <c r="F268" i="20"/>
  <c r="C269" i="20"/>
  <c r="L229" i="20"/>
  <c r="C263" i="20"/>
  <c r="O51" i="20"/>
  <c r="O50" i="20" s="1"/>
  <c r="C268" i="19"/>
  <c r="F203" i="19"/>
  <c r="C203" i="19" s="1"/>
  <c r="C204" i="19"/>
  <c r="C195" i="19"/>
  <c r="F194" i="19"/>
  <c r="C173" i="19"/>
  <c r="F172" i="19"/>
  <c r="C172" i="19" s="1"/>
  <c r="C237" i="19"/>
  <c r="H193" i="19"/>
  <c r="H50" i="19" s="1"/>
  <c r="F268" i="18"/>
  <c r="C281" i="18"/>
  <c r="C130" i="19"/>
  <c r="O20" i="19"/>
  <c r="F172" i="18"/>
  <c r="C172" i="18" s="1"/>
  <c r="C173" i="18"/>
  <c r="F52" i="18"/>
  <c r="C53" i="18"/>
  <c r="F82" i="18"/>
  <c r="O258" i="17"/>
  <c r="O229" i="17" s="1"/>
  <c r="C102" i="17"/>
  <c r="C251" i="18"/>
  <c r="L194" i="18"/>
  <c r="C66" i="18"/>
  <c r="C281" i="17"/>
  <c r="F164" i="17"/>
  <c r="C164" i="17" s="1"/>
  <c r="C165" i="17"/>
  <c r="F75" i="17"/>
  <c r="C76" i="17"/>
  <c r="L287" i="17"/>
  <c r="L286" i="17" s="1"/>
  <c r="L284" i="16"/>
  <c r="C281" i="16"/>
  <c r="F230" i="17"/>
  <c r="F82" i="17"/>
  <c r="C82" i="17" s="1"/>
  <c r="C129" i="17"/>
  <c r="N285" i="17"/>
  <c r="N49" i="17"/>
  <c r="F53" i="16"/>
  <c r="L193" i="16"/>
  <c r="L50" i="16" s="1"/>
  <c r="H285" i="16"/>
  <c r="H49" i="16"/>
  <c r="G285" i="16"/>
  <c r="G49" i="16"/>
  <c r="F129" i="16"/>
  <c r="C130" i="21"/>
  <c r="F129" i="21"/>
  <c r="C129" i="21" s="1"/>
  <c r="C82" i="21"/>
  <c r="C75" i="21"/>
  <c r="F66" i="21"/>
  <c r="C66" i="21" s="1"/>
  <c r="C68" i="21"/>
  <c r="C164" i="21"/>
  <c r="C237" i="20"/>
  <c r="I230" i="20"/>
  <c r="I229" i="20" s="1"/>
  <c r="I193" i="20" s="1"/>
  <c r="C130" i="20"/>
  <c r="F129" i="20"/>
  <c r="C129" i="20" s="1"/>
  <c r="F164" i="20"/>
  <c r="C164" i="20" s="1"/>
  <c r="C165" i="20"/>
  <c r="J50" i="20"/>
  <c r="N50" i="20"/>
  <c r="H193" i="20"/>
  <c r="H50" i="20" s="1"/>
  <c r="M285" i="20"/>
  <c r="M49" i="20"/>
  <c r="C251" i="19"/>
  <c r="F250" i="19"/>
  <c r="C250" i="19" s="1"/>
  <c r="D193" i="19"/>
  <c r="D50" i="19" s="1"/>
  <c r="C230" i="19"/>
  <c r="C165" i="19"/>
  <c r="F164" i="19"/>
  <c r="C164" i="19" s="1"/>
  <c r="I287" i="20"/>
  <c r="I286" i="20" s="1"/>
  <c r="C286" i="20" s="1"/>
  <c r="I20" i="20"/>
  <c r="F75" i="19"/>
  <c r="C76" i="19"/>
  <c r="L193" i="19"/>
  <c r="I74" i="19"/>
  <c r="I51" i="19" s="1"/>
  <c r="I50" i="19" s="1"/>
  <c r="O286" i="19"/>
  <c r="C197" i="18"/>
  <c r="F164" i="18"/>
  <c r="C164" i="18" s="1"/>
  <c r="C165" i="18"/>
  <c r="G50" i="18"/>
  <c r="E49" i="18"/>
  <c r="E285" i="18"/>
  <c r="F287" i="18"/>
  <c r="F258" i="17"/>
  <c r="C259" i="17"/>
  <c r="I82" i="18"/>
  <c r="I74" i="18" s="1"/>
  <c r="I51" i="18" s="1"/>
  <c r="M285" i="18"/>
  <c r="M49" i="18"/>
  <c r="C268" i="17"/>
  <c r="I129" i="17"/>
  <c r="I74" i="17" s="1"/>
  <c r="O51" i="18"/>
  <c r="O51" i="17"/>
  <c r="F286" i="16"/>
  <c r="C286" i="16" s="1"/>
  <c r="C287" i="16"/>
  <c r="F195" i="17"/>
  <c r="C130" i="17"/>
  <c r="D24" i="17"/>
  <c r="D49" i="17"/>
  <c r="F203" i="16"/>
  <c r="C204" i="16"/>
  <c r="C75" i="16"/>
  <c r="F74" i="16"/>
  <c r="C250" i="21"/>
  <c r="C174" i="21"/>
  <c r="F173" i="21"/>
  <c r="C178" i="21"/>
  <c r="L53" i="21"/>
  <c r="L52" i="21" s="1"/>
  <c r="L51" i="21" s="1"/>
  <c r="L50" i="21" s="1"/>
  <c r="F230" i="20"/>
  <c r="C194" i="20"/>
  <c r="C174" i="20"/>
  <c r="F173" i="20"/>
  <c r="C83" i="20"/>
  <c r="F82" i="20"/>
  <c r="C82" i="20" s="1"/>
  <c r="C258" i="20"/>
  <c r="C250" i="20"/>
  <c r="I75" i="20"/>
  <c r="I74" i="20" s="1"/>
  <c r="I51" i="20"/>
  <c r="D193" i="20"/>
  <c r="D50" i="20" s="1"/>
  <c r="G285" i="20"/>
  <c r="G49" i="20"/>
  <c r="C281" i="19"/>
  <c r="C187" i="19"/>
  <c r="F186" i="19"/>
  <c r="C186" i="19" s="1"/>
  <c r="C27" i="19"/>
  <c r="L26" i="19"/>
  <c r="J51" i="19"/>
  <c r="J50" i="19" s="1"/>
  <c r="O258" i="18"/>
  <c r="O229" i="18" s="1"/>
  <c r="O284" i="18" s="1"/>
  <c r="C53" i="19"/>
  <c r="F52" i="19"/>
  <c r="C271" i="18"/>
  <c r="I269" i="18"/>
  <c r="I268" i="18" s="1"/>
  <c r="I203" i="18"/>
  <c r="C203" i="18" s="1"/>
  <c r="F286" i="17"/>
  <c r="C286" i="17" s="1"/>
  <c r="L51" i="19"/>
  <c r="L50" i="19" s="1"/>
  <c r="O193" i="18"/>
  <c r="C269" i="17"/>
  <c r="L26" i="17"/>
  <c r="C26" i="17" s="1"/>
  <c r="C31" i="17"/>
  <c r="E285" i="17"/>
  <c r="E49" i="17"/>
  <c r="C165" i="16"/>
  <c r="F164" i="16"/>
  <c r="C164" i="16" s="1"/>
  <c r="I82" i="16"/>
  <c r="I74" i="16" s="1"/>
  <c r="I51" i="16" s="1"/>
  <c r="I50" i="16" s="1"/>
  <c r="C203" i="17"/>
  <c r="L51" i="17"/>
  <c r="L50" i="17" s="1"/>
  <c r="C268" i="16"/>
  <c r="J285" i="16"/>
  <c r="J49" i="16"/>
  <c r="C234" i="16"/>
  <c r="C173" i="16"/>
  <c r="F172" i="16"/>
  <c r="C172" i="16" s="1"/>
  <c r="K285" i="16"/>
  <c r="K49" i="16"/>
  <c r="O193" i="17" l="1"/>
  <c r="O284" i="17"/>
  <c r="L49" i="16"/>
  <c r="L285" i="16"/>
  <c r="I285" i="16"/>
  <c r="I49" i="16"/>
  <c r="I285" i="19"/>
  <c r="I49" i="19"/>
  <c r="H285" i="19"/>
  <c r="H49" i="19"/>
  <c r="I51" i="17"/>
  <c r="I50" i="17" s="1"/>
  <c r="I284" i="17"/>
  <c r="D285" i="19"/>
  <c r="D49" i="19"/>
  <c r="C52" i="19"/>
  <c r="I194" i="18"/>
  <c r="I193" i="18" s="1"/>
  <c r="I50" i="18" s="1"/>
  <c r="F172" i="21"/>
  <c r="C172" i="21" s="1"/>
  <c r="C173" i="21"/>
  <c r="C203" i="16"/>
  <c r="F194" i="16"/>
  <c r="O50" i="17"/>
  <c r="C258" i="17"/>
  <c r="G49" i="18"/>
  <c r="G24" i="18"/>
  <c r="J49" i="20"/>
  <c r="J285" i="20"/>
  <c r="C129" i="16"/>
  <c r="C258" i="18"/>
  <c r="C194" i="19"/>
  <c r="I285" i="21"/>
  <c r="I49" i="21"/>
  <c r="C230" i="16"/>
  <c r="F229" i="16"/>
  <c r="F172" i="17"/>
  <c r="C172" i="17" s="1"/>
  <c r="C173" i="17"/>
  <c r="H285" i="18"/>
  <c r="H49" i="18"/>
  <c r="F74" i="20"/>
  <c r="C74" i="20" s="1"/>
  <c r="I284" i="20"/>
  <c r="O50" i="19"/>
  <c r="I284" i="16"/>
  <c r="I284" i="18"/>
  <c r="C26" i="19"/>
  <c r="L20" i="19"/>
  <c r="C20" i="19" s="1"/>
  <c r="D285" i="20"/>
  <c r="D49" i="20"/>
  <c r="F172" i="20"/>
  <c r="C172" i="20" s="1"/>
  <c r="C173" i="20"/>
  <c r="F229" i="20"/>
  <c r="C230" i="20"/>
  <c r="C74" i="16"/>
  <c r="C195" i="17"/>
  <c r="F194" i="17"/>
  <c r="O50" i="18"/>
  <c r="F286" i="18"/>
  <c r="C286" i="18" s="1"/>
  <c r="C287" i="18"/>
  <c r="F74" i="19"/>
  <c r="C74" i="19" s="1"/>
  <c r="C75" i="19"/>
  <c r="H285" i="20"/>
  <c r="H49" i="20"/>
  <c r="F74" i="17"/>
  <c r="C74" i="17" s="1"/>
  <c r="C75" i="17"/>
  <c r="O285" i="20"/>
  <c r="O49" i="20"/>
  <c r="C268" i="20"/>
  <c r="C82" i="16"/>
  <c r="O49" i="16"/>
  <c r="O285" i="16"/>
  <c r="C230" i="18"/>
  <c r="F229" i="18"/>
  <c r="F193" i="18" s="1"/>
  <c r="C193" i="18" s="1"/>
  <c r="F52" i="21"/>
  <c r="C286" i="19"/>
  <c r="L285" i="19"/>
  <c r="L49" i="19"/>
  <c r="I50" i="20"/>
  <c r="L285" i="21"/>
  <c r="L49" i="21"/>
  <c r="D20" i="17"/>
  <c r="F24" i="17"/>
  <c r="F229" i="19"/>
  <c r="N285" i="20"/>
  <c r="N49" i="20"/>
  <c r="F74" i="21"/>
  <c r="C74" i="21" s="1"/>
  <c r="F52" i="16"/>
  <c r="C53" i="16"/>
  <c r="L20" i="17"/>
  <c r="L193" i="18"/>
  <c r="L50" i="18" s="1"/>
  <c r="L284" i="18"/>
  <c r="C82" i="18"/>
  <c r="F74" i="18"/>
  <c r="C74" i="18" s="1"/>
  <c r="C268" i="18"/>
  <c r="G285" i="19"/>
  <c r="G49" i="19"/>
  <c r="C53" i="21"/>
  <c r="C268" i="21"/>
  <c r="O284" i="16"/>
  <c r="C194" i="18"/>
  <c r="L285" i="17"/>
  <c r="L49" i="17"/>
  <c r="J285" i="19"/>
  <c r="J49" i="19"/>
  <c r="F229" i="21"/>
  <c r="D285" i="17"/>
  <c r="C287" i="20"/>
  <c r="C230" i="17"/>
  <c r="F229" i="17"/>
  <c r="C52" i="18"/>
  <c r="C269" i="18"/>
  <c r="L193" i="20"/>
  <c r="L50" i="20" s="1"/>
  <c r="L284" i="20"/>
  <c r="F52" i="17"/>
  <c r="C53" i="17"/>
  <c r="I284" i="19"/>
  <c r="C52" i="20"/>
  <c r="F51" i="20"/>
  <c r="F24" i="16"/>
  <c r="D20" i="16"/>
  <c r="L284" i="21"/>
  <c r="I49" i="18" l="1"/>
  <c r="C24" i="16"/>
  <c r="F20" i="16"/>
  <c r="C20" i="16" s="1"/>
  <c r="L285" i="18"/>
  <c r="L49" i="18"/>
  <c r="C24" i="17"/>
  <c r="F20" i="17"/>
  <c r="C20" i="17" s="1"/>
  <c r="I285" i="20"/>
  <c r="I49" i="20"/>
  <c r="C52" i="21"/>
  <c r="F51" i="21"/>
  <c r="O285" i="19"/>
  <c r="O49" i="19"/>
  <c r="C51" i="20"/>
  <c r="C52" i="17"/>
  <c r="F51" i="17"/>
  <c r="C229" i="18"/>
  <c r="F284" i="18"/>
  <c r="C284" i="18" s="1"/>
  <c r="I24" i="18"/>
  <c r="I285" i="18" s="1"/>
  <c r="G20" i="18"/>
  <c r="O285" i="17"/>
  <c r="O49" i="17"/>
  <c r="I285" i="17"/>
  <c r="I49" i="17"/>
  <c r="F51" i="18"/>
  <c r="F284" i="20"/>
  <c r="C284" i="20" s="1"/>
  <c r="O285" i="18"/>
  <c r="O49" i="18"/>
  <c r="C194" i="16"/>
  <c r="F193" i="16"/>
  <c r="C193" i="16" s="1"/>
  <c r="L49" i="20"/>
  <c r="L285" i="20"/>
  <c r="C229" i="17"/>
  <c r="F284" i="17"/>
  <c r="C284" i="17" s="1"/>
  <c r="C229" i="21"/>
  <c r="F193" i="21"/>
  <c r="C193" i="21" s="1"/>
  <c r="F284" i="21"/>
  <c r="C284" i="21" s="1"/>
  <c r="F51" i="16"/>
  <c r="C52" i="16"/>
  <c r="C229" i="19"/>
  <c r="F284" i="19"/>
  <c r="C284" i="19" s="1"/>
  <c r="C194" i="17"/>
  <c r="F193" i="17"/>
  <c r="C193" i="17" s="1"/>
  <c r="C229" i="20"/>
  <c r="F193" i="20"/>
  <c r="C193" i="20" s="1"/>
  <c r="C229" i="16"/>
  <c r="F284" i="16"/>
  <c r="C284" i="16" s="1"/>
  <c r="F193" i="19"/>
  <c r="C193" i="19" s="1"/>
  <c r="G285" i="18"/>
  <c r="F51" i="19"/>
  <c r="F50" i="19" l="1"/>
  <c r="C51" i="19"/>
  <c r="C51" i="16"/>
  <c r="F50" i="16"/>
  <c r="F50" i="20"/>
  <c r="C51" i="21"/>
  <c r="F50" i="21"/>
  <c r="C51" i="18"/>
  <c r="F50" i="18"/>
  <c r="C51" i="17"/>
  <c r="F50" i="17"/>
  <c r="C24" i="18"/>
  <c r="I20" i="18"/>
  <c r="C20" i="18" s="1"/>
  <c r="F285" i="17" l="1"/>
  <c r="C285" i="17" s="1"/>
  <c r="F49" i="17"/>
  <c r="C49" i="17" s="1"/>
  <c r="C50" i="17"/>
  <c r="F285" i="16"/>
  <c r="C285" i="16" s="1"/>
  <c r="C50" i="16"/>
  <c r="F49" i="16"/>
  <c r="C49" i="16" s="1"/>
  <c r="F285" i="21"/>
  <c r="C285" i="21" s="1"/>
  <c r="F49" i="21"/>
  <c r="C49" i="21" s="1"/>
  <c r="C50" i="21"/>
  <c r="F285" i="18"/>
  <c r="C285" i="18" s="1"/>
  <c r="C50" i="18"/>
  <c r="F49" i="18"/>
  <c r="C49" i="18" s="1"/>
  <c r="F285" i="20"/>
  <c r="C285" i="20" s="1"/>
  <c r="F49" i="20"/>
  <c r="C49" i="20" s="1"/>
  <c r="C50" i="20"/>
  <c r="F285" i="19"/>
  <c r="C285" i="19" s="1"/>
  <c r="F49" i="19"/>
  <c r="C49" i="19" s="1"/>
  <c r="C50" i="19"/>
  <c r="I210" i="15" l="1"/>
  <c r="H210" i="15"/>
  <c r="I209" i="15"/>
  <c r="H209" i="15"/>
  <c r="I208" i="15"/>
  <c r="H208" i="15"/>
  <c r="I207" i="15"/>
  <c r="I206" i="15" s="1"/>
  <c r="I199" i="15" s="1"/>
  <c r="H207" i="15"/>
  <c r="H206" i="15" s="1"/>
  <c r="H199" i="15" s="1"/>
  <c r="G206" i="15"/>
  <c r="F206" i="15"/>
  <c r="E206" i="15"/>
  <c r="D206" i="15"/>
  <c r="I205" i="15"/>
  <c r="H205" i="15"/>
  <c r="I204" i="15"/>
  <c r="H204" i="15"/>
  <c r="I203" i="15"/>
  <c r="H203" i="15"/>
  <c r="G203" i="15"/>
  <c r="F203" i="15"/>
  <c r="E203" i="15"/>
  <c r="D203" i="15"/>
  <c r="I202" i="15"/>
  <c r="H202" i="15"/>
  <c r="I201" i="15"/>
  <c r="H201" i="15"/>
  <c r="I200" i="15"/>
  <c r="H200" i="15"/>
  <c r="G199" i="15"/>
  <c r="F199" i="15"/>
  <c r="E199" i="15"/>
  <c r="D199" i="15"/>
  <c r="I198" i="15"/>
  <c r="H198" i="15"/>
  <c r="I197" i="15"/>
  <c r="H197" i="15"/>
  <c r="I196" i="15"/>
  <c r="H196" i="15"/>
  <c r="I195" i="15"/>
  <c r="I194" i="15" s="1"/>
  <c r="H195" i="15"/>
  <c r="H194" i="15" s="1"/>
  <c r="G194" i="15"/>
  <c r="F194" i="15"/>
  <c r="E194" i="15"/>
  <c r="D194" i="15"/>
  <c r="I193" i="15"/>
  <c r="H193" i="15"/>
  <c r="I192" i="15"/>
  <c r="H192" i="15"/>
  <c r="I191" i="15"/>
  <c r="H191" i="15"/>
  <c r="I190" i="15"/>
  <c r="H190" i="15"/>
  <c r="I189" i="15"/>
  <c r="I188" i="15" s="1"/>
  <c r="H189" i="15"/>
  <c r="H188" i="15" s="1"/>
  <c r="G188" i="15"/>
  <c r="F188" i="15"/>
  <c r="E188" i="15"/>
  <c r="D188" i="15"/>
  <c r="I187" i="15"/>
  <c r="H187" i="15"/>
  <c r="I186" i="15"/>
  <c r="H186" i="15"/>
  <c r="I185" i="15"/>
  <c r="I184" i="15" s="1"/>
  <c r="H185" i="15"/>
  <c r="H184" i="15" s="1"/>
  <c r="G184" i="15"/>
  <c r="F184" i="15"/>
  <c r="E184" i="15"/>
  <c r="D184" i="15"/>
  <c r="I183" i="15"/>
  <c r="H183" i="15"/>
  <c r="I182" i="15"/>
  <c r="H182" i="15"/>
  <c r="I181" i="15"/>
  <c r="H181" i="15"/>
  <c r="I180" i="15"/>
  <c r="H180" i="15"/>
  <c r="I179" i="15"/>
  <c r="H179" i="15"/>
  <c r="I178" i="15"/>
  <c r="H178" i="15"/>
  <c r="I177" i="15"/>
  <c r="H177" i="15"/>
  <c r="I176" i="15"/>
  <c r="H176" i="15"/>
  <c r="I175" i="15"/>
  <c r="H175" i="15"/>
  <c r="G175" i="15"/>
  <c r="F175" i="15"/>
  <c r="E175" i="15"/>
  <c r="E174" i="15" s="1"/>
  <c r="D175" i="15"/>
  <c r="G174" i="15"/>
  <c r="F174" i="15"/>
  <c r="D174" i="15"/>
  <c r="I173" i="15"/>
  <c r="H173" i="15"/>
  <c r="I172" i="15"/>
  <c r="H172" i="15"/>
  <c r="I171" i="15"/>
  <c r="I170" i="15" s="1"/>
  <c r="H171" i="15"/>
  <c r="H170" i="15"/>
  <c r="G170" i="15"/>
  <c r="F170" i="15"/>
  <c r="E170" i="15"/>
  <c r="D170" i="15"/>
  <c r="I169" i="15"/>
  <c r="I168" i="15" s="1"/>
  <c r="H169" i="15"/>
  <c r="H168" i="15"/>
  <c r="G168" i="15"/>
  <c r="F168" i="15"/>
  <c r="E168" i="15"/>
  <c r="D168" i="15"/>
  <c r="I167" i="15"/>
  <c r="I166" i="15" s="1"/>
  <c r="H167" i="15"/>
  <c r="H166" i="15" s="1"/>
  <c r="G166" i="15"/>
  <c r="F166" i="15"/>
  <c r="E166" i="15"/>
  <c r="D166" i="15"/>
  <c r="I165" i="15"/>
  <c r="I164" i="15" s="1"/>
  <c r="H165" i="15"/>
  <c r="H164" i="15" s="1"/>
  <c r="G164" i="15"/>
  <c r="F164" i="15"/>
  <c r="E164" i="15"/>
  <c r="D164" i="15"/>
  <c r="I163" i="15"/>
  <c r="H163" i="15"/>
  <c r="I162" i="15"/>
  <c r="H162" i="15"/>
  <c r="H161" i="15" s="1"/>
  <c r="H147" i="15" s="1"/>
  <c r="I161" i="15"/>
  <c r="G161" i="15"/>
  <c r="F161" i="15"/>
  <c r="E161" i="15"/>
  <c r="E147" i="15" s="1"/>
  <c r="D161" i="15"/>
  <c r="I160" i="15"/>
  <c r="H160" i="15"/>
  <c r="I159" i="15"/>
  <c r="H159" i="15"/>
  <c r="I158" i="15"/>
  <c r="H158" i="15"/>
  <c r="I157" i="15"/>
  <c r="I156" i="15" s="1"/>
  <c r="H157" i="15"/>
  <c r="H156" i="15"/>
  <c r="G156" i="15"/>
  <c r="F156" i="15"/>
  <c r="E156" i="15"/>
  <c r="D156" i="15"/>
  <c r="I155" i="15"/>
  <c r="H155" i="15"/>
  <c r="I154" i="15"/>
  <c r="H154" i="15"/>
  <c r="I153" i="15"/>
  <c r="H153" i="15"/>
  <c r="I152" i="15"/>
  <c r="H152" i="15"/>
  <c r="I151" i="15"/>
  <c r="I150" i="15" s="1"/>
  <c r="I147" i="15" s="1"/>
  <c r="H151" i="15"/>
  <c r="H150" i="15"/>
  <c r="G150" i="15"/>
  <c r="F150" i="15"/>
  <c r="E150" i="15"/>
  <c r="D150" i="15"/>
  <c r="I149" i="15"/>
  <c r="I148" i="15" s="1"/>
  <c r="H149" i="15"/>
  <c r="H148" i="15"/>
  <c r="G148" i="15"/>
  <c r="F148" i="15"/>
  <c r="E148" i="15"/>
  <c r="D148" i="15"/>
  <c r="F147" i="15"/>
  <c r="D147" i="15"/>
  <c r="I146" i="15"/>
  <c r="H146" i="15"/>
  <c r="I145" i="15"/>
  <c r="H145" i="15"/>
  <c r="I144" i="15"/>
  <c r="H144" i="15"/>
  <c r="I143" i="15"/>
  <c r="H143" i="15"/>
  <c r="G143" i="15"/>
  <c r="F143" i="15"/>
  <c r="E143" i="15"/>
  <c r="D143" i="15"/>
  <c r="I142" i="15"/>
  <c r="H142" i="15"/>
  <c r="I141" i="15"/>
  <c r="H141" i="15"/>
  <c r="G141" i="15"/>
  <c r="F141" i="15"/>
  <c r="E141" i="15"/>
  <c r="D141" i="15"/>
  <c r="I140" i="15"/>
  <c r="H140" i="15"/>
  <c r="I139" i="15"/>
  <c r="H139" i="15"/>
  <c r="G139" i="15"/>
  <c r="F139" i="15"/>
  <c r="E139" i="15"/>
  <c r="D139" i="15"/>
  <c r="I138" i="15"/>
  <c r="H138" i="15"/>
  <c r="I137" i="15"/>
  <c r="H137" i="15"/>
  <c r="G137" i="15"/>
  <c r="F137" i="15"/>
  <c r="E137" i="15"/>
  <c r="D137" i="15"/>
  <c r="I136" i="15"/>
  <c r="H136" i="15"/>
  <c r="I135" i="15"/>
  <c r="H135" i="15"/>
  <c r="G135" i="15"/>
  <c r="F135" i="15"/>
  <c r="E135" i="15"/>
  <c r="E129" i="15" s="1"/>
  <c r="D135" i="15"/>
  <c r="I134" i="15"/>
  <c r="H134" i="15"/>
  <c r="I133" i="15"/>
  <c r="H133" i="15"/>
  <c r="I132" i="15"/>
  <c r="H132" i="15"/>
  <c r="I131" i="15"/>
  <c r="I130" i="15" s="1"/>
  <c r="I129" i="15" s="1"/>
  <c r="H131" i="15"/>
  <c r="H130" i="15"/>
  <c r="G130" i="15"/>
  <c r="G129" i="15" s="1"/>
  <c r="F130" i="15"/>
  <c r="E130" i="15"/>
  <c r="D130" i="15"/>
  <c r="H129" i="15"/>
  <c r="F129" i="15"/>
  <c r="D129" i="15"/>
  <c r="I128" i="15"/>
  <c r="H128" i="15"/>
  <c r="I127" i="15"/>
  <c r="H127" i="15"/>
  <c r="G127" i="15"/>
  <c r="F127" i="15"/>
  <c r="E127" i="15"/>
  <c r="D127" i="15"/>
  <c r="I126" i="15"/>
  <c r="H126" i="15"/>
  <c r="I125" i="15"/>
  <c r="H125" i="15"/>
  <c r="I124" i="15"/>
  <c r="H124" i="15"/>
  <c r="I123" i="15"/>
  <c r="H123" i="15"/>
  <c r="G123" i="15"/>
  <c r="F123" i="15"/>
  <c r="E123" i="15"/>
  <c r="D123" i="15"/>
  <c r="I122" i="15"/>
  <c r="H122" i="15"/>
  <c r="I121" i="15"/>
  <c r="I120" i="15" s="1"/>
  <c r="H121" i="15"/>
  <c r="H120" i="15" s="1"/>
  <c r="H116" i="15" s="1"/>
  <c r="G120" i="15"/>
  <c r="G116" i="15" s="1"/>
  <c r="F120" i="15"/>
  <c r="E120" i="15"/>
  <c r="D120" i="15"/>
  <c r="I119" i="15"/>
  <c r="H119" i="15"/>
  <c r="I118" i="15"/>
  <c r="H118" i="15"/>
  <c r="I117" i="15"/>
  <c r="I116" i="15" s="1"/>
  <c r="H117" i="15"/>
  <c r="G117" i="15"/>
  <c r="F117" i="15"/>
  <c r="E117" i="15"/>
  <c r="E116" i="15" s="1"/>
  <c r="D117" i="15"/>
  <c r="F116" i="15"/>
  <c r="D116" i="15"/>
  <c r="I115" i="15"/>
  <c r="H115" i="15"/>
  <c r="I114" i="15"/>
  <c r="H114" i="15"/>
  <c r="I113" i="15"/>
  <c r="I112" i="15" s="1"/>
  <c r="H113" i="15"/>
  <c r="H112" i="15"/>
  <c r="G112" i="15"/>
  <c r="F112" i="15"/>
  <c r="E112" i="15"/>
  <c r="D112" i="15"/>
  <c r="I111" i="15"/>
  <c r="H111" i="15"/>
  <c r="I110" i="15"/>
  <c r="H110" i="15"/>
  <c r="I109" i="15"/>
  <c r="H109" i="15"/>
  <c r="G109" i="15"/>
  <c r="F109" i="15"/>
  <c r="E109" i="15"/>
  <c r="D109" i="15"/>
  <c r="I108" i="15"/>
  <c r="H108" i="15"/>
  <c r="I107" i="15"/>
  <c r="I106" i="15" s="1"/>
  <c r="H107" i="15"/>
  <c r="H106" i="15" s="1"/>
  <c r="G106" i="15"/>
  <c r="F106" i="15"/>
  <c r="E106" i="15"/>
  <c r="D106" i="15"/>
  <c r="I105" i="15"/>
  <c r="H105" i="15"/>
  <c r="I104" i="15"/>
  <c r="H104" i="15"/>
  <c r="I103" i="15"/>
  <c r="I102" i="15" s="1"/>
  <c r="H103" i="15"/>
  <c r="H102" i="15"/>
  <c r="G102" i="15"/>
  <c r="F102" i="15"/>
  <c r="E102" i="15"/>
  <c r="D102" i="15"/>
  <c r="I101" i="15"/>
  <c r="H101" i="15"/>
  <c r="I100" i="15"/>
  <c r="H100" i="15"/>
  <c r="I99" i="15"/>
  <c r="I98" i="15" s="1"/>
  <c r="H99" i="15"/>
  <c r="H98" i="15" s="1"/>
  <c r="G98" i="15"/>
  <c r="F98" i="15"/>
  <c r="E98" i="15"/>
  <c r="D98" i="15"/>
  <c r="I97" i="15"/>
  <c r="H97" i="15"/>
  <c r="I96" i="15"/>
  <c r="H96" i="15"/>
  <c r="I95" i="15"/>
  <c r="I94" i="15" s="1"/>
  <c r="H95" i="15"/>
  <c r="H94" i="15" s="1"/>
  <c r="G94" i="15"/>
  <c r="G83" i="15" s="1"/>
  <c r="F94" i="15"/>
  <c r="E94" i="15"/>
  <c r="D94" i="15"/>
  <c r="I93" i="15"/>
  <c r="H93" i="15"/>
  <c r="I92" i="15"/>
  <c r="H92" i="15"/>
  <c r="I91" i="15"/>
  <c r="H91" i="15"/>
  <c r="I90" i="15"/>
  <c r="H90" i="15"/>
  <c r="I89" i="15"/>
  <c r="H89" i="15"/>
  <c r="G89" i="15"/>
  <c r="F89" i="15"/>
  <c r="E89" i="15"/>
  <c r="D89" i="15"/>
  <c r="I88" i="15"/>
  <c r="H88" i="15"/>
  <c r="I87" i="15"/>
  <c r="I86" i="15" s="1"/>
  <c r="H87" i="15"/>
  <c r="H86" i="15" s="1"/>
  <c r="G86" i="15"/>
  <c r="F86" i="15"/>
  <c r="E86" i="15"/>
  <c r="D86" i="15"/>
  <c r="I85" i="15"/>
  <c r="H85" i="15"/>
  <c r="E84" i="15"/>
  <c r="D84" i="15"/>
  <c r="H84" i="15" s="1"/>
  <c r="F83" i="15"/>
  <c r="D83" i="15"/>
  <c r="C83" i="15"/>
  <c r="I82" i="15"/>
  <c r="H82" i="15"/>
  <c r="I81" i="15"/>
  <c r="H81" i="15"/>
  <c r="I80" i="15"/>
  <c r="I79" i="15" s="1"/>
  <c r="H80" i="15"/>
  <c r="H79" i="15"/>
  <c r="G79" i="15"/>
  <c r="F79" i="15"/>
  <c r="E79" i="15"/>
  <c r="D79" i="15"/>
  <c r="I78" i="15"/>
  <c r="H78" i="15"/>
  <c r="I77" i="15"/>
  <c r="H77" i="15"/>
  <c r="G77" i="15"/>
  <c r="F77" i="15"/>
  <c r="E77" i="15"/>
  <c r="D77" i="15"/>
  <c r="I76" i="15"/>
  <c r="H76" i="15"/>
  <c r="I75" i="15"/>
  <c r="H75" i="15"/>
  <c r="H73" i="15" s="1"/>
  <c r="I74" i="15"/>
  <c r="I73" i="15" s="1"/>
  <c r="H74" i="15"/>
  <c r="G73" i="15"/>
  <c r="F73" i="15"/>
  <c r="E73" i="15"/>
  <c r="D73" i="15"/>
  <c r="I72" i="15"/>
  <c r="H72" i="15"/>
  <c r="I71" i="15"/>
  <c r="H71" i="15"/>
  <c r="I70" i="15"/>
  <c r="H70" i="15"/>
  <c r="I69" i="15"/>
  <c r="H69" i="15"/>
  <c r="G69" i="15"/>
  <c r="F69" i="15"/>
  <c r="E69" i="15"/>
  <c r="D69" i="15"/>
  <c r="I68" i="15"/>
  <c r="H68" i="15"/>
  <c r="I67" i="15"/>
  <c r="H67" i="15"/>
  <c r="H65" i="15" s="1"/>
  <c r="I66" i="15"/>
  <c r="I65" i="15" s="1"/>
  <c r="H66" i="15"/>
  <c r="G65" i="15"/>
  <c r="F65" i="15"/>
  <c r="E65" i="15"/>
  <c r="D65" i="15"/>
  <c r="I64" i="15"/>
  <c r="H64" i="15"/>
  <c r="I63" i="15"/>
  <c r="H63" i="15"/>
  <c r="I62" i="15"/>
  <c r="H62" i="15"/>
  <c r="G61" i="15"/>
  <c r="F61" i="15"/>
  <c r="E61" i="15"/>
  <c r="I61" i="15" s="1"/>
  <c r="I60" i="15" s="1"/>
  <c r="D61" i="15"/>
  <c r="G60" i="15"/>
  <c r="F60" i="15"/>
  <c r="E60" i="15"/>
  <c r="I59" i="15"/>
  <c r="H59" i="15"/>
  <c r="I58" i="15"/>
  <c r="H58" i="15"/>
  <c r="I57" i="15"/>
  <c r="H57" i="15"/>
  <c r="I56" i="15"/>
  <c r="H56" i="15"/>
  <c r="I55" i="15"/>
  <c r="I54" i="15" s="1"/>
  <c r="H55" i="15"/>
  <c r="H54" i="15" s="1"/>
  <c r="G54" i="15"/>
  <c r="F54" i="15"/>
  <c r="E54" i="15"/>
  <c r="D54" i="15"/>
  <c r="I53" i="15"/>
  <c r="H53" i="15"/>
  <c r="I52" i="15"/>
  <c r="H52" i="15"/>
  <c r="I51" i="15"/>
  <c r="H51" i="15"/>
  <c r="I50" i="15"/>
  <c r="H50" i="15"/>
  <c r="I49" i="15"/>
  <c r="I48" i="15" s="1"/>
  <c r="H49" i="15"/>
  <c r="H48" i="15" s="1"/>
  <c r="G48" i="15"/>
  <c r="F48" i="15"/>
  <c r="E48" i="15"/>
  <c r="D48" i="15"/>
  <c r="I47" i="15"/>
  <c r="H47" i="15"/>
  <c r="I46" i="15"/>
  <c r="H46" i="15"/>
  <c r="I45" i="15"/>
  <c r="H45" i="15"/>
  <c r="I44" i="15"/>
  <c r="H44" i="15"/>
  <c r="I43" i="15"/>
  <c r="H43" i="15"/>
  <c r="I42" i="15"/>
  <c r="H42" i="15"/>
  <c r="I41" i="15"/>
  <c r="H41" i="15"/>
  <c r="G41" i="15"/>
  <c r="F41" i="15"/>
  <c r="E41" i="15"/>
  <c r="D41" i="15"/>
  <c r="I40" i="15"/>
  <c r="H40" i="15"/>
  <c r="I39" i="15"/>
  <c r="H39" i="15"/>
  <c r="I38" i="15"/>
  <c r="H38" i="15"/>
  <c r="I37" i="15"/>
  <c r="H37" i="15"/>
  <c r="I36" i="15"/>
  <c r="H36" i="15"/>
  <c r="I35" i="15"/>
  <c r="I34" i="15" s="1"/>
  <c r="H35" i="15"/>
  <c r="H34" i="15" s="1"/>
  <c r="G34" i="15"/>
  <c r="F34" i="15"/>
  <c r="F28" i="15" s="1"/>
  <c r="E34" i="15"/>
  <c r="D34" i="15"/>
  <c r="I33" i="15"/>
  <c r="H33" i="15"/>
  <c r="I32" i="15"/>
  <c r="H32" i="15"/>
  <c r="I31" i="15"/>
  <c r="H31" i="15"/>
  <c r="I30" i="15"/>
  <c r="H30" i="15"/>
  <c r="I29" i="15"/>
  <c r="H29" i="15"/>
  <c r="H28" i="15" s="1"/>
  <c r="G29" i="15"/>
  <c r="F29" i="15"/>
  <c r="E29" i="15"/>
  <c r="D29" i="15"/>
  <c r="D28" i="15" s="1"/>
  <c r="G28" i="15"/>
  <c r="E28" i="15"/>
  <c r="I27" i="15"/>
  <c r="H27" i="15"/>
  <c r="I26" i="15"/>
  <c r="H26" i="15"/>
  <c r="I25" i="15"/>
  <c r="H25" i="15"/>
  <c r="I24" i="15"/>
  <c r="H24" i="15"/>
  <c r="I23" i="15"/>
  <c r="H23" i="15"/>
  <c r="I22" i="15"/>
  <c r="H22" i="15"/>
  <c r="I21" i="15"/>
  <c r="I20" i="15" s="1"/>
  <c r="H21" i="15"/>
  <c r="H20" i="15" s="1"/>
  <c r="G20" i="15"/>
  <c r="F20" i="15"/>
  <c r="E20" i="15"/>
  <c r="D20" i="15"/>
  <c r="I19" i="15"/>
  <c r="H19" i="15"/>
  <c r="I18" i="15"/>
  <c r="H18" i="15"/>
  <c r="I17" i="15"/>
  <c r="H17" i="15"/>
  <c r="I16" i="15"/>
  <c r="H16" i="15"/>
  <c r="I15" i="15"/>
  <c r="H15" i="15"/>
  <c r="H14" i="15" s="1"/>
  <c r="I14" i="15"/>
  <c r="G14" i="15"/>
  <c r="F14" i="15"/>
  <c r="E14" i="15"/>
  <c r="D14" i="15"/>
  <c r="G64" i="14"/>
  <c r="G63" i="14"/>
  <c r="G62" i="14"/>
  <c r="G61" i="14"/>
  <c r="G60" i="14"/>
  <c r="G59" i="14"/>
  <c r="G58" i="14"/>
  <c r="G57" i="14"/>
  <c r="G56" i="14"/>
  <c r="G55" i="14" s="1"/>
  <c r="F55" i="14"/>
  <c r="E55" i="14"/>
  <c r="G50" i="14"/>
  <c r="G49" i="14"/>
  <c r="G48" i="14"/>
  <c r="G47" i="14"/>
  <c r="G46" i="14"/>
  <c r="G45" i="14"/>
  <c r="G44" i="14"/>
  <c r="G43" i="14"/>
  <c r="G42" i="14"/>
  <c r="G41" i="14"/>
  <c r="G40" i="14"/>
  <c r="G38" i="14"/>
  <c r="G37" i="14"/>
  <c r="E36" i="14"/>
  <c r="G36" i="14" s="1"/>
  <c r="G35" i="14"/>
  <c r="G33" i="14" s="1"/>
  <c r="F33" i="14"/>
  <c r="E33" i="14"/>
  <c r="G28" i="14"/>
  <c r="G27" i="14"/>
  <c r="G26" i="14"/>
  <c r="G25" i="14"/>
  <c r="G24" i="14"/>
  <c r="G23" i="14"/>
  <c r="G22" i="14"/>
  <c r="G21" i="14"/>
  <c r="G20" i="14"/>
  <c r="G19" i="14"/>
  <c r="G18" i="14"/>
  <c r="G17" i="14"/>
  <c r="G16" i="14"/>
  <c r="G15" i="14"/>
  <c r="G14" i="14"/>
  <c r="G13" i="14"/>
  <c r="G12" i="14"/>
  <c r="F12" i="14"/>
  <c r="E12" i="14"/>
  <c r="E155" i="13"/>
  <c r="G154" i="13"/>
  <c r="G153" i="13"/>
  <c r="G152" i="13"/>
  <c r="F151" i="13"/>
  <c r="E146" i="13"/>
  <c r="G145" i="13"/>
  <c r="G144" i="13"/>
  <c r="G143" i="13"/>
  <c r="G142" i="13"/>
  <c r="G141" i="13"/>
  <c r="G140" i="13"/>
  <c r="G139" i="13"/>
  <c r="F138" i="13"/>
  <c r="E133" i="13"/>
  <c r="G133" i="13" s="1"/>
  <c r="G132" i="13"/>
  <c r="G131" i="13"/>
  <c r="E130" i="13"/>
  <c r="G130" i="13" s="1"/>
  <c r="G129" i="13"/>
  <c r="G128" i="13"/>
  <c r="G127" i="13"/>
  <c r="G126" i="13"/>
  <c r="G125" i="13"/>
  <c r="G124" i="13"/>
  <c r="E123" i="13"/>
  <c r="G123" i="13" s="1"/>
  <c r="G122" i="13"/>
  <c r="G121" i="13"/>
  <c r="G120" i="13"/>
  <c r="G119" i="13"/>
  <c r="E119" i="13"/>
  <c r="G118" i="13"/>
  <c r="E117" i="13"/>
  <c r="G117" i="13" s="1"/>
  <c r="E116" i="13"/>
  <c r="G116" i="13" s="1"/>
  <c r="E115" i="13"/>
  <c r="E114" i="13"/>
  <c r="G114" i="13" s="1"/>
  <c r="G113" i="13"/>
  <c r="G112" i="13"/>
  <c r="G111" i="13"/>
  <c r="G110" i="13"/>
  <c r="G109" i="13"/>
  <c r="F108" i="13"/>
  <c r="G103" i="13"/>
  <c r="G102" i="13"/>
  <c r="E102" i="13"/>
  <c r="E101" i="13"/>
  <c r="G101" i="13" s="1"/>
  <c r="G100" i="13"/>
  <c r="G99" i="13"/>
  <c r="G98" i="13"/>
  <c r="G97" i="13"/>
  <c r="G96" i="13"/>
  <c r="G95" i="13"/>
  <c r="G94" i="13"/>
  <c r="E94" i="13"/>
  <c r="G93" i="13"/>
  <c r="G92" i="13"/>
  <c r="G91" i="13" s="1"/>
  <c r="F91" i="13"/>
  <c r="E91" i="13"/>
  <c r="G86" i="13"/>
  <c r="E86" i="13"/>
  <c r="G85" i="13"/>
  <c r="G84" i="13"/>
  <c r="G82" i="13" s="1"/>
  <c r="E84" i="13"/>
  <c r="G83" i="13"/>
  <c r="F82" i="13"/>
  <c r="E82" i="13"/>
  <c r="G77" i="13"/>
  <c r="E77" i="13"/>
  <c r="G76" i="13"/>
  <c r="G75" i="13" s="1"/>
  <c r="E76" i="13"/>
  <c r="F75" i="13"/>
  <c r="E75" i="13"/>
  <c r="G70" i="13"/>
  <c r="G69" i="13"/>
  <c r="G68" i="13" s="1"/>
  <c r="F68" i="13"/>
  <c r="E68" i="13"/>
  <c r="G63" i="13"/>
  <c r="G62" i="13"/>
  <c r="G61" i="13"/>
  <c r="E61" i="13"/>
  <c r="G60" i="13"/>
  <c r="G59" i="13"/>
  <c r="G58" i="13"/>
  <c r="G57" i="13"/>
  <c r="G56" i="13"/>
  <c r="G55" i="13" s="1"/>
  <c r="F55" i="13"/>
  <c r="E55" i="13"/>
  <c r="G50" i="13"/>
  <c r="G49" i="13"/>
  <c r="G48" i="13"/>
  <c r="G47" i="13"/>
  <c r="G46" i="13"/>
  <c r="G45" i="13"/>
  <c r="G44" i="13"/>
  <c r="G43" i="13"/>
  <c r="G42" i="13"/>
  <c r="G41" i="13"/>
  <c r="G40" i="13"/>
  <c r="G39" i="13"/>
  <c r="G38" i="13"/>
  <c r="G37" i="13"/>
  <c r="G36" i="13"/>
  <c r="F36" i="13"/>
  <c r="E36" i="13"/>
  <c r="E31" i="13"/>
  <c r="F30" i="13"/>
  <c r="G25" i="13"/>
  <c r="E25" i="13"/>
  <c r="G24" i="13"/>
  <c r="G23" i="13"/>
  <c r="G22" i="13"/>
  <c r="F22" i="13"/>
  <c r="E22" i="13"/>
  <c r="G17" i="13"/>
  <c r="G16" i="13"/>
  <c r="G15" i="13"/>
  <c r="E15" i="13"/>
  <c r="E14" i="13"/>
  <c r="F13" i="13"/>
  <c r="O296" i="12"/>
  <c r="L296" i="12"/>
  <c r="I296" i="12"/>
  <c r="F296" i="12"/>
  <c r="C296" i="12"/>
  <c r="O295" i="12"/>
  <c r="L295" i="12"/>
  <c r="I295" i="12"/>
  <c r="F295" i="12"/>
  <c r="O294" i="12"/>
  <c r="L294" i="12"/>
  <c r="I294" i="12"/>
  <c r="F294" i="12"/>
  <c r="C294" i="12" s="1"/>
  <c r="O293" i="12"/>
  <c r="L293" i="12"/>
  <c r="I293" i="12"/>
  <c r="F293" i="12"/>
  <c r="C293" i="12" s="1"/>
  <c r="O292" i="12"/>
  <c r="O288" i="12" s="1"/>
  <c r="L292" i="12"/>
  <c r="I292" i="12"/>
  <c r="F292" i="12"/>
  <c r="C292" i="12"/>
  <c r="O291" i="12"/>
  <c r="L291" i="12"/>
  <c r="I291" i="12"/>
  <c r="F291" i="12"/>
  <c r="O290" i="12"/>
  <c r="L290" i="12"/>
  <c r="I290" i="12"/>
  <c r="F290" i="12"/>
  <c r="O289" i="12"/>
  <c r="L289" i="12"/>
  <c r="I289" i="12"/>
  <c r="F289" i="12"/>
  <c r="C289" i="12" s="1"/>
  <c r="N288" i="12"/>
  <c r="M288" i="12"/>
  <c r="K288" i="12"/>
  <c r="J288" i="12"/>
  <c r="H288" i="12"/>
  <c r="G288" i="12"/>
  <c r="E288" i="12"/>
  <c r="D288" i="12"/>
  <c r="O283" i="12"/>
  <c r="L283" i="12"/>
  <c r="I283" i="12"/>
  <c r="F283" i="12"/>
  <c r="C283" i="12" s="1"/>
  <c r="O282" i="12"/>
  <c r="L282" i="12"/>
  <c r="I282" i="12"/>
  <c r="F282" i="12"/>
  <c r="O281" i="12"/>
  <c r="N281" i="12"/>
  <c r="M281" i="12"/>
  <c r="L281" i="12"/>
  <c r="K281" i="12"/>
  <c r="J281" i="12"/>
  <c r="H281" i="12"/>
  <c r="G281" i="12"/>
  <c r="F281" i="12"/>
  <c r="E281" i="12"/>
  <c r="D281" i="12"/>
  <c r="O280" i="12"/>
  <c r="O279" i="12" s="1"/>
  <c r="L280" i="12"/>
  <c r="I280" i="12"/>
  <c r="F280" i="12"/>
  <c r="C280" i="12"/>
  <c r="N279" i="12"/>
  <c r="M279" i="12"/>
  <c r="L279" i="12"/>
  <c r="K279" i="12"/>
  <c r="J279" i="12"/>
  <c r="I279" i="12"/>
  <c r="H279" i="12"/>
  <c r="H268" i="12" s="1"/>
  <c r="G279" i="12"/>
  <c r="F279" i="12"/>
  <c r="E279" i="12"/>
  <c r="D279" i="12"/>
  <c r="O278" i="12"/>
  <c r="L278" i="12"/>
  <c r="I278" i="12"/>
  <c r="F278" i="12"/>
  <c r="O277" i="12"/>
  <c r="L277" i="12"/>
  <c r="C277" i="12" s="1"/>
  <c r="I277" i="12"/>
  <c r="F277" i="12"/>
  <c r="O276" i="12"/>
  <c r="O275" i="12" s="1"/>
  <c r="L276" i="12"/>
  <c r="I276" i="12"/>
  <c r="F276" i="12"/>
  <c r="C276" i="12"/>
  <c r="N275" i="12"/>
  <c r="M275" i="12"/>
  <c r="K275" i="12"/>
  <c r="J275" i="12"/>
  <c r="I275" i="12"/>
  <c r="H275" i="12"/>
  <c r="G275" i="12"/>
  <c r="F275" i="12"/>
  <c r="E275" i="12"/>
  <c r="D275" i="12"/>
  <c r="O274" i="12"/>
  <c r="L274" i="12"/>
  <c r="I274" i="12"/>
  <c r="F274" i="12"/>
  <c r="O273" i="12"/>
  <c r="L273" i="12"/>
  <c r="L271" i="12" s="1"/>
  <c r="I273" i="12"/>
  <c r="F273" i="12"/>
  <c r="O272" i="12"/>
  <c r="O271" i="12" s="1"/>
  <c r="O269" i="12" s="1"/>
  <c r="O268" i="12" s="1"/>
  <c r="L272" i="12"/>
  <c r="I272" i="12"/>
  <c r="F272" i="12"/>
  <c r="C272" i="12"/>
  <c r="N271" i="12"/>
  <c r="M271" i="12"/>
  <c r="K271" i="12"/>
  <c r="J271" i="12"/>
  <c r="I271" i="12"/>
  <c r="H271" i="12"/>
  <c r="G271" i="12"/>
  <c r="F271" i="12"/>
  <c r="E271" i="12"/>
  <c r="D271" i="12"/>
  <c r="O270" i="12"/>
  <c r="L270" i="12"/>
  <c r="I270" i="12"/>
  <c r="I269" i="12" s="1"/>
  <c r="F270" i="12"/>
  <c r="F269" i="12"/>
  <c r="E269" i="12"/>
  <c r="D269" i="12"/>
  <c r="D268" i="12" s="1"/>
  <c r="N268" i="12"/>
  <c r="M268" i="12"/>
  <c r="K268" i="12"/>
  <c r="J268" i="12"/>
  <c r="I268" i="12"/>
  <c r="G268" i="12"/>
  <c r="F268" i="12"/>
  <c r="E268" i="12"/>
  <c r="O267" i="12"/>
  <c r="L267" i="12"/>
  <c r="L263" i="12" s="1"/>
  <c r="L258" i="12" s="1"/>
  <c r="I267" i="12"/>
  <c r="F267" i="12"/>
  <c r="O266" i="12"/>
  <c r="L266" i="12"/>
  <c r="I266" i="12"/>
  <c r="F266" i="12"/>
  <c r="C266" i="12"/>
  <c r="O265" i="12"/>
  <c r="L265" i="12"/>
  <c r="I265" i="12"/>
  <c r="F265" i="12"/>
  <c r="C265" i="12" s="1"/>
  <c r="O264" i="12"/>
  <c r="O263" i="12" s="1"/>
  <c r="L264" i="12"/>
  <c r="I264" i="12"/>
  <c r="I263" i="12" s="1"/>
  <c r="F264" i="12"/>
  <c r="C264" i="12" s="1"/>
  <c r="N263" i="12"/>
  <c r="M263" i="12"/>
  <c r="K263" i="12"/>
  <c r="J263" i="12"/>
  <c r="H263" i="12"/>
  <c r="G263" i="12"/>
  <c r="E263" i="12"/>
  <c r="D263" i="12"/>
  <c r="O262" i="12"/>
  <c r="L262" i="12"/>
  <c r="I262" i="12"/>
  <c r="F262" i="12"/>
  <c r="C262" i="12"/>
  <c r="O261" i="12"/>
  <c r="L261" i="12"/>
  <c r="I261" i="12"/>
  <c r="F261" i="12"/>
  <c r="C261" i="12" s="1"/>
  <c r="O260" i="12"/>
  <c r="L260" i="12"/>
  <c r="I260" i="12"/>
  <c r="I259" i="12" s="1"/>
  <c r="I258" i="12" s="1"/>
  <c r="F260" i="12"/>
  <c r="N259" i="12"/>
  <c r="M259" i="12"/>
  <c r="L259" i="12"/>
  <c r="K259" i="12"/>
  <c r="J259" i="12"/>
  <c r="H259" i="12"/>
  <c r="G259" i="12"/>
  <c r="F259" i="12"/>
  <c r="E259" i="12"/>
  <c r="D259" i="12"/>
  <c r="M258" i="12"/>
  <c r="K258" i="12"/>
  <c r="H258" i="12"/>
  <c r="G258" i="12"/>
  <c r="G229" i="12" s="1"/>
  <c r="E258" i="12"/>
  <c r="D258" i="12"/>
  <c r="O257" i="12"/>
  <c r="L257" i="12"/>
  <c r="I257" i="12"/>
  <c r="F257" i="12"/>
  <c r="C257" i="12" s="1"/>
  <c r="O256" i="12"/>
  <c r="L256" i="12"/>
  <c r="I256" i="12"/>
  <c r="C256" i="12" s="1"/>
  <c r="F256" i="12"/>
  <c r="O255" i="12"/>
  <c r="L255" i="12"/>
  <c r="L251" i="12" s="1"/>
  <c r="L250" i="12" s="1"/>
  <c r="I255" i="12"/>
  <c r="F255" i="12"/>
  <c r="C255" i="12" s="1"/>
  <c r="O254" i="12"/>
  <c r="O251" i="12" s="1"/>
  <c r="O250" i="12" s="1"/>
  <c r="L254" i="12"/>
  <c r="I254" i="12"/>
  <c r="F254" i="12"/>
  <c r="C254" i="12"/>
  <c r="O253" i="12"/>
  <c r="L253" i="12"/>
  <c r="I253" i="12"/>
  <c r="F253" i="12"/>
  <c r="C253" i="12" s="1"/>
  <c r="O252" i="12"/>
  <c r="L252" i="12"/>
  <c r="I252" i="12"/>
  <c r="I251" i="12" s="1"/>
  <c r="I250" i="12" s="1"/>
  <c r="F252" i="12"/>
  <c r="C252" i="12" s="1"/>
  <c r="N251" i="12"/>
  <c r="N250" i="12" s="1"/>
  <c r="M251" i="12"/>
  <c r="K251" i="12"/>
  <c r="J251" i="12"/>
  <c r="J250" i="12" s="1"/>
  <c r="H251" i="12"/>
  <c r="G251" i="12"/>
  <c r="E251" i="12"/>
  <c r="D251" i="12"/>
  <c r="M250" i="12"/>
  <c r="K250" i="12"/>
  <c r="H250" i="12"/>
  <c r="G250" i="12"/>
  <c r="E250" i="12"/>
  <c r="D250" i="12"/>
  <c r="O249" i="12"/>
  <c r="L249" i="12"/>
  <c r="I249" i="12"/>
  <c r="F249" i="12"/>
  <c r="O248" i="12"/>
  <c r="L248" i="12"/>
  <c r="I248" i="12"/>
  <c r="I245" i="12" s="1"/>
  <c r="F248" i="12"/>
  <c r="O247" i="12"/>
  <c r="L247" i="12"/>
  <c r="L245" i="12" s="1"/>
  <c r="I247" i="12"/>
  <c r="F247" i="12"/>
  <c r="O246" i="12"/>
  <c r="O245" i="12" s="1"/>
  <c r="L246" i="12"/>
  <c r="I246" i="12"/>
  <c r="F246" i="12"/>
  <c r="C246" i="12"/>
  <c r="N245" i="12"/>
  <c r="M245" i="12"/>
  <c r="K245" i="12"/>
  <c r="J245" i="12"/>
  <c r="H245" i="12"/>
  <c r="G245" i="12"/>
  <c r="E245" i="12"/>
  <c r="D245" i="12"/>
  <c r="O244" i="12"/>
  <c r="L244" i="12"/>
  <c r="I244" i="12"/>
  <c r="F244" i="12"/>
  <c r="C244" i="12" s="1"/>
  <c r="O243" i="12"/>
  <c r="L243" i="12"/>
  <c r="I243" i="12"/>
  <c r="F243" i="12"/>
  <c r="C243" i="12" s="1"/>
  <c r="O242" i="12"/>
  <c r="L242" i="12"/>
  <c r="I242" i="12"/>
  <c r="F242" i="12"/>
  <c r="C242" i="12"/>
  <c r="O241" i="12"/>
  <c r="L241" i="12"/>
  <c r="I241" i="12"/>
  <c r="F241" i="12"/>
  <c r="O240" i="12"/>
  <c r="L240" i="12"/>
  <c r="I240" i="12"/>
  <c r="F240" i="12"/>
  <c r="O239" i="12"/>
  <c r="L239" i="12"/>
  <c r="I239" i="12"/>
  <c r="F239" i="12"/>
  <c r="C239" i="12" s="1"/>
  <c r="O238" i="12"/>
  <c r="L238" i="12"/>
  <c r="I238" i="12"/>
  <c r="F238" i="12"/>
  <c r="C238" i="12"/>
  <c r="N237" i="12"/>
  <c r="M237" i="12"/>
  <c r="L237" i="12"/>
  <c r="K237" i="12"/>
  <c r="J237" i="12"/>
  <c r="H237" i="12"/>
  <c r="G237" i="12"/>
  <c r="E237" i="12"/>
  <c r="D237" i="12"/>
  <c r="O236" i="12"/>
  <c r="L236" i="12"/>
  <c r="I236" i="12"/>
  <c r="F236" i="12"/>
  <c r="O235" i="12"/>
  <c r="L235" i="12"/>
  <c r="L234" i="12" s="1"/>
  <c r="I235" i="12"/>
  <c r="F235" i="12"/>
  <c r="O234" i="12"/>
  <c r="N234" i="12"/>
  <c r="M234" i="12"/>
  <c r="K234" i="12"/>
  <c r="J234" i="12"/>
  <c r="H234" i="12"/>
  <c r="G234" i="12"/>
  <c r="F234" i="12"/>
  <c r="E234" i="12"/>
  <c r="D234" i="12"/>
  <c r="O233" i="12"/>
  <c r="L233" i="12"/>
  <c r="I233" i="12"/>
  <c r="F233" i="12"/>
  <c r="O232" i="12"/>
  <c r="N232" i="12"/>
  <c r="M232" i="12"/>
  <c r="M230" i="12" s="1"/>
  <c r="L232" i="12"/>
  <c r="K232" i="12"/>
  <c r="J232" i="12"/>
  <c r="I232" i="12"/>
  <c r="H232" i="12"/>
  <c r="G232" i="12"/>
  <c r="E232" i="12"/>
  <c r="D232" i="12"/>
  <c r="O231" i="12"/>
  <c r="L231" i="12"/>
  <c r="I231" i="12"/>
  <c r="F231" i="12"/>
  <c r="C231" i="12" s="1"/>
  <c r="N230" i="12"/>
  <c r="K230" i="12"/>
  <c r="K229" i="12" s="1"/>
  <c r="J230" i="12"/>
  <c r="G230" i="12"/>
  <c r="E230" i="12"/>
  <c r="M229" i="12"/>
  <c r="E229" i="12"/>
  <c r="O228" i="12"/>
  <c r="L228" i="12"/>
  <c r="C228" i="12" s="1"/>
  <c r="I228" i="12"/>
  <c r="F228" i="12"/>
  <c r="O227" i="12"/>
  <c r="O226" i="12" s="1"/>
  <c r="L227" i="12"/>
  <c r="I227" i="12"/>
  <c r="F227" i="12"/>
  <c r="F226" i="12" s="1"/>
  <c r="C227" i="12"/>
  <c r="N226" i="12"/>
  <c r="M226" i="12"/>
  <c r="L226" i="12"/>
  <c r="K226" i="12"/>
  <c r="J226" i="12"/>
  <c r="I226" i="12"/>
  <c r="H226" i="12"/>
  <c r="G226" i="12"/>
  <c r="E226" i="12"/>
  <c r="D226" i="12"/>
  <c r="O225" i="12"/>
  <c r="L225" i="12"/>
  <c r="I225" i="12"/>
  <c r="F225" i="12"/>
  <c r="C225" i="12" s="1"/>
  <c r="O224" i="12"/>
  <c r="L224" i="12"/>
  <c r="C224" i="12" s="1"/>
  <c r="I224" i="12"/>
  <c r="F224" i="12"/>
  <c r="O223" i="12"/>
  <c r="L223" i="12"/>
  <c r="I223" i="12"/>
  <c r="F223" i="12"/>
  <c r="C223" i="12"/>
  <c r="O222" i="12"/>
  <c r="L222" i="12"/>
  <c r="I222" i="12"/>
  <c r="F222" i="12"/>
  <c r="C222" i="12" s="1"/>
  <c r="O221" i="12"/>
  <c r="L221" i="12"/>
  <c r="I221" i="12"/>
  <c r="C221" i="12" s="1"/>
  <c r="F221" i="12"/>
  <c r="O220" i="12"/>
  <c r="L220" i="12"/>
  <c r="C220" i="12" s="1"/>
  <c r="I220" i="12"/>
  <c r="F220" i="12"/>
  <c r="O219" i="12"/>
  <c r="L219" i="12"/>
  <c r="I219" i="12"/>
  <c r="F219" i="12"/>
  <c r="C219" i="12"/>
  <c r="O218" i="12"/>
  <c r="L218" i="12"/>
  <c r="I218" i="12"/>
  <c r="F218" i="12"/>
  <c r="C218" i="12" s="1"/>
  <c r="O217" i="12"/>
  <c r="L217" i="12"/>
  <c r="I217" i="12"/>
  <c r="C217" i="12" s="1"/>
  <c r="F217" i="12"/>
  <c r="O216" i="12"/>
  <c r="L216" i="12"/>
  <c r="C216" i="12" s="1"/>
  <c r="I216" i="12"/>
  <c r="F216" i="12"/>
  <c r="O215" i="12"/>
  <c r="N215" i="12"/>
  <c r="M215" i="12"/>
  <c r="K215" i="12"/>
  <c r="J215" i="12"/>
  <c r="H215" i="12"/>
  <c r="G215" i="12"/>
  <c r="E215" i="12"/>
  <c r="D215" i="12"/>
  <c r="O214" i="12"/>
  <c r="L214" i="12"/>
  <c r="I214" i="12"/>
  <c r="F214" i="12"/>
  <c r="C214" i="12" s="1"/>
  <c r="O213" i="12"/>
  <c r="L213" i="12"/>
  <c r="I213" i="12"/>
  <c r="C213" i="12" s="1"/>
  <c r="F213" i="12"/>
  <c r="O212" i="12"/>
  <c r="L212" i="12"/>
  <c r="I212" i="12"/>
  <c r="F212" i="12"/>
  <c r="C212" i="12" s="1"/>
  <c r="O211" i="12"/>
  <c r="L211" i="12"/>
  <c r="I211" i="12"/>
  <c r="F211" i="12"/>
  <c r="C211" i="12"/>
  <c r="O210" i="12"/>
  <c r="L210" i="12"/>
  <c r="I210" i="12"/>
  <c r="F210" i="12"/>
  <c r="C210" i="12" s="1"/>
  <c r="O209" i="12"/>
  <c r="L209" i="12"/>
  <c r="I209" i="12"/>
  <c r="C209" i="12" s="1"/>
  <c r="F209" i="12"/>
  <c r="O208" i="12"/>
  <c r="L208" i="12"/>
  <c r="L204" i="12" s="1"/>
  <c r="I208" i="12"/>
  <c r="F208" i="12"/>
  <c r="O207" i="12"/>
  <c r="O204" i="12" s="1"/>
  <c r="L207" i="12"/>
  <c r="I207" i="12"/>
  <c r="F207" i="12"/>
  <c r="C207" i="12"/>
  <c r="O206" i="12"/>
  <c r="L206" i="12"/>
  <c r="I206" i="12"/>
  <c r="F206" i="12"/>
  <c r="C206" i="12" s="1"/>
  <c r="O205" i="12"/>
  <c r="L205" i="12"/>
  <c r="I205" i="12"/>
  <c r="C205" i="12" s="1"/>
  <c r="F205" i="12"/>
  <c r="N204" i="12"/>
  <c r="N203" i="12" s="1"/>
  <c r="N194" i="12" s="1"/>
  <c r="M204" i="12"/>
  <c r="K204" i="12"/>
  <c r="J204" i="12"/>
  <c r="J203" i="12" s="1"/>
  <c r="J194" i="12" s="1"/>
  <c r="H204" i="12"/>
  <c r="G204" i="12"/>
  <c r="F204" i="12"/>
  <c r="E204" i="12"/>
  <c r="D204" i="12"/>
  <c r="M203" i="12"/>
  <c r="K203" i="12"/>
  <c r="H203" i="12"/>
  <c r="G203" i="12"/>
  <c r="E203" i="12"/>
  <c r="D203" i="12"/>
  <c r="O202" i="12"/>
  <c r="L202" i="12"/>
  <c r="I202" i="12"/>
  <c r="F202" i="12"/>
  <c r="C202" i="12" s="1"/>
  <c r="O201" i="12"/>
  <c r="L201" i="12"/>
  <c r="I201" i="12"/>
  <c r="F201" i="12"/>
  <c r="C201" i="12"/>
  <c r="O200" i="12"/>
  <c r="L200" i="12"/>
  <c r="I200" i="12"/>
  <c r="F200" i="12"/>
  <c r="C200" i="12" s="1"/>
  <c r="O199" i="12"/>
  <c r="L199" i="12"/>
  <c r="I199" i="12"/>
  <c r="F199" i="12"/>
  <c r="C199" i="12" s="1"/>
  <c r="O198" i="12"/>
  <c r="L198" i="12"/>
  <c r="I198" i="12"/>
  <c r="F198" i="12"/>
  <c r="C198" i="12" s="1"/>
  <c r="O197" i="12"/>
  <c r="N197" i="12"/>
  <c r="M197" i="12"/>
  <c r="L197" i="12"/>
  <c r="K197" i="12"/>
  <c r="J197" i="12"/>
  <c r="I197" i="12"/>
  <c r="H197" i="12"/>
  <c r="G197" i="12"/>
  <c r="F197" i="12"/>
  <c r="E197" i="12"/>
  <c r="D197" i="12"/>
  <c r="C197" i="12"/>
  <c r="O196" i="12"/>
  <c r="O195" i="12" s="1"/>
  <c r="L196" i="12"/>
  <c r="I196" i="12"/>
  <c r="F196" i="12"/>
  <c r="C196" i="12"/>
  <c r="N195" i="12"/>
  <c r="M195" i="12"/>
  <c r="L195" i="12"/>
  <c r="K195" i="12"/>
  <c r="J195" i="12"/>
  <c r="I195" i="12"/>
  <c r="H195" i="12"/>
  <c r="G195" i="12"/>
  <c r="F195" i="12"/>
  <c r="E195" i="12"/>
  <c r="D195" i="12"/>
  <c r="M194" i="12"/>
  <c r="K194" i="12"/>
  <c r="H194" i="12"/>
  <c r="G194" i="12"/>
  <c r="E194" i="12"/>
  <c r="D194" i="12"/>
  <c r="M193" i="12"/>
  <c r="E193" i="12"/>
  <c r="O192" i="12"/>
  <c r="L192" i="12"/>
  <c r="I192" i="12"/>
  <c r="F192" i="12"/>
  <c r="C192" i="12" s="1"/>
  <c r="O191" i="12"/>
  <c r="N191" i="12"/>
  <c r="M191" i="12"/>
  <c r="L191" i="12"/>
  <c r="K191" i="12"/>
  <c r="J191" i="12"/>
  <c r="I191" i="12"/>
  <c r="H191" i="12"/>
  <c r="G191" i="12"/>
  <c r="F191" i="12"/>
  <c r="C191" i="12" s="1"/>
  <c r="E191" i="12"/>
  <c r="D191" i="12"/>
  <c r="O190" i="12"/>
  <c r="N190" i="12"/>
  <c r="M190" i="12"/>
  <c r="L190" i="12"/>
  <c r="K190" i="12"/>
  <c r="J190" i="12"/>
  <c r="I190" i="12"/>
  <c r="H190" i="12"/>
  <c r="G190" i="12"/>
  <c r="F190" i="12"/>
  <c r="E190" i="12"/>
  <c r="D190" i="12"/>
  <c r="C190" i="12"/>
  <c r="O189" i="12"/>
  <c r="L189" i="12"/>
  <c r="I189" i="12"/>
  <c r="F189" i="12"/>
  <c r="C189" i="12" s="1"/>
  <c r="O188" i="12"/>
  <c r="L188" i="12"/>
  <c r="I188" i="12"/>
  <c r="F188" i="12"/>
  <c r="C188" i="12"/>
  <c r="O187" i="12"/>
  <c r="N187" i="12"/>
  <c r="M187" i="12"/>
  <c r="L187" i="12"/>
  <c r="K187" i="12"/>
  <c r="J187" i="12"/>
  <c r="I187" i="12"/>
  <c r="H187" i="12"/>
  <c r="G187" i="12"/>
  <c r="F187" i="12"/>
  <c r="C187" i="12" s="1"/>
  <c r="E187" i="12"/>
  <c r="D187" i="12"/>
  <c r="O186" i="12"/>
  <c r="N186" i="12"/>
  <c r="M186" i="12"/>
  <c r="L186" i="12"/>
  <c r="K186" i="12"/>
  <c r="J186" i="12"/>
  <c r="I186" i="12"/>
  <c r="H186" i="12"/>
  <c r="G186" i="12"/>
  <c r="F186" i="12"/>
  <c r="E186" i="12"/>
  <c r="D186" i="12"/>
  <c r="C186" i="12"/>
  <c r="O185" i="12"/>
  <c r="L185" i="12"/>
  <c r="I185" i="12"/>
  <c r="F185" i="12"/>
  <c r="C185" i="12" s="1"/>
  <c r="O184" i="12"/>
  <c r="L184" i="12"/>
  <c r="I184" i="12"/>
  <c r="F184" i="12"/>
  <c r="C184" i="12" s="1"/>
  <c r="O183" i="12"/>
  <c r="N183" i="12"/>
  <c r="M183" i="12"/>
  <c r="L183" i="12"/>
  <c r="K183" i="12"/>
  <c r="J183" i="12"/>
  <c r="I183" i="12"/>
  <c r="H183" i="12"/>
  <c r="G183" i="12"/>
  <c r="F183" i="12"/>
  <c r="E183" i="12"/>
  <c r="D183" i="12"/>
  <c r="C183" i="12"/>
  <c r="O182" i="12"/>
  <c r="L182" i="12"/>
  <c r="I182" i="12"/>
  <c r="F182" i="12"/>
  <c r="C182" i="12" s="1"/>
  <c r="O181" i="12"/>
  <c r="L181" i="12"/>
  <c r="I181" i="12"/>
  <c r="F181" i="12"/>
  <c r="C181" i="12" s="1"/>
  <c r="O180" i="12"/>
  <c r="L180" i="12"/>
  <c r="I180" i="12"/>
  <c r="F180" i="12"/>
  <c r="C180" i="12"/>
  <c r="O179" i="12"/>
  <c r="L179" i="12"/>
  <c r="I179" i="12"/>
  <c r="F179" i="12"/>
  <c r="C179" i="12"/>
  <c r="O178" i="12"/>
  <c r="N178" i="12"/>
  <c r="M178" i="12"/>
  <c r="L178" i="12"/>
  <c r="K178" i="12"/>
  <c r="J178" i="12"/>
  <c r="I178" i="12"/>
  <c r="H178" i="12"/>
  <c r="G178" i="12"/>
  <c r="F178" i="12"/>
  <c r="E178" i="12"/>
  <c r="D178" i="12"/>
  <c r="C178" i="12"/>
  <c r="O177" i="12"/>
  <c r="L177" i="12"/>
  <c r="I177" i="12"/>
  <c r="F177" i="12"/>
  <c r="C177" i="12" s="1"/>
  <c r="O176" i="12"/>
  <c r="L176" i="12"/>
  <c r="I176" i="12"/>
  <c r="F176" i="12"/>
  <c r="C176" i="12"/>
  <c r="O175" i="12"/>
  <c r="L175" i="12"/>
  <c r="I175" i="12"/>
  <c r="F175" i="12"/>
  <c r="C175" i="12" s="1"/>
  <c r="O174" i="12"/>
  <c r="N174" i="12"/>
  <c r="M174" i="12"/>
  <c r="L174" i="12"/>
  <c r="K174" i="12"/>
  <c r="J174" i="12"/>
  <c r="I174" i="12"/>
  <c r="H174" i="12"/>
  <c r="G174" i="12"/>
  <c r="F174" i="12"/>
  <c r="E174" i="12"/>
  <c r="D174" i="12"/>
  <c r="C174" i="12"/>
  <c r="O173" i="12"/>
  <c r="N173" i="12"/>
  <c r="M173" i="12"/>
  <c r="L173" i="12"/>
  <c r="K173" i="12"/>
  <c r="J173" i="12"/>
  <c r="I173" i="12"/>
  <c r="H173" i="12"/>
  <c r="G173" i="12"/>
  <c r="F173" i="12"/>
  <c r="E173" i="12"/>
  <c r="D173" i="12"/>
  <c r="C173" i="12"/>
  <c r="O172" i="12"/>
  <c r="N172" i="12"/>
  <c r="M172" i="12"/>
  <c r="L172" i="12"/>
  <c r="K172" i="12"/>
  <c r="J172" i="12"/>
  <c r="I172" i="12"/>
  <c r="H172" i="12"/>
  <c r="G172" i="12"/>
  <c r="F172" i="12"/>
  <c r="C172" i="12" s="1"/>
  <c r="E172" i="12"/>
  <c r="D172" i="12"/>
  <c r="O171" i="12"/>
  <c r="L171" i="12"/>
  <c r="I171" i="12"/>
  <c r="C171" i="12" s="1"/>
  <c r="F171" i="12"/>
  <c r="O170" i="12"/>
  <c r="L170" i="12"/>
  <c r="I170" i="12"/>
  <c r="F170" i="12"/>
  <c r="C170" i="12"/>
  <c r="O169" i="12"/>
  <c r="L169" i="12"/>
  <c r="I169" i="12"/>
  <c r="F169" i="12"/>
  <c r="C169" i="12" s="1"/>
  <c r="O168" i="12"/>
  <c r="L168" i="12"/>
  <c r="I168" i="12"/>
  <c r="F168" i="12"/>
  <c r="C168" i="12" s="1"/>
  <c r="O167" i="12"/>
  <c r="L167" i="12"/>
  <c r="I167" i="12"/>
  <c r="F167" i="12"/>
  <c r="C167" i="12" s="1"/>
  <c r="O166" i="12"/>
  <c r="L166" i="12"/>
  <c r="I166" i="12"/>
  <c r="F166" i="12"/>
  <c r="C166" i="12"/>
  <c r="O165" i="12"/>
  <c r="N165" i="12"/>
  <c r="M165" i="12"/>
  <c r="L165" i="12"/>
  <c r="K165" i="12"/>
  <c r="J165" i="12"/>
  <c r="I165" i="12"/>
  <c r="H165" i="12"/>
  <c r="G165" i="12"/>
  <c r="F165" i="12"/>
  <c r="E165" i="12"/>
  <c r="D165" i="12"/>
  <c r="C165" i="12"/>
  <c r="O164" i="12"/>
  <c r="N164" i="12"/>
  <c r="M164" i="12"/>
  <c r="L164" i="12"/>
  <c r="K164" i="12"/>
  <c r="J164" i="12"/>
  <c r="I164" i="12"/>
  <c r="H164" i="12"/>
  <c r="G164" i="12"/>
  <c r="F164" i="12"/>
  <c r="C164" i="12" s="1"/>
  <c r="E164" i="12"/>
  <c r="D164" i="12"/>
  <c r="O163" i="12"/>
  <c r="L163" i="12"/>
  <c r="I163" i="12"/>
  <c r="F163" i="12"/>
  <c r="C163" i="12"/>
  <c r="O162" i="12"/>
  <c r="L162" i="12"/>
  <c r="I162" i="12"/>
  <c r="F162" i="12"/>
  <c r="C162" i="12"/>
  <c r="O161" i="12"/>
  <c r="L161" i="12"/>
  <c r="I161" i="12"/>
  <c r="F161" i="12"/>
  <c r="C161" i="12" s="1"/>
  <c r="O160" i="12"/>
  <c r="L160" i="12"/>
  <c r="I160" i="12"/>
  <c r="F160" i="12"/>
  <c r="C160" i="12"/>
  <c r="O159" i="12"/>
  <c r="N159" i="12"/>
  <c r="M159" i="12"/>
  <c r="L159" i="12"/>
  <c r="K159" i="12"/>
  <c r="J159" i="12"/>
  <c r="I159" i="12"/>
  <c r="H159" i="12"/>
  <c r="G159" i="12"/>
  <c r="F159" i="12"/>
  <c r="E159" i="12"/>
  <c r="D159" i="12"/>
  <c r="C159" i="12"/>
  <c r="O158" i="12"/>
  <c r="L158" i="12"/>
  <c r="I158" i="12"/>
  <c r="F158" i="12"/>
  <c r="C158" i="12" s="1"/>
  <c r="O157" i="12"/>
  <c r="L157" i="12"/>
  <c r="I157" i="12"/>
  <c r="F157" i="12"/>
  <c r="C157" i="12" s="1"/>
  <c r="O156" i="12"/>
  <c r="L156" i="12"/>
  <c r="I156" i="12"/>
  <c r="F156" i="12"/>
  <c r="C156" i="12" s="1"/>
  <c r="O155" i="12"/>
  <c r="L155" i="12"/>
  <c r="I155" i="12"/>
  <c r="F155" i="12"/>
  <c r="C155" i="12"/>
  <c r="O154" i="12"/>
  <c r="L154" i="12"/>
  <c r="I154" i="12"/>
  <c r="F154" i="12"/>
  <c r="C154" i="12"/>
  <c r="O153" i="12"/>
  <c r="L153" i="12"/>
  <c r="I153" i="12"/>
  <c r="F153" i="12"/>
  <c r="C153" i="12"/>
  <c r="O152" i="12"/>
  <c r="L152" i="12"/>
  <c r="I152" i="12"/>
  <c r="F152" i="12"/>
  <c r="C152" i="12"/>
  <c r="O151" i="12"/>
  <c r="L151" i="12"/>
  <c r="I151" i="12"/>
  <c r="F151" i="12"/>
  <c r="C151" i="12" s="1"/>
  <c r="O150" i="12"/>
  <c r="N150" i="12"/>
  <c r="M150" i="12"/>
  <c r="L150" i="12"/>
  <c r="K150" i="12"/>
  <c r="J150" i="12"/>
  <c r="I150" i="12"/>
  <c r="H150" i="12"/>
  <c r="G150" i="12"/>
  <c r="F150" i="12"/>
  <c r="C150" i="12" s="1"/>
  <c r="E150" i="12"/>
  <c r="D150" i="12"/>
  <c r="O149" i="12"/>
  <c r="L149" i="12"/>
  <c r="I149" i="12"/>
  <c r="F149" i="12"/>
  <c r="C149" i="12" s="1"/>
  <c r="O148" i="12"/>
  <c r="L148" i="12"/>
  <c r="I148" i="12"/>
  <c r="F148" i="12"/>
  <c r="C148" i="12"/>
  <c r="O147" i="12"/>
  <c r="L147" i="12"/>
  <c r="I147" i="12"/>
  <c r="F147" i="12"/>
  <c r="C147" i="12" s="1"/>
  <c r="O146" i="12"/>
  <c r="L146" i="12"/>
  <c r="I146" i="12"/>
  <c r="F146" i="12"/>
  <c r="C146" i="12"/>
  <c r="O145" i="12"/>
  <c r="L145" i="12"/>
  <c r="I145" i="12"/>
  <c r="F145" i="12"/>
  <c r="C145" i="12"/>
  <c r="O144" i="12"/>
  <c r="L144" i="12"/>
  <c r="I144" i="12"/>
  <c r="F144" i="12"/>
  <c r="C144" i="12"/>
  <c r="O143" i="12"/>
  <c r="N143" i="12"/>
  <c r="M143" i="12"/>
  <c r="L143" i="12"/>
  <c r="K143" i="12"/>
  <c r="J143" i="12"/>
  <c r="I143" i="12"/>
  <c r="H143" i="12"/>
  <c r="G143" i="12"/>
  <c r="F143" i="12"/>
  <c r="E143" i="12"/>
  <c r="D143" i="12"/>
  <c r="C143" i="12"/>
  <c r="O142" i="12"/>
  <c r="L142" i="12"/>
  <c r="I142" i="12"/>
  <c r="F142" i="12"/>
  <c r="C142" i="12"/>
  <c r="O141" i="12"/>
  <c r="L141" i="12"/>
  <c r="I141" i="12"/>
  <c r="F141" i="12"/>
  <c r="C141" i="12" s="1"/>
  <c r="O140" i="12"/>
  <c r="N140" i="12"/>
  <c r="M140" i="12"/>
  <c r="L140" i="12"/>
  <c r="K140" i="12"/>
  <c r="J140" i="12"/>
  <c r="I140" i="12"/>
  <c r="H140" i="12"/>
  <c r="G140" i="12"/>
  <c r="E140" i="12"/>
  <c r="D140" i="12"/>
  <c r="O139" i="12"/>
  <c r="L139" i="12"/>
  <c r="I139" i="12"/>
  <c r="F139" i="12"/>
  <c r="C139" i="12" s="1"/>
  <c r="O138" i="12"/>
  <c r="L138" i="12"/>
  <c r="I138" i="12"/>
  <c r="F138" i="12"/>
  <c r="C138" i="12" s="1"/>
  <c r="O137" i="12"/>
  <c r="L137" i="12"/>
  <c r="I137" i="12"/>
  <c r="F137" i="12"/>
  <c r="C137" i="12"/>
  <c r="O136" i="12"/>
  <c r="L136" i="12"/>
  <c r="I136" i="12"/>
  <c r="F136" i="12"/>
  <c r="C136" i="12" s="1"/>
  <c r="O135" i="12"/>
  <c r="N135" i="12"/>
  <c r="M135" i="12"/>
  <c r="L135" i="12"/>
  <c r="K135" i="12"/>
  <c r="J135" i="12"/>
  <c r="I135" i="12"/>
  <c r="H135" i="12"/>
  <c r="G135" i="12"/>
  <c r="E135" i="12"/>
  <c r="D135" i="12"/>
  <c r="O134" i="12"/>
  <c r="L134" i="12"/>
  <c r="I134" i="12"/>
  <c r="C134" i="12" s="1"/>
  <c r="F134" i="12"/>
  <c r="O133" i="12"/>
  <c r="L133" i="12"/>
  <c r="I133" i="12"/>
  <c r="F133" i="12"/>
  <c r="C133" i="12" s="1"/>
  <c r="O132" i="12"/>
  <c r="L132" i="12"/>
  <c r="I132" i="12"/>
  <c r="F132" i="12"/>
  <c r="C132" i="12"/>
  <c r="O131" i="12"/>
  <c r="L131" i="12"/>
  <c r="I131" i="12"/>
  <c r="F131" i="12"/>
  <c r="C131" i="12"/>
  <c r="O130" i="12"/>
  <c r="N130" i="12"/>
  <c r="M130" i="12"/>
  <c r="L130" i="12"/>
  <c r="K130" i="12"/>
  <c r="J130" i="12"/>
  <c r="I130" i="12"/>
  <c r="H130" i="12"/>
  <c r="G130" i="12"/>
  <c r="F130" i="12"/>
  <c r="E130" i="12"/>
  <c r="D130" i="12"/>
  <c r="C130" i="12"/>
  <c r="O129" i="12"/>
  <c r="N129" i="12"/>
  <c r="M129" i="12"/>
  <c r="L129" i="12"/>
  <c r="K129" i="12"/>
  <c r="J129" i="12"/>
  <c r="I129" i="12"/>
  <c r="H129" i="12"/>
  <c r="G129" i="12"/>
  <c r="E129" i="12"/>
  <c r="D129" i="12"/>
  <c r="O128" i="12"/>
  <c r="L128" i="12"/>
  <c r="I128" i="12"/>
  <c r="F128" i="12"/>
  <c r="C128" i="12" s="1"/>
  <c r="O127" i="12"/>
  <c r="N127" i="12"/>
  <c r="M127" i="12"/>
  <c r="L127" i="12"/>
  <c r="K127" i="12"/>
  <c r="J127" i="12"/>
  <c r="I127" i="12"/>
  <c r="H127" i="12"/>
  <c r="G127" i="12"/>
  <c r="F127" i="12"/>
  <c r="E127" i="12"/>
  <c r="D127" i="12"/>
  <c r="C127" i="12"/>
  <c r="O126" i="12"/>
  <c r="L126" i="12"/>
  <c r="I126" i="12"/>
  <c r="F126" i="12"/>
  <c r="C126" i="12" s="1"/>
  <c r="O125" i="12"/>
  <c r="L125" i="12"/>
  <c r="I125" i="12"/>
  <c r="F125" i="12"/>
  <c r="C125" i="12" s="1"/>
  <c r="O124" i="12"/>
  <c r="L124" i="12"/>
  <c r="I124" i="12"/>
  <c r="F124" i="12"/>
  <c r="C124" i="12"/>
  <c r="O123" i="12"/>
  <c r="L123" i="12"/>
  <c r="I123" i="12"/>
  <c r="F123" i="12"/>
  <c r="C123" i="12" s="1"/>
  <c r="O122" i="12"/>
  <c r="L122" i="12"/>
  <c r="I122" i="12"/>
  <c r="F122" i="12"/>
  <c r="C122" i="12" s="1"/>
  <c r="O121" i="12"/>
  <c r="N121" i="12"/>
  <c r="M121" i="12"/>
  <c r="L121" i="12"/>
  <c r="K121" i="12"/>
  <c r="J121" i="12"/>
  <c r="I121" i="12"/>
  <c r="H121" i="12"/>
  <c r="G121" i="12"/>
  <c r="F121" i="12"/>
  <c r="E121" i="12"/>
  <c r="D121" i="12"/>
  <c r="C121" i="12"/>
  <c r="O120" i="12"/>
  <c r="L120" i="12"/>
  <c r="I120" i="12"/>
  <c r="F120" i="12"/>
  <c r="C120" i="12" s="1"/>
  <c r="O119" i="12"/>
  <c r="L119" i="12"/>
  <c r="I119" i="12"/>
  <c r="F119" i="12"/>
  <c r="C119" i="12" s="1"/>
  <c r="O118" i="12"/>
  <c r="L118" i="12"/>
  <c r="I118" i="12"/>
  <c r="F118" i="12"/>
  <c r="C118" i="12" s="1"/>
  <c r="O117" i="12"/>
  <c r="L117" i="12"/>
  <c r="I117" i="12"/>
  <c r="F117" i="12"/>
  <c r="C117" i="12" s="1"/>
  <c r="O116" i="12"/>
  <c r="L116" i="12"/>
  <c r="I116" i="12"/>
  <c r="F116" i="12"/>
  <c r="C116" i="12" s="1"/>
  <c r="O115" i="12"/>
  <c r="N115" i="12"/>
  <c r="M115" i="12"/>
  <c r="L115" i="12"/>
  <c r="K115" i="12"/>
  <c r="J115" i="12"/>
  <c r="I115" i="12"/>
  <c r="H115" i="12"/>
  <c r="G115" i="12"/>
  <c r="F115" i="12"/>
  <c r="E115" i="12"/>
  <c r="D115" i="12"/>
  <c r="C115" i="12"/>
  <c r="O114" i="12"/>
  <c r="L114" i="12"/>
  <c r="I114" i="12"/>
  <c r="F114" i="12"/>
  <c r="C114" i="12" s="1"/>
  <c r="O113" i="12"/>
  <c r="L113" i="12"/>
  <c r="I113" i="12"/>
  <c r="F113" i="12"/>
  <c r="C113" i="12" s="1"/>
  <c r="O112" i="12"/>
  <c r="L112" i="12"/>
  <c r="I112" i="12"/>
  <c r="F112" i="12"/>
  <c r="C112" i="12"/>
  <c r="O111" i="12"/>
  <c r="N111" i="12"/>
  <c r="M111" i="12"/>
  <c r="L111" i="12"/>
  <c r="K111" i="12"/>
  <c r="J111" i="12"/>
  <c r="I111" i="12"/>
  <c r="H111" i="12"/>
  <c r="G111" i="12"/>
  <c r="F111" i="12"/>
  <c r="E111" i="12"/>
  <c r="D111" i="12"/>
  <c r="C111" i="12"/>
  <c r="O110" i="12"/>
  <c r="L110" i="12"/>
  <c r="I110" i="12"/>
  <c r="F110" i="12"/>
  <c r="C110" i="12" s="1"/>
  <c r="O109" i="12"/>
  <c r="L109" i="12"/>
  <c r="I109" i="12"/>
  <c r="C109" i="12" s="1"/>
  <c r="F109" i="12"/>
  <c r="O108" i="12"/>
  <c r="L108" i="12"/>
  <c r="I108" i="12"/>
  <c r="F108" i="12"/>
  <c r="C108" i="12" s="1"/>
  <c r="O107" i="12"/>
  <c r="L107" i="12"/>
  <c r="I107" i="12"/>
  <c r="F107" i="12"/>
  <c r="C107" i="12"/>
  <c r="O106" i="12"/>
  <c r="L106" i="12"/>
  <c r="I106" i="12"/>
  <c r="F106" i="12"/>
  <c r="C106" i="12"/>
  <c r="O105" i="12"/>
  <c r="L105" i="12"/>
  <c r="I105" i="12"/>
  <c r="F105" i="12"/>
  <c r="C105" i="12" s="1"/>
  <c r="O104" i="12"/>
  <c r="L104" i="12"/>
  <c r="I104" i="12"/>
  <c r="C104" i="12" s="1"/>
  <c r="F104" i="12"/>
  <c r="O103" i="12"/>
  <c r="L103" i="12"/>
  <c r="I103" i="12"/>
  <c r="F103" i="12"/>
  <c r="C103" i="12" s="1"/>
  <c r="O102" i="12"/>
  <c r="N102" i="12"/>
  <c r="M102" i="12"/>
  <c r="L102" i="12"/>
  <c r="K102" i="12"/>
  <c r="J102" i="12"/>
  <c r="I102" i="12"/>
  <c r="H102" i="12"/>
  <c r="G102" i="12"/>
  <c r="F102" i="12"/>
  <c r="E102" i="12"/>
  <c r="D102" i="12"/>
  <c r="C102" i="12"/>
  <c r="O101" i="12"/>
  <c r="L101" i="12"/>
  <c r="I101" i="12"/>
  <c r="F101" i="12"/>
  <c r="C101" i="12" s="1"/>
  <c r="O100" i="12"/>
  <c r="L100" i="12"/>
  <c r="I100" i="12"/>
  <c r="C100" i="12" s="1"/>
  <c r="F100" i="12"/>
  <c r="O99" i="12"/>
  <c r="L99" i="12"/>
  <c r="I99" i="12"/>
  <c r="F99" i="12"/>
  <c r="C99" i="12" s="1"/>
  <c r="O98" i="12"/>
  <c r="L98" i="12"/>
  <c r="I98" i="12"/>
  <c r="F98" i="12"/>
  <c r="C98" i="12"/>
  <c r="O97" i="12"/>
  <c r="L97" i="12"/>
  <c r="I97" i="12"/>
  <c r="F97" i="12"/>
  <c r="C97" i="12" s="1"/>
  <c r="O96" i="12"/>
  <c r="L96" i="12"/>
  <c r="I96" i="12"/>
  <c r="F96" i="12"/>
  <c r="C96" i="12"/>
  <c r="O95" i="12"/>
  <c r="L95" i="12"/>
  <c r="I95" i="12"/>
  <c r="F95" i="12"/>
  <c r="C95" i="12" s="1"/>
  <c r="O94" i="12"/>
  <c r="N94" i="12"/>
  <c r="M94" i="12"/>
  <c r="L94" i="12"/>
  <c r="K94" i="12"/>
  <c r="J94" i="12"/>
  <c r="I94" i="12"/>
  <c r="H94" i="12"/>
  <c r="G94" i="12"/>
  <c r="F94" i="12"/>
  <c r="E94" i="12"/>
  <c r="D94" i="12"/>
  <c r="C94" i="12"/>
  <c r="O93" i="12"/>
  <c r="L93" i="12"/>
  <c r="I93" i="12"/>
  <c r="F93" i="12"/>
  <c r="C93" i="12" s="1"/>
  <c r="O92" i="12"/>
  <c r="L92" i="12"/>
  <c r="I92" i="12"/>
  <c r="F92" i="12"/>
  <c r="C92" i="12" s="1"/>
  <c r="O91" i="12"/>
  <c r="L91" i="12"/>
  <c r="I91" i="12"/>
  <c r="F91" i="12"/>
  <c r="C91" i="12" s="1"/>
  <c r="O90" i="12"/>
  <c r="L90" i="12"/>
  <c r="I90" i="12"/>
  <c r="F90" i="12"/>
  <c r="C90" i="12"/>
  <c r="O89" i="12"/>
  <c r="L89" i="12"/>
  <c r="I89" i="12"/>
  <c r="F89" i="12"/>
  <c r="C89" i="12"/>
  <c r="O88" i="12"/>
  <c r="N88" i="12"/>
  <c r="M88" i="12"/>
  <c r="L88" i="12"/>
  <c r="K88" i="12"/>
  <c r="J88" i="12"/>
  <c r="I88" i="12"/>
  <c r="H88" i="12"/>
  <c r="G88" i="12"/>
  <c r="F88" i="12"/>
  <c r="E88" i="12"/>
  <c r="D88" i="12"/>
  <c r="C88" i="12"/>
  <c r="O87" i="12"/>
  <c r="L87" i="12"/>
  <c r="I87" i="12"/>
  <c r="F87" i="12"/>
  <c r="C87" i="12" s="1"/>
  <c r="O86" i="12"/>
  <c r="L86" i="12"/>
  <c r="I86" i="12"/>
  <c r="F86" i="12"/>
  <c r="C86" i="12"/>
  <c r="O85" i="12"/>
  <c r="L85" i="12"/>
  <c r="I85" i="12"/>
  <c r="F85" i="12"/>
  <c r="C85" i="12" s="1"/>
  <c r="O84" i="12"/>
  <c r="L84" i="12"/>
  <c r="I84" i="12"/>
  <c r="F84" i="12"/>
  <c r="C84" i="12"/>
  <c r="O83" i="12"/>
  <c r="N83" i="12"/>
  <c r="M83" i="12"/>
  <c r="L83" i="12"/>
  <c r="K83" i="12"/>
  <c r="J83" i="12"/>
  <c r="I83" i="12"/>
  <c r="H83" i="12"/>
  <c r="G83" i="12"/>
  <c r="F83" i="12"/>
  <c r="E83" i="12"/>
  <c r="D83" i="12"/>
  <c r="C83" i="12"/>
  <c r="O82" i="12"/>
  <c r="N82" i="12"/>
  <c r="M82" i="12"/>
  <c r="L82" i="12"/>
  <c r="K82" i="12"/>
  <c r="J82" i="12"/>
  <c r="I82" i="12"/>
  <c r="H82" i="12"/>
  <c r="G82" i="12"/>
  <c r="F82" i="12"/>
  <c r="C82" i="12" s="1"/>
  <c r="E82" i="12"/>
  <c r="D82" i="12"/>
  <c r="O81" i="12"/>
  <c r="L81" i="12"/>
  <c r="I81" i="12"/>
  <c r="F81" i="12"/>
  <c r="C81" i="12"/>
  <c r="O80" i="12"/>
  <c r="L80" i="12"/>
  <c r="I80" i="12"/>
  <c r="F80" i="12"/>
  <c r="C80" i="12"/>
  <c r="O79" i="12"/>
  <c r="N79" i="12"/>
  <c r="M79" i="12"/>
  <c r="L79" i="12"/>
  <c r="K79" i="12"/>
  <c r="J79" i="12"/>
  <c r="I79" i="12"/>
  <c r="H79" i="12"/>
  <c r="G79" i="12"/>
  <c r="F79" i="12"/>
  <c r="E79" i="12"/>
  <c r="D79" i="12"/>
  <c r="C79" i="12"/>
  <c r="O78" i="12"/>
  <c r="L78" i="12"/>
  <c r="I78" i="12"/>
  <c r="F78" i="12"/>
  <c r="C78" i="12" s="1"/>
  <c r="O77" i="12"/>
  <c r="L77" i="12"/>
  <c r="I77" i="12"/>
  <c r="F77" i="12"/>
  <c r="C77" i="12" s="1"/>
  <c r="O76" i="12"/>
  <c r="N76" i="12"/>
  <c r="M76" i="12"/>
  <c r="L76" i="12"/>
  <c r="K76" i="12"/>
  <c r="J76" i="12"/>
  <c r="I76" i="12"/>
  <c r="H76" i="12"/>
  <c r="G76" i="12"/>
  <c r="F76" i="12"/>
  <c r="E76" i="12"/>
  <c r="D76" i="12"/>
  <c r="C76" i="12"/>
  <c r="O75" i="12"/>
  <c r="N75" i="12"/>
  <c r="M75" i="12"/>
  <c r="L75" i="12"/>
  <c r="K75" i="12"/>
  <c r="J75" i="12"/>
  <c r="I75" i="12"/>
  <c r="H75" i="12"/>
  <c r="G75" i="12"/>
  <c r="F75" i="12"/>
  <c r="C75" i="12" s="1"/>
  <c r="E75" i="12"/>
  <c r="D75" i="12"/>
  <c r="O74" i="12"/>
  <c r="N74" i="12"/>
  <c r="M74" i="12"/>
  <c r="L74" i="12"/>
  <c r="K74" i="12"/>
  <c r="J74" i="12"/>
  <c r="I74" i="12"/>
  <c r="H74" i="12"/>
  <c r="G74" i="12"/>
  <c r="E74" i="12"/>
  <c r="D74" i="12"/>
  <c r="O73" i="12"/>
  <c r="L73" i="12"/>
  <c r="I73" i="12"/>
  <c r="C73" i="12" s="1"/>
  <c r="F73" i="12"/>
  <c r="O72" i="12"/>
  <c r="L72" i="12"/>
  <c r="I72" i="12"/>
  <c r="F72" i="12"/>
  <c r="C72" i="12"/>
  <c r="O71" i="12"/>
  <c r="L71" i="12"/>
  <c r="I71" i="12"/>
  <c r="F71" i="12"/>
  <c r="C71" i="12" s="1"/>
  <c r="O70" i="12"/>
  <c r="L70" i="12"/>
  <c r="I70" i="12"/>
  <c r="F70" i="12"/>
  <c r="C70" i="12" s="1"/>
  <c r="O69" i="12"/>
  <c r="L69" i="12"/>
  <c r="I69" i="12"/>
  <c r="F69" i="12"/>
  <c r="C69" i="12"/>
  <c r="O68" i="12"/>
  <c r="N68" i="12"/>
  <c r="M68" i="12"/>
  <c r="L68" i="12"/>
  <c r="K68" i="12"/>
  <c r="J68" i="12"/>
  <c r="I68" i="12"/>
  <c r="H68" i="12"/>
  <c r="G68" i="12"/>
  <c r="F68" i="12"/>
  <c r="C68" i="12" s="1"/>
  <c r="E68" i="12"/>
  <c r="D68" i="12"/>
  <c r="O67" i="12"/>
  <c r="L67" i="12"/>
  <c r="I67" i="12"/>
  <c r="F67" i="12"/>
  <c r="C67" i="12"/>
  <c r="O66" i="12"/>
  <c r="N66" i="12"/>
  <c r="M66" i="12"/>
  <c r="L66" i="12"/>
  <c r="K66" i="12"/>
  <c r="J66" i="12"/>
  <c r="I66" i="12"/>
  <c r="H66" i="12"/>
  <c r="G66" i="12"/>
  <c r="F66" i="12"/>
  <c r="E66" i="12"/>
  <c r="D66" i="12"/>
  <c r="C66" i="12"/>
  <c r="O65" i="12"/>
  <c r="L65" i="12"/>
  <c r="I65" i="12"/>
  <c r="F65" i="12"/>
  <c r="C65" i="12" s="1"/>
  <c r="O64" i="12"/>
  <c r="L64" i="12"/>
  <c r="I64" i="12"/>
  <c r="F64" i="12"/>
  <c r="C64" i="12"/>
  <c r="O63" i="12"/>
  <c r="L63" i="12"/>
  <c r="I63" i="12"/>
  <c r="F63" i="12"/>
  <c r="C63" i="12" s="1"/>
  <c r="O62" i="12"/>
  <c r="L62" i="12"/>
  <c r="I62" i="12"/>
  <c r="C62" i="12" s="1"/>
  <c r="F62" i="12"/>
  <c r="O61" i="12"/>
  <c r="L61" i="12"/>
  <c r="I61" i="12"/>
  <c r="F61" i="12"/>
  <c r="C61" i="12" s="1"/>
  <c r="O60" i="12"/>
  <c r="O57" i="12" s="1"/>
  <c r="O53" i="12" s="1"/>
  <c r="L60" i="12"/>
  <c r="I60" i="12"/>
  <c r="F60" i="12"/>
  <c r="C60" i="12"/>
  <c r="O59" i="12"/>
  <c r="L59" i="12"/>
  <c r="I59" i="12"/>
  <c r="F59" i="12"/>
  <c r="C59" i="12" s="1"/>
  <c r="O58" i="12"/>
  <c r="L58" i="12"/>
  <c r="I58" i="12"/>
  <c r="C58" i="12" s="1"/>
  <c r="F58" i="12"/>
  <c r="N57" i="12"/>
  <c r="M57" i="12"/>
  <c r="L57" i="12"/>
  <c r="K57" i="12"/>
  <c r="J57" i="12"/>
  <c r="I57" i="12"/>
  <c r="H57" i="12"/>
  <c r="G57" i="12"/>
  <c r="F57" i="12"/>
  <c r="C57" i="12" s="1"/>
  <c r="E57" i="12"/>
  <c r="D57" i="12"/>
  <c r="O56" i="12"/>
  <c r="L56" i="12"/>
  <c r="I56" i="12"/>
  <c r="F56" i="12"/>
  <c r="C56" i="12"/>
  <c r="O55" i="12"/>
  <c r="L55" i="12"/>
  <c r="I55" i="12"/>
  <c r="F55" i="12"/>
  <c r="C55" i="12" s="1"/>
  <c r="O54" i="12"/>
  <c r="N54" i="12"/>
  <c r="M54" i="12"/>
  <c r="L54" i="12"/>
  <c r="K54" i="12"/>
  <c r="J54" i="12"/>
  <c r="I54" i="12"/>
  <c r="H54" i="12"/>
  <c r="G54" i="12"/>
  <c r="F54" i="12"/>
  <c r="E54" i="12"/>
  <c r="D54" i="12"/>
  <c r="C54" i="12"/>
  <c r="N53" i="12"/>
  <c r="M53" i="12"/>
  <c r="L53" i="12"/>
  <c r="K53" i="12"/>
  <c r="J53" i="12"/>
  <c r="I53" i="12"/>
  <c r="H53" i="12"/>
  <c r="G53" i="12"/>
  <c r="F53" i="12"/>
  <c r="E53" i="12"/>
  <c r="D53" i="12"/>
  <c r="N52" i="12"/>
  <c r="M52" i="12"/>
  <c r="L52" i="12"/>
  <c r="K52" i="12"/>
  <c r="J52" i="12"/>
  <c r="I52" i="12"/>
  <c r="H52" i="12"/>
  <c r="G52" i="12"/>
  <c r="F52" i="12"/>
  <c r="E52" i="12"/>
  <c r="D52" i="12"/>
  <c r="N51" i="12"/>
  <c r="M51" i="12"/>
  <c r="L51" i="12"/>
  <c r="K51" i="12"/>
  <c r="J51" i="12"/>
  <c r="I51" i="12"/>
  <c r="H51" i="12"/>
  <c r="G51" i="12"/>
  <c r="E51" i="12"/>
  <c r="D51" i="12"/>
  <c r="M50" i="12"/>
  <c r="E50" i="12"/>
  <c r="M49" i="12"/>
  <c r="E49" i="12"/>
  <c r="O46" i="12"/>
  <c r="C46" i="12" s="1"/>
  <c r="O45" i="12"/>
  <c r="C45" i="12" s="1"/>
  <c r="O44" i="12"/>
  <c r="C44" i="12" s="1"/>
  <c r="N44" i="12"/>
  <c r="M44" i="12"/>
  <c r="L43" i="12"/>
  <c r="I43" i="12"/>
  <c r="I42" i="12" s="1"/>
  <c r="F43" i="12"/>
  <c r="C43" i="12" s="1"/>
  <c r="L42" i="12"/>
  <c r="K42" i="12"/>
  <c r="J42" i="12"/>
  <c r="H42" i="12"/>
  <c r="G42" i="12"/>
  <c r="F42" i="12"/>
  <c r="E42" i="12"/>
  <c r="D42" i="12"/>
  <c r="F41" i="12"/>
  <c r="C41" i="12" s="1"/>
  <c r="L40" i="12"/>
  <c r="C40" i="12"/>
  <c r="L39" i="12"/>
  <c r="C39" i="12" s="1"/>
  <c r="L38" i="12"/>
  <c r="C38" i="12"/>
  <c r="L37" i="12"/>
  <c r="C37" i="12" s="1"/>
  <c r="L36" i="12"/>
  <c r="C36" i="12" s="1"/>
  <c r="K36" i="12"/>
  <c r="J36" i="12"/>
  <c r="L35" i="12"/>
  <c r="C35" i="12" s="1"/>
  <c r="L34" i="12"/>
  <c r="C34" i="12" s="1"/>
  <c r="L33" i="12"/>
  <c r="C33" i="12" s="1"/>
  <c r="K33" i="12"/>
  <c r="J33" i="12"/>
  <c r="L32" i="12"/>
  <c r="C32" i="12" s="1"/>
  <c r="K31" i="12"/>
  <c r="J31" i="12"/>
  <c r="L30" i="12"/>
  <c r="C30" i="12" s="1"/>
  <c r="L29" i="12"/>
  <c r="C29" i="12" s="1"/>
  <c r="L28" i="12"/>
  <c r="C28" i="12" s="1"/>
  <c r="L27" i="12"/>
  <c r="C27" i="12" s="1"/>
  <c r="K27" i="12"/>
  <c r="J27" i="12"/>
  <c r="K26" i="12"/>
  <c r="J26" i="12"/>
  <c r="F25" i="12"/>
  <c r="C25" i="12"/>
  <c r="I24" i="12"/>
  <c r="F24" i="12"/>
  <c r="C24" i="12"/>
  <c r="O23" i="12"/>
  <c r="L23" i="12"/>
  <c r="I23" i="12"/>
  <c r="F23" i="12"/>
  <c r="C23" i="12"/>
  <c r="O22" i="12"/>
  <c r="L22" i="12"/>
  <c r="I22" i="12"/>
  <c r="F22" i="12"/>
  <c r="C22" i="12"/>
  <c r="O21" i="12"/>
  <c r="O287" i="12" s="1"/>
  <c r="N21" i="12"/>
  <c r="N287" i="12" s="1"/>
  <c r="N286" i="12" s="1"/>
  <c r="M21" i="12"/>
  <c r="M287" i="12" s="1"/>
  <c r="M286" i="12" s="1"/>
  <c r="L21" i="12"/>
  <c r="L287" i="12" s="1"/>
  <c r="K21" i="12"/>
  <c r="K287" i="12" s="1"/>
  <c r="K286" i="12" s="1"/>
  <c r="J21" i="12"/>
  <c r="J287" i="12" s="1"/>
  <c r="J286" i="12" s="1"/>
  <c r="I21" i="12"/>
  <c r="H21" i="12"/>
  <c r="H287" i="12" s="1"/>
  <c r="H286" i="12" s="1"/>
  <c r="G21" i="12"/>
  <c r="G287" i="12" s="1"/>
  <c r="G286" i="12" s="1"/>
  <c r="F21" i="12"/>
  <c r="F287" i="12" s="1"/>
  <c r="E21" i="12"/>
  <c r="E287" i="12" s="1"/>
  <c r="E286" i="12" s="1"/>
  <c r="D21" i="12"/>
  <c r="D287" i="12" s="1"/>
  <c r="D286" i="12" s="1"/>
  <c r="C21" i="12"/>
  <c r="O20" i="12"/>
  <c r="N20" i="12"/>
  <c r="M20" i="12"/>
  <c r="K20" i="12"/>
  <c r="J20" i="12"/>
  <c r="H20" i="12"/>
  <c r="G20" i="12"/>
  <c r="F20" i="12"/>
  <c r="E20" i="12"/>
  <c r="D20" i="12"/>
  <c r="O296" i="11"/>
  <c r="L296" i="11"/>
  <c r="I296" i="11"/>
  <c r="F296" i="11"/>
  <c r="C296" i="11"/>
  <c r="O295" i="11"/>
  <c r="L295" i="11"/>
  <c r="I295" i="11"/>
  <c r="F295" i="11"/>
  <c r="C295" i="11" s="1"/>
  <c r="O294" i="11"/>
  <c r="L294" i="11"/>
  <c r="I294" i="11"/>
  <c r="F294" i="11"/>
  <c r="C294" i="11"/>
  <c r="O293" i="11"/>
  <c r="L293" i="11"/>
  <c r="I293" i="11"/>
  <c r="F293" i="11"/>
  <c r="C293" i="11" s="1"/>
  <c r="O292" i="11"/>
  <c r="L292" i="11"/>
  <c r="I292" i="11"/>
  <c r="F292" i="11"/>
  <c r="C292" i="11" s="1"/>
  <c r="O291" i="11"/>
  <c r="L291" i="11"/>
  <c r="I291" i="11"/>
  <c r="F291" i="11"/>
  <c r="C291" i="11" s="1"/>
  <c r="O290" i="11"/>
  <c r="L290" i="11"/>
  <c r="I290" i="11"/>
  <c r="F290" i="11"/>
  <c r="C290" i="11"/>
  <c r="O289" i="11"/>
  <c r="L289" i="11"/>
  <c r="I289" i="11"/>
  <c r="F289" i="11"/>
  <c r="C289" i="11"/>
  <c r="O288" i="11"/>
  <c r="N288" i="11"/>
  <c r="M288" i="11"/>
  <c r="L288" i="11"/>
  <c r="K288" i="11"/>
  <c r="J288" i="11"/>
  <c r="I288" i="11"/>
  <c r="H288" i="11"/>
  <c r="G288" i="11"/>
  <c r="F288" i="11"/>
  <c r="E288" i="11"/>
  <c r="D288" i="11"/>
  <c r="C288" i="11"/>
  <c r="O283" i="11"/>
  <c r="L283" i="11"/>
  <c r="I283" i="11"/>
  <c r="C283" i="11" s="1"/>
  <c r="F283" i="11"/>
  <c r="O282" i="11"/>
  <c r="L282" i="11"/>
  <c r="C282" i="11" s="1"/>
  <c r="I282" i="11"/>
  <c r="F282" i="11"/>
  <c r="F281" i="11" s="1"/>
  <c r="O281" i="11"/>
  <c r="N281" i="11"/>
  <c r="M281" i="11"/>
  <c r="K281" i="11"/>
  <c r="J281" i="11"/>
  <c r="H281" i="11"/>
  <c r="G281" i="11"/>
  <c r="E281" i="11"/>
  <c r="D281" i="11"/>
  <c r="O280" i="11"/>
  <c r="L280" i="11"/>
  <c r="L279" i="11" s="1"/>
  <c r="I280" i="11"/>
  <c r="F280" i="11"/>
  <c r="F279" i="11" s="1"/>
  <c r="O279" i="11"/>
  <c r="N279" i="11"/>
  <c r="M279" i="11"/>
  <c r="M268" i="11" s="1"/>
  <c r="K279" i="11"/>
  <c r="J279" i="11"/>
  <c r="I279" i="11"/>
  <c r="H279" i="11"/>
  <c r="G279" i="11"/>
  <c r="E279" i="11"/>
  <c r="D279" i="11"/>
  <c r="O278" i="11"/>
  <c r="L278" i="11"/>
  <c r="C278" i="11" s="1"/>
  <c r="I278" i="11"/>
  <c r="F278" i="11"/>
  <c r="O277" i="11"/>
  <c r="O275" i="11" s="1"/>
  <c r="L277" i="11"/>
  <c r="I277" i="11"/>
  <c r="F277" i="11"/>
  <c r="C277" i="11"/>
  <c r="O276" i="11"/>
  <c r="L276" i="11"/>
  <c r="L275" i="11" s="1"/>
  <c r="I276" i="11"/>
  <c r="F276" i="11"/>
  <c r="F275" i="11" s="1"/>
  <c r="C275" i="11" s="1"/>
  <c r="N275" i="11"/>
  <c r="M275" i="11"/>
  <c r="K275" i="11"/>
  <c r="J275" i="11"/>
  <c r="I275" i="11"/>
  <c r="H275" i="11"/>
  <c r="G275" i="11"/>
  <c r="E275" i="11"/>
  <c r="D275" i="11"/>
  <c r="O274" i="11"/>
  <c r="L274" i="11"/>
  <c r="C274" i="11" s="1"/>
  <c r="I274" i="11"/>
  <c r="F274" i="11"/>
  <c r="O273" i="11"/>
  <c r="O271" i="11" s="1"/>
  <c r="L273" i="11"/>
  <c r="I273" i="11"/>
  <c r="F273" i="11"/>
  <c r="C273" i="11"/>
  <c r="O272" i="11"/>
  <c r="L272" i="11"/>
  <c r="L271" i="11" s="1"/>
  <c r="I272" i="11"/>
  <c r="F272" i="11"/>
  <c r="F271" i="11" s="1"/>
  <c r="N271" i="11"/>
  <c r="M271" i="11"/>
  <c r="K271" i="11"/>
  <c r="J271" i="11"/>
  <c r="I271" i="11"/>
  <c r="I269" i="11" s="1"/>
  <c r="I268" i="11" s="1"/>
  <c r="H271" i="11"/>
  <c r="G271" i="11"/>
  <c r="E271" i="11"/>
  <c r="D271" i="11"/>
  <c r="O270" i="11"/>
  <c r="L270" i="11"/>
  <c r="C270" i="11" s="1"/>
  <c r="I270" i="11"/>
  <c r="F270" i="11"/>
  <c r="E269" i="11"/>
  <c r="E268" i="11" s="1"/>
  <c r="D269" i="11"/>
  <c r="N268" i="11"/>
  <c r="K268" i="11"/>
  <c r="J268" i="11"/>
  <c r="H268" i="11"/>
  <c r="G268" i="11"/>
  <c r="D268" i="11"/>
  <c r="O267" i="11"/>
  <c r="L267" i="11"/>
  <c r="I267" i="11"/>
  <c r="F267" i="11"/>
  <c r="C267" i="11"/>
  <c r="O266" i="11"/>
  <c r="L266" i="11"/>
  <c r="I266" i="11"/>
  <c r="F266" i="11"/>
  <c r="C266" i="11" s="1"/>
  <c r="O265" i="11"/>
  <c r="L265" i="11"/>
  <c r="I265" i="11"/>
  <c r="C265" i="11" s="1"/>
  <c r="F265" i="11"/>
  <c r="O264" i="11"/>
  <c r="L264" i="11"/>
  <c r="C264" i="11" s="1"/>
  <c r="I264" i="11"/>
  <c r="F264" i="11"/>
  <c r="F263" i="11" s="1"/>
  <c r="O263" i="11"/>
  <c r="N263" i="11"/>
  <c r="M263" i="11"/>
  <c r="K263" i="11"/>
  <c r="J263" i="11"/>
  <c r="H263" i="11"/>
  <c r="G263" i="11"/>
  <c r="E263" i="11"/>
  <c r="D263" i="11"/>
  <c r="O262" i="11"/>
  <c r="L262" i="11"/>
  <c r="I262" i="11"/>
  <c r="F262" i="11"/>
  <c r="C262" i="11" s="1"/>
  <c r="O261" i="11"/>
  <c r="L261" i="11"/>
  <c r="I261" i="11"/>
  <c r="C261" i="11" s="1"/>
  <c r="F261" i="11"/>
  <c r="O260" i="11"/>
  <c r="L260" i="11"/>
  <c r="C260" i="11" s="1"/>
  <c r="I260" i="11"/>
  <c r="F260" i="11"/>
  <c r="F259" i="11" s="1"/>
  <c r="O259" i="11"/>
  <c r="O258" i="11" s="1"/>
  <c r="N259" i="11"/>
  <c r="M259" i="11"/>
  <c r="K259" i="11"/>
  <c r="K258" i="11" s="1"/>
  <c r="J259" i="11"/>
  <c r="H259" i="11"/>
  <c r="G259" i="11"/>
  <c r="G258" i="11" s="1"/>
  <c r="E259" i="11"/>
  <c r="D259" i="11"/>
  <c r="N258" i="11"/>
  <c r="M258" i="11"/>
  <c r="J258" i="11"/>
  <c r="H258" i="11"/>
  <c r="E258" i="11"/>
  <c r="D258" i="11"/>
  <c r="O257" i="11"/>
  <c r="L257" i="11"/>
  <c r="I257" i="11"/>
  <c r="C257" i="11" s="1"/>
  <c r="F257" i="11"/>
  <c r="O256" i="11"/>
  <c r="L256" i="11"/>
  <c r="C256" i="11" s="1"/>
  <c r="I256" i="11"/>
  <c r="F256" i="11"/>
  <c r="O255" i="11"/>
  <c r="L255" i="11"/>
  <c r="I255" i="11"/>
  <c r="F255" i="11"/>
  <c r="C255" i="11"/>
  <c r="O254" i="11"/>
  <c r="L254" i="11"/>
  <c r="I254" i="11"/>
  <c r="F254" i="11"/>
  <c r="C254" i="11" s="1"/>
  <c r="O253" i="11"/>
  <c r="L253" i="11"/>
  <c r="I253" i="11"/>
  <c r="F253" i="11"/>
  <c r="O252" i="11"/>
  <c r="L252" i="11"/>
  <c r="I252" i="11"/>
  <c r="F252" i="11"/>
  <c r="F251" i="11" s="1"/>
  <c r="F250" i="11" s="1"/>
  <c r="O251" i="11"/>
  <c r="O250" i="11" s="1"/>
  <c r="N251" i="11"/>
  <c r="M251" i="11"/>
  <c r="K251" i="11"/>
  <c r="K250" i="11" s="1"/>
  <c r="J251" i="11"/>
  <c r="H251" i="11"/>
  <c r="G251" i="11"/>
  <c r="G250" i="11" s="1"/>
  <c r="E251" i="11"/>
  <c r="D251" i="11"/>
  <c r="N250" i="11"/>
  <c r="M250" i="11"/>
  <c r="J250" i="11"/>
  <c r="H250" i="11"/>
  <c r="E250" i="11"/>
  <c r="D250" i="11"/>
  <c r="O249" i="11"/>
  <c r="L249" i="11"/>
  <c r="I249" i="11"/>
  <c r="F249" i="11"/>
  <c r="C249" i="11" s="1"/>
  <c r="O248" i="11"/>
  <c r="L248" i="11"/>
  <c r="I248" i="11"/>
  <c r="F248" i="11"/>
  <c r="O247" i="11"/>
  <c r="O245" i="11" s="1"/>
  <c r="L247" i="11"/>
  <c r="I247" i="11"/>
  <c r="F247" i="11"/>
  <c r="C247" i="11"/>
  <c r="O246" i="11"/>
  <c r="L246" i="11"/>
  <c r="I246" i="11"/>
  <c r="F246" i="11"/>
  <c r="N245" i="11"/>
  <c r="M245" i="11"/>
  <c r="K245" i="11"/>
  <c r="J245" i="11"/>
  <c r="I245" i="11"/>
  <c r="H245" i="11"/>
  <c r="G245" i="11"/>
  <c r="E245" i="11"/>
  <c r="D245" i="11"/>
  <c r="O244" i="11"/>
  <c r="L244" i="11"/>
  <c r="C244" i="11" s="1"/>
  <c r="I244" i="11"/>
  <c r="F244" i="11"/>
  <c r="O243" i="11"/>
  <c r="L243" i="11"/>
  <c r="I243" i="11"/>
  <c r="F243" i="11"/>
  <c r="C243" i="11"/>
  <c r="O242" i="11"/>
  <c r="L242" i="11"/>
  <c r="I242" i="11"/>
  <c r="F242" i="11"/>
  <c r="C242" i="11" s="1"/>
  <c r="O241" i="11"/>
  <c r="L241" i="11"/>
  <c r="I241" i="11"/>
  <c r="I237" i="11" s="1"/>
  <c r="F241" i="11"/>
  <c r="O240" i="11"/>
  <c r="L240" i="11"/>
  <c r="I240" i="11"/>
  <c r="F240" i="11"/>
  <c r="O239" i="11"/>
  <c r="O237" i="11" s="1"/>
  <c r="L239" i="11"/>
  <c r="I239" i="11"/>
  <c r="F239" i="11"/>
  <c r="C239" i="11"/>
  <c r="O238" i="11"/>
  <c r="L238" i="11"/>
  <c r="I238" i="11"/>
  <c r="F238" i="11"/>
  <c r="N237" i="11"/>
  <c r="M237" i="11"/>
  <c r="M230" i="11" s="1"/>
  <c r="M229" i="11" s="1"/>
  <c r="K237" i="11"/>
  <c r="J237" i="11"/>
  <c r="H237" i="11"/>
  <c r="G237" i="11"/>
  <c r="E237" i="11"/>
  <c r="E230" i="11" s="1"/>
  <c r="E229" i="11" s="1"/>
  <c r="D237" i="11"/>
  <c r="O236" i="11"/>
  <c r="L236" i="11"/>
  <c r="C236" i="11" s="1"/>
  <c r="I236" i="11"/>
  <c r="F236" i="11"/>
  <c r="O235" i="11"/>
  <c r="O234" i="11" s="1"/>
  <c r="L235" i="11"/>
  <c r="I235" i="11"/>
  <c r="F235" i="11"/>
  <c r="F234" i="11" s="1"/>
  <c r="C235" i="11"/>
  <c r="N234" i="11"/>
  <c r="M234" i="11"/>
  <c r="L234" i="11"/>
  <c r="K234" i="11"/>
  <c r="J234" i="11"/>
  <c r="I234" i="11"/>
  <c r="H234" i="11"/>
  <c r="G234" i="11"/>
  <c r="E234" i="11"/>
  <c r="D234" i="11"/>
  <c r="O233" i="11"/>
  <c r="L233" i="11"/>
  <c r="L232" i="11" s="1"/>
  <c r="I233" i="11"/>
  <c r="I232" i="11" s="1"/>
  <c r="F233" i="11"/>
  <c r="C233" i="11" s="1"/>
  <c r="O232" i="11"/>
  <c r="N232" i="11"/>
  <c r="N230" i="11" s="1"/>
  <c r="N229" i="11" s="1"/>
  <c r="M232" i="11"/>
  <c r="K232" i="11"/>
  <c r="K230" i="11" s="1"/>
  <c r="K229" i="11" s="1"/>
  <c r="J232" i="11"/>
  <c r="J230" i="11" s="1"/>
  <c r="J229" i="11" s="1"/>
  <c r="H232" i="11"/>
  <c r="G232" i="11"/>
  <c r="G230" i="11" s="1"/>
  <c r="F232" i="11"/>
  <c r="C232" i="11" s="1"/>
  <c r="E232" i="11"/>
  <c r="D232" i="11"/>
  <c r="O231" i="11"/>
  <c r="L231" i="11"/>
  <c r="I231" i="11"/>
  <c r="F231" i="11"/>
  <c r="C231" i="11"/>
  <c r="H230" i="11"/>
  <c r="D230" i="11"/>
  <c r="D229" i="11" s="1"/>
  <c r="O228" i="11"/>
  <c r="L228" i="11"/>
  <c r="C228" i="11" s="1"/>
  <c r="I228" i="11"/>
  <c r="F228" i="11"/>
  <c r="O227" i="11"/>
  <c r="O226" i="11" s="1"/>
  <c r="L227" i="11"/>
  <c r="I227" i="11"/>
  <c r="F227" i="11"/>
  <c r="F226" i="11" s="1"/>
  <c r="C227" i="11"/>
  <c r="N226" i="11"/>
  <c r="M226" i="11"/>
  <c r="L226" i="11"/>
  <c r="K226" i="11"/>
  <c r="J226" i="11"/>
  <c r="I226" i="11"/>
  <c r="H226" i="11"/>
  <c r="H203" i="11" s="1"/>
  <c r="H194" i="11" s="1"/>
  <c r="G226" i="11"/>
  <c r="E226" i="11"/>
  <c r="D226" i="11"/>
  <c r="D203" i="11" s="1"/>
  <c r="O225" i="11"/>
  <c r="L225" i="11"/>
  <c r="I225" i="11"/>
  <c r="F225" i="11"/>
  <c r="C225" i="11" s="1"/>
  <c r="O224" i="11"/>
  <c r="L224" i="11"/>
  <c r="C224" i="11" s="1"/>
  <c r="I224" i="11"/>
  <c r="F224" i="11"/>
  <c r="O223" i="11"/>
  <c r="L223" i="11"/>
  <c r="I223" i="11"/>
  <c r="F223" i="11"/>
  <c r="C223" i="11"/>
  <c r="O222" i="11"/>
  <c r="L222" i="11"/>
  <c r="I222" i="11"/>
  <c r="F222" i="11"/>
  <c r="C222" i="11" s="1"/>
  <c r="O221" i="11"/>
  <c r="L221" i="11"/>
  <c r="I221" i="11"/>
  <c r="F221" i="11"/>
  <c r="O220" i="11"/>
  <c r="L220" i="11"/>
  <c r="C220" i="11" s="1"/>
  <c r="I220" i="11"/>
  <c r="F220" i="11"/>
  <c r="O219" i="11"/>
  <c r="O215" i="11" s="1"/>
  <c r="L219" i="11"/>
  <c r="I219" i="11"/>
  <c r="F219" i="11"/>
  <c r="C219" i="11"/>
  <c r="O218" i="11"/>
  <c r="L218" i="11"/>
  <c r="I218" i="11"/>
  <c r="F218" i="11"/>
  <c r="O217" i="11"/>
  <c r="L217" i="11"/>
  <c r="I217" i="11"/>
  <c r="F217" i="11"/>
  <c r="C217" i="11" s="1"/>
  <c r="O216" i="11"/>
  <c r="L216" i="11"/>
  <c r="I216" i="11"/>
  <c r="F216" i="11"/>
  <c r="N215" i="11"/>
  <c r="M215" i="11"/>
  <c r="K215" i="11"/>
  <c r="J215" i="11"/>
  <c r="H215" i="11"/>
  <c r="G215" i="11"/>
  <c r="G203" i="11" s="1"/>
  <c r="E215" i="11"/>
  <c r="D215" i="11"/>
  <c r="O214" i="11"/>
  <c r="L214" i="11"/>
  <c r="I214" i="11"/>
  <c r="F214" i="11"/>
  <c r="C214" i="11" s="1"/>
  <c r="O213" i="11"/>
  <c r="L213" i="11"/>
  <c r="I213" i="11"/>
  <c r="F213" i="11"/>
  <c r="C213" i="11" s="1"/>
  <c r="O212" i="11"/>
  <c r="L212" i="11"/>
  <c r="C212" i="11" s="1"/>
  <c r="I212" i="11"/>
  <c r="F212" i="11"/>
  <c r="O211" i="11"/>
  <c r="L211" i="11"/>
  <c r="I211" i="11"/>
  <c r="F211" i="11"/>
  <c r="C211" i="11"/>
  <c r="O210" i="11"/>
  <c r="L210" i="11"/>
  <c r="I210" i="11"/>
  <c r="F210" i="11"/>
  <c r="C210" i="11" s="1"/>
  <c r="O209" i="11"/>
  <c r="L209" i="11"/>
  <c r="I209" i="11"/>
  <c r="F209" i="11"/>
  <c r="O208" i="11"/>
  <c r="L208" i="11"/>
  <c r="C208" i="11" s="1"/>
  <c r="I208" i="11"/>
  <c r="F208" i="11"/>
  <c r="O207" i="11"/>
  <c r="O204" i="11" s="1"/>
  <c r="O203" i="11" s="1"/>
  <c r="L207" i="11"/>
  <c r="I207" i="11"/>
  <c r="F207" i="11"/>
  <c r="C207" i="11"/>
  <c r="O206" i="11"/>
  <c r="L206" i="11"/>
  <c r="I206" i="11"/>
  <c r="F206" i="11"/>
  <c r="C206" i="11" s="1"/>
  <c r="O205" i="11"/>
  <c r="L205" i="11"/>
  <c r="I205" i="11"/>
  <c r="F205" i="11"/>
  <c r="C205" i="11" s="1"/>
  <c r="N204" i="11"/>
  <c r="N203" i="11" s="1"/>
  <c r="M204" i="11"/>
  <c r="K204" i="11"/>
  <c r="J204" i="11"/>
  <c r="J203" i="11" s="1"/>
  <c r="H204" i="11"/>
  <c r="G204" i="11"/>
  <c r="E204" i="11"/>
  <c r="D204" i="11"/>
  <c r="M203" i="11"/>
  <c r="K203" i="11"/>
  <c r="E203" i="11"/>
  <c r="O202" i="11"/>
  <c r="L202" i="11"/>
  <c r="I202" i="11"/>
  <c r="F202" i="11"/>
  <c r="C202" i="11" s="1"/>
  <c r="O201" i="11"/>
  <c r="L201" i="11"/>
  <c r="I201" i="11"/>
  <c r="C201" i="11" s="1"/>
  <c r="F201" i="11"/>
  <c r="O200" i="11"/>
  <c r="L200" i="11"/>
  <c r="C200" i="11" s="1"/>
  <c r="I200" i="11"/>
  <c r="F200" i="11"/>
  <c r="O199" i="11"/>
  <c r="O197" i="11" s="1"/>
  <c r="O195" i="11" s="1"/>
  <c r="O194" i="11" s="1"/>
  <c r="L199" i="11"/>
  <c r="I199" i="11"/>
  <c r="F199" i="11"/>
  <c r="C199" i="11"/>
  <c r="O198" i="11"/>
  <c r="L198" i="11"/>
  <c r="L197" i="11" s="1"/>
  <c r="I198" i="11"/>
  <c r="F198" i="11"/>
  <c r="N197" i="11"/>
  <c r="N195" i="11" s="1"/>
  <c r="N194" i="11" s="1"/>
  <c r="M197" i="11"/>
  <c r="M195" i="11" s="1"/>
  <c r="M194" i="11" s="1"/>
  <c r="M193" i="11" s="1"/>
  <c r="K197" i="11"/>
  <c r="J197" i="11"/>
  <c r="J195" i="11" s="1"/>
  <c r="J194" i="11" s="1"/>
  <c r="J193" i="11" s="1"/>
  <c r="I197" i="11"/>
  <c r="H197" i="11"/>
  <c r="G197" i="11"/>
  <c r="E197" i="11"/>
  <c r="E195" i="11" s="1"/>
  <c r="E194" i="11" s="1"/>
  <c r="E193" i="11" s="1"/>
  <c r="D197" i="11"/>
  <c r="O196" i="11"/>
  <c r="L196" i="11"/>
  <c r="I196" i="11"/>
  <c r="F196" i="11"/>
  <c r="K195" i="11"/>
  <c r="H195" i="11"/>
  <c r="G195" i="11"/>
  <c r="D195" i="11"/>
  <c r="D194" i="11"/>
  <c r="D193" i="11" s="1"/>
  <c r="O192" i="11"/>
  <c r="L192" i="11"/>
  <c r="I192" i="11"/>
  <c r="F192" i="11"/>
  <c r="F191" i="11" s="1"/>
  <c r="F190" i="11" s="1"/>
  <c r="O191" i="11"/>
  <c r="O190" i="11" s="1"/>
  <c r="N191" i="11"/>
  <c r="M191" i="11"/>
  <c r="K191" i="11"/>
  <c r="K190" i="11" s="1"/>
  <c r="J191" i="11"/>
  <c r="I191" i="11"/>
  <c r="H191" i="11"/>
  <c r="G191" i="11"/>
  <c r="G190" i="11" s="1"/>
  <c r="E191" i="11"/>
  <c r="D191" i="11"/>
  <c r="N190" i="11"/>
  <c r="M190" i="11"/>
  <c r="J190" i="11"/>
  <c r="I190" i="11"/>
  <c r="H190" i="11"/>
  <c r="H186" i="11" s="1"/>
  <c r="E190" i="11"/>
  <c r="D190" i="11"/>
  <c r="D186" i="11" s="1"/>
  <c r="O189" i="11"/>
  <c r="L189" i="11"/>
  <c r="I189" i="11"/>
  <c r="F189" i="11"/>
  <c r="O188" i="11"/>
  <c r="L188" i="11"/>
  <c r="I188" i="11"/>
  <c r="F188" i="11"/>
  <c r="F187" i="11" s="1"/>
  <c r="F186" i="11" s="1"/>
  <c r="O187" i="11"/>
  <c r="N187" i="11"/>
  <c r="M187" i="11"/>
  <c r="K187" i="11"/>
  <c r="K186" i="11" s="1"/>
  <c r="J187" i="11"/>
  <c r="H187" i="11"/>
  <c r="G187" i="11"/>
  <c r="G186" i="11" s="1"/>
  <c r="E187" i="11"/>
  <c r="D187" i="11"/>
  <c r="N186" i="11"/>
  <c r="M186" i="11"/>
  <c r="J186" i="11"/>
  <c r="E186" i="11"/>
  <c r="O185" i="11"/>
  <c r="L185" i="11"/>
  <c r="I185" i="11"/>
  <c r="F185" i="11"/>
  <c r="O184" i="11"/>
  <c r="L184" i="11"/>
  <c r="I184" i="11"/>
  <c r="F184" i="11"/>
  <c r="F183" i="11" s="1"/>
  <c r="O183" i="11"/>
  <c r="N183" i="11"/>
  <c r="M183" i="11"/>
  <c r="K183" i="11"/>
  <c r="K172" i="11" s="1"/>
  <c r="J183" i="11"/>
  <c r="H183" i="11"/>
  <c r="G183" i="11"/>
  <c r="G172" i="11" s="1"/>
  <c r="E183" i="11"/>
  <c r="D183" i="11"/>
  <c r="O182" i="11"/>
  <c r="L182" i="11"/>
  <c r="I182" i="11"/>
  <c r="F182" i="11"/>
  <c r="C182" i="11" s="1"/>
  <c r="O181" i="11"/>
  <c r="L181" i="11"/>
  <c r="I181" i="11"/>
  <c r="F181" i="11"/>
  <c r="O180" i="11"/>
  <c r="L180" i="11"/>
  <c r="C180" i="11" s="1"/>
  <c r="I180" i="11"/>
  <c r="F180" i="11"/>
  <c r="O179" i="11"/>
  <c r="O178" i="11" s="1"/>
  <c r="L179" i="11"/>
  <c r="I179" i="11"/>
  <c r="F179" i="11"/>
  <c r="F178" i="11" s="1"/>
  <c r="C179" i="11"/>
  <c r="N178" i="11"/>
  <c r="M178" i="11"/>
  <c r="L178" i="11"/>
  <c r="K178" i="11"/>
  <c r="J178" i="11"/>
  <c r="H178" i="11"/>
  <c r="G178" i="11"/>
  <c r="E178" i="11"/>
  <c r="D178" i="11"/>
  <c r="O177" i="11"/>
  <c r="L177" i="11"/>
  <c r="I177" i="11"/>
  <c r="F177" i="11"/>
  <c r="O176" i="11"/>
  <c r="L176" i="11"/>
  <c r="C176" i="11" s="1"/>
  <c r="I176" i="11"/>
  <c r="F176" i="11"/>
  <c r="O175" i="11"/>
  <c r="O174" i="11" s="1"/>
  <c r="L175" i="11"/>
  <c r="I175" i="11"/>
  <c r="F175" i="11"/>
  <c r="F174" i="11" s="1"/>
  <c r="C175" i="11"/>
  <c r="N174" i="11"/>
  <c r="M174" i="11"/>
  <c r="K174" i="11"/>
  <c r="J174" i="11"/>
  <c r="H174" i="11"/>
  <c r="H173" i="11" s="1"/>
  <c r="H172" i="11" s="1"/>
  <c r="G174" i="11"/>
  <c r="E174" i="11"/>
  <c r="D174" i="11"/>
  <c r="D173" i="11" s="1"/>
  <c r="D172" i="11" s="1"/>
  <c r="N173" i="11"/>
  <c r="M173" i="11"/>
  <c r="M172" i="11" s="1"/>
  <c r="K173" i="11"/>
  <c r="J173" i="11"/>
  <c r="G173" i="11"/>
  <c r="E173" i="11"/>
  <c r="E172" i="11" s="1"/>
  <c r="N172" i="11"/>
  <c r="J172" i="11"/>
  <c r="O171" i="11"/>
  <c r="L171" i="11"/>
  <c r="I171" i="11"/>
  <c r="F171" i="11"/>
  <c r="C171" i="11"/>
  <c r="O170" i="11"/>
  <c r="L170" i="11"/>
  <c r="I170" i="11"/>
  <c r="F170" i="11"/>
  <c r="C170" i="11" s="1"/>
  <c r="O169" i="11"/>
  <c r="L169" i="11"/>
  <c r="I169" i="11"/>
  <c r="F169" i="11"/>
  <c r="O168" i="11"/>
  <c r="L168" i="11"/>
  <c r="C168" i="11" s="1"/>
  <c r="I168" i="11"/>
  <c r="F168" i="11"/>
  <c r="O167" i="11"/>
  <c r="O165" i="11" s="1"/>
  <c r="O164" i="11" s="1"/>
  <c r="L167" i="11"/>
  <c r="I167" i="11"/>
  <c r="F167" i="11"/>
  <c r="C167" i="11"/>
  <c r="O166" i="11"/>
  <c r="L166" i="11"/>
  <c r="I166" i="11"/>
  <c r="F166" i="11"/>
  <c r="C166" i="11" s="1"/>
  <c r="N165" i="11"/>
  <c r="M165" i="11"/>
  <c r="M164" i="11" s="1"/>
  <c r="K165" i="11"/>
  <c r="K164" i="11" s="1"/>
  <c r="J165" i="11"/>
  <c r="I165" i="11"/>
  <c r="I164" i="11" s="1"/>
  <c r="H165" i="11"/>
  <c r="G165" i="11"/>
  <c r="G164" i="11" s="1"/>
  <c r="E165" i="11"/>
  <c r="E164" i="11" s="1"/>
  <c r="D165" i="11"/>
  <c r="N164" i="11"/>
  <c r="J164" i="11"/>
  <c r="H164" i="11"/>
  <c r="D164" i="11"/>
  <c r="O163" i="11"/>
  <c r="L163" i="11"/>
  <c r="I163" i="11"/>
  <c r="C163" i="11" s="1"/>
  <c r="F163" i="11"/>
  <c r="O162" i="11"/>
  <c r="L162" i="11"/>
  <c r="I162" i="11"/>
  <c r="F162" i="11"/>
  <c r="C162" i="11" s="1"/>
  <c r="O161" i="11"/>
  <c r="O159" i="11" s="1"/>
  <c r="L161" i="11"/>
  <c r="I161" i="11"/>
  <c r="F161" i="11"/>
  <c r="C161" i="11"/>
  <c r="O160" i="11"/>
  <c r="L160" i="11"/>
  <c r="L159" i="11" s="1"/>
  <c r="I160" i="11"/>
  <c r="F160" i="11"/>
  <c r="F159" i="11" s="1"/>
  <c r="C159" i="11" s="1"/>
  <c r="N159" i="11"/>
  <c r="M159" i="11"/>
  <c r="K159" i="11"/>
  <c r="J159" i="11"/>
  <c r="I159" i="11"/>
  <c r="H159" i="11"/>
  <c r="G159" i="11"/>
  <c r="E159" i="11"/>
  <c r="D159" i="11"/>
  <c r="O158" i="11"/>
  <c r="L158" i="11"/>
  <c r="I158" i="11"/>
  <c r="F158" i="11"/>
  <c r="C158" i="11" s="1"/>
  <c r="O157" i="11"/>
  <c r="L157" i="11"/>
  <c r="I157" i="11"/>
  <c r="F157" i="11"/>
  <c r="C157" i="11"/>
  <c r="O156" i="11"/>
  <c r="L156" i="11"/>
  <c r="I156" i="11"/>
  <c r="F156" i="11"/>
  <c r="C156" i="11" s="1"/>
  <c r="O155" i="11"/>
  <c r="L155" i="11"/>
  <c r="I155" i="11"/>
  <c r="C155" i="11" s="1"/>
  <c r="F155" i="11"/>
  <c r="O154" i="11"/>
  <c r="L154" i="11"/>
  <c r="L150" i="11" s="1"/>
  <c r="I154" i="11"/>
  <c r="F154" i="11"/>
  <c r="C154" i="11" s="1"/>
  <c r="O153" i="11"/>
  <c r="L153" i="11"/>
  <c r="I153" i="11"/>
  <c r="F153" i="11"/>
  <c r="C153" i="11"/>
  <c r="O152" i="11"/>
  <c r="L152" i="11"/>
  <c r="I152" i="11"/>
  <c r="F152" i="11"/>
  <c r="C152" i="11" s="1"/>
  <c r="O151" i="11"/>
  <c r="O150" i="11" s="1"/>
  <c r="L151" i="11"/>
  <c r="I151" i="11"/>
  <c r="C151" i="11" s="1"/>
  <c r="F151" i="11"/>
  <c r="N150" i="11"/>
  <c r="M150" i="11"/>
  <c r="K150" i="11"/>
  <c r="J150" i="11"/>
  <c r="H150" i="11"/>
  <c r="G150" i="11"/>
  <c r="F150" i="11"/>
  <c r="E150" i="11"/>
  <c r="D150" i="11"/>
  <c r="O149" i="11"/>
  <c r="L149" i="11"/>
  <c r="I149" i="11"/>
  <c r="F149" i="11"/>
  <c r="C149" i="11"/>
  <c r="O148" i="11"/>
  <c r="L148" i="11"/>
  <c r="I148" i="11"/>
  <c r="F148" i="11"/>
  <c r="C148" i="11" s="1"/>
  <c r="O147" i="11"/>
  <c r="L147" i="11"/>
  <c r="I147" i="11"/>
  <c r="C147" i="11" s="1"/>
  <c r="F147" i="11"/>
  <c r="O146" i="11"/>
  <c r="L146" i="11"/>
  <c r="I146" i="11"/>
  <c r="F146" i="11"/>
  <c r="C146" i="11" s="1"/>
  <c r="O145" i="11"/>
  <c r="O143" i="11" s="1"/>
  <c r="L145" i="11"/>
  <c r="I145" i="11"/>
  <c r="F145" i="11"/>
  <c r="C145" i="11"/>
  <c r="O144" i="11"/>
  <c r="L144" i="11"/>
  <c r="L143" i="11" s="1"/>
  <c r="I144" i="11"/>
  <c r="F144" i="11"/>
  <c r="F143" i="11" s="1"/>
  <c r="N143" i="11"/>
  <c r="M143" i="11"/>
  <c r="K143" i="11"/>
  <c r="J143" i="11"/>
  <c r="I143" i="11"/>
  <c r="H143" i="11"/>
  <c r="G143" i="11"/>
  <c r="E143" i="11"/>
  <c r="D143" i="11"/>
  <c r="O142" i="11"/>
  <c r="L142" i="11"/>
  <c r="I142" i="11"/>
  <c r="F142" i="11"/>
  <c r="C142" i="11" s="1"/>
  <c r="O141" i="11"/>
  <c r="O140" i="11" s="1"/>
  <c r="L141" i="11"/>
  <c r="I141" i="11"/>
  <c r="I140" i="11" s="1"/>
  <c r="F141" i="11"/>
  <c r="C141" i="11"/>
  <c r="N140" i="11"/>
  <c r="M140" i="11"/>
  <c r="L140" i="11"/>
  <c r="K140" i="11"/>
  <c r="J140" i="11"/>
  <c r="H140" i="11"/>
  <c r="G140" i="11"/>
  <c r="F140" i="11"/>
  <c r="C140" i="11" s="1"/>
  <c r="E140" i="11"/>
  <c r="D140" i="11"/>
  <c r="O139" i="11"/>
  <c r="L139" i="11"/>
  <c r="I139" i="11"/>
  <c r="C139" i="11" s="1"/>
  <c r="F139" i="11"/>
  <c r="O138" i="11"/>
  <c r="L138" i="11"/>
  <c r="I138" i="11"/>
  <c r="F138" i="11"/>
  <c r="C138" i="11" s="1"/>
  <c r="O137" i="11"/>
  <c r="O135" i="11" s="1"/>
  <c r="L137" i="11"/>
  <c r="I137" i="11"/>
  <c r="F137" i="11"/>
  <c r="C137" i="11"/>
  <c r="O136" i="11"/>
  <c r="L136" i="11"/>
  <c r="L135" i="11" s="1"/>
  <c r="I136" i="11"/>
  <c r="F136" i="11"/>
  <c r="F135" i="11" s="1"/>
  <c r="N135" i="11"/>
  <c r="M135" i="11"/>
  <c r="M129" i="11" s="1"/>
  <c r="K135" i="11"/>
  <c r="J135" i="11"/>
  <c r="I135" i="11"/>
  <c r="H135" i="11"/>
  <c r="G135" i="11"/>
  <c r="E135" i="11"/>
  <c r="E129" i="11" s="1"/>
  <c r="D135" i="11"/>
  <c r="O134" i="11"/>
  <c r="L134" i="11"/>
  <c r="L130" i="11" s="1"/>
  <c r="I134" i="11"/>
  <c r="F134" i="11"/>
  <c r="C134" i="11" s="1"/>
  <c r="O133" i="11"/>
  <c r="L133" i="11"/>
  <c r="I133" i="11"/>
  <c r="F133" i="11"/>
  <c r="C133" i="11"/>
  <c r="O132" i="11"/>
  <c r="L132" i="11"/>
  <c r="I132" i="11"/>
  <c r="F132" i="11"/>
  <c r="C132" i="11" s="1"/>
  <c r="O131" i="11"/>
  <c r="O130" i="11" s="1"/>
  <c r="L131" i="11"/>
  <c r="I131" i="11"/>
  <c r="C131" i="11" s="1"/>
  <c r="F131" i="11"/>
  <c r="N130" i="11"/>
  <c r="N129" i="11" s="1"/>
  <c r="M130" i="11"/>
  <c r="K130" i="11"/>
  <c r="J130" i="11"/>
  <c r="J129" i="11" s="1"/>
  <c r="H130" i="11"/>
  <c r="H129" i="11" s="1"/>
  <c r="G130" i="11"/>
  <c r="F130" i="11"/>
  <c r="E130" i="11"/>
  <c r="D130" i="11"/>
  <c r="D129" i="11" s="1"/>
  <c r="K129" i="11"/>
  <c r="G129" i="11"/>
  <c r="O128" i="11"/>
  <c r="L128" i="11"/>
  <c r="L127" i="11" s="1"/>
  <c r="I128" i="11"/>
  <c r="F128" i="11"/>
  <c r="F127" i="11" s="1"/>
  <c r="C127" i="11" s="1"/>
  <c r="O127" i="11"/>
  <c r="N127" i="11"/>
  <c r="M127" i="11"/>
  <c r="K127" i="11"/>
  <c r="J127" i="11"/>
  <c r="I127" i="11"/>
  <c r="H127" i="11"/>
  <c r="G127" i="11"/>
  <c r="E127" i="11"/>
  <c r="D127" i="11"/>
  <c r="O126" i="11"/>
  <c r="L126" i="11"/>
  <c r="I126" i="11"/>
  <c r="F126" i="11"/>
  <c r="C126" i="11" s="1"/>
  <c r="O125" i="11"/>
  <c r="L125" i="11"/>
  <c r="I125" i="11"/>
  <c r="F125" i="11"/>
  <c r="C125" i="11"/>
  <c r="O124" i="11"/>
  <c r="L124" i="11"/>
  <c r="I124" i="11"/>
  <c r="F124" i="11"/>
  <c r="C124" i="11" s="1"/>
  <c r="O123" i="11"/>
  <c r="L123" i="11"/>
  <c r="I123" i="11"/>
  <c r="C123" i="11" s="1"/>
  <c r="F123" i="11"/>
  <c r="O122" i="11"/>
  <c r="L122" i="11"/>
  <c r="L121" i="11" s="1"/>
  <c r="I122" i="11"/>
  <c r="F122" i="11"/>
  <c r="C122" i="11" s="1"/>
  <c r="O121" i="11"/>
  <c r="N121" i="11"/>
  <c r="M121" i="11"/>
  <c r="K121" i="11"/>
  <c r="J121" i="11"/>
  <c r="H121" i="11"/>
  <c r="G121" i="11"/>
  <c r="E121" i="11"/>
  <c r="D121" i="11"/>
  <c r="O120" i="11"/>
  <c r="L120" i="11"/>
  <c r="I120" i="11"/>
  <c r="F120" i="11"/>
  <c r="C120" i="11" s="1"/>
  <c r="O119" i="11"/>
  <c r="L119" i="11"/>
  <c r="I119" i="11"/>
  <c r="C119" i="11" s="1"/>
  <c r="F119" i="11"/>
  <c r="O118" i="11"/>
  <c r="L118" i="11"/>
  <c r="I118" i="11"/>
  <c r="F118" i="11"/>
  <c r="C118" i="11" s="1"/>
  <c r="O117" i="11"/>
  <c r="O115" i="11" s="1"/>
  <c r="L117" i="11"/>
  <c r="I117" i="11"/>
  <c r="F117" i="11"/>
  <c r="C117" i="11"/>
  <c r="O116" i="11"/>
  <c r="L116" i="11"/>
  <c r="L115" i="11" s="1"/>
  <c r="I116" i="11"/>
  <c r="F116" i="11"/>
  <c r="F115" i="11" s="1"/>
  <c r="C115" i="11" s="1"/>
  <c r="N115" i="11"/>
  <c r="M115" i="11"/>
  <c r="K115" i="11"/>
  <c r="J115" i="11"/>
  <c r="I115" i="11"/>
  <c r="H115" i="11"/>
  <c r="G115" i="11"/>
  <c r="E115" i="11"/>
  <c r="D115" i="11"/>
  <c r="O114" i="11"/>
  <c r="L114" i="11"/>
  <c r="I114" i="11"/>
  <c r="F114" i="11"/>
  <c r="C114" i="11" s="1"/>
  <c r="O113" i="11"/>
  <c r="O111" i="11" s="1"/>
  <c r="L113" i="11"/>
  <c r="I113" i="11"/>
  <c r="F113" i="11"/>
  <c r="C113" i="11"/>
  <c r="O112" i="11"/>
  <c r="L112" i="11"/>
  <c r="L111" i="11" s="1"/>
  <c r="I112" i="11"/>
  <c r="F112" i="11"/>
  <c r="F111" i="11" s="1"/>
  <c r="N111" i="11"/>
  <c r="M111" i="11"/>
  <c r="K111" i="11"/>
  <c r="J111" i="11"/>
  <c r="I111" i="11"/>
  <c r="H111" i="11"/>
  <c r="G111" i="11"/>
  <c r="E111" i="11"/>
  <c r="D111" i="11"/>
  <c r="O110" i="11"/>
  <c r="L110" i="11"/>
  <c r="I110" i="11"/>
  <c r="F110" i="11"/>
  <c r="C110" i="11" s="1"/>
  <c r="O109" i="11"/>
  <c r="L109" i="11"/>
  <c r="I109" i="11"/>
  <c r="F109" i="11"/>
  <c r="C109" i="11"/>
  <c r="O108" i="11"/>
  <c r="L108" i="11"/>
  <c r="I108" i="11"/>
  <c r="F108" i="11"/>
  <c r="C108" i="11" s="1"/>
  <c r="O107" i="11"/>
  <c r="L107" i="11"/>
  <c r="I107" i="11"/>
  <c r="C107" i="11" s="1"/>
  <c r="F107" i="11"/>
  <c r="O106" i="11"/>
  <c r="L106" i="11"/>
  <c r="L102" i="11" s="1"/>
  <c r="I106" i="11"/>
  <c r="F106" i="11"/>
  <c r="C106" i="11" s="1"/>
  <c r="O105" i="11"/>
  <c r="L105" i="11"/>
  <c r="I105" i="11"/>
  <c r="F105" i="11"/>
  <c r="C105" i="11"/>
  <c r="O104" i="11"/>
  <c r="L104" i="11"/>
  <c r="I104" i="11"/>
  <c r="F104" i="11"/>
  <c r="C104" i="11" s="1"/>
  <c r="O103" i="11"/>
  <c r="O102" i="11" s="1"/>
  <c r="L103" i="11"/>
  <c r="I103" i="11"/>
  <c r="C103" i="11" s="1"/>
  <c r="F103" i="11"/>
  <c r="N102" i="11"/>
  <c r="M102" i="11"/>
  <c r="K102" i="11"/>
  <c r="J102" i="11"/>
  <c r="H102" i="11"/>
  <c r="G102" i="11"/>
  <c r="F102" i="11"/>
  <c r="E102" i="11"/>
  <c r="D102" i="11"/>
  <c r="O101" i="11"/>
  <c r="L101" i="11"/>
  <c r="I101" i="11"/>
  <c r="F101" i="11"/>
  <c r="C101" i="11"/>
  <c r="O100" i="11"/>
  <c r="L100" i="11"/>
  <c r="I100" i="11"/>
  <c r="F100" i="11"/>
  <c r="C100" i="11" s="1"/>
  <c r="O99" i="11"/>
  <c r="L99" i="11"/>
  <c r="I99" i="11"/>
  <c r="C99" i="11" s="1"/>
  <c r="F99" i="11"/>
  <c r="O98" i="11"/>
  <c r="L98" i="11"/>
  <c r="L94" i="11" s="1"/>
  <c r="I98" i="11"/>
  <c r="F98" i="11"/>
  <c r="C98" i="11" s="1"/>
  <c r="O97" i="11"/>
  <c r="L97" i="11"/>
  <c r="I97" i="11"/>
  <c r="F97" i="11"/>
  <c r="C97" i="11"/>
  <c r="O96" i="11"/>
  <c r="L96" i="11"/>
  <c r="I96" i="11"/>
  <c r="F96" i="11"/>
  <c r="C96" i="11" s="1"/>
  <c r="O95" i="11"/>
  <c r="O94" i="11" s="1"/>
  <c r="L95" i="11"/>
  <c r="I95" i="11"/>
  <c r="C95" i="11" s="1"/>
  <c r="F95" i="11"/>
  <c r="N94" i="11"/>
  <c r="M94" i="11"/>
  <c r="K94" i="11"/>
  <c r="J94" i="11"/>
  <c r="H94" i="11"/>
  <c r="G94" i="11"/>
  <c r="F94" i="11"/>
  <c r="E94" i="11"/>
  <c r="D94" i="11"/>
  <c r="O93" i="11"/>
  <c r="L93" i="11"/>
  <c r="I93" i="11"/>
  <c r="F93" i="11"/>
  <c r="C93" i="11"/>
  <c r="O92" i="11"/>
  <c r="L92" i="11"/>
  <c r="I92" i="11"/>
  <c r="F92" i="11"/>
  <c r="F88" i="11" s="1"/>
  <c r="O91" i="11"/>
  <c r="L91" i="11"/>
  <c r="I91" i="11"/>
  <c r="C91" i="11" s="1"/>
  <c r="F91" i="11"/>
  <c r="O90" i="11"/>
  <c r="L90" i="11"/>
  <c r="I90" i="11"/>
  <c r="F90" i="11"/>
  <c r="C90" i="11" s="1"/>
  <c r="O89" i="11"/>
  <c r="O88" i="11" s="1"/>
  <c r="L89" i="11"/>
  <c r="I89" i="11"/>
  <c r="I88" i="11" s="1"/>
  <c r="F89" i="11"/>
  <c r="C89" i="11"/>
  <c r="N88" i="11"/>
  <c r="M88" i="11"/>
  <c r="L88" i="11"/>
  <c r="K88" i="11"/>
  <c r="J88" i="11"/>
  <c r="H88" i="11"/>
  <c r="H82" i="11" s="1"/>
  <c r="G88" i="11"/>
  <c r="E88" i="11"/>
  <c r="D88" i="11"/>
  <c r="D82" i="11" s="1"/>
  <c r="O87" i="11"/>
  <c r="L87" i="11"/>
  <c r="I87" i="11"/>
  <c r="C87" i="11" s="1"/>
  <c r="F87" i="11"/>
  <c r="O86" i="11"/>
  <c r="L86" i="11"/>
  <c r="I86" i="11"/>
  <c r="F86" i="11"/>
  <c r="C86" i="11" s="1"/>
  <c r="O85" i="11"/>
  <c r="O83" i="11" s="1"/>
  <c r="L85" i="11"/>
  <c r="I85" i="11"/>
  <c r="F85" i="11"/>
  <c r="C85" i="11"/>
  <c r="O84" i="11"/>
  <c r="L84" i="11"/>
  <c r="L83" i="11" s="1"/>
  <c r="I84" i="11"/>
  <c r="F84" i="11"/>
  <c r="F83" i="11" s="1"/>
  <c r="N83" i="11"/>
  <c r="M83" i="11"/>
  <c r="M82" i="11" s="1"/>
  <c r="K83" i="11"/>
  <c r="K82" i="11" s="1"/>
  <c r="J83" i="11"/>
  <c r="I83" i="11"/>
  <c r="H83" i="11"/>
  <c r="G83" i="11"/>
  <c r="G82" i="11" s="1"/>
  <c r="E83" i="11"/>
  <c r="E82" i="11" s="1"/>
  <c r="D83" i="11"/>
  <c r="N82" i="11"/>
  <c r="J82" i="11"/>
  <c r="O81" i="11"/>
  <c r="O79" i="11" s="1"/>
  <c r="L81" i="11"/>
  <c r="I81" i="11"/>
  <c r="F81" i="11"/>
  <c r="C81" i="11"/>
  <c r="O80" i="11"/>
  <c r="L80" i="11"/>
  <c r="L79" i="11" s="1"/>
  <c r="I80" i="11"/>
  <c r="F80" i="11"/>
  <c r="F79" i="11" s="1"/>
  <c r="N79" i="11"/>
  <c r="M79" i="11"/>
  <c r="K79" i="11"/>
  <c r="J79" i="11"/>
  <c r="I79" i="11"/>
  <c r="H79" i="11"/>
  <c r="G79" i="11"/>
  <c r="E79" i="11"/>
  <c r="D79" i="11"/>
  <c r="O78" i="11"/>
  <c r="L78" i="11"/>
  <c r="I78" i="11"/>
  <c r="F78" i="11"/>
  <c r="C78" i="11" s="1"/>
  <c r="O77" i="11"/>
  <c r="O76" i="11" s="1"/>
  <c r="O75" i="11" s="1"/>
  <c r="L77" i="11"/>
  <c r="I77" i="11"/>
  <c r="I76" i="11" s="1"/>
  <c r="I75" i="11" s="1"/>
  <c r="F77" i="11"/>
  <c r="C77" i="11"/>
  <c r="N76" i="11"/>
  <c r="N75" i="11" s="1"/>
  <c r="N74" i="11" s="1"/>
  <c r="M76" i="11"/>
  <c r="L76" i="11"/>
  <c r="K76" i="11"/>
  <c r="J76" i="11"/>
  <c r="J75" i="11" s="1"/>
  <c r="J74" i="11" s="1"/>
  <c r="H76" i="11"/>
  <c r="H75" i="11" s="1"/>
  <c r="H74" i="11" s="1"/>
  <c r="G76" i="11"/>
  <c r="F76" i="11"/>
  <c r="F75" i="11" s="1"/>
  <c r="E76" i="11"/>
  <c r="D76" i="11"/>
  <c r="D75" i="11" s="1"/>
  <c r="M75" i="11"/>
  <c r="K75" i="11"/>
  <c r="G75" i="11"/>
  <c r="G74" i="11" s="1"/>
  <c r="E75" i="11"/>
  <c r="E74" i="11" s="1"/>
  <c r="O73" i="11"/>
  <c r="L73" i="11"/>
  <c r="I73" i="11"/>
  <c r="F73" i="11"/>
  <c r="C73" i="11"/>
  <c r="O72" i="11"/>
  <c r="L72" i="11"/>
  <c r="I72" i="11"/>
  <c r="F72" i="11"/>
  <c r="F68" i="11" s="1"/>
  <c r="O71" i="11"/>
  <c r="L71" i="11"/>
  <c r="I71" i="11"/>
  <c r="C71" i="11" s="1"/>
  <c r="F71" i="11"/>
  <c r="O70" i="11"/>
  <c r="L70" i="11"/>
  <c r="I70" i="11"/>
  <c r="F70" i="11"/>
  <c r="C70" i="11" s="1"/>
  <c r="O69" i="11"/>
  <c r="O68" i="11" s="1"/>
  <c r="L69" i="11"/>
  <c r="I69" i="11"/>
  <c r="I68" i="11" s="1"/>
  <c r="F69" i="11"/>
  <c r="C69" i="11"/>
  <c r="N68" i="11"/>
  <c r="M68" i="11"/>
  <c r="M66" i="11" s="1"/>
  <c r="L68" i="11"/>
  <c r="L66" i="11" s="1"/>
  <c r="K68" i="11"/>
  <c r="J68" i="11"/>
  <c r="H68" i="11"/>
  <c r="H66" i="11" s="1"/>
  <c r="G68" i="11"/>
  <c r="E68" i="11"/>
  <c r="E66" i="11" s="1"/>
  <c r="D68" i="11"/>
  <c r="D66" i="11" s="1"/>
  <c r="O67" i="11"/>
  <c r="L67" i="11"/>
  <c r="I67" i="11"/>
  <c r="C67" i="11" s="1"/>
  <c r="F67" i="11"/>
  <c r="N66" i="11"/>
  <c r="K66" i="11"/>
  <c r="J66" i="11"/>
  <c r="G66" i="11"/>
  <c r="O65" i="11"/>
  <c r="L65" i="11"/>
  <c r="I65" i="11"/>
  <c r="F65" i="11"/>
  <c r="C65" i="11"/>
  <c r="O64" i="11"/>
  <c r="L64" i="11"/>
  <c r="I64" i="11"/>
  <c r="F64" i="11"/>
  <c r="C64" i="11" s="1"/>
  <c r="O63" i="11"/>
  <c r="L63" i="11"/>
  <c r="I63" i="11"/>
  <c r="C63" i="11" s="1"/>
  <c r="F63" i="11"/>
  <c r="O62" i="11"/>
  <c r="L62" i="11"/>
  <c r="I62" i="11"/>
  <c r="F62" i="11"/>
  <c r="C62" i="11" s="1"/>
  <c r="O61" i="11"/>
  <c r="L61" i="11"/>
  <c r="I61" i="11"/>
  <c r="F61" i="11"/>
  <c r="C61" i="11"/>
  <c r="O60" i="11"/>
  <c r="L60" i="11"/>
  <c r="I60" i="11"/>
  <c r="F60" i="11"/>
  <c r="C60" i="11" s="1"/>
  <c r="O59" i="11"/>
  <c r="L59" i="11"/>
  <c r="I59" i="11"/>
  <c r="C59" i="11" s="1"/>
  <c r="F59" i="11"/>
  <c r="O58" i="11"/>
  <c r="L58" i="11"/>
  <c r="L57" i="11" s="1"/>
  <c r="I58" i="11"/>
  <c r="F58" i="11"/>
  <c r="C58" i="11" s="1"/>
  <c r="O57" i="11"/>
  <c r="N57" i="11"/>
  <c r="M57" i="11"/>
  <c r="K57" i="11"/>
  <c r="J57" i="11"/>
  <c r="H57" i="11"/>
  <c r="G57" i="11"/>
  <c r="E57" i="11"/>
  <c r="D57" i="11"/>
  <c r="O56" i="11"/>
  <c r="L56" i="11"/>
  <c r="I56" i="11"/>
  <c r="F56" i="11"/>
  <c r="C56" i="11" s="1"/>
  <c r="O55" i="11"/>
  <c r="O54" i="11" s="1"/>
  <c r="O53" i="11" s="1"/>
  <c r="L55" i="11"/>
  <c r="I55" i="11"/>
  <c r="C55" i="11" s="1"/>
  <c r="F55" i="11"/>
  <c r="N54" i="11"/>
  <c r="N53" i="11" s="1"/>
  <c r="N52" i="11" s="1"/>
  <c r="N51" i="11" s="1"/>
  <c r="M54" i="11"/>
  <c r="L54" i="11"/>
  <c r="K54" i="11"/>
  <c r="J54" i="11"/>
  <c r="J53" i="11" s="1"/>
  <c r="J52" i="11" s="1"/>
  <c r="J51" i="11" s="1"/>
  <c r="J50" i="11" s="1"/>
  <c r="H54" i="11"/>
  <c r="H53" i="11" s="1"/>
  <c r="H52" i="11" s="1"/>
  <c r="G54" i="11"/>
  <c r="F54" i="11"/>
  <c r="E54" i="11"/>
  <c r="D54" i="11"/>
  <c r="D53" i="11" s="1"/>
  <c r="M53" i="11"/>
  <c r="K53" i="11"/>
  <c r="K52" i="11" s="1"/>
  <c r="G53" i="11"/>
  <c r="G52" i="11" s="1"/>
  <c r="G51" i="11" s="1"/>
  <c r="E53" i="11"/>
  <c r="O46" i="11"/>
  <c r="C46" i="11"/>
  <c r="O45" i="11"/>
  <c r="O44" i="11" s="1"/>
  <c r="C44" i="11" s="1"/>
  <c r="C45" i="11"/>
  <c r="N44" i="11"/>
  <c r="M44" i="11"/>
  <c r="L43" i="11"/>
  <c r="I43" i="11"/>
  <c r="F43" i="11"/>
  <c r="C43" i="11"/>
  <c r="L42" i="11"/>
  <c r="K42" i="11"/>
  <c r="J42" i="11"/>
  <c r="I42" i="11"/>
  <c r="C42" i="11" s="1"/>
  <c r="H42" i="11"/>
  <c r="G42" i="11"/>
  <c r="F42" i="11"/>
  <c r="E42" i="11"/>
  <c r="D42" i="11"/>
  <c r="F41" i="11"/>
  <c r="C41" i="11"/>
  <c r="L40" i="11"/>
  <c r="C40" i="11"/>
  <c r="L39" i="11"/>
  <c r="C39" i="11"/>
  <c r="L38" i="11"/>
  <c r="C38" i="11"/>
  <c r="L37" i="11"/>
  <c r="L36" i="11" s="1"/>
  <c r="C36" i="11" s="1"/>
  <c r="C37" i="11"/>
  <c r="K36" i="11"/>
  <c r="J36" i="11"/>
  <c r="L35" i="11"/>
  <c r="C35" i="11"/>
  <c r="L34" i="11"/>
  <c r="L33" i="11" s="1"/>
  <c r="C33" i="11" s="1"/>
  <c r="C34" i="11"/>
  <c r="K33" i="11"/>
  <c r="J33" i="11"/>
  <c r="L32" i="11"/>
  <c r="C32" i="11"/>
  <c r="L31" i="11"/>
  <c r="K31" i="11"/>
  <c r="K26" i="11" s="1"/>
  <c r="J31" i="11"/>
  <c r="C31" i="11"/>
  <c r="L30" i="11"/>
  <c r="C30" i="11"/>
  <c r="L29" i="11"/>
  <c r="C29" i="11"/>
  <c r="L28" i="11"/>
  <c r="L27" i="11" s="1"/>
  <c r="C28" i="11"/>
  <c r="K27" i="11"/>
  <c r="J27" i="11"/>
  <c r="J26" i="11"/>
  <c r="F25" i="11"/>
  <c r="C25" i="11"/>
  <c r="I24" i="11"/>
  <c r="F24" i="11"/>
  <c r="C24" i="11" s="1"/>
  <c r="O23" i="11"/>
  <c r="L23" i="11"/>
  <c r="I23" i="11"/>
  <c r="C23" i="11" s="1"/>
  <c r="F23" i="11"/>
  <c r="O22" i="11"/>
  <c r="L22" i="11"/>
  <c r="L21" i="11" s="1"/>
  <c r="I22" i="11"/>
  <c r="F22" i="11"/>
  <c r="C22" i="11" s="1"/>
  <c r="O21" i="11"/>
  <c r="O287" i="11" s="1"/>
  <c r="O286" i="11" s="1"/>
  <c r="N21" i="11"/>
  <c r="N287" i="11" s="1"/>
  <c r="N286" i="11" s="1"/>
  <c r="M21" i="11"/>
  <c r="M287" i="11" s="1"/>
  <c r="M286" i="11" s="1"/>
  <c r="K21" i="11"/>
  <c r="K287" i="11" s="1"/>
  <c r="K286" i="11" s="1"/>
  <c r="J21" i="11"/>
  <c r="J287" i="11" s="1"/>
  <c r="J286" i="11" s="1"/>
  <c r="H21" i="11"/>
  <c r="H287" i="11" s="1"/>
  <c r="H286" i="11" s="1"/>
  <c r="G21" i="11"/>
  <c r="G287" i="11" s="1"/>
  <c r="G286" i="11" s="1"/>
  <c r="E21" i="11"/>
  <c r="E287" i="11" s="1"/>
  <c r="E286" i="11" s="1"/>
  <c r="D21" i="11"/>
  <c r="D287" i="11" s="1"/>
  <c r="D286" i="11" s="1"/>
  <c r="N20" i="11"/>
  <c r="J20" i="11"/>
  <c r="H20" i="11"/>
  <c r="D20" i="11"/>
  <c r="O296" i="10"/>
  <c r="L296" i="10"/>
  <c r="I296" i="10"/>
  <c r="C296" i="10" s="1"/>
  <c r="F296" i="10"/>
  <c r="O295" i="10"/>
  <c r="L295" i="10"/>
  <c r="I295" i="10"/>
  <c r="F295" i="10"/>
  <c r="C295" i="10" s="1"/>
  <c r="O294" i="10"/>
  <c r="L294" i="10"/>
  <c r="I294" i="10"/>
  <c r="F294" i="10"/>
  <c r="C294" i="10"/>
  <c r="O293" i="10"/>
  <c r="L293" i="10"/>
  <c r="I293" i="10"/>
  <c r="F293" i="10"/>
  <c r="C293" i="10" s="1"/>
  <c r="O292" i="10"/>
  <c r="L292" i="10"/>
  <c r="I292" i="10"/>
  <c r="C292" i="10" s="1"/>
  <c r="F292" i="10"/>
  <c r="O291" i="10"/>
  <c r="L291" i="10"/>
  <c r="I291" i="10"/>
  <c r="F291" i="10"/>
  <c r="C291" i="10" s="1"/>
  <c r="O290" i="10"/>
  <c r="O288" i="10" s="1"/>
  <c r="L290" i="10"/>
  <c r="I290" i="10"/>
  <c r="F290" i="10"/>
  <c r="C290" i="10"/>
  <c r="O289" i="10"/>
  <c r="L289" i="10"/>
  <c r="I289" i="10"/>
  <c r="F289" i="10"/>
  <c r="N288" i="10"/>
  <c r="M288" i="10"/>
  <c r="K288" i="10"/>
  <c r="J288" i="10"/>
  <c r="I288" i="10"/>
  <c r="H288" i="10"/>
  <c r="G288" i="10"/>
  <c r="E288" i="10"/>
  <c r="D288" i="10"/>
  <c r="O283" i="10"/>
  <c r="L283" i="10"/>
  <c r="L281" i="10" s="1"/>
  <c r="I283" i="10"/>
  <c r="F283" i="10"/>
  <c r="O282" i="10"/>
  <c r="O281" i="10" s="1"/>
  <c r="L282" i="10"/>
  <c r="I282" i="10"/>
  <c r="I281" i="10" s="1"/>
  <c r="F282" i="10"/>
  <c r="C282" i="10"/>
  <c r="N281" i="10"/>
  <c r="M281" i="10"/>
  <c r="K281" i="10"/>
  <c r="J281" i="10"/>
  <c r="H281" i="10"/>
  <c r="G281" i="10"/>
  <c r="F281" i="10"/>
  <c r="E281" i="10"/>
  <c r="D281" i="10"/>
  <c r="O280" i="10"/>
  <c r="O279" i="10" s="1"/>
  <c r="L280" i="10"/>
  <c r="I280" i="10"/>
  <c r="F280" i="10"/>
  <c r="N279" i="10"/>
  <c r="N268" i="10" s="1"/>
  <c r="M279" i="10"/>
  <c r="L279" i="10"/>
  <c r="K279" i="10"/>
  <c r="J279" i="10"/>
  <c r="J268" i="10" s="1"/>
  <c r="H279" i="10"/>
  <c r="H268" i="10" s="1"/>
  <c r="G279" i="10"/>
  <c r="F279" i="10"/>
  <c r="E279" i="10"/>
  <c r="D279" i="10"/>
  <c r="O278" i="10"/>
  <c r="L278" i="10"/>
  <c r="I278" i="10"/>
  <c r="F278" i="10"/>
  <c r="C278" i="10"/>
  <c r="O277" i="10"/>
  <c r="L277" i="10"/>
  <c r="I277" i="10"/>
  <c r="F277" i="10"/>
  <c r="C277" i="10" s="1"/>
  <c r="O276" i="10"/>
  <c r="O275" i="10" s="1"/>
  <c r="L276" i="10"/>
  <c r="I276" i="10"/>
  <c r="I275" i="10" s="1"/>
  <c r="F276" i="10"/>
  <c r="N275" i="10"/>
  <c r="M275" i="10"/>
  <c r="L275" i="10"/>
  <c r="K275" i="10"/>
  <c r="J275" i="10"/>
  <c r="H275" i="10"/>
  <c r="G275" i="10"/>
  <c r="E275" i="10"/>
  <c r="D275" i="10"/>
  <c r="O274" i="10"/>
  <c r="L274" i="10"/>
  <c r="I274" i="10"/>
  <c r="F274" i="10"/>
  <c r="C274" i="10"/>
  <c r="O273" i="10"/>
  <c r="L273" i="10"/>
  <c r="I273" i="10"/>
  <c r="F273" i="10"/>
  <c r="C273" i="10" s="1"/>
  <c r="O272" i="10"/>
  <c r="O271" i="10" s="1"/>
  <c r="L272" i="10"/>
  <c r="I272" i="10"/>
  <c r="I271" i="10" s="1"/>
  <c r="F272" i="10"/>
  <c r="N271" i="10"/>
  <c r="M271" i="10"/>
  <c r="L271" i="10"/>
  <c r="L269" i="10" s="1"/>
  <c r="L268" i="10" s="1"/>
  <c r="K271" i="10"/>
  <c r="J271" i="10"/>
  <c r="H271" i="10"/>
  <c r="G271" i="10"/>
  <c r="E271" i="10"/>
  <c r="D271" i="10"/>
  <c r="O270" i="10"/>
  <c r="O269" i="10" s="1"/>
  <c r="O268" i="10" s="1"/>
  <c r="L270" i="10"/>
  <c r="I270" i="10"/>
  <c r="F270" i="10"/>
  <c r="C270" i="10"/>
  <c r="E269" i="10"/>
  <c r="D269" i="10"/>
  <c r="D268" i="10" s="1"/>
  <c r="M268" i="10"/>
  <c r="K268" i="10"/>
  <c r="G268" i="10"/>
  <c r="E268" i="10"/>
  <c r="O267" i="10"/>
  <c r="L267" i="10"/>
  <c r="I267" i="10"/>
  <c r="F267" i="10"/>
  <c r="C267" i="10" s="1"/>
  <c r="O266" i="10"/>
  <c r="L266" i="10"/>
  <c r="I266" i="10"/>
  <c r="F266" i="10"/>
  <c r="C266" i="10"/>
  <c r="O265" i="10"/>
  <c r="L265" i="10"/>
  <c r="I265" i="10"/>
  <c r="F265" i="10"/>
  <c r="C265" i="10" s="1"/>
  <c r="O264" i="10"/>
  <c r="L264" i="10"/>
  <c r="I264" i="10"/>
  <c r="I263" i="10" s="1"/>
  <c r="F264" i="10"/>
  <c r="N263" i="10"/>
  <c r="M263" i="10"/>
  <c r="L263" i="10"/>
  <c r="K263" i="10"/>
  <c r="J263" i="10"/>
  <c r="H263" i="10"/>
  <c r="G263" i="10"/>
  <c r="E263" i="10"/>
  <c r="D263" i="10"/>
  <c r="O262" i="10"/>
  <c r="L262" i="10"/>
  <c r="I262" i="10"/>
  <c r="F262" i="10"/>
  <c r="C262" i="10"/>
  <c r="O261" i="10"/>
  <c r="L261" i="10"/>
  <c r="I261" i="10"/>
  <c r="F261" i="10"/>
  <c r="C261" i="10" s="1"/>
  <c r="O260" i="10"/>
  <c r="L260" i="10"/>
  <c r="I260" i="10"/>
  <c r="I259" i="10" s="1"/>
  <c r="F260" i="10"/>
  <c r="N259" i="10"/>
  <c r="N258" i="10" s="1"/>
  <c r="M259" i="10"/>
  <c r="L259" i="10"/>
  <c r="L258" i="10" s="1"/>
  <c r="K259" i="10"/>
  <c r="J259" i="10"/>
  <c r="J258" i="10" s="1"/>
  <c r="H259" i="10"/>
  <c r="H258" i="10" s="1"/>
  <c r="G259" i="10"/>
  <c r="E259" i="10"/>
  <c r="D259" i="10"/>
  <c r="D258" i="10" s="1"/>
  <c r="M258" i="10"/>
  <c r="K258" i="10"/>
  <c r="I258" i="10"/>
  <c r="G258" i="10"/>
  <c r="E258" i="10"/>
  <c r="O257" i="10"/>
  <c r="L257" i="10"/>
  <c r="I257" i="10"/>
  <c r="F257" i="10"/>
  <c r="O256" i="10"/>
  <c r="L256" i="10"/>
  <c r="I256" i="10"/>
  <c r="F256" i="10"/>
  <c r="C256" i="10"/>
  <c r="O255" i="10"/>
  <c r="L255" i="10"/>
  <c r="I255" i="10"/>
  <c r="F255" i="10"/>
  <c r="C255" i="10" s="1"/>
  <c r="O254" i="10"/>
  <c r="L254" i="10"/>
  <c r="I254" i="10"/>
  <c r="F254" i="10"/>
  <c r="C254" i="10"/>
  <c r="O253" i="10"/>
  <c r="L253" i="10"/>
  <c r="I253" i="10"/>
  <c r="F253" i="10"/>
  <c r="C253" i="10" s="1"/>
  <c r="O252" i="10"/>
  <c r="L252" i="10"/>
  <c r="I252" i="10"/>
  <c r="I251" i="10" s="1"/>
  <c r="F252" i="10"/>
  <c r="N251" i="10"/>
  <c r="N250" i="10" s="1"/>
  <c r="M251" i="10"/>
  <c r="L251" i="10"/>
  <c r="L250" i="10" s="1"/>
  <c r="K251" i="10"/>
  <c r="J251" i="10"/>
  <c r="J250" i="10" s="1"/>
  <c r="H251" i="10"/>
  <c r="H250" i="10" s="1"/>
  <c r="G251" i="10"/>
  <c r="E251" i="10"/>
  <c r="D251" i="10"/>
  <c r="D250" i="10" s="1"/>
  <c r="M250" i="10"/>
  <c r="K250" i="10"/>
  <c r="I250" i="10"/>
  <c r="G250" i="10"/>
  <c r="E250" i="10"/>
  <c r="O249" i="10"/>
  <c r="L249" i="10"/>
  <c r="L245" i="10" s="1"/>
  <c r="I249" i="10"/>
  <c r="F249" i="10"/>
  <c r="O248" i="10"/>
  <c r="L248" i="10"/>
  <c r="I248" i="10"/>
  <c r="F248" i="10"/>
  <c r="C248" i="10"/>
  <c r="O247" i="10"/>
  <c r="L247" i="10"/>
  <c r="I247" i="10"/>
  <c r="F247" i="10"/>
  <c r="C247" i="10" s="1"/>
  <c r="O246" i="10"/>
  <c r="O245" i="10" s="1"/>
  <c r="L246" i="10"/>
  <c r="I246" i="10"/>
  <c r="F246" i="10"/>
  <c r="C246" i="10"/>
  <c r="N245" i="10"/>
  <c r="M245" i="10"/>
  <c r="K245" i="10"/>
  <c r="J245" i="10"/>
  <c r="H245" i="10"/>
  <c r="G245" i="10"/>
  <c r="F245" i="10"/>
  <c r="E245" i="10"/>
  <c r="D245" i="10"/>
  <c r="O244" i="10"/>
  <c r="L244" i="10"/>
  <c r="I244" i="10"/>
  <c r="F244" i="10"/>
  <c r="C244" i="10"/>
  <c r="O243" i="10"/>
  <c r="L243" i="10"/>
  <c r="I243" i="10"/>
  <c r="F243" i="10"/>
  <c r="C243" i="10" s="1"/>
  <c r="O242" i="10"/>
  <c r="L242" i="10"/>
  <c r="I242" i="10"/>
  <c r="F242" i="10"/>
  <c r="C242" i="10"/>
  <c r="O241" i="10"/>
  <c r="L241" i="10"/>
  <c r="I241" i="10"/>
  <c r="F241" i="10"/>
  <c r="C241" i="10" s="1"/>
  <c r="O240" i="10"/>
  <c r="L240" i="10"/>
  <c r="I240" i="10"/>
  <c r="C240" i="10" s="1"/>
  <c r="F240" i="10"/>
  <c r="O239" i="10"/>
  <c r="L239" i="10"/>
  <c r="L237" i="10" s="1"/>
  <c r="I239" i="10"/>
  <c r="F239" i="10"/>
  <c r="O238" i="10"/>
  <c r="L238" i="10"/>
  <c r="I238" i="10"/>
  <c r="I237" i="10" s="1"/>
  <c r="F238" i="10"/>
  <c r="N237" i="10"/>
  <c r="M237" i="10"/>
  <c r="K237" i="10"/>
  <c r="J237" i="10"/>
  <c r="H237" i="10"/>
  <c r="G237" i="10"/>
  <c r="E237" i="10"/>
  <c r="D237" i="10"/>
  <c r="O236" i="10"/>
  <c r="O234" i="10" s="1"/>
  <c r="L236" i="10"/>
  <c r="I236" i="10"/>
  <c r="C236" i="10" s="1"/>
  <c r="F236" i="10"/>
  <c r="O235" i="10"/>
  <c r="L235" i="10"/>
  <c r="L234" i="10" s="1"/>
  <c r="I235" i="10"/>
  <c r="F235" i="10"/>
  <c r="N234" i="10"/>
  <c r="M234" i="10"/>
  <c r="M230" i="10" s="1"/>
  <c r="M229" i="10" s="1"/>
  <c r="K234" i="10"/>
  <c r="J234" i="10"/>
  <c r="I234" i="10"/>
  <c r="H234" i="10"/>
  <c r="G234" i="10"/>
  <c r="E234" i="10"/>
  <c r="D234" i="10"/>
  <c r="O233" i="10"/>
  <c r="L233" i="10"/>
  <c r="L232" i="10" s="1"/>
  <c r="I233" i="10"/>
  <c r="F233" i="10"/>
  <c r="F232" i="10" s="1"/>
  <c r="C232" i="10" s="1"/>
  <c r="O232" i="10"/>
  <c r="N232" i="10"/>
  <c r="M232" i="10"/>
  <c r="K232" i="10"/>
  <c r="K230" i="10" s="1"/>
  <c r="K229" i="10" s="1"/>
  <c r="J232" i="10"/>
  <c r="I232" i="10"/>
  <c r="H232" i="10"/>
  <c r="G232" i="10"/>
  <c r="G230" i="10" s="1"/>
  <c r="G229" i="10" s="1"/>
  <c r="E232" i="10"/>
  <c r="E230" i="10" s="1"/>
  <c r="E229" i="10" s="1"/>
  <c r="D232" i="10"/>
  <c r="O231" i="10"/>
  <c r="L231" i="10"/>
  <c r="I231" i="10"/>
  <c r="F231" i="10"/>
  <c r="N230" i="10"/>
  <c r="N229" i="10" s="1"/>
  <c r="J230" i="10"/>
  <c r="J229" i="10" s="1"/>
  <c r="O228" i="10"/>
  <c r="L228" i="10"/>
  <c r="I228" i="10"/>
  <c r="F228" i="10"/>
  <c r="C228" i="10" s="1"/>
  <c r="O227" i="10"/>
  <c r="L227" i="10"/>
  <c r="L226" i="10" s="1"/>
  <c r="I227" i="10"/>
  <c r="I226" i="10" s="1"/>
  <c r="F227" i="10"/>
  <c r="C227" i="10" s="1"/>
  <c r="O226" i="10"/>
  <c r="N226" i="10"/>
  <c r="M226" i="10"/>
  <c r="K226" i="10"/>
  <c r="J226" i="10"/>
  <c r="H226" i="10"/>
  <c r="G226" i="10"/>
  <c r="F226" i="10"/>
  <c r="C226" i="10" s="1"/>
  <c r="E226" i="10"/>
  <c r="D226" i="10"/>
  <c r="O225" i="10"/>
  <c r="L225" i="10"/>
  <c r="I225" i="10"/>
  <c r="D225" i="10"/>
  <c r="F225" i="10" s="1"/>
  <c r="C225" i="10" s="1"/>
  <c r="O224" i="10"/>
  <c r="L224" i="10"/>
  <c r="I224" i="10"/>
  <c r="F224" i="10"/>
  <c r="C224" i="10" s="1"/>
  <c r="O223" i="10"/>
  <c r="L223" i="10"/>
  <c r="C223" i="10" s="1"/>
  <c r="I223" i="10"/>
  <c r="F223" i="10"/>
  <c r="O222" i="10"/>
  <c r="L222" i="10"/>
  <c r="I222" i="10"/>
  <c r="F222" i="10"/>
  <c r="C222" i="10"/>
  <c r="O221" i="10"/>
  <c r="L221" i="10"/>
  <c r="I221" i="10"/>
  <c r="F221" i="10"/>
  <c r="C221" i="10" s="1"/>
  <c r="O220" i="10"/>
  <c r="L220" i="10"/>
  <c r="I220" i="10"/>
  <c r="F220" i="10"/>
  <c r="C220" i="10" s="1"/>
  <c r="O219" i="10"/>
  <c r="L219" i="10"/>
  <c r="C219" i="10" s="1"/>
  <c r="I219" i="10"/>
  <c r="F219" i="10"/>
  <c r="O218" i="10"/>
  <c r="O215" i="10" s="1"/>
  <c r="L218" i="10"/>
  <c r="I218" i="10"/>
  <c r="F218" i="10"/>
  <c r="C218" i="10"/>
  <c r="O217" i="10"/>
  <c r="L217" i="10"/>
  <c r="I217" i="10"/>
  <c r="F217" i="10"/>
  <c r="C217" i="10" s="1"/>
  <c r="O216" i="10"/>
  <c r="L216" i="10"/>
  <c r="L215" i="10" s="1"/>
  <c r="I216" i="10"/>
  <c r="I215" i="10" s="1"/>
  <c r="F216" i="10"/>
  <c r="C216" i="10" s="1"/>
  <c r="N215" i="10"/>
  <c r="M215" i="10"/>
  <c r="K215" i="10"/>
  <c r="J215" i="10"/>
  <c r="H215" i="10"/>
  <c r="G215" i="10"/>
  <c r="F215" i="10"/>
  <c r="E215" i="10"/>
  <c r="D215" i="10"/>
  <c r="O214" i="10"/>
  <c r="L214" i="10"/>
  <c r="I214" i="10"/>
  <c r="F214" i="10"/>
  <c r="C214" i="10"/>
  <c r="O213" i="10"/>
  <c r="L213" i="10"/>
  <c r="I213" i="10"/>
  <c r="F213" i="10"/>
  <c r="C213" i="10" s="1"/>
  <c r="O212" i="10"/>
  <c r="L212" i="10"/>
  <c r="I212" i="10"/>
  <c r="F212" i="10"/>
  <c r="C212" i="10" s="1"/>
  <c r="O211" i="10"/>
  <c r="L211" i="10"/>
  <c r="C211" i="10" s="1"/>
  <c r="I211" i="10"/>
  <c r="F211" i="10"/>
  <c r="O210" i="10"/>
  <c r="L210" i="10"/>
  <c r="I210" i="10"/>
  <c r="F210" i="10"/>
  <c r="C210" i="10"/>
  <c r="O209" i="10"/>
  <c r="L209" i="10"/>
  <c r="I209" i="10"/>
  <c r="F209" i="10"/>
  <c r="C209" i="10" s="1"/>
  <c r="O208" i="10"/>
  <c r="L208" i="10"/>
  <c r="I208" i="10"/>
  <c r="F208" i="10"/>
  <c r="C208" i="10" s="1"/>
  <c r="O207" i="10"/>
  <c r="L207" i="10"/>
  <c r="C207" i="10" s="1"/>
  <c r="I207" i="10"/>
  <c r="F207" i="10"/>
  <c r="O206" i="10"/>
  <c r="L206" i="10"/>
  <c r="I206" i="10"/>
  <c r="F206" i="10"/>
  <c r="C206" i="10"/>
  <c r="O205" i="10"/>
  <c r="O204" i="10" s="1"/>
  <c r="O203" i="10" s="1"/>
  <c r="L205" i="10"/>
  <c r="I205" i="10"/>
  <c r="F205" i="10"/>
  <c r="F204" i="10" s="1"/>
  <c r="N204" i="10"/>
  <c r="M204" i="10"/>
  <c r="M203" i="10" s="1"/>
  <c r="K204" i="10"/>
  <c r="J204" i="10"/>
  <c r="I204" i="10"/>
  <c r="I203" i="10" s="1"/>
  <c r="H204" i="10"/>
  <c r="H203" i="10" s="1"/>
  <c r="G204" i="10"/>
  <c r="E204" i="10"/>
  <c r="E203" i="10" s="1"/>
  <c r="D204" i="10"/>
  <c r="D203" i="10" s="1"/>
  <c r="N203" i="10"/>
  <c r="K203" i="10"/>
  <c r="J203" i="10"/>
  <c r="G203" i="10"/>
  <c r="O202" i="10"/>
  <c r="L202" i="10"/>
  <c r="I202" i="10"/>
  <c r="F202" i="10"/>
  <c r="C202" i="10"/>
  <c r="O201" i="10"/>
  <c r="L201" i="10"/>
  <c r="I201" i="10"/>
  <c r="F201" i="10"/>
  <c r="C201" i="10" s="1"/>
  <c r="O200" i="10"/>
  <c r="L200" i="10"/>
  <c r="I200" i="10"/>
  <c r="F200" i="10"/>
  <c r="C200" i="10" s="1"/>
  <c r="O199" i="10"/>
  <c r="L199" i="10"/>
  <c r="C199" i="10" s="1"/>
  <c r="I199" i="10"/>
  <c r="F199" i="10"/>
  <c r="O198" i="10"/>
  <c r="O197" i="10" s="1"/>
  <c r="O195" i="10" s="1"/>
  <c r="L198" i="10"/>
  <c r="I198" i="10"/>
  <c r="F198" i="10"/>
  <c r="F197" i="10" s="1"/>
  <c r="C198" i="10"/>
  <c r="N197" i="10"/>
  <c r="M197" i="10"/>
  <c r="M195" i="10" s="1"/>
  <c r="M194" i="10" s="1"/>
  <c r="M193" i="10" s="1"/>
  <c r="L197" i="10"/>
  <c r="K197" i="10"/>
  <c r="J197" i="10"/>
  <c r="I197" i="10"/>
  <c r="H197" i="10"/>
  <c r="H195" i="10" s="1"/>
  <c r="H194" i="10" s="1"/>
  <c r="G197" i="10"/>
  <c r="E197" i="10"/>
  <c r="E195" i="10" s="1"/>
  <c r="E194" i="10" s="1"/>
  <c r="D197" i="10"/>
  <c r="D195" i="10" s="1"/>
  <c r="D194" i="10" s="1"/>
  <c r="O196" i="10"/>
  <c r="L196" i="10"/>
  <c r="L195" i="10" s="1"/>
  <c r="I196" i="10"/>
  <c r="I195" i="10" s="1"/>
  <c r="F196" i="10"/>
  <c r="C196" i="10" s="1"/>
  <c r="N195" i="10"/>
  <c r="N194" i="10" s="1"/>
  <c r="N193" i="10" s="1"/>
  <c r="K195" i="10"/>
  <c r="J195" i="10"/>
  <c r="J194" i="10" s="1"/>
  <c r="J193" i="10" s="1"/>
  <c r="G195" i="10"/>
  <c r="K194" i="10"/>
  <c r="G194" i="10"/>
  <c r="O192" i="10"/>
  <c r="L192" i="10"/>
  <c r="L191" i="10" s="1"/>
  <c r="L190" i="10" s="1"/>
  <c r="I192" i="10"/>
  <c r="I191" i="10" s="1"/>
  <c r="I190" i="10" s="1"/>
  <c r="F192" i="10"/>
  <c r="C192" i="10" s="1"/>
  <c r="O191" i="10"/>
  <c r="N191" i="10"/>
  <c r="N190" i="10" s="1"/>
  <c r="M191" i="10"/>
  <c r="M190" i="10" s="1"/>
  <c r="K191" i="10"/>
  <c r="J191" i="10"/>
  <c r="J190" i="10" s="1"/>
  <c r="H191" i="10"/>
  <c r="G191" i="10"/>
  <c r="F191" i="10"/>
  <c r="E191" i="10"/>
  <c r="E190" i="10" s="1"/>
  <c r="D191" i="10"/>
  <c r="O190" i="10"/>
  <c r="K190" i="10"/>
  <c r="H190" i="10"/>
  <c r="G190" i="10"/>
  <c r="D190" i="10"/>
  <c r="O189" i="10"/>
  <c r="L189" i="10"/>
  <c r="I189" i="10"/>
  <c r="F189" i="10"/>
  <c r="C189" i="10" s="1"/>
  <c r="O188" i="10"/>
  <c r="L188" i="10"/>
  <c r="L187" i="10" s="1"/>
  <c r="I188" i="10"/>
  <c r="I187" i="10" s="1"/>
  <c r="I186" i="10" s="1"/>
  <c r="F188" i="10"/>
  <c r="C188" i="10" s="1"/>
  <c r="O187" i="10"/>
  <c r="N187" i="10"/>
  <c r="M187" i="10"/>
  <c r="M186" i="10" s="1"/>
  <c r="K187" i="10"/>
  <c r="J187" i="10"/>
  <c r="H187" i="10"/>
  <c r="G187" i="10"/>
  <c r="F187" i="10"/>
  <c r="E187" i="10"/>
  <c r="D187" i="10"/>
  <c r="O186" i="10"/>
  <c r="K186" i="10"/>
  <c r="H186" i="10"/>
  <c r="G186" i="10"/>
  <c r="D186" i="10"/>
  <c r="O185" i="10"/>
  <c r="L185" i="10"/>
  <c r="I185" i="10"/>
  <c r="F185" i="10"/>
  <c r="C185" i="10" s="1"/>
  <c r="O184" i="10"/>
  <c r="L184" i="10"/>
  <c r="L183" i="10" s="1"/>
  <c r="I184" i="10"/>
  <c r="I183" i="10" s="1"/>
  <c r="F184" i="10"/>
  <c r="C184" i="10" s="1"/>
  <c r="O183" i="10"/>
  <c r="N183" i="10"/>
  <c r="M183" i="10"/>
  <c r="K183" i="10"/>
  <c r="J183" i="10"/>
  <c r="H183" i="10"/>
  <c r="G183" i="10"/>
  <c r="F183" i="10"/>
  <c r="C183" i="10" s="1"/>
  <c r="E183" i="10"/>
  <c r="D183" i="10"/>
  <c r="O182" i="10"/>
  <c r="L182" i="10"/>
  <c r="I182" i="10"/>
  <c r="F182" i="10"/>
  <c r="C182" i="10"/>
  <c r="O181" i="10"/>
  <c r="L181" i="10"/>
  <c r="I181" i="10"/>
  <c r="F181" i="10"/>
  <c r="C181" i="10" s="1"/>
  <c r="O180" i="10"/>
  <c r="L180" i="10"/>
  <c r="I180" i="10"/>
  <c r="F180" i="10"/>
  <c r="C180" i="10" s="1"/>
  <c r="O179" i="10"/>
  <c r="L179" i="10"/>
  <c r="C179" i="10" s="1"/>
  <c r="I179" i="10"/>
  <c r="I178" i="10" s="1"/>
  <c r="F179" i="10"/>
  <c r="O178" i="10"/>
  <c r="N178" i="10"/>
  <c r="M178" i="10"/>
  <c r="K178" i="10"/>
  <c r="J178" i="10"/>
  <c r="H178" i="10"/>
  <c r="G178" i="10"/>
  <c r="E178" i="10"/>
  <c r="D178" i="10"/>
  <c r="O177" i="10"/>
  <c r="L177" i="10"/>
  <c r="I177" i="10"/>
  <c r="F177" i="10"/>
  <c r="C177" i="10" s="1"/>
  <c r="O176" i="10"/>
  <c r="L176" i="10"/>
  <c r="I176" i="10"/>
  <c r="F176" i="10"/>
  <c r="C176" i="10" s="1"/>
  <c r="O175" i="10"/>
  <c r="L175" i="10"/>
  <c r="C175" i="10" s="1"/>
  <c r="I175" i="10"/>
  <c r="I174" i="10" s="1"/>
  <c r="I173" i="10" s="1"/>
  <c r="I172" i="10" s="1"/>
  <c r="F175" i="10"/>
  <c r="O174" i="10"/>
  <c r="O173" i="10" s="1"/>
  <c r="O172" i="10" s="1"/>
  <c r="N174" i="10"/>
  <c r="N173" i="10" s="1"/>
  <c r="N172" i="10" s="1"/>
  <c r="M174" i="10"/>
  <c r="K174" i="10"/>
  <c r="K173" i="10" s="1"/>
  <c r="K172" i="10" s="1"/>
  <c r="J174" i="10"/>
  <c r="J173" i="10" s="1"/>
  <c r="J172" i="10" s="1"/>
  <c r="H174" i="10"/>
  <c r="G174" i="10"/>
  <c r="G173" i="10" s="1"/>
  <c r="G172" i="10" s="1"/>
  <c r="E174" i="10"/>
  <c r="D174" i="10"/>
  <c r="M173" i="10"/>
  <c r="H173" i="10"/>
  <c r="H172" i="10" s="1"/>
  <c r="E173" i="10"/>
  <c r="D173" i="10"/>
  <c r="D172" i="10" s="1"/>
  <c r="M172" i="10"/>
  <c r="E172" i="10"/>
  <c r="O171" i="10"/>
  <c r="L171" i="10"/>
  <c r="C171" i="10" s="1"/>
  <c r="I171" i="10"/>
  <c r="F171" i="10"/>
  <c r="O170" i="10"/>
  <c r="L170" i="10"/>
  <c r="I170" i="10"/>
  <c r="F170" i="10"/>
  <c r="C170" i="10"/>
  <c r="O169" i="10"/>
  <c r="L169" i="10"/>
  <c r="I169" i="10"/>
  <c r="F169" i="10"/>
  <c r="C169" i="10" s="1"/>
  <c r="O168" i="10"/>
  <c r="L168" i="10"/>
  <c r="I168" i="10"/>
  <c r="I165" i="10" s="1"/>
  <c r="I164" i="10" s="1"/>
  <c r="F168" i="10"/>
  <c r="C168" i="10" s="1"/>
  <c r="O167" i="10"/>
  <c r="L167" i="10"/>
  <c r="C167" i="10" s="1"/>
  <c r="I167" i="10"/>
  <c r="F167" i="10"/>
  <c r="O166" i="10"/>
  <c r="O165" i="10" s="1"/>
  <c r="O164" i="10" s="1"/>
  <c r="L166" i="10"/>
  <c r="I166" i="10"/>
  <c r="F166" i="10"/>
  <c r="F165" i="10" s="1"/>
  <c r="C166" i="10"/>
  <c r="N165" i="10"/>
  <c r="M165" i="10"/>
  <c r="L165" i="10"/>
  <c r="L164" i="10" s="1"/>
  <c r="K165" i="10"/>
  <c r="J165" i="10"/>
  <c r="H165" i="10"/>
  <c r="H164" i="10" s="1"/>
  <c r="H74" i="10" s="1"/>
  <c r="G165" i="10"/>
  <c r="E165" i="10"/>
  <c r="D165" i="10"/>
  <c r="D164" i="10" s="1"/>
  <c r="D74" i="10" s="1"/>
  <c r="N164" i="10"/>
  <c r="M164" i="10"/>
  <c r="K164" i="10"/>
  <c r="J164" i="10"/>
  <c r="G164" i="10"/>
  <c r="E164" i="10"/>
  <c r="O163" i="10"/>
  <c r="L163" i="10"/>
  <c r="C163" i="10" s="1"/>
  <c r="I163" i="10"/>
  <c r="F163" i="10"/>
  <c r="O162" i="10"/>
  <c r="L162" i="10"/>
  <c r="I162" i="10"/>
  <c r="F162" i="10"/>
  <c r="C162" i="10"/>
  <c r="O161" i="10"/>
  <c r="L161" i="10"/>
  <c r="I161" i="10"/>
  <c r="F161" i="10"/>
  <c r="C161" i="10" s="1"/>
  <c r="O160" i="10"/>
  <c r="L160" i="10"/>
  <c r="L159" i="10" s="1"/>
  <c r="I160" i="10"/>
  <c r="I159" i="10" s="1"/>
  <c r="F160" i="10"/>
  <c r="C160" i="10" s="1"/>
  <c r="O159" i="10"/>
  <c r="N159" i="10"/>
  <c r="M159" i="10"/>
  <c r="K159" i="10"/>
  <c r="J159" i="10"/>
  <c r="H159" i="10"/>
  <c r="G159" i="10"/>
  <c r="F159" i="10"/>
  <c r="E159" i="10"/>
  <c r="D159" i="10"/>
  <c r="O158" i="10"/>
  <c r="L158" i="10"/>
  <c r="I158" i="10"/>
  <c r="F158" i="10"/>
  <c r="C158" i="10"/>
  <c r="O157" i="10"/>
  <c r="L157" i="10"/>
  <c r="I157" i="10"/>
  <c r="F157" i="10"/>
  <c r="C157" i="10" s="1"/>
  <c r="O156" i="10"/>
  <c r="L156" i="10"/>
  <c r="I156" i="10"/>
  <c r="C156" i="10" s="1"/>
  <c r="F156" i="10"/>
  <c r="O155" i="10"/>
  <c r="L155" i="10"/>
  <c r="C155" i="10" s="1"/>
  <c r="I155" i="10"/>
  <c r="F155" i="10"/>
  <c r="O154" i="10"/>
  <c r="L154" i="10"/>
  <c r="I154" i="10"/>
  <c r="F154" i="10"/>
  <c r="C154" i="10"/>
  <c r="O153" i="10"/>
  <c r="L153" i="10"/>
  <c r="I153" i="10"/>
  <c r="F153" i="10"/>
  <c r="C153" i="10" s="1"/>
  <c r="O152" i="10"/>
  <c r="L152" i="10"/>
  <c r="I152" i="10"/>
  <c r="I150" i="10" s="1"/>
  <c r="F152" i="10"/>
  <c r="C152" i="10" s="1"/>
  <c r="O151" i="10"/>
  <c r="L151" i="10"/>
  <c r="C151" i="10" s="1"/>
  <c r="I151" i="10"/>
  <c r="F151" i="10"/>
  <c r="O150" i="10"/>
  <c r="N150" i="10"/>
  <c r="M150" i="10"/>
  <c r="K150" i="10"/>
  <c r="J150" i="10"/>
  <c r="H150" i="10"/>
  <c r="G150" i="10"/>
  <c r="E150" i="10"/>
  <c r="D150" i="10"/>
  <c r="O149" i="10"/>
  <c r="L149" i="10"/>
  <c r="I149" i="10"/>
  <c r="F149" i="10"/>
  <c r="C149" i="10" s="1"/>
  <c r="O148" i="10"/>
  <c r="L148" i="10"/>
  <c r="I148" i="10"/>
  <c r="F148" i="10"/>
  <c r="C148" i="10" s="1"/>
  <c r="O147" i="10"/>
  <c r="L147" i="10"/>
  <c r="C147" i="10" s="1"/>
  <c r="I147" i="10"/>
  <c r="F147" i="10"/>
  <c r="O146" i="10"/>
  <c r="O143" i="10" s="1"/>
  <c r="L146" i="10"/>
  <c r="I146" i="10"/>
  <c r="F146" i="10"/>
  <c r="C146" i="10"/>
  <c r="O145" i="10"/>
  <c r="L145" i="10"/>
  <c r="I145" i="10"/>
  <c r="F145" i="10"/>
  <c r="C145" i="10" s="1"/>
  <c r="O144" i="10"/>
  <c r="L144" i="10"/>
  <c r="L143" i="10" s="1"/>
  <c r="I144" i="10"/>
  <c r="I143" i="10" s="1"/>
  <c r="F144" i="10"/>
  <c r="C144" i="10" s="1"/>
  <c r="N143" i="10"/>
  <c r="M143" i="10"/>
  <c r="K143" i="10"/>
  <c r="J143" i="10"/>
  <c r="H143" i="10"/>
  <c r="G143" i="10"/>
  <c r="F143" i="10"/>
  <c r="E143" i="10"/>
  <c r="D143" i="10"/>
  <c r="O142" i="10"/>
  <c r="O140" i="10" s="1"/>
  <c r="L142" i="10"/>
  <c r="I142" i="10"/>
  <c r="F142" i="10"/>
  <c r="C142" i="10"/>
  <c r="O141" i="10"/>
  <c r="L141" i="10"/>
  <c r="I141" i="10"/>
  <c r="F141" i="10"/>
  <c r="F140" i="10" s="1"/>
  <c r="C140" i="10" s="1"/>
  <c r="N140" i="10"/>
  <c r="M140" i="10"/>
  <c r="M129" i="10" s="1"/>
  <c r="M74" i="10" s="1"/>
  <c r="L140" i="10"/>
  <c r="K140" i="10"/>
  <c r="J140" i="10"/>
  <c r="I140" i="10"/>
  <c r="H140" i="10"/>
  <c r="G140" i="10"/>
  <c r="E140" i="10"/>
  <c r="E129" i="10" s="1"/>
  <c r="E74" i="10" s="1"/>
  <c r="D140" i="10"/>
  <c r="O139" i="10"/>
  <c r="L139" i="10"/>
  <c r="C139" i="10" s="1"/>
  <c r="I139" i="10"/>
  <c r="F139" i="10"/>
  <c r="O138" i="10"/>
  <c r="O135" i="10" s="1"/>
  <c r="L138" i="10"/>
  <c r="I138" i="10"/>
  <c r="F138" i="10"/>
  <c r="C138" i="10"/>
  <c r="O137" i="10"/>
  <c r="L137" i="10"/>
  <c r="I137" i="10"/>
  <c r="F137" i="10"/>
  <c r="C137" i="10" s="1"/>
  <c r="O136" i="10"/>
  <c r="L136" i="10"/>
  <c r="L135" i="10" s="1"/>
  <c r="I136" i="10"/>
  <c r="I135" i="10" s="1"/>
  <c r="F136" i="10"/>
  <c r="C136" i="10" s="1"/>
  <c r="N135" i="10"/>
  <c r="N129" i="10" s="1"/>
  <c r="M135" i="10"/>
  <c r="K135" i="10"/>
  <c r="J135" i="10"/>
  <c r="J129" i="10" s="1"/>
  <c r="H135" i="10"/>
  <c r="G135" i="10"/>
  <c r="F135" i="10"/>
  <c r="E135" i="10"/>
  <c r="D135" i="10"/>
  <c r="O134" i="10"/>
  <c r="L134" i="10"/>
  <c r="I134" i="10"/>
  <c r="F134" i="10"/>
  <c r="C134" i="10"/>
  <c r="O133" i="10"/>
  <c r="L133" i="10"/>
  <c r="I133" i="10"/>
  <c r="F133" i="10"/>
  <c r="C133" i="10" s="1"/>
  <c r="O132" i="10"/>
  <c r="L132" i="10"/>
  <c r="I132" i="10"/>
  <c r="I130" i="10" s="1"/>
  <c r="F132" i="10"/>
  <c r="C132" i="10" s="1"/>
  <c r="O131" i="10"/>
  <c r="L131" i="10"/>
  <c r="C131" i="10" s="1"/>
  <c r="I131" i="10"/>
  <c r="F131" i="10"/>
  <c r="O130" i="10"/>
  <c r="N130" i="10"/>
  <c r="M130" i="10"/>
  <c r="K130" i="10"/>
  <c r="K129" i="10" s="1"/>
  <c r="J130" i="10"/>
  <c r="H130" i="10"/>
  <c r="G130" i="10"/>
  <c r="G129" i="10" s="1"/>
  <c r="E130" i="10"/>
  <c r="D130" i="10"/>
  <c r="H129" i="10"/>
  <c r="D129" i="10"/>
  <c r="O128" i="10"/>
  <c r="L128" i="10"/>
  <c r="L127" i="10" s="1"/>
  <c r="I128" i="10"/>
  <c r="I127" i="10" s="1"/>
  <c r="F128" i="10"/>
  <c r="C128" i="10" s="1"/>
  <c r="O127" i="10"/>
  <c r="N127" i="10"/>
  <c r="M127" i="10"/>
  <c r="K127" i="10"/>
  <c r="J127" i="10"/>
  <c r="H127" i="10"/>
  <c r="G127" i="10"/>
  <c r="F127" i="10"/>
  <c r="E127" i="10"/>
  <c r="D127" i="10"/>
  <c r="O126" i="10"/>
  <c r="L126" i="10"/>
  <c r="I126" i="10"/>
  <c r="F126" i="10"/>
  <c r="C126" i="10"/>
  <c r="O125" i="10"/>
  <c r="L125" i="10"/>
  <c r="I125" i="10"/>
  <c r="F125" i="10"/>
  <c r="C125" i="10" s="1"/>
  <c r="O124" i="10"/>
  <c r="L124" i="10"/>
  <c r="I124" i="10"/>
  <c r="I121" i="10" s="1"/>
  <c r="F124" i="10"/>
  <c r="C124" i="10" s="1"/>
  <c r="O123" i="10"/>
  <c r="L123" i="10"/>
  <c r="C123" i="10" s="1"/>
  <c r="I123" i="10"/>
  <c r="F123" i="10"/>
  <c r="O122" i="10"/>
  <c r="O121" i="10" s="1"/>
  <c r="L122" i="10"/>
  <c r="I122" i="10"/>
  <c r="F122" i="10"/>
  <c r="F121" i="10" s="1"/>
  <c r="C121" i="10" s="1"/>
  <c r="C122" i="10"/>
  <c r="N121" i="10"/>
  <c r="M121" i="10"/>
  <c r="L121" i="10"/>
  <c r="K121" i="10"/>
  <c r="J121" i="10"/>
  <c r="H121" i="10"/>
  <c r="G121" i="10"/>
  <c r="E121" i="10"/>
  <c r="D121" i="10"/>
  <c r="O120" i="10"/>
  <c r="L120" i="10"/>
  <c r="I120" i="10"/>
  <c r="F120" i="10"/>
  <c r="C120" i="10" s="1"/>
  <c r="O119" i="10"/>
  <c r="L119" i="10"/>
  <c r="C119" i="10" s="1"/>
  <c r="I119" i="10"/>
  <c r="F119" i="10"/>
  <c r="O118" i="10"/>
  <c r="O115" i="10" s="1"/>
  <c r="L118" i="10"/>
  <c r="I118" i="10"/>
  <c r="F118" i="10"/>
  <c r="C118" i="10"/>
  <c r="O117" i="10"/>
  <c r="L117" i="10"/>
  <c r="I117" i="10"/>
  <c r="F117" i="10"/>
  <c r="C117" i="10" s="1"/>
  <c r="O116" i="10"/>
  <c r="L116" i="10"/>
  <c r="L115" i="10" s="1"/>
  <c r="I116" i="10"/>
  <c r="I115" i="10" s="1"/>
  <c r="F116" i="10"/>
  <c r="C116" i="10" s="1"/>
  <c r="N115" i="10"/>
  <c r="M115" i="10"/>
  <c r="K115" i="10"/>
  <c r="J115" i="10"/>
  <c r="H115" i="10"/>
  <c r="G115" i="10"/>
  <c r="F115" i="10"/>
  <c r="E115" i="10"/>
  <c r="D115" i="10"/>
  <c r="O114" i="10"/>
  <c r="O111" i="10" s="1"/>
  <c r="L114" i="10"/>
  <c r="I114" i="10"/>
  <c r="F114" i="10"/>
  <c r="C114" i="10"/>
  <c r="O113" i="10"/>
  <c r="L113" i="10"/>
  <c r="I113" i="10"/>
  <c r="F113" i="10"/>
  <c r="C113" i="10" s="1"/>
  <c r="O112" i="10"/>
  <c r="L112" i="10"/>
  <c r="I112" i="10"/>
  <c r="I111" i="10" s="1"/>
  <c r="F112" i="10"/>
  <c r="C112" i="10" s="1"/>
  <c r="N111" i="10"/>
  <c r="M111" i="10"/>
  <c r="L111" i="10"/>
  <c r="K111" i="10"/>
  <c r="J111" i="10"/>
  <c r="H111" i="10"/>
  <c r="G111" i="10"/>
  <c r="F111" i="10"/>
  <c r="E111" i="10"/>
  <c r="D111" i="10"/>
  <c r="O110" i="10"/>
  <c r="L110" i="10"/>
  <c r="I110" i="10"/>
  <c r="F110" i="10"/>
  <c r="C110" i="10"/>
  <c r="O109" i="10"/>
  <c r="L109" i="10"/>
  <c r="I109" i="10"/>
  <c r="F109" i="10"/>
  <c r="C109" i="10" s="1"/>
  <c r="O108" i="10"/>
  <c r="L108" i="10"/>
  <c r="I108" i="10"/>
  <c r="F108" i="10"/>
  <c r="C108" i="10" s="1"/>
  <c r="O107" i="10"/>
  <c r="L107" i="10"/>
  <c r="C107" i="10" s="1"/>
  <c r="I107" i="10"/>
  <c r="F107" i="10"/>
  <c r="O106" i="10"/>
  <c r="O102" i="10" s="1"/>
  <c r="L106" i="10"/>
  <c r="I106" i="10"/>
  <c r="F106" i="10"/>
  <c r="C106" i="10"/>
  <c r="O105" i="10"/>
  <c r="L105" i="10"/>
  <c r="I105" i="10"/>
  <c r="F105" i="10"/>
  <c r="F102" i="10" s="1"/>
  <c r="O104" i="10"/>
  <c r="L104" i="10"/>
  <c r="I104" i="10"/>
  <c r="C104" i="10" s="1"/>
  <c r="F104" i="10"/>
  <c r="O103" i="10"/>
  <c r="L103" i="10"/>
  <c r="I103" i="10"/>
  <c r="F103" i="10"/>
  <c r="D103" i="10"/>
  <c r="C103" i="10"/>
  <c r="N102" i="10"/>
  <c r="M102" i="10"/>
  <c r="L102" i="10"/>
  <c r="K102" i="10"/>
  <c r="J102" i="10"/>
  <c r="H102" i="10"/>
  <c r="G102" i="10"/>
  <c r="E102" i="10"/>
  <c r="D102" i="10"/>
  <c r="O101" i="10"/>
  <c r="L101" i="10"/>
  <c r="I101" i="10"/>
  <c r="C101" i="10" s="1"/>
  <c r="F101" i="10"/>
  <c r="O100" i="10"/>
  <c r="L100" i="10"/>
  <c r="I100" i="10"/>
  <c r="F100" i="10"/>
  <c r="C100" i="10" s="1"/>
  <c r="O99" i="10"/>
  <c r="L99" i="10"/>
  <c r="I99" i="10"/>
  <c r="F99" i="10"/>
  <c r="C99" i="10"/>
  <c r="O98" i="10"/>
  <c r="L98" i="10"/>
  <c r="I98" i="10"/>
  <c r="F98" i="10"/>
  <c r="F94" i="10" s="1"/>
  <c r="O97" i="10"/>
  <c r="L97" i="10"/>
  <c r="I97" i="10"/>
  <c r="C97" i="10" s="1"/>
  <c r="F97" i="10"/>
  <c r="O96" i="10"/>
  <c r="L96" i="10"/>
  <c r="I96" i="10"/>
  <c r="F96" i="10"/>
  <c r="C96" i="10" s="1"/>
  <c r="O95" i="10"/>
  <c r="O94" i="10" s="1"/>
  <c r="L95" i="10"/>
  <c r="I95" i="10"/>
  <c r="F95" i="10"/>
  <c r="C95" i="10"/>
  <c r="N94" i="10"/>
  <c r="M94" i="10"/>
  <c r="L94" i="10"/>
  <c r="K94" i="10"/>
  <c r="J94" i="10"/>
  <c r="H94" i="10"/>
  <c r="G94" i="10"/>
  <c r="E94" i="10"/>
  <c r="D94" i="10"/>
  <c r="O93" i="10"/>
  <c r="L93" i="10"/>
  <c r="I93" i="10"/>
  <c r="C93" i="10" s="1"/>
  <c r="F93" i="10"/>
  <c r="O92" i="10"/>
  <c r="L92" i="10"/>
  <c r="L88" i="10" s="1"/>
  <c r="I92" i="10"/>
  <c r="F92" i="10"/>
  <c r="C92" i="10" s="1"/>
  <c r="O91" i="10"/>
  <c r="O88" i="10" s="1"/>
  <c r="L91" i="10"/>
  <c r="I91" i="10"/>
  <c r="F91" i="10"/>
  <c r="C91" i="10"/>
  <c r="O90" i="10"/>
  <c r="L90" i="10"/>
  <c r="I90" i="10"/>
  <c r="F90" i="10"/>
  <c r="C90" i="10" s="1"/>
  <c r="O89" i="10"/>
  <c r="L89" i="10"/>
  <c r="I89" i="10"/>
  <c r="C89" i="10" s="1"/>
  <c r="F89" i="10"/>
  <c r="N88" i="10"/>
  <c r="N82" i="10" s="1"/>
  <c r="M88" i="10"/>
  <c r="K88" i="10"/>
  <c r="J88" i="10"/>
  <c r="J82" i="10" s="1"/>
  <c r="H88" i="10"/>
  <c r="G88" i="10"/>
  <c r="F88" i="10"/>
  <c r="E88" i="10"/>
  <c r="D88" i="10"/>
  <c r="O87" i="10"/>
  <c r="L87" i="10"/>
  <c r="I87" i="10"/>
  <c r="F87" i="10"/>
  <c r="C87" i="10"/>
  <c r="O86" i="10"/>
  <c r="L86" i="10"/>
  <c r="I86" i="10"/>
  <c r="F86" i="10"/>
  <c r="C86" i="10" s="1"/>
  <c r="O85" i="10"/>
  <c r="L85" i="10"/>
  <c r="I85" i="10"/>
  <c r="I83" i="10" s="1"/>
  <c r="F85" i="10"/>
  <c r="C85" i="10" s="1"/>
  <c r="O84" i="10"/>
  <c r="L84" i="10"/>
  <c r="L83" i="10" s="1"/>
  <c r="L82" i="10" s="1"/>
  <c r="I84" i="10"/>
  <c r="C84" i="10" s="1"/>
  <c r="F84" i="10"/>
  <c r="O83" i="10"/>
  <c r="N83" i="10"/>
  <c r="M83" i="10"/>
  <c r="K83" i="10"/>
  <c r="K82" i="10" s="1"/>
  <c r="J83" i="10"/>
  <c r="H83" i="10"/>
  <c r="G83" i="10"/>
  <c r="G82" i="10" s="1"/>
  <c r="E83" i="10"/>
  <c r="D83" i="10"/>
  <c r="M82" i="10"/>
  <c r="H82" i="10"/>
  <c r="E82" i="10"/>
  <c r="D82" i="10"/>
  <c r="O81" i="10"/>
  <c r="L81" i="10"/>
  <c r="I81" i="10"/>
  <c r="I79" i="10" s="1"/>
  <c r="F81" i="10"/>
  <c r="C81" i="10" s="1"/>
  <c r="O80" i="10"/>
  <c r="L80" i="10"/>
  <c r="C80" i="10" s="1"/>
  <c r="I80" i="10"/>
  <c r="F80" i="10"/>
  <c r="O79" i="10"/>
  <c r="N79" i="10"/>
  <c r="M79" i="10"/>
  <c r="K79" i="10"/>
  <c r="J79" i="10"/>
  <c r="H79" i="10"/>
  <c r="G79" i="10"/>
  <c r="F79" i="10"/>
  <c r="E79" i="10"/>
  <c r="D79" i="10"/>
  <c r="O78" i="10"/>
  <c r="L78" i="10"/>
  <c r="I78" i="10"/>
  <c r="F78" i="10"/>
  <c r="C78" i="10" s="1"/>
  <c r="O77" i="10"/>
  <c r="L77" i="10"/>
  <c r="I77" i="10"/>
  <c r="I76" i="10" s="1"/>
  <c r="I75" i="10" s="1"/>
  <c r="F77" i="10"/>
  <c r="C77" i="10" s="1"/>
  <c r="O76" i="10"/>
  <c r="N76" i="10"/>
  <c r="N75" i="10" s="1"/>
  <c r="N74" i="10" s="1"/>
  <c r="M76" i="10"/>
  <c r="L76" i="10"/>
  <c r="K76" i="10"/>
  <c r="J76" i="10"/>
  <c r="J75" i="10" s="1"/>
  <c r="H76" i="10"/>
  <c r="G76" i="10"/>
  <c r="F76" i="10"/>
  <c r="E76" i="10"/>
  <c r="D76" i="10"/>
  <c r="O75" i="10"/>
  <c r="M75" i="10"/>
  <c r="K75" i="10"/>
  <c r="K74" i="10" s="1"/>
  <c r="K51" i="10" s="1"/>
  <c r="H75" i="10"/>
  <c r="G75" i="10"/>
  <c r="G74" i="10" s="1"/>
  <c r="G51" i="10" s="1"/>
  <c r="E75" i="10"/>
  <c r="D75" i="10"/>
  <c r="O73" i="10"/>
  <c r="L73" i="10"/>
  <c r="I73" i="10"/>
  <c r="C73" i="10" s="1"/>
  <c r="F73" i="10"/>
  <c r="O72" i="10"/>
  <c r="L72" i="10"/>
  <c r="L68" i="10" s="1"/>
  <c r="L66" i="10" s="1"/>
  <c r="I72" i="10"/>
  <c r="F72" i="10"/>
  <c r="O71" i="10"/>
  <c r="O68" i="10" s="1"/>
  <c r="L71" i="10"/>
  <c r="I71" i="10"/>
  <c r="F71" i="10"/>
  <c r="C71" i="10"/>
  <c r="O70" i="10"/>
  <c r="L70" i="10"/>
  <c r="I70" i="10"/>
  <c r="F70" i="10"/>
  <c r="C70" i="10" s="1"/>
  <c r="O69" i="10"/>
  <c r="L69" i="10"/>
  <c r="I69" i="10"/>
  <c r="I68" i="10" s="1"/>
  <c r="I66" i="10" s="1"/>
  <c r="F69" i="10"/>
  <c r="C69" i="10" s="1"/>
  <c r="N68" i="10"/>
  <c r="N66" i="10" s="1"/>
  <c r="M68" i="10"/>
  <c r="K68" i="10"/>
  <c r="J68" i="10"/>
  <c r="J66" i="10" s="1"/>
  <c r="J52" i="10" s="1"/>
  <c r="H68" i="10"/>
  <c r="G68" i="10"/>
  <c r="F68" i="10"/>
  <c r="F66" i="10" s="1"/>
  <c r="E68" i="10"/>
  <c r="D68" i="10"/>
  <c r="O67" i="10"/>
  <c r="L67" i="10"/>
  <c r="I67" i="10"/>
  <c r="F67" i="10"/>
  <c r="C67" i="10"/>
  <c r="M66" i="10"/>
  <c r="K66" i="10"/>
  <c r="H66" i="10"/>
  <c r="G66" i="10"/>
  <c r="E66" i="10"/>
  <c r="D66" i="10"/>
  <c r="O65" i="10"/>
  <c r="L65" i="10"/>
  <c r="I65" i="10"/>
  <c r="C65" i="10" s="1"/>
  <c r="F65" i="10"/>
  <c r="O64" i="10"/>
  <c r="L64" i="10"/>
  <c r="I64" i="10"/>
  <c r="F64" i="10"/>
  <c r="C64" i="10" s="1"/>
  <c r="O63" i="10"/>
  <c r="L63" i="10"/>
  <c r="I63" i="10"/>
  <c r="F63" i="10"/>
  <c r="C63" i="10"/>
  <c r="O62" i="10"/>
  <c r="L62" i="10"/>
  <c r="I62" i="10"/>
  <c r="F62" i="10"/>
  <c r="C62" i="10" s="1"/>
  <c r="O61" i="10"/>
  <c r="L61" i="10"/>
  <c r="I61" i="10"/>
  <c r="C61" i="10" s="1"/>
  <c r="F61" i="10"/>
  <c r="O60" i="10"/>
  <c r="L60" i="10"/>
  <c r="L57" i="10" s="1"/>
  <c r="I60" i="10"/>
  <c r="F60" i="10"/>
  <c r="C60" i="10" s="1"/>
  <c r="O59" i="10"/>
  <c r="O57" i="10" s="1"/>
  <c r="L59" i="10"/>
  <c r="I59" i="10"/>
  <c r="F59" i="10"/>
  <c r="C59" i="10"/>
  <c r="O58" i="10"/>
  <c r="L58" i="10"/>
  <c r="I58" i="10"/>
  <c r="F58" i="10"/>
  <c r="F57" i="10" s="1"/>
  <c r="N57" i="10"/>
  <c r="M57" i="10"/>
  <c r="K57" i="10"/>
  <c r="J57" i="10"/>
  <c r="I57" i="10"/>
  <c r="H57" i="10"/>
  <c r="G57" i="10"/>
  <c r="E57" i="10"/>
  <c r="D57" i="10"/>
  <c r="O56" i="10"/>
  <c r="L56" i="10"/>
  <c r="I56" i="10"/>
  <c r="F56" i="10"/>
  <c r="C56" i="10" s="1"/>
  <c r="O55" i="10"/>
  <c r="O54" i="10" s="1"/>
  <c r="O53" i="10" s="1"/>
  <c r="L55" i="10"/>
  <c r="I55" i="10"/>
  <c r="F55" i="10"/>
  <c r="C55" i="10"/>
  <c r="N54" i="10"/>
  <c r="M54" i="10"/>
  <c r="L54" i="10"/>
  <c r="L53" i="10" s="1"/>
  <c r="L52" i="10" s="1"/>
  <c r="K54" i="10"/>
  <c r="J54" i="10"/>
  <c r="I54" i="10"/>
  <c r="H54" i="10"/>
  <c r="H53" i="10" s="1"/>
  <c r="H52" i="10" s="1"/>
  <c r="H51" i="10" s="1"/>
  <c r="G54" i="10"/>
  <c r="F54" i="10"/>
  <c r="E54" i="10"/>
  <c r="D54" i="10"/>
  <c r="D53" i="10" s="1"/>
  <c r="D52" i="10" s="1"/>
  <c r="D51" i="10" s="1"/>
  <c r="N53" i="10"/>
  <c r="M53" i="10"/>
  <c r="M52" i="10" s="1"/>
  <c r="K53" i="10"/>
  <c r="J53" i="10"/>
  <c r="I53" i="10"/>
  <c r="I52" i="10" s="1"/>
  <c r="G53" i="10"/>
  <c r="E53" i="10"/>
  <c r="E52" i="10" s="1"/>
  <c r="N52" i="10"/>
  <c r="K52" i="10"/>
  <c r="G52" i="10"/>
  <c r="O46" i="10"/>
  <c r="C46" i="10"/>
  <c r="O45" i="10"/>
  <c r="C45" i="10"/>
  <c r="O44" i="10"/>
  <c r="N44" i="10"/>
  <c r="M44" i="10"/>
  <c r="C44" i="10"/>
  <c r="L43" i="10"/>
  <c r="I43" i="10"/>
  <c r="F43" i="10"/>
  <c r="L42" i="10"/>
  <c r="K42" i="10"/>
  <c r="J42" i="10"/>
  <c r="H42" i="10"/>
  <c r="G42" i="10"/>
  <c r="F42" i="10"/>
  <c r="E42" i="10"/>
  <c r="D42" i="10"/>
  <c r="F41" i="10"/>
  <c r="C41" i="10"/>
  <c r="L40" i="10"/>
  <c r="C40" i="10"/>
  <c r="L39" i="10"/>
  <c r="C39" i="10"/>
  <c r="L38" i="10"/>
  <c r="C38" i="10"/>
  <c r="L37" i="10"/>
  <c r="C37" i="10"/>
  <c r="L36" i="10"/>
  <c r="K36" i="10"/>
  <c r="J36" i="10"/>
  <c r="C36" i="10"/>
  <c r="L35" i="10"/>
  <c r="C35" i="10"/>
  <c r="L34" i="10"/>
  <c r="C34" i="10"/>
  <c r="L33" i="10"/>
  <c r="K33" i="10"/>
  <c r="J33" i="10"/>
  <c r="C33" i="10"/>
  <c r="L32" i="10"/>
  <c r="L31" i="10" s="1"/>
  <c r="L26" i="10" s="1"/>
  <c r="C32" i="10"/>
  <c r="K31" i="10"/>
  <c r="J31" i="10"/>
  <c r="C31" i="10"/>
  <c r="L30" i="10"/>
  <c r="C30" i="10"/>
  <c r="L29" i="10"/>
  <c r="C29" i="10"/>
  <c r="L28" i="10"/>
  <c r="C28" i="10"/>
  <c r="L27" i="10"/>
  <c r="K27" i="10"/>
  <c r="K26" i="10" s="1"/>
  <c r="J27" i="10"/>
  <c r="C27" i="10"/>
  <c r="J26" i="10"/>
  <c r="F25" i="10"/>
  <c r="C25" i="10"/>
  <c r="I24" i="10"/>
  <c r="D24" i="10"/>
  <c r="F24" i="10" s="1"/>
  <c r="C24" i="10" s="1"/>
  <c r="O23" i="10"/>
  <c r="L23" i="10"/>
  <c r="I23" i="10"/>
  <c r="F23" i="10"/>
  <c r="C23" i="10" s="1"/>
  <c r="O22" i="10"/>
  <c r="L22" i="10"/>
  <c r="I22" i="10"/>
  <c r="I21" i="10" s="1"/>
  <c r="F22" i="10"/>
  <c r="O21" i="10"/>
  <c r="O287" i="10" s="1"/>
  <c r="O286" i="10" s="1"/>
  <c r="N21" i="10"/>
  <c r="M21" i="10"/>
  <c r="M287" i="10" s="1"/>
  <c r="M286" i="10" s="1"/>
  <c r="L21" i="10"/>
  <c r="K21" i="10"/>
  <c r="K287" i="10" s="1"/>
  <c r="K286" i="10" s="1"/>
  <c r="J21" i="10"/>
  <c r="H21" i="10"/>
  <c r="H287" i="10" s="1"/>
  <c r="H286" i="10" s="1"/>
  <c r="G21" i="10"/>
  <c r="G287" i="10" s="1"/>
  <c r="G286" i="10" s="1"/>
  <c r="E21" i="10"/>
  <c r="E287" i="10" s="1"/>
  <c r="E286" i="10" s="1"/>
  <c r="D21" i="10"/>
  <c r="D287" i="10" s="1"/>
  <c r="D286" i="10" s="1"/>
  <c r="O20" i="10"/>
  <c r="M20" i="10"/>
  <c r="H20" i="10"/>
  <c r="G20" i="10"/>
  <c r="E20" i="10"/>
  <c r="D20" i="10"/>
  <c r="O296" i="9"/>
  <c r="L296" i="9"/>
  <c r="I296" i="9"/>
  <c r="F296" i="9"/>
  <c r="C296" i="9" s="1"/>
  <c r="O295" i="9"/>
  <c r="L295" i="9"/>
  <c r="I295" i="9"/>
  <c r="C295" i="9" s="1"/>
  <c r="F295" i="9"/>
  <c r="O294" i="9"/>
  <c r="L294" i="9"/>
  <c r="I294" i="9"/>
  <c r="F294" i="9"/>
  <c r="C294" i="9" s="1"/>
  <c r="O293" i="9"/>
  <c r="L293" i="9"/>
  <c r="I293" i="9"/>
  <c r="F293" i="9"/>
  <c r="C293" i="9"/>
  <c r="O292" i="9"/>
  <c r="L292" i="9"/>
  <c r="I292" i="9"/>
  <c r="F292" i="9"/>
  <c r="O291" i="9"/>
  <c r="L291" i="9"/>
  <c r="I291" i="9"/>
  <c r="F291" i="9"/>
  <c r="O290" i="9"/>
  <c r="L290" i="9"/>
  <c r="L288" i="9" s="1"/>
  <c r="I290" i="9"/>
  <c r="F290" i="9"/>
  <c r="O289" i="9"/>
  <c r="L289" i="9"/>
  <c r="I289" i="9"/>
  <c r="F289" i="9"/>
  <c r="C289" i="9"/>
  <c r="N288" i="9"/>
  <c r="M288" i="9"/>
  <c r="K288" i="9"/>
  <c r="J288" i="9"/>
  <c r="H288" i="9"/>
  <c r="G288" i="9"/>
  <c r="E288" i="9"/>
  <c r="D288" i="9"/>
  <c r="O283" i="9"/>
  <c r="L283" i="9"/>
  <c r="C283" i="9" s="1"/>
  <c r="I283" i="9"/>
  <c r="F283" i="9"/>
  <c r="O282" i="9"/>
  <c r="O281" i="9" s="1"/>
  <c r="L282" i="9"/>
  <c r="I282" i="9"/>
  <c r="F282" i="9"/>
  <c r="F281" i="9" s="1"/>
  <c r="C282" i="9"/>
  <c r="N281" i="9"/>
  <c r="M281" i="9"/>
  <c r="L281" i="9"/>
  <c r="K281" i="9"/>
  <c r="J281" i="9"/>
  <c r="I281" i="9"/>
  <c r="H281" i="9"/>
  <c r="G281" i="9"/>
  <c r="E281" i="9"/>
  <c r="D281" i="9"/>
  <c r="O280" i="9"/>
  <c r="L280" i="9"/>
  <c r="L279" i="9" s="1"/>
  <c r="I280" i="9"/>
  <c r="I279" i="9" s="1"/>
  <c r="F280" i="9"/>
  <c r="C280" i="9" s="1"/>
  <c r="O279" i="9"/>
  <c r="N279" i="9"/>
  <c r="N268" i="9" s="1"/>
  <c r="M279" i="9"/>
  <c r="M268" i="9" s="1"/>
  <c r="K279" i="9"/>
  <c r="J279" i="9"/>
  <c r="J268" i="9" s="1"/>
  <c r="H279" i="9"/>
  <c r="G279" i="9"/>
  <c r="F279" i="9"/>
  <c r="C279" i="9" s="1"/>
  <c r="E279" i="9"/>
  <c r="D279" i="9"/>
  <c r="O278" i="9"/>
  <c r="L278" i="9"/>
  <c r="I278" i="9"/>
  <c r="F278" i="9"/>
  <c r="C278" i="9"/>
  <c r="O277" i="9"/>
  <c r="L277" i="9"/>
  <c r="I277" i="9"/>
  <c r="F277" i="9"/>
  <c r="C277" i="9" s="1"/>
  <c r="O276" i="9"/>
  <c r="L276" i="9"/>
  <c r="L275" i="9" s="1"/>
  <c r="I276" i="9"/>
  <c r="I275" i="9" s="1"/>
  <c r="F276" i="9"/>
  <c r="C276" i="9" s="1"/>
  <c r="O275" i="9"/>
  <c r="N275" i="9"/>
  <c r="M275" i="9"/>
  <c r="K275" i="9"/>
  <c r="J275" i="9"/>
  <c r="H275" i="9"/>
  <c r="G275" i="9"/>
  <c r="F275" i="9"/>
  <c r="E275" i="9"/>
  <c r="D275" i="9"/>
  <c r="O274" i="9"/>
  <c r="L274" i="9"/>
  <c r="I274" i="9"/>
  <c r="F274" i="9"/>
  <c r="C274" i="9"/>
  <c r="O273" i="9"/>
  <c r="L273" i="9"/>
  <c r="I273" i="9"/>
  <c r="F273" i="9"/>
  <c r="C273" i="9" s="1"/>
  <c r="O272" i="9"/>
  <c r="L272" i="9"/>
  <c r="L271" i="9" s="1"/>
  <c r="I272" i="9"/>
  <c r="I271" i="9" s="1"/>
  <c r="I269" i="9" s="1"/>
  <c r="I268" i="9" s="1"/>
  <c r="F272" i="9"/>
  <c r="C272" i="9" s="1"/>
  <c r="O271" i="9"/>
  <c r="N271" i="9"/>
  <c r="M271" i="9"/>
  <c r="K271" i="9"/>
  <c r="J271" i="9"/>
  <c r="H271" i="9"/>
  <c r="G271" i="9"/>
  <c r="F271" i="9"/>
  <c r="E271" i="9"/>
  <c r="D271" i="9"/>
  <c r="O270" i="9"/>
  <c r="O269" i="9" s="1"/>
  <c r="O268" i="9" s="1"/>
  <c r="L270" i="9"/>
  <c r="I270" i="9"/>
  <c r="F270" i="9"/>
  <c r="C270" i="9"/>
  <c r="F269" i="9"/>
  <c r="E269" i="9"/>
  <c r="E268" i="9" s="1"/>
  <c r="D269" i="9"/>
  <c r="K268" i="9"/>
  <c r="H268" i="9"/>
  <c r="G268" i="9"/>
  <c r="D268" i="9"/>
  <c r="O267" i="9"/>
  <c r="L267" i="9"/>
  <c r="I267" i="9"/>
  <c r="F267" i="9"/>
  <c r="C267" i="9" s="1"/>
  <c r="O266" i="9"/>
  <c r="L266" i="9"/>
  <c r="I266" i="9"/>
  <c r="I263" i="9" s="1"/>
  <c r="F266" i="9"/>
  <c r="C266" i="9" s="1"/>
  <c r="O265" i="9"/>
  <c r="L265" i="9"/>
  <c r="C265" i="9" s="1"/>
  <c r="I265" i="9"/>
  <c r="F265" i="9"/>
  <c r="O264" i="9"/>
  <c r="O263" i="9" s="1"/>
  <c r="L264" i="9"/>
  <c r="I264" i="9"/>
  <c r="F264" i="9"/>
  <c r="F263" i="9" s="1"/>
  <c r="C263" i="9" s="1"/>
  <c r="C264" i="9"/>
  <c r="N263" i="9"/>
  <c r="M263" i="9"/>
  <c r="L263" i="9"/>
  <c r="K263" i="9"/>
  <c r="J263" i="9"/>
  <c r="H263" i="9"/>
  <c r="G263" i="9"/>
  <c r="E263" i="9"/>
  <c r="D263" i="9"/>
  <c r="O262" i="9"/>
  <c r="L262" i="9"/>
  <c r="I262" i="9"/>
  <c r="I259" i="9" s="1"/>
  <c r="I258" i="9" s="1"/>
  <c r="F262" i="9"/>
  <c r="C262" i="9" s="1"/>
  <c r="O261" i="9"/>
  <c r="L261" i="9"/>
  <c r="C261" i="9" s="1"/>
  <c r="I261" i="9"/>
  <c r="F261" i="9"/>
  <c r="O260" i="9"/>
  <c r="O259" i="9" s="1"/>
  <c r="L260" i="9"/>
  <c r="I260" i="9"/>
  <c r="F260" i="9"/>
  <c r="F259" i="9" s="1"/>
  <c r="C260" i="9"/>
  <c r="N259" i="9"/>
  <c r="M259" i="9"/>
  <c r="L259" i="9"/>
  <c r="L258" i="9" s="1"/>
  <c r="K259" i="9"/>
  <c r="K258" i="9" s="1"/>
  <c r="J259" i="9"/>
  <c r="H259" i="9"/>
  <c r="H258" i="9" s="1"/>
  <c r="G259" i="9"/>
  <c r="G258" i="9" s="1"/>
  <c r="E259" i="9"/>
  <c r="D259" i="9"/>
  <c r="D258" i="9" s="1"/>
  <c r="N258" i="9"/>
  <c r="M258" i="9"/>
  <c r="J258" i="9"/>
  <c r="E258" i="9"/>
  <c r="O257" i="9"/>
  <c r="L257" i="9"/>
  <c r="C257" i="9" s="1"/>
  <c r="I257" i="9"/>
  <c r="F257" i="9"/>
  <c r="O256" i="9"/>
  <c r="L256" i="9"/>
  <c r="I256" i="9"/>
  <c r="F256" i="9"/>
  <c r="C256" i="9"/>
  <c r="O255" i="9"/>
  <c r="L255" i="9"/>
  <c r="I255" i="9"/>
  <c r="F255" i="9"/>
  <c r="C255" i="9" s="1"/>
  <c r="O254" i="9"/>
  <c r="L254" i="9"/>
  <c r="I254" i="9"/>
  <c r="I251" i="9" s="1"/>
  <c r="I250" i="9" s="1"/>
  <c r="F254" i="9"/>
  <c r="C254" i="9" s="1"/>
  <c r="O253" i="9"/>
  <c r="L253" i="9"/>
  <c r="C253" i="9" s="1"/>
  <c r="I253" i="9"/>
  <c r="F253" i="9"/>
  <c r="O252" i="9"/>
  <c r="O251" i="9" s="1"/>
  <c r="O250" i="9" s="1"/>
  <c r="L252" i="9"/>
  <c r="I252" i="9"/>
  <c r="F252" i="9"/>
  <c r="F251" i="9" s="1"/>
  <c r="C252" i="9"/>
  <c r="N251" i="9"/>
  <c r="M251" i="9"/>
  <c r="L251" i="9"/>
  <c r="L250" i="9" s="1"/>
  <c r="K251" i="9"/>
  <c r="K250" i="9" s="1"/>
  <c r="J251" i="9"/>
  <c r="H251" i="9"/>
  <c r="H250" i="9" s="1"/>
  <c r="G251" i="9"/>
  <c r="G250" i="9" s="1"/>
  <c r="E251" i="9"/>
  <c r="D251" i="9"/>
  <c r="D250" i="9" s="1"/>
  <c r="N250" i="9"/>
  <c r="M250" i="9"/>
  <c r="J250" i="9"/>
  <c r="E250" i="9"/>
  <c r="O249" i="9"/>
  <c r="L249" i="9"/>
  <c r="C249" i="9" s="1"/>
  <c r="I249" i="9"/>
  <c r="F249" i="9"/>
  <c r="O248" i="9"/>
  <c r="O245" i="9" s="1"/>
  <c r="L248" i="9"/>
  <c r="I248" i="9"/>
  <c r="F248" i="9"/>
  <c r="C248" i="9"/>
  <c r="O247" i="9"/>
  <c r="L247" i="9"/>
  <c r="I247" i="9"/>
  <c r="F247" i="9"/>
  <c r="C247" i="9" s="1"/>
  <c r="O246" i="9"/>
  <c r="L246" i="9"/>
  <c r="L245" i="9" s="1"/>
  <c r="I246" i="9"/>
  <c r="I245" i="9" s="1"/>
  <c r="F246" i="9"/>
  <c r="C246" i="9" s="1"/>
  <c r="N245" i="9"/>
  <c r="M245" i="9"/>
  <c r="K245" i="9"/>
  <c r="J245" i="9"/>
  <c r="H245" i="9"/>
  <c r="G245" i="9"/>
  <c r="F245" i="9"/>
  <c r="E245" i="9"/>
  <c r="D245" i="9"/>
  <c r="O244" i="9"/>
  <c r="L244" i="9"/>
  <c r="I244" i="9"/>
  <c r="F244" i="9"/>
  <c r="C244" i="9"/>
  <c r="O243" i="9"/>
  <c r="L243" i="9"/>
  <c r="I243" i="9"/>
  <c r="F243" i="9"/>
  <c r="C243" i="9" s="1"/>
  <c r="O242" i="9"/>
  <c r="L242" i="9"/>
  <c r="I242" i="9"/>
  <c r="F242" i="9"/>
  <c r="C242" i="9" s="1"/>
  <c r="O241" i="9"/>
  <c r="L241" i="9"/>
  <c r="C241" i="9" s="1"/>
  <c r="I241" i="9"/>
  <c r="F241" i="9"/>
  <c r="O240" i="9"/>
  <c r="O237" i="9" s="1"/>
  <c r="L240" i="9"/>
  <c r="I240" i="9"/>
  <c r="F240" i="9"/>
  <c r="C240" i="9"/>
  <c r="O239" i="9"/>
  <c r="L239" i="9"/>
  <c r="I239" i="9"/>
  <c r="F239" i="9"/>
  <c r="C239" i="9" s="1"/>
  <c r="O238" i="9"/>
  <c r="L238" i="9"/>
  <c r="L237" i="9" s="1"/>
  <c r="I238" i="9"/>
  <c r="I237" i="9" s="1"/>
  <c r="F238" i="9"/>
  <c r="C238" i="9" s="1"/>
  <c r="N237" i="9"/>
  <c r="N230" i="9" s="1"/>
  <c r="N229" i="9" s="1"/>
  <c r="M237" i="9"/>
  <c r="K237" i="9"/>
  <c r="J237" i="9"/>
  <c r="J230" i="9" s="1"/>
  <c r="J229" i="9" s="1"/>
  <c r="H237" i="9"/>
  <c r="G237" i="9"/>
  <c r="F237" i="9"/>
  <c r="C237" i="9" s="1"/>
  <c r="E237" i="9"/>
  <c r="D237" i="9"/>
  <c r="O236" i="9"/>
  <c r="L236" i="9"/>
  <c r="I236" i="9"/>
  <c r="F236" i="9"/>
  <c r="C236" i="9"/>
  <c r="O235" i="9"/>
  <c r="O234" i="9" s="1"/>
  <c r="L235" i="9"/>
  <c r="I235" i="9"/>
  <c r="F235" i="9"/>
  <c r="F234" i="9" s="1"/>
  <c r="N234" i="9"/>
  <c r="M234" i="9"/>
  <c r="L234" i="9"/>
  <c r="K234" i="9"/>
  <c r="J234" i="9"/>
  <c r="I234" i="9"/>
  <c r="H234" i="9"/>
  <c r="G234" i="9"/>
  <c r="E234" i="9"/>
  <c r="D234" i="9"/>
  <c r="O233" i="9"/>
  <c r="L233" i="9"/>
  <c r="C233" i="9" s="1"/>
  <c r="I233" i="9"/>
  <c r="I232" i="9" s="1"/>
  <c r="F233" i="9"/>
  <c r="O232" i="9"/>
  <c r="N232" i="9"/>
  <c r="M232" i="9"/>
  <c r="K232" i="9"/>
  <c r="K230" i="9" s="1"/>
  <c r="J232" i="9"/>
  <c r="H232" i="9"/>
  <c r="H230" i="9" s="1"/>
  <c r="G232" i="9"/>
  <c r="G230" i="9" s="1"/>
  <c r="G229" i="9" s="1"/>
  <c r="F232" i="9"/>
  <c r="E232" i="9"/>
  <c r="D232" i="9"/>
  <c r="D230" i="9" s="1"/>
  <c r="O231" i="9"/>
  <c r="L231" i="9"/>
  <c r="I231" i="9"/>
  <c r="F231" i="9"/>
  <c r="F230" i="9" s="1"/>
  <c r="M230" i="9"/>
  <c r="M229" i="9" s="1"/>
  <c r="E230" i="9"/>
  <c r="E229" i="9" s="1"/>
  <c r="O228" i="9"/>
  <c r="L228" i="9"/>
  <c r="I228" i="9"/>
  <c r="F228" i="9"/>
  <c r="C228" i="9"/>
  <c r="O227" i="9"/>
  <c r="O226" i="9" s="1"/>
  <c r="L227" i="9"/>
  <c r="I227" i="9"/>
  <c r="F227" i="9"/>
  <c r="F226" i="9" s="1"/>
  <c r="C226" i="9" s="1"/>
  <c r="N226" i="9"/>
  <c r="M226" i="9"/>
  <c r="M203" i="9" s="1"/>
  <c r="M194" i="9" s="1"/>
  <c r="M193" i="9" s="1"/>
  <c r="L226" i="9"/>
  <c r="K226" i="9"/>
  <c r="J226" i="9"/>
  <c r="I226" i="9"/>
  <c r="H226" i="9"/>
  <c r="G226" i="9"/>
  <c r="E226" i="9"/>
  <c r="E203" i="9" s="1"/>
  <c r="E194" i="9" s="1"/>
  <c r="E193" i="9" s="1"/>
  <c r="D226" i="9"/>
  <c r="O225" i="9"/>
  <c r="L225" i="9"/>
  <c r="C225" i="9" s="1"/>
  <c r="I225" i="9"/>
  <c r="F225" i="9"/>
  <c r="O224" i="9"/>
  <c r="L224" i="9"/>
  <c r="I224" i="9"/>
  <c r="F224" i="9"/>
  <c r="C224" i="9"/>
  <c r="O223" i="9"/>
  <c r="L223" i="9"/>
  <c r="I223" i="9"/>
  <c r="F223" i="9"/>
  <c r="C223" i="9" s="1"/>
  <c r="O222" i="9"/>
  <c r="L222" i="9"/>
  <c r="I222" i="9"/>
  <c r="F222" i="9"/>
  <c r="C222" i="9" s="1"/>
  <c r="O221" i="9"/>
  <c r="L221" i="9"/>
  <c r="C221" i="9" s="1"/>
  <c r="I221" i="9"/>
  <c r="F221" i="9"/>
  <c r="O220" i="9"/>
  <c r="L220" i="9"/>
  <c r="I220" i="9"/>
  <c r="F220" i="9"/>
  <c r="C220" i="9"/>
  <c r="O219" i="9"/>
  <c r="L219" i="9"/>
  <c r="I219" i="9"/>
  <c r="F219" i="9"/>
  <c r="C219" i="9" s="1"/>
  <c r="O218" i="9"/>
  <c r="L218" i="9"/>
  <c r="I218" i="9"/>
  <c r="I215" i="9" s="1"/>
  <c r="F218" i="9"/>
  <c r="C218" i="9" s="1"/>
  <c r="O217" i="9"/>
  <c r="L217" i="9"/>
  <c r="C217" i="9" s="1"/>
  <c r="I217" i="9"/>
  <c r="F217" i="9"/>
  <c r="O216" i="9"/>
  <c r="O215" i="9" s="1"/>
  <c r="L216" i="9"/>
  <c r="I216" i="9"/>
  <c r="F216" i="9"/>
  <c r="F215" i="9" s="1"/>
  <c r="C215" i="9" s="1"/>
  <c r="C216" i="9"/>
  <c r="N215" i="9"/>
  <c r="M215" i="9"/>
  <c r="L215" i="9"/>
  <c r="K215" i="9"/>
  <c r="J215" i="9"/>
  <c r="H215" i="9"/>
  <c r="G215" i="9"/>
  <c r="E215" i="9"/>
  <c r="D215" i="9"/>
  <c r="O214" i="9"/>
  <c r="L214" i="9"/>
  <c r="I214" i="9"/>
  <c r="F214" i="9"/>
  <c r="C214" i="9" s="1"/>
  <c r="O213" i="9"/>
  <c r="L213" i="9"/>
  <c r="C213" i="9" s="1"/>
  <c r="I213" i="9"/>
  <c r="F213" i="9"/>
  <c r="O212" i="9"/>
  <c r="L212" i="9"/>
  <c r="I212" i="9"/>
  <c r="F212" i="9"/>
  <c r="C212" i="9"/>
  <c r="O211" i="9"/>
  <c r="L211" i="9"/>
  <c r="I211" i="9"/>
  <c r="F211" i="9"/>
  <c r="C211" i="9" s="1"/>
  <c r="O210" i="9"/>
  <c r="L210" i="9"/>
  <c r="I210" i="9"/>
  <c r="F210" i="9"/>
  <c r="C210" i="9" s="1"/>
  <c r="O209" i="9"/>
  <c r="L209" i="9"/>
  <c r="C209" i="9" s="1"/>
  <c r="I209" i="9"/>
  <c r="F209" i="9"/>
  <c r="O208" i="9"/>
  <c r="L208" i="9"/>
  <c r="I208" i="9"/>
  <c r="F208" i="9"/>
  <c r="C208" i="9"/>
  <c r="O207" i="9"/>
  <c r="L207" i="9"/>
  <c r="I207" i="9"/>
  <c r="F207" i="9"/>
  <c r="C207" i="9" s="1"/>
  <c r="O206" i="9"/>
  <c r="L206" i="9"/>
  <c r="I206" i="9"/>
  <c r="F206" i="9"/>
  <c r="C206" i="9" s="1"/>
  <c r="O205" i="9"/>
  <c r="L205" i="9"/>
  <c r="C205" i="9" s="1"/>
  <c r="I205" i="9"/>
  <c r="I204" i="9" s="1"/>
  <c r="I203" i="9" s="1"/>
  <c r="F205" i="9"/>
  <c r="O204" i="9"/>
  <c r="O203" i="9" s="1"/>
  <c r="N204" i="9"/>
  <c r="N203" i="9" s="1"/>
  <c r="M204" i="9"/>
  <c r="K204" i="9"/>
  <c r="K203" i="9" s="1"/>
  <c r="J204" i="9"/>
  <c r="J203" i="9" s="1"/>
  <c r="H204" i="9"/>
  <c r="G204" i="9"/>
  <c r="G203" i="9" s="1"/>
  <c r="E204" i="9"/>
  <c r="D204" i="9"/>
  <c r="H203" i="9"/>
  <c r="D203" i="9"/>
  <c r="O202" i="9"/>
  <c r="L202" i="9"/>
  <c r="I202" i="9"/>
  <c r="F202" i="9"/>
  <c r="C202" i="9" s="1"/>
  <c r="O201" i="9"/>
  <c r="L201" i="9"/>
  <c r="C201" i="9" s="1"/>
  <c r="I201" i="9"/>
  <c r="F201" i="9"/>
  <c r="O200" i="9"/>
  <c r="L200" i="9"/>
  <c r="I200" i="9"/>
  <c r="F200" i="9"/>
  <c r="C200" i="9"/>
  <c r="O199" i="9"/>
  <c r="L199" i="9"/>
  <c r="I199" i="9"/>
  <c r="F199" i="9"/>
  <c r="C199" i="9" s="1"/>
  <c r="O198" i="9"/>
  <c r="L198" i="9"/>
  <c r="L197" i="9" s="1"/>
  <c r="L195" i="9" s="1"/>
  <c r="I198" i="9"/>
  <c r="I197" i="9" s="1"/>
  <c r="I195" i="9" s="1"/>
  <c r="I194" i="9" s="1"/>
  <c r="F198" i="9"/>
  <c r="C198" i="9" s="1"/>
  <c r="O197" i="9"/>
  <c r="N197" i="9"/>
  <c r="N195" i="9" s="1"/>
  <c r="N194" i="9" s="1"/>
  <c r="M197" i="9"/>
  <c r="K197" i="9"/>
  <c r="K195" i="9" s="1"/>
  <c r="K194" i="9" s="1"/>
  <c r="J197" i="9"/>
  <c r="J195" i="9" s="1"/>
  <c r="J194" i="9" s="1"/>
  <c r="J193" i="9" s="1"/>
  <c r="H197" i="9"/>
  <c r="G197" i="9"/>
  <c r="G195" i="9" s="1"/>
  <c r="G194" i="9" s="1"/>
  <c r="G193" i="9" s="1"/>
  <c r="F197" i="9"/>
  <c r="C197" i="9" s="1"/>
  <c r="E197" i="9"/>
  <c r="D197" i="9"/>
  <c r="O196" i="9"/>
  <c r="O195" i="9" s="1"/>
  <c r="L196" i="9"/>
  <c r="I196" i="9"/>
  <c r="F196" i="9"/>
  <c r="F195" i="9" s="1"/>
  <c r="C196" i="9"/>
  <c r="M195" i="9"/>
  <c r="H195" i="9"/>
  <c r="H194" i="9" s="1"/>
  <c r="E195" i="9"/>
  <c r="D195" i="9"/>
  <c r="D194" i="9" s="1"/>
  <c r="O192" i="9"/>
  <c r="O191" i="9" s="1"/>
  <c r="O190" i="9" s="1"/>
  <c r="L192" i="9"/>
  <c r="I192" i="9"/>
  <c r="F192" i="9"/>
  <c r="F191" i="9" s="1"/>
  <c r="C192" i="9"/>
  <c r="N191" i="9"/>
  <c r="M191" i="9"/>
  <c r="L191" i="9"/>
  <c r="L190" i="9" s="1"/>
  <c r="K191" i="9"/>
  <c r="K190" i="9" s="1"/>
  <c r="J191" i="9"/>
  <c r="I191" i="9"/>
  <c r="H191" i="9"/>
  <c r="H190" i="9" s="1"/>
  <c r="G191" i="9"/>
  <c r="G190" i="9" s="1"/>
  <c r="E191" i="9"/>
  <c r="D191" i="9"/>
  <c r="D190" i="9" s="1"/>
  <c r="N190" i="9"/>
  <c r="M190" i="9"/>
  <c r="J190" i="9"/>
  <c r="I190" i="9"/>
  <c r="E190" i="9"/>
  <c r="O189" i="9"/>
  <c r="L189" i="9"/>
  <c r="C189" i="9" s="1"/>
  <c r="I189" i="9"/>
  <c r="F189" i="9"/>
  <c r="O188" i="9"/>
  <c r="O187" i="9" s="1"/>
  <c r="O186" i="9" s="1"/>
  <c r="L188" i="9"/>
  <c r="I188" i="9"/>
  <c r="F188" i="9"/>
  <c r="F187" i="9" s="1"/>
  <c r="C188" i="9"/>
  <c r="N187" i="9"/>
  <c r="M187" i="9"/>
  <c r="L187" i="9"/>
  <c r="L186" i="9" s="1"/>
  <c r="K187" i="9"/>
  <c r="K186" i="9" s="1"/>
  <c r="J187" i="9"/>
  <c r="I187" i="9"/>
  <c r="H187" i="9"/>
  <c r="H186" i="9" s="1"/>
  <c r="G187" i="9"/>
  <c r="G186" i="9" s="1"/>
  <c r="E187" i="9"/>
  <c r="D187" i="9"/>
  <c r="D186" i="9" s="1"/>
  <c r="N186" i="9"/>
  <c r="M186" i="9"/>
  <c r="J186" i="9"/>
  <c r="I186" i="9"/>
  <c r="E186" i="9"/>
  <c r="O185" i="9"/>
  <c r="L185" i="9"/>
  <c r="C185" i="9" s="1"/>
  <c r="I185" i="9"/>
  <c r="F185" i="9"/>
  <c r="O184" i="9"/>
  <c r="O183" i="9" s="1"/>
  <c r="L184" i="9"/>
  <c r="I184" i="9"/>
  <c r="F184" i="9"/>
  <c r="F183" i="9" s="1"/>
  <c r="C184" i="9"/>
  <c r="N183" i="9"/>
  <c r="M183" i="9"/>
  <c r="L183" i="9"/>
  <c r="K183" i="9"/>
  <c r="J183" i="9"/>
  <c r="I183" i="9"/>
  <c r="H183" i="9"/>
  <c r="G183" i="9"/>
  <c r="E183" i="9"/>
  <c r="D183" i="9"/>
  <c r="O182" i="9"/>
  <c r="L182" i="9"/>
  <c r="I182" i="9"/>
  <c r="F182" i="9"/>
  <c r="C182" i="9" s="1"/>
  <c r="O181" i="9"/>
  <c r="L181" i="9"/>
  <c r="C181" i="9" s="1"/>
  <c r="I181" i="9"/>
  <c r="F181" i="9"/>
  <c r="O180" i="9"/>
  <c r="L180" i="9"/>
  <c r="I180" i="9"/>
  <c r="F180" i="9"/>
  <c r="C180" i="9"/>
  <c r="O179" i="9"/>
  <c r="O178" i="9" s="1"/>
  <c r="L179" i="9"/>
  <c r="I179" i="9"/>
  <c r="F179" i="9"/>
  <c r="F178" i="9" s="1"/>
  <c r="N178" i="9"/>
  <c r="M178" i="9"/>
  <c r="K178" i="9"/>
  <c r="J178" i="9"/>
  <c r="I178" i="9"/>
  <c r="H178" i="9"/>
  <c r="G178" i="9"/>
  <c r="E178" i="9"/>
  <c r="D178" i="9"/>
  <c r="O177" i="9"/>
  <c r="L177" i="9"/>
  <c r="C177" i="9" s="1"/>
  <c r="I177" i="9"/>
  <c r="F177" i="9"/>
  <c r="O176" i="9"/>
  <c r="L176" i="9"/>
  <c r="I176" i="9"/>
  <c r="F176" i="9"/>
  <c r="C176" i="9"/>
  <c r="O175" i="9"/>
  <c r="O174" i="9" s="1"/>
  <c r="L175" i="9"/>
  <c r="I175" i="9"/>
  <c r="F175" i="9"/>
  <c r="F174" i="9" s="1"/>
  <c r="N174" i="9"/>
  <c r="M174" i="9"/>
  <c r="M173" i="9" s="1"/>
  <c r="M172" i="9" s="1"/>
  <c r="K174" i="9"/>
  <c r="J174" i="9"/>
  <c r="I174" i="9"/>
  <c r="I173" i="9" s="1"/>
  <c r="I172" i="9" s="1"/>
  <c r="H174" i="9"/>
  <c r="H173" i="9" s="1"/>
  <c r="H172" i="9" s="1"/>
  <c r="G174" i="9"/>
  <c r="E174" i="9"/>
  <c r="E173" i="9" s="1"/>
  <c r="E172" i="9" s="1"/>
  <c r="D174" i="9"/>
  <c r="D173" i="9" s="1"/>
  <c r="D172" i="9" s="1"/>
  <c r="N173" i="9"/>
  <c r="N172" i="9" s="1"/>
  <c r="K173" i="9"/>
  <c r="J173" i="9"/>
  <c r="J172" i="9" s="1"/>
  <c r="G173" i="9"/>
  <c r="K172" i="9"/>
  <c r="G172" i="9"/>
  <c r="O171" i="9"/>
  <c r="L171" i="9"/>
  <c r="I171" i="9"/>
  <c r="F171" i="9"/>
  <c r="C171" i="9" s="1"/>
  <c r="O170" i="9"/>
  <c r="L170" i="9"/>
  <c r="I170" i="9"/>
  <c r="F170" i="9"/>
  <c r="C170" i="9" s="1"/>
  <c r="O169" i="9"/>
  <c r="L169" i="9"/>
  <c r="C169" i="9" s="1"/>
  <c r="I169" i="9"/>
  <c r="F169" i="9"/>
  <c r="O168" i="9"/>
  <c r="O165" i="9" s="1"/>
  <c r="O164" i="9" s="1"/>
  <c r="L168" i="9"/>
  <c r="I168" i="9"/>
  <c r="F168" i="9"/>
  <c r="C168" i="9"/>
  <c r="O167" i="9"/>
  <c r="L167" i="9"/>
  <c r="I167" i="9"/>
  <c r="F167" i="9"/>
  <c r="C167" i="9" s="1"/>
  <c r="O166" i="9"/>
  <c r="L166" i="9"/>
  <c r="L165" i="9" s="1"/>
  <c r="L164" i="9" s="1"/>
  <c r="I166" i="9"/>
  <c r="I165" i="9" s="1"/>
  <c r="I164" i="9" s="1"/>
  <c r="F166" i="9"/>
  <c r="C166" i="9" s="1"/>
  <c r="N165" i="9"/>
  <c r="N164" i="9" s="1"/>
  <c r="M165" i="9"/>
  <c r="M164" i="9" s="1"/>
  <c r="K165" i="9"/>
  <c r="J165" i="9"/>
  <c r="J164" i="9" s="1"/>
  <c r="H165" i="9"/>
  <c r="G165" i="9"/>
  <c r="F165" i="9"/>
  <c r="E165" i="9"/>
  <c r="E164" i="9" s="1"/>
  <c r="D165" i="9"/>
  <c r="K164" i="9"/>
  <c r="H164" i="9"/>
  <c r="G164" i="9"/>
  <c r="D164" i="9"/>
  <c r="O163" i="9"/>
  <c r="L163" i="9"/>
  <c r="I163" i="9"/>
  <c r="F163" i="9"/>
  <c r="C163" i="9" s="1"/>
  <c r="O162" i="9"/>
  <c r="L162" i="9"/>
  <c r="I162" i="9"/>
  <c r="F162" i="9"/>
  <c r="C162" i="9" s="1"/>
  <c r="O161" i="9"/>
  <c r="L161" i="9"/>
  <c r="C161" i="9" s="1"/>
  <c r="I161" i="9"/>
  <c r="F161" i="9"/>
  <c r="O160" i="9"/>
  <c r="O159" i="9" s="1"/>
  <c r="L160" i="9"/>
  <c r="I160" i="9"/>
  <c r="F160" i="9"/>
  <c r="F159" i="9" s="1"/>
  <c r="C160" i="9"/>
  <c r="N159" i="9"/>
  <c r="M159" i="9"/>
  <c r="L159" i="9"/>
  <c r="K159" i="9"/>
  <c r="J159" i="9"/>
  <c r="I159" i="9"/>
  <c r="H159" i="9"/>
  <c r="G159" i="9"/>
  <c r="E159" i="9"/>
  <c r="D159" i="9"/>
  <c r="O158" i="9"/>
  <c r="L158" i="9"/>
  <c r="I158" i="9"/>
  <c r="F158" i="9"/>
  <c r="O157" i="9"/>
  <c r="L157" i="9"/>
  <c r="C157" i="9" s="1"/>
  <c r="I157" i="9"/>
  <c r="F157" i="9"/>
  <c r="O156" i="9"/>
  <c r="L156" i="9"/>
  <c r="I156" i="9"/>
  <c r="F156" i="9"/>
  <c r="C156" i="9"/>
  <c r="O155" i="9"/>
  <c r="L155" i="9"/>
  <c r="I155" i="9"/>
  <c r="F155" i="9"/>
  <c r="C155" i="9" s="1"/>
  <c r="O154" i="9"/>
  <c r="L154" i="9"/>
  <c r="I154" i="9"/>
  <c r="F154" i="9"/>
  <c r="C154" i="9" s="1"/>
  <c r="O153" i="9"/>
  <c r="L153" i="9"/>
  <c r="I153" i="9"/>
  <c r="F153" i="9"/>
  <c r="O152" i="9"/>
  <c r="L152" i="9"/>
  <c r="I152" i="9"/>
  <c r="F152" i="9"/>
  <c r="C152" i="9"/>
  <c r="O151" i="9"/>
  <c r="L151" i="9"/>
  <c r="I151" i="9"/>
  <c r="F151" i="9"/>
  <c r="N150" i="9"/>
  <c r="M150" i="9"/>
  <c r="K150" i="9"/>
  <c r="J150" i="9"/>
  <c r="I150" i="9"/>
  <c r="H150" i="9"/>
  <c r="G150" i="9"/>
  <c r="E150" i="9"/>
  <c r="D150" i="9"/>
  <c r="O149" i="9"/>
  <c r="L149" i="9"/>
  <c r="C149" i="9" s="1"/>
  <c r="I149" i="9"/>
  <c r="F149" i="9"/>
  <c r="O148" i="9"/>
  <c r="L148" i="9"/>
  <c r="I148" i="9"/>
  <c r="F148" i="9"/>
  <c r="C148" i="9"/>
  <c r="O147" i="9"/>
  <c r="L147" i="9"/>
  <c r="I147" i="9"/>
  <c r="F147" i="9"/>
  <c r="C147" i="9" s="1"/>
  <c r="O146" i="9"/>
  <c r="L146" i="9"/>
  <c r="I146" i="9"/>
  <c r="I143" i="9" s="1"/>
  <c r="F146" i="9"/>
  <c r="O145" i="9"/>
  <c r="L145" i="9"/>
  <c r="C145" i="9" s="1"/>
  <c r="I145" i="9"/>
  <c r="F145" i="9"/>
  <c r="O144" i="9"/>
  <c r="O143" i="9" s="1"/>
  <c r="L144" i="9"/>
  <c r="I144" i="9"/>
  <c r="F144" i="9"/>
  <c r="F143" i="9" s="1"/>
  <c r="C144" i="9"/>
  <c r="N143" i="9"/>
  <c r="M143" i="9"/>
  <c r="K143" i="9"/>
  <c r="J143" i="9"/>
  <c r="H143" i="9"/>
  <c r="G143" i="9"/>
  <c r="E143" i="9"/>
  <c r="D143" i="9"/>
  <c r="O142" i="9"/>
  <c r="L142" i="9"/>
  <c r="I142" i="9"/>
  <c r="I140" i="9" s="1"/>
  <c r="F142" i="9"/>
  <c r="O141" i="9"/>
  <c r="L141" i="9"/>
  <c r="I141" i="9"/>
  <c r="F141" i="9"/>
  <c r="O140" i="9"/>
  <c r="N140" i="9"/>
  <c r="M140" i="9"/>
  <c r="K140" i="9"/>
  <c r="K129" i="9" s="1"/>
  <c r="J140" i="9"/>
  <c r="H140" i="9"/>
  <c r="G140" i="9"/>
  <c r="G129" i="9" s="1"/>
  <c r="F140" i="9"/>
  <c r="E140" i="9"/>
  <c r="D140" i="9"/>
  <c r="O139" i="9"/>
  <c r="L139" i="9"/>
  <c r="I139" i="9"/>
  <c r="F139" i="9"/>
  <c r="C139" i="9" s="1"/>
  <c r="O138" i="9"/>
  <c r="L138" i="9"/>
  <c r="I138" i="9"/>
  <c r="I135" i="9" s="1"/>
  <c r="F138" i="9"/>
  <c r="C138" i="9" s="1"/>
  <c r="O137" i="9"/>
  <c r="L137" i="9"/>
  <c r="C137" i="9" s="1"/>
  <c r="I137" i="9"/>
  <c r="F137" i="9"/>
  <c r="O136" i="9"/>
  <c r="O135" i="9" s="1"/>
  <c r="L136" i="9"/>
  <c r="I136" i="9"/>
  <c r="F136" i="9"/>
  <c r="F135" i="9" s="1"/>
  <c r="C136" i="9"/>
  <c r="N135" i="9"/>
  <c r="M135" i="9"/>
  <c r="L135" i="9"/>
  <c r="K135" i="9"/>
  <c r="J135" i="9"/>
  <c r="H135" i="9"/>
  <c r="G135" i="9"/>
  <c r="E135" i="9"/>
  <c r="D135" i="9"/>
  <c r="O134" i="9"/>
  <c r="L134" i="9"/>
  <c r="I134" i="9"/>
  <c r="C134" i="9" s="1"/>
  <c r="F134" i="9"/>
  <c r="O133" i="9"/>
  <c r="L133" i="9"/>
  <c r="I133" i="9"/>
  <c r="F133" i="9"/>
  <c r="O132" i="9"/>
  <c r="O130" i="9" s="1"/>
  <c r="L132" i="9"/>
  <c r="I132" i="9"/>
  <c r="F132" i="9"/>
  <c r="C132" i="9"/>
  <c r="O131" i="9"/>
  <c r="L131" i="9"/>
  <c r="I131" i="9"/>
  <c r="F131" i="9"/>
  <c r="N130" i="9"/>
  <c r="M130" i="9"/>
  <c r="M129" i="9" s="1"/>
  <c r="K130" i="9"/>
  <c r="J130" i="9"/>
  <c r="I130" i="9"/>
  <c r="I129" i="9" s="1"/>
  <c r="H130" i="9"/>
  <c r="G130" i="9"/>
  <c r="E130" i="9"/>
  <c r="E129" i="9" s="1"/>
  <c r="D130" i="9"/>
  <c r="N129" i="9"/>
  <c r="J129" i="9"/>
  <c r="O128" i="9"/>
  <c r="O127" i="9" s="1"/>
  <c r="L128" i="9"/>
  <c r="I128" i="9"/>
  <c r="F128" i="9"/>
  <c r="F127" i="9" s="1"/>
  <c r="C128" i="9"/>
  <c r="N127" i="9"/>
  <c r="M127" i="9"/>
  <c r="L127" i="9"/>
  <c r="K127" i="9"/>
  <c r="J127" i="9"/>
  <c r="I127" i="9"/>
  <c r="H127" i="9"/>
  <c r="G127" i="9"/>
  <c r="E127" i="9"/>
  <c r="D127" i="9"/>
  <c r="O126" i="9"/>
  <c r="L126" i="9"/>
  <c r="I126" i="9"/>
  <c r="F126" i="9"/>
  <c r="O125" i="9"/>
  <c r="L125" i="9"/>
  <c r="C125" i="9" s="1"/>
  <c r="I125" i="9"/>
  <c r="F125" i="9"/>
  <c r="O124" i="9"/>
  <c r="O121" i="9" s="1"/>
  <c r="L124" i="9"/>
  <c r="I124" i="9"/>
  <c r="F124" i="9"/>
  <c r="C124" i="9"/>
  <c r="O123" i="9"/>
  <c r="L123" i="9"/>
  <c r="I123" i="9"/>
  <c r="F123" i="9"/>
  <c r="C123" i="9" s="1"/>
  <c r="O122" i="9"/>
  <c r="L122" i="9"/>
  <c r="I122" i="9"/>
  <c r="F122" i="9"/>
  <c r="C122" i="9" s="1"/>
  <c r="N121" i="9"/>
  <c r="N82" i="9" s="1"/>
  <c r="N74" i="9" s="1"/>
  <c r="M121" i="9"/>
  <c r="K121" i="9"/>
  <c r="J121" i="9"/>
  <c r="J82" i="9" s="1"/>
  <c r="J74" i="9" s="1"/>
  <c r="H121" i="9"/>
  <c r="G121" i="9"/>
  <c r="E121" i="9"/>
  <c r="D121" i="9"/>
  <c r="O120" i="9"/>
  <c r="L120" i="9"/>
  <c r="I120" i="9"/>
  <c r="F120" i="9"/>
  <c r="C120" i="9"/>
  <c r="O119" i="9"/>
  <c r="L119" i="9"/>
  <c r="I119" i="9"/>
  <c r="F119" i="9"/>
  <c r="C119" i="9" s="1"/>
  <c r="O118" i="9"/>
  <c r="L118" i="9"/>
  <c r="I118" i="9"/>
  <c r="I115" i="9" s="1"/>
  <c r="F118" i="9"/>
  <c r="O117" i="9"/>
  <c r="L117" i="9"/>
  <c r="C117" i="9" s="1"/>
  <c r="I117" i="9"/>
  <c r="F117" i="9"/>
  <c r="O116" i="9"/>
  <c r="L116" i="9"/>
  <c r="I116" i="9"/>
  <c r="F116" i="9"/>
  <c r="F115" i="9" s="1"/>
  <c r="C116" i="9"/>
  <c r="N115" i="9"/>
  <c r="M115" i="9"/>
  <c r="L115" i="9"/>
  <c r="K115" i="9"/>
  <c r="J115" i="9"/>
  <c r="H115" i="9"/>
  <c r="G115" i="9"/>
  <c r="E115" i="9"/>
  <c r="D115" i="9"/>
  <c r="O114" i="9"/>
  <c r="L114" i="9"/>
  <c r="I114" i="9"/>
  <c r="I111" i="9" s="1"/>
  <c r="F114" i="9"/>
  <c r="C114" i="9" s="1"/>
  <c r="O113" i="9"/>
  <c r="L113" i="9"/>
  <c r="C113" i="9" s="1"/>
  <c r="I113" i="9"/>
  <c r="F113" i="9"/>
  <c r="O112" i="9"/>
  <c r="O111" i="9" s="1"/>
  <c r="L112" i="9"/>
  <c r="I112" i="9"/>
  <c r="F112" i="9"/>
  <c r="F111" i="9" s="1"/>
  <c r="C112" i="9"/>
  <c r="N111" i="9"/>
  <c r="M111" i="9"/>
  <c r="K111" i="9"/>
  <c r="J111" i="9"/>
  <c r="H111" i="9"/>
  <c r="G111" i="9"/>
  <c r="E111" i="9"/>
  <c r="D111" i="9"/>
  <c r="O110" i="9"/>
  <c r="L110" i="9"/>
  <c r="I110" i="9"/>
  <c r="F110" i="9"/>
  <c r="O109" i="9"/>
  <c r="L109" i="9"/>
  <c r="C109" i="9" s="1"/>
  <c r="I109" i="9"/>
  <c r="F109" i="9"/>
  <c r="O108" i="9"/>
  <c r="L108" i="9"/>
  <c r="I108" i="9"/>
  <c r="F108" i="9"/>
  <c r="C108" i="9"/>
  <c r="O107" i="9"/>
  <c r="L107" i="9"/>
  <c r="I107" i="9"/>
  <c r="F107" i="9"/>
  <c r="C107" i="9" s="1"/>
  <c r="O106" i="9"/>
  <c r="L106" i="9"/>
  <c r="I106" i="9"/>
  <c r="F106" i="9"/>
  <c r="O105" i="9"/>
  <c r="L105" i="9"/>
  <c r="I105" i="9"/>
  <c r="F105" i="9"/>
  <c r="O104" i="9"/>
  <c r="O102" i="9" s="1"/>
  <c r="L104" i="9"/>
  <c r="I104" i="9"/>
  <c r="F104" i="9"/>
  <c r="C104" i="9"/>
  <c r="O103" i="9"/>
  <c r="L103" i="9"/>
  <c r="I103" i="9"/>
  <c r="F103" i="9"/>
  <c r="N102" i="9"/>
  <c r="M102" i="9"/>
  <c r="K102" i="9"/>
  <c r="J102" i="9"/>
  <c r="I102" i="9"/>
  <c r="H102" i="9"/>
  <c r="G102" i="9"/>
  <c r="E102" i="9"/>
  <c r="D102" i="9"/>
  <c r="O101" i="9"/>
  <c r="L101" i="9"/>
  <c r="C101" i="9" s="1"/>
  <c r="I101" i="9"/>
  <c r="F101" i="9"/>
  <c r="O100" i="9"/>
  <c r="L100" i="9"/>
  <c r="I100" i="9"/>
  <c r="F100" i="9"/>
  <c r="C100" i="9"/>
  <c r="O99" i="9"/>
  <c r="L99" i="9"/>
  <c r="I99" i="9"/>
  <c r="F99" i="9"/>
  <c r="C99" i="9" s="1"/>
  <c r="O98" i="9"/>
  <c r="L98" i="9"/>
  <c r="I98" i="9"/>
  <c r="C98" i="9" s="1"/>
  <c r="F98" i="9"/>
  <c r="O97" i="9"/>
  <c r="L97" i="9"/>
  <c r="L94" i="9" s="1"/>
  <c r="I97" i="9"/>
  <c r="F97" i="9"/>
  <c r="C97" i="9" s="1"/>
  <c r="O96" i="9"/>
  <c r="L96" i="9"/>
  <c r="I96" i="9"/>
  <c r="F96" i="9"/>
  <c r="C96" i="9"/>
  <c r="O95" i="9"/>
  <c r="L95" i="9"/>
  <c r="I95" i="9"/>
  <c r="F95" i="9"/>
  <c r="N94" i="9"/>
  <c r="M94" i="9"/>
  <c r="M82" i="9" s="1"/>
  <c r="M74" i="9" s="1"/>
  <c r="K94" i="9"/>
  <c r="J94" i="9"/>
  <c r="H94" i="9"/>
  <c r="G94" i="9"/>
  <c r="E94" i="9"/>
  <c r="D94" i="9"/>
  <c r="O93" i="9"/>
  <c r="L93" i="9"/>
  <c r="I93" i="9"/>
  <c r="F93" i="9"/>
  <c r="O92" i="9"/>
  <c r="O88" i="9" s="1"/>
  <c r="L92" i="9"/>
  <c r="I92" i="9"/>
  <c r="F92" i="9"/>
  <c r="C92" i="9"/>
  <c r="O91" i="9"/>
  <c r="L91" i="9"/>
  <c r="I91" i="9"/>
  <c r="F91" i="9"/>
  <c r="O90" i="9"/>
  <c r="L90" i="9"/>
  <c r="I90" i="9"/>
  <c r="F90" i="9"/>
  <c r="O89" i="9"/>
  <c r="L89" i="9"/>
  <c r="I89" i="9"/>
  <c r="F89" i="9"/>
  <c r="C89" i="9" s="1"/>
  <c r="N88" i="9"/>
  <c r="M88" i="9"/>
  <c r="K88" i="9"/>
  <c r="K82" i="9" s="1"/>
  <c r="J88" i="9"/>
  <c r="H88" i="9"/>
  <c r="G88" i="9"/>
  <c r="G82" i="9" s="1"/>
  <c r="E88" i="9"/>
  <c r="D88" i="9"/>
  <c r="O87" i="9"/>
  <c r="L87" i="9"/>
  <c r="I87" i="9"/>
  <c r="F87" i="9"/>
  <c r="O86" i="9"/>
  <c r="L86" i="9"/>
  <c r="I86" i="9"/>
  <c r="F86" i="9"/>
  <c r="O85" i="9"/>
  <c r="L85" i="9"/>
  <c r="L83" i="9" s="1"/>
  <c r="I85" i="9"/>
  <c r="F85" i="9"/>
  <c r="O84" i="9"/>
  <c r="O83" i="9" s="1"/>
  <c r="L84" i="9"/>
  <c r="I84" i="9"/>
  <c r="I83" i="9" s="1"/>
  <c r="F84" i="9"/>
  <c r="C84" i="9"/>
  <c r="N83" i="9"/>
  <c r="M83" i="9"/>
  <c r="K83" i="9"/>
  <c r="J83" i="9"/>
  <c r="H83" i="9"/>
  <c r="G83" i="9"/>
  <c r="E83" i="9"/>
  <c r="D83" i="9"/>
  <c r="D82" i="9" s="1"/>
  <c r="E82" i="9"/>
  <c r="O81" i="9"/>
  <c r="L81" i="9"/>
  <c r="C81" i="9" s="1"/>
  <c r="I81" i="9"/>
  <c r="F81" i="9"/>
  <c r="O80" i="9"/>
  <c r="O79" i="9" s="1"/>
  <c r="L80" i="9"/>
  <c r="I80" i="9"/>
  <c r="F80" i="9"/>
  <c r="C80" i="9"/>
  <c r="N79" i="9"/>
  <c r="M79" i="9"/>
  <c r="L79" i="9"/>
  <c r="K79" i="9"/>
  <c r="J79" i="9"/>
  <c r="I79" i="9"/>
  <c r="H79" i="9"/>
  <c r="G79" i="9"/>
  <c r="F79" i="9"/>
  <c r="E79" i="9"/>
  <c r="D79" i="9"/>
  <c r="D75" i="9" s="1"/>
  <c r="O78" i="9"/>
  <c r="L78" i="9"/>
  <c r="I78" i="9"/>
  <c r="I76" i="9" s="1"/>
  <c r="I75" i="9" s="1"/>
  <c r="F78" i="9"/>
  <c r="C78" i="9" s="1"/>
  <c r="O77" i="9"/>
  <c r="L77" i="9"/>
  <c r="I77" i="9"/>
  <c r="F77" i="9"/>
  <c r="O76" i="9"/>
  <c r="O75" i="9" s="1"/>
  <c r="N76" i="9"/>
  <c r="M76" i="9"/>
  <c r="K76" i="9"/>
  <c r="K75" i="9" s="1"/>
  <c r="J76" i="9"/>
  <c r="H76" i="9"/>
  <c r="G76" i="9"/>
  <c r="G75" i="9" s="1"/>
  <c r="F76" i="9"/>
  <c r="E76" i="9"/>
  <c r="D76" i="9"/>
  <c r="N75" i="9"/>
  <c r="M75" i="9"/>
  <c r="J75" i="9"/>
  <c r="H75" i="9"/>
  <c r="F75" i="9"/>
  <c r="E75" i="9"/>
  <c r="E74" i="9"/>
  <c r="O73" i="9"/>
  <c r="L73" i="9"/>
  <c r="C73" i="9" s="1"/>
  <c r="I73" i="9"/>
  <c r="F73" i="9"/>
  <c r="O72" i="9"/>
  <c r="L72" i="9"/>
  <c r="I72" i="9"/>
  <c r="F72" i="9"/>
  <c r="C72" i="9"/>
  <c r="O71" i="9"/>
  <c r="L71" i="9"/>
  <c r="I71" i="9"/>
  <c r="F71" i="9"/>
  <c r="O70" i="9"/>
  <c r="L70" i="9"/>
  <c r="I70" i="9"/>
  <c r="F70" i="9"/>
  <c r="O69" i="9"/>
  <c r="L69" i="9"/>
  <c r="I69" i="9"/>
  <c r="F69" i="9"/>
  <c r="O68" i="9"/>
  <c r="O66" i="9" s="1"/>
  <c r="N68" i="9"/>
  <c r="M68" i="9"/>
  <c r="K68" i="9"/>
  <c r="K66" i="9" s="1"/>
  <c r="J68" i="9"/>
  <c r="H68" i="9"/>
  <c r="G68" i="9"/>
  <c r="G66" i="9" s="1"/>
  <c r="E68" i="9"/>
  <c r="D68" i="9"/>
  <c r="O67" i="9"/>
  <c r="L67" i="9"/>
  <c r="I67" i="9"/>
  <c r="F67" i="9"/>
  <c r="N66" i="9"/>
  <c r="M66" i="9"/>
  <c r="J66" i="9"/>
  <c r="H66" i="9"/>
  <c r="E66" i="9"/>
  <c r="D66" i="9"/>
  <c r="O65" i="9"/>
  <c r="L65" i="9"/>
  <c r="C65" i="9" s="1"/>
  <c r="I65" i="9"/>
  <c r="F65" i="9"/>
  <c r="O64" i="9"/>
  <c r="L64" i="9"/>
  <c r="I64" i="9"/>
  <c r="F64" i="9"/>
  <c r="C64" i="9"/>
  <c r="O63" i="9"/>
  <c r="L63" i="9"/>
  <c r="I63" i="9"/>
  <c r="F63" i="9"/>
  <c r="C63" i="9" s="1"/>
  <c r="O62" i="9"/>
  <c r="L62" i="9"/>
  <c r="I62" i="9"/>
  <c r="F62" i="9"/>
  <c r="C62" i="9" s="1"/>
  <c r="O61" i="9"/>
  <c r="L61" i="9"/>
  <c r="C61" i="9" s="1"/>
  <c r="I61" i="9"/>
  <c r="F61" i="9"/>
  <c r="O60" i="9"/>
  <c r="L60" i="9"/>
  <c r="I60" i="9"/>
  <c r="F60" i="9"/>
  <c r="C60" i="9"/>
  <c r="O59" i="9"/>
  <c r="L59" i="9"/>
  <c r="I59" i="9"/>
  <c r="F59" i="9"/>
  <c r="C59" i="9" s="1"/>
  <c r="O58" i="9"/>
  <c r="L58" i="9"/>
  <c r="L57" i="9" s="1"/>
  <c r="I58" i="9"/>
  <c r="I57" i="9" s="1"/>
  <c r="F58" i="9"/>
  <c r="N57" i="9"/>
  <c r="M57" i="9"/>
  <c r="K57" i="9"/>
  <c r="J57" i="9"/>
  <c r="H57" i="9"/>
  <c r="G57" i="9"/>
  <c r="F57" i="9"/>
  <c r="E57" i="9"/>
  <c r="D57" i="9"/>
  <c r="O56" i="9"/>
  <c r="L56" i="9"/>
  <c r="I56" i="9"/>
  <c r="F56" i="9"/>
  <c r="C56" i="9"/>
  <c r="O55" i="9"/>
  <c r="O54" i="9" s="1"/>
  <c r="L55" i="9"/>
  <c r="I55" i="9"/>
  <c r="F55" i="9"/>
  <c r="N54" i="9"/>
  <c r="M54" i="9"/>
  <c r="M53" i="9" s="1"/>
  <c r="M52" i="9" s="1"/>
  <c r="L54" i="9"/>
  <c r="K54" i="9"/>
  <c r="J54" i="9"/>
  <c r="I54" i="9"/>
  <c r="H54" i="9"/>
  <c r="G54" i="9"/>
  <c r="E54" i="9"/>
  <c r="E53" i="9" s="1"/>
  <c r="E52" i="9" s="1"/>
  <c r="E51" i="9" s="1"/>
  <c r="D54" i="9"/>
  <c r="N53" i="9"/>
  <c r="N52" i="9" s="1"/>
  <c r="K53" i="9"/>
  <c r="J53" i="9"/>
  <c r="J52" i="9" s="1"/>
  <c r="J51" i="9" s="1"/>
  <c r="J50" i="9" s="1"/>
  <c r="J285" i="9" s="1"/>
  <c r="H53" i="9"/>
  <c r="G53" i="9"/>
  <c r="D53" i="9"/>
  <c r="K52" i="9"/>
  <c r="H52" i="9"/>
  <c r="G52" i="9"/>
  <c r="D52" i="9"/>
  <c r="E50" i="9"/>
  <c r="O46" i="9"/>
  <c r="C46" i="9" s="1"/>
  <c r="O45" i="9"/>
  <c r="C45" i="9"/>
  <c r="N44" i="9"/>
  <c r="M44" i="9"/>
  <c r="L43" i="9"/>
  <c r="I43" i="9"/>
  <c r="I42" i="9" s="1"/>
  <c r="C42" i="9" s="1"/>
  <c r="F43" i="9"/>
  <c r="C43" i="9" s="1"/>
  <c r="L42" i="9"/>
  <c r="K42" i="9"/>
  <c r="J42" i="9"/>
  <c r="H42" i="9"/>
  <c r="G42" i="9"/>
  <c r="G20" i="9" s="1"/>
  <c r="F42" i="9"/>
  <c r="E42" i="9"/>
  <c r="D42" i="9"/>
  <c r="F41" i="9"/>
  <c r="C41" i="9" s="1"/>
  <c r="L40" i="9"/>
  <c r="C40" i="9"/>
  <c r="L39" i="9"/>
  <c r="C39" i="9" s="1"/>
  <c r="L38" i="9"/>
  <c r="C38" i="9"/>
  <c r="L37" i="9"/>
  <c r="C37" i="9" s="1"/>
  <c r="L36" i="9"/>
  <c r="C36" i="9" s="1"/>
  <c r="K36" i="9"/>
  <c r="J36" i="9"/>
  <c r="L35" i="9"/>
  <c r="C35" i="9"/>
  <c r="L34" i="9"/>
  <c r="C34" i="9" s="1"/>
  <c r="L33" i="9"/>
  <c r="C33" i="9" s="1"/>
  <c r="K33" i="9"/>
  <c r="J33" i="9"/>
  <c r="L32" i="9"/>
  <c r="L31" i="9" s="1"/>
  <c r="C32" i="9"/>
  <c r="K31" i="9"/>
  <c r="J31" i="9"/>
  <c r="L30" i="9"/>
  <c r="C30" i="9" s="1"/>
  <c r="L29" i="9"/>
  <c r="C29" i="9"/>
  <c r="L28" i="9"/>
  <c r="C28" i="9" s="1"/>
  <c r="L27" i="9"/>
  <c r="C27" i="9" s="1"/>
  <c r="K27" i="9"/>
  <c r="J27" i="9"/>
  <c r="K26" i="9"/>
  <c r="K20" i="9" s="1"/>
  <c r="J26" i="9"/>
  <c r="F25" i="9"/>
  <c r="C25" i="9"/>
  <c r="I24" i="9"/>
  <c r="F24" i="9"/>
  <c r="C24" i="9"/>
  <c r="O23" i="9"/>
  <c r="L23" i="9"/>
  <c r="I23" i="9"/>
  <c r="F23" i="9"/>
  <c r="C23" i="9"/>
  <c r="O22" i="9"/>
  <c r="O21" i="9" s="1"/>
  <c r="L22" i="9"/>
  <c r="I22" i="9"/>
  <c r="F22" i="9"/>
  <c r="F21" i="9" s="1"/>
  <c r="N21" i="9"/>
  <c r="N287" i="9" s="1"/>
  <c r="N286" i="9" s="1"/>
  <c r="M21" i="9"/>
  <c r="M287" i="9" s="1"/>
  <c r="M286" i="9" s="1"/>
  <c r="L21" i="9"/>
  <c r="L287" i="9" s="1"/>
  <c r="L286" i="9" s="1"/>
  <c r="K21" i="9"/>
  <c r="K287" i="9" s="1"/>
  <c r="K286" i="9" s="1"/>
  <c r="J21" i="9"/>
  <c r="J287" i="9" s="1"/>
  <c r="J286" i="9" s="1"/>
  <c r="I21" i="9"/>
  <c r="I287" i="9" s="1"/>
  <c r="H21" i="9"/>
  <c r="H287" i="9" s="1"/>
  <c r="H286" i="9" s="1"/>
  <c r="G21" i="9"/>
  <c r="G287" i="9" s="1"/>
  <c r="G286" i="9" s="1"/>
  <c r="E21" i="9"/>
  <c r="E287" i="9" s="1"/>
  <c r="E286" i="9" s="1"/>
  <c r="D21" i="9"/>
  <c r="D287" i="9" s="1"/>
  <c r="D286" i="9" s="1"/>
  <c r="N20" i="9"/>
  <c r="J20" i="9"/>
  <c r="O296" i="8"/>
  <c r="L296" i="8"/>
  <c r="I296" i="8"/>
  <c r="F296" i="8"/>
  <c r="C296" i="8"/>
  <c r="O295" i="8"/>
  <c r="L295" i="8"/>
  <c r="I295" i="8"/>
  <c r="F295" i="8"/>
  <c r="O294" i="8"/>
  <c r="L294" i="8"/>
  <c r="I294" i="8"/>
  <c r="F294" i="8"/>
  <c r="C294" i="8" s="1"/>
  <c r="O293" i="8"/>
  <c r="L293" i="8"/>
  <c r="I293" i="8"/>
  <c r="C293" i="8" s="1"/>
  <c r="F293" i="8"/>
  <c r="O292" i="8"/>
  <c r="L292" i="8"/>
  <c r="I292" i="8"/>
  <c r="F292" i="8"/>
  <c r="C292" i="8"/>
  <c r="O291" i="8"/>
  <c r="L291" i="8"/>
  <c r="I291" i="8"/>
  <c r="F291" i="8"/>
  <c r="C291" i="8" s="1"/>
  <c r="O290" i="8"/>
  <c r="L290" i="8"/>
  <c r="I290" i="8"/>
  <c r="I288" i="8" s="1"/>
  <c r="F290" i="8"/>
  <c r="C290" i="8" s="1"/>
  <c r="O289" i="8"/>
  <c r="L289" i="8"/>
  <c r="L288" i="8" s="1"/>
  <c r="I289" i="8"/>
  <c r="C289" i="8" s="1"/>
  <c r="F289" i="8"/>
  <c r="O288" i="8"/>
  <c r="N288" i="8"/>
  <c r="M288" i="8"/>
  <c r="K288" i="8"/>
  <c r="J288" i="8"/>
  <c r="H288" i="8"/>
  <c r="G288" i="8"/>
  <c r="E288" i="8"/>
  <c r="D288" i="8"/>
  <c r="O283" i="8"/>
  <c r="L283" i="8"/>
  <c r="I283" i="8"/>
  <c r="F283" i="8"/>
  <c r="C283" i="8" s="1"/>
  <c r="O282" i="8"/>
  <c r="L282" i="8"/>
  <c r="L281" i="8" s="1"/>
  <c r="I282" i="8"/>
  <c r="I281" i="8" s="1"/>
  <c r="F282" i="8"/>
  <c r="O281" i="8"/>
  <c r="N281" i="8"/>
  <c r="M281" i="8"/>
  <c r="K281" i="8"/>
  <c r="J281" i="8"/>
  <c r="H281" i="8"/>
  <c r="G281" i="8"/>
  <c r="F281" i="8"/>
  <c r="E281" i="8"/>
  <c r="D281" i="8"/>
  <c r="O280" i="8"/>
  <c r="O279" i="8" s="1"/>
  <c r="L280" i="8"/>
  <c r="I280" i="8"/>
  <c r="F280" i="8"/>
  <c r="F279" i="8" s="1"/>
  <c r="C279" i="8" s="1"/>
  <c r="C280" i="8"/>
  <c r="N279" i="8"/>
  <c r="M279" i="8"/>
  <c r="L279" i="8"/>
  <c r="K279" i="8"/>
  <c r="J279" i="8"/>
  <c r="I279" i="8"/>
  <c r="H279" i="8"/>
  <c r="H268" i="8" s="1"/>
  <c r="G279" i="8"/>
  <c r="E279" i="8"/>
  <c r="D279" i="8"/>
  <c r="O278" i="8"/>
  <c r="L278" i="8"/>
  <c r="I278" i="8"/>
  <c r="C278" i="8" s="1"/>
  <c r="F278" i="8"/>
  <c r="O277" i="8"/>
  <c r="L277" i="8"/>
  <c r="C277" i="8" s="1"/>
  <c r="I277" i="8"/>
  <c r="F277" i="8"/>
  <c r="O276" i="8"/>
  <c r="O275" i="8" s="1"/>
  <c r="L276" i="8"/>
  <c r="I276" i="8"/>
  <c r="F276" i="8"/>
  <c r="F275" i="8" s="1"/>
  <c r="C276" i="8"/>
  <c r="N275" i="8"/>
  <c r="M275" i="8"/>
  <c r="L275" i="8"/>
  <c r="K275" i="8"/>
  <c r="J275" i="8"/>
  <c r="I275" i="8"/>
  <c r="H275" i="8"/>
  <c r="G275" i="8"/>
  <c r="E275" i="8"/>
  <c r="D275" i="8"/>
  <c r="O274" i="8"/>
  <c r="L274" i="8"/>
  <c r="I274" i="8"/>
  <c r="C274" i="8" s="1"/>
  <c r="F274" i="8"/>
  <c r="O273" i="8"/>
  <c r="L273" i="8"/>
  <c r="C273" i="8" s="1"/>
  <c r="I273" i="8"/>
  <c r="F273" i="8"/>
  <c r="O272" i="8"/>
  <c r="O271" i="8" s="1"/>
  <c r="L272" i="8"/>
  <c r="I272" i="8"/>
  <c r="F272" i="8"/>
  <c r="F271" i="8" s="1"/>
  <c r="C272" i="8"/>
  <c r="N271" i="8"/>
  <c r="M271" i="8"/>
  <c r="L271" i="8"/>
  <c r="K271" i="8"/>
  <c r="J271" i="8"/>
  <c r="I271" i="8"/>
  <c r="H271" i="8"/>
  <c r="G271" i="8"/>
  <c r="E271" i="8"/>
  <c r="D271" i="8"/>
  <c r="O270" i="8"/>
  <c r="L270" i="8"/>
  <c r="I270" i="8"/>
  <c r="I269" i="8" s="1"/>
  <c r="I268" i="8" s="1"/>
  <c r="F270" i="8"/>
  <c r="L269" i="8"/>
  <c r="L268" i="8" s="1"/>
  <c r="E269" i="8"/>
  <c r="D269" i="8"/>
  <c r="D268" i="8" s="1"/>
  <c r="N268" i="8"/>
  <c r="M268" i="8"/>
  <c r="K268" i="8"/>
  <c r="J268" i="8"/>
  <c r="G268" i="8"/>
  <c r="E268" i="8"/>
  <c r="O267" i="8"/>
  <c r="L267" i="8"/>
  <c r="C267" i="8" s="1"/>
  <c r="I267" i="8"/>
  <c r="F267" i="8"/>
  <c r="O266" i="8"/>
  <c r="O263" i="8" s="1"/>
  <c r="L266" i="8"/>
  <c r="I266" i="8"/>
  <c r="F266" i="8"/>
  <c r="C266" i="8"/>
  <c r="O265" i="8"/>
  <c r="L265" i="8"/>
  <c r="I265" i="8"/>
  <c r="F265" i="8"/>
  <c r="C265" i="8" s="1"/>
  <c r="O264" i="8"/>
  <c r="L264" i="8"/>
  <c r="L263" i="8" s="1"/>
  <c r="I264" i="8"/>
  <c r="I263" i="8" s="1"/>
  <c r="F264" i="8"/>
  <c r="N263" i="8"/>
  <c r="M263" i="8"/>
  <c r="K263" i="8"/>
  <c r="J263" i="8"/>
  <c r="H263" i="8"/>
  <c r="G263" i="8"/>
  <c r="F263" i="8"/>
  <c r="E263" i="8"/>
  <c r="D263" i="8"/>
  <c r="O262" i="8"/>
  <c r="O259" i="8" s="1"/>
  <c r="O258" i="8" s="1"/>
  <c r="L262" i="8"/>
  <c r="I262" i="8"/>
  <c r="F262" i="8"/>
  <c r="C262" i="8"/>
  <c r="O261" i="8"/>
  <c r="L261" i="8"/>
  <c r="I261" i="8"/>
  <c r="F261" i="8"/>
  <c r="C261" i="8" s="1"/>
  <c r="O260" i="8"/>
  <c r="L260" i="8"/>
  <c r="L259" i="8" s="1"/>
  <c r="I260" i="8"/>
  <c r="I259" i="8" s="1"/>
  <c r="I258" i="8" s="1"/>
  <c r="F260" i="8"/>
  <c r="N259" i="8"/>
  <c r="N258" i="8" s="1"/>
  <c r="M259" i="8"/>
  <c r="K259" i="8"/>
  <c r="J259" i="8"/>
  <c r="J258" i="8" s="1"/>
  <c r="H259" i="8"/>
  <c r="G259" i="8"/>
  <c r="F259" i="8"/>
  <c r="C259" i="8" s="1"/>
  <c r="E259" i="8"/>
  <c r="D259" i="8"/>
  <c r="M258" i="8"/>
  <c r="K258" i="8"/>
  <c r="H258" i="8"/>
  <c r="G258" i="8"/>
  <c r="E258" i="8"/>
  <c r="D258" i="8"/>
  <c r="O257" i="8"/>
  <c r="L257" i="8"/>
  <c r="I257" i="8"/>
  <c r="F257" i="8"/>
  <c r="C257" i="8" s="1"/>
  <c r="O256" i="8"/>
  <c r="L256" i="8"/>
  <c r="I256" i="8"/>
  <c r="C256" i="8" s="1"/>
  <c r="F256" i="8"/>
  <c r="O255" i="8"/>
  <c r="L255" i="8"/>
  <c r="L251" i="8" s="1"/>
  <c r="L250" i="8" s="1"/>
  <c r="I255" i="8"/>
  <c r="F255" i="8"/>
  <c r="C255" i="8" s="1"/>
  <c r="O254" i="8"/>
  <c r="O251" i="8" s="1"/>
  <c r="O250" i="8" s="1"/>
  <c r="L254" i="8"/>
  <c r="I254" i="8"/>
  <c r="F254" i="8"/>
  <c r="C254" i="8"/>
  <c r="O253" i="8"/>
  <c r="L253" i="8"/>
  <c r="I253" i="8"/>
  <c r="F253" i="8"/>
  <c r="C253" i="8" s="1"/>
  <c r="O252" i="8"/>
  <c r="L252" i="8"/>
  <c r="I252" i="8"/>
  <c r="I251" i="8" s="1"/>
  <c r="I250" i="8" s="1"/>
  <c r="F252" i="8"/>
  <c r="N251" i="8"/>
  <c r="N250" i="8" s="1"/>
  <c r="N229" i="8" s="1"/>
  <c r="M251" i="8"/>
  <c r="K251" i="8"/>
  <c r="J251" i="8"/>
  <c r="J250" i="8" s="1"/>
  <c r="J229" i="8" s="1"/>
  <c r="H251" i="8"/>
  <c r="G251" i="8"/>
  <c r="F251" i="8"/>
  <c r="C251" i="8" s="1"/>
  <c r="E251" i="8"/>
  <c r="D251" i="8"/>
  <c r="M250" i="8"/>
  <c r="K250" i="8"/>
  <c r="H250" i="8"/>
  <c r="G250" i="8"/>
  <c r="E250" i="8"/>
  <c r="D250" i="8"/>
  <c r="O249" i="8"/>
  <c r="L249" i="8"/>
  <c r="I249" i="8"/>
  <c r="F249" i="8"/>
  <c r="C249" i="8" s="1"/>
  <c r="O248" i="8"/>
  <c r="L248" i="8"/>
  <c r="I248" i="8"/>
  <c r="I245" i="8" s="1"/>
  <c r="F248" i="8"/>
  <c r="O247" i="8"/>
  <c r="L247" i="8"/>
  <c r="I247" i="8"/>
  <c r="F247" i="8"/>
  <c r="C247" i="8" s="1"/>
  <c r="O246" i="8"/>
  <c r="O245" i="8" s="1"/>
  <c r="L246" i="8"/>
  <c r="I246" i="8"/>
  <c r="F246" i="8"/>
  <c r="C246" i="8"/>
  <c r="N245" i="8"/>
  <c r="M245" i="8"/>
  <c r="L245" i="8"/>
  <c r="K245" i="8"/>
  <c r="J245" i="8"/>
  <c r="H245" i="8"/>
  <c r="G245" i="8"/>
  <c r="E245" i="8"/>
  <c r="D245" i="8"/>
  <c r="O244" i="8"/>
  <c r="L244" i="8"/>
  <c r="I244" i="8"/>
  <c r="C244" i="8" s="1"/>
  <c r="F244" i="8"/>
  <c r="O243" i="8"/>
  <c r="L243" i="8"/>
  <c r="I243" i="8"/>
  <c r="F243" i="8"/>
  <c r="O242" i="8"/>
  <c r="L242" i="8"/>
  <c r="I242" i="8"/>
  <c r="F242" i="8"/>
  <c r="C242" i="8"/>
  <c r="O241" i="8"/>
  <c r="L241" i="8"/>
  <c r="I241" i="8"/>
  <c r="F241" i="8"/>
  <c r="O240" i="8"/>
  <c r="L240" i="8"/>
  <c r="I240" i="8"/>
  <c r="F240" i="8"/>
  <c r="O239" i="8"/>
  <c r="L239" i="8"/>
  <c r="L237" i="8" s="1"/>
  <c r="I239" i="8"/>
  <c r="F239" i="8"/>
  <c r="O238" i="8"/>
  <c r="O237" i="8" s="1"/>
  <c r="O230" i="8" s="1"/>
  <c r="O229" i="8" s="1"/>
  <c r="L238" i="8"/>
  <c r="I238" i="8"/>
  <c r="F238" i="8"/>
  <c r="C238" i="8"/>
  <c r="N237" i="8"/>
  <c r="M237" i="8"/>
  <c r="K237" i="8"/>
  <c r="J237" i="8"/>
  <c r="H237" i="8"/>
  <c r="H230" i="8" s="1"/>
  <c r="G237" i="8"/>
  <c r="E237" i="8"/>
  <c r="D237" i="8"/>
  <c r="D230" i="8" s="1"/>
  <c r="O236" i="8"/>
  <c r="L236" i="8"/>
  <c r="I236" i="8"/>
  <c r="F236" i="8"/>
  <c r="O235" i="8"/>
  <c r="L235" i="8"/>
  <c r="L234" i="8" s="1"/>
  <c r="I235" i="8"/>
  <c r="F235" i="8"/>
  <c r="C235" i="8" s="1"/>
  <c r="O234" i="8"/>
  <c r="N234" i="8"/>
  <c r="M234" i="8"/>
  <c r="K234" i="8"/>
  <c r="J234" i="8"/>
  <c r="H234" i="8"/>
  <c r="G234" i="8"/>
  <c r="G230" i="8" s="1"/>
  <c r="G229" i="8" s="1"/>
  <c r="E234" i="8"/>
  <c r="D234" i="8"/>
  <c r="O233" i="8"/>
  <c r="L233" i="8"/>
  <c r="L232" i="8" s="1"/>
  <c r="I233" i="8"/>
  <c r="F233" i="8"/>
  <c r="O232" i="8"/>
  <c r="N232" i="8"/>
  <c r="M232" i="8"/>
  <c r="M230" i="8" s="1"/>
  <c r="M229" i="8" s="1"/>
  <c r="K232" i="8"/>
  <c r="J232" i="8"/>
  <c r="I232" i="8"/>
  <c r="H232" i="8"/>
  <c r="G232" i="8"/>
  <c r="E232" i="8"/>
  <c r="E230" i="8" s="1"/>
  <c r="E229" i="8" s="1"/>
  <c r="D232" i="8"/>
  <c r="O231" i="8"/>
  <c r="L231" i="8"/>
  <c r="I231" i="8"/>
  <c r="F231" i="8"/>
  <c r="C231" i="8" s="1"/>
  <c r="N230" i="8"/>
  <c r="K230" i="8"/>
  <c r="K229" i="8" s="1"/>
  <c r="J230" i="8"/>
  <c r="H229" i="8"/>
  <c r="D229" i="8"/>
  <c r="O228" i="8"/>
  <c r="L228" i="8"/>
  <c r="I228" i="8"/>
  <c r="F228" i="8"/>
  <c r="C228" i="8" s="1"/>
  <c r="O227" i="8"/>
  <c r="L227" i="8"/>
  <c r="L226" i="8" s="1"/>
  <c r="I227" i="8"/>
  <c r="F227" i="8"/>
  <c r="O226" i="8"/>
  <c r="N226" i="8"/>
  <c r="M226" i="8"/>
  <c r="K226" i="8"/>
  <c r="J226" i="8"/>
  <c r="I226" i="8"/>
  <c r="H226" i="8"/>
  <c r="G226" i="8"/>
  <c r="F226" i="8"/>
  <c r="C226" i="8" s="1"/>
  <c r="E226" i="8"/>
  <c r="D226" i="8"/>
  <c r="O225" i="8"/>
  <c r="L225" i="8"/>
  <c r="I225" i="8"/>
  <c r="D225" i="8"/>
  <c r="F225" i="8" s="1"/>
  <c r="C225" i="8" s="1"/>
  <c r="O224" i="8"/>
  <c r="L224" i="8"/>
  <c r="I224" i="8"/>
  <c r="F224" i="8"/>
  <c r="C224" i="8" s="1"/>
  <c r="O223" i="8"/>
  <c r="L223" i="8"/>
  <c r="I223" i="8"/>
  <c r="C223" i="8" s="1"/>
  <c r="F223" i="8"/>
  <c r="O222" i="8"/>
  <c r="L222" i="8"/>
  <c r="I222" i="8"/>
  <c r="F222" i="8"/>
  <c r="C222" i="8"/>
  <c r="O221" i="8"/>
  <c r="L221" i="8"/>
  <c r="I221" i="8"/>
  <c r="F221" i="8"/>
  <c r="C221" i="8" s="1"/>
  <c r="O220" i="8"/>
  <c r="L220" i="8"/>
  <c r="I220" i="8"/>
  <c r="F220" i="8"/>
  <c r="C220" i="8" s="1"/>
  <c r="O219" i="8"/>
  <c r="L219" i="8"/>
  <c r="I219" i="8"/>
  <c r="C219" i="8" s="1"/>
  <c r="F219" i="8"/>
  <c r="O218" i="8"/>
  <c r="L218" i="8"/>
  <c r="I218" i="8"/>
  <c r="F218" i="8"/>
  <c r="C218" i="8"/>
  <c r="O217" i="8"/>
  <c r="O215" i="8" s="1"/>
  <c r="L217" i="8"/>
  <c r="I217" i="8"/>
  <c r="F217" i="8"/>
  <c r="C217" i="8" s="1"/>
  <c r="O216" i="8"/>
  <c r="L216" i="8"/>
  <c r="L215" i="8" s="1"/>
  <c r="I216" i="8"/>
  <c r="I215" i="8" s="1"/>
  <c r="F216" i="8"/>
  <c r="C216" i="8" s="1"/>
  <c r="N215" i="8"/>
  <c r="M215" i="8"/>
  <c r="K215" i="8"/>
  <c r="J215" i="8"/>
  <c r="H215" i="8"/>
  <c r="G215" i="8"/>
  <c r="F215" i="8"/>
  <c r="C215" i="8" s="1"/>
  <c r="E215" i="8"/>
  <c r="D215" i="8"/>
  <c r="O214" i="8"/>
  <c r="L214" i="8"/>
  <c r="I214" i="8"/>
  <c r="F214" i="8"/>
  <c r="C214" i="8"/>
  <c r="O213" i="8"/>
  <c r="L213" i="8"/>
  <c r="I213" i="8"/>
  <c r="F213" i="8"/>
  <c r="C213" i="8" s="1"/>
  <c r="O212" i="8"/>
  <c r="L212" i="8"/>
  <c r="I212" i="8"/>
  <c r="F212" i="8"/>
  <c r="C212" i="8" s="1"/>
  <c r="O211" i="8"/>
  <c r="L211" i="8"/>
  <c r="I211" i="8"/>
  <c r="C211" i="8" s="1"/>
  <c r="F211" i="8"/>
  <c r="O210" i="8"/>
  <c r="L210" i="8"/>
  <c r="I210" i="8"/>
  <c r="F210" i="8"/>
  <c r="C210" i="8"/>
  <c r="O209" i="8"/>
  <c r="L209" i="8"/>
  <c r="I209" i="8"/>
  <c r="F209" i="8"/>
  <c r="C209" i="8" s="1"/>
  <c r="O208" i="8"/>
  <c r="L208" i="8"/>
  <c r="I208" i="8"/>
  <c r="F208" i="8"/>
  <c r="C208" i="8" s="1"/>
  <c r="O207" i="8"/>
  <c r="L207" i="8"/>
  <c r="L204" i="8" s="1"/>
  <c r="L203" i="8" s="1"/>
  <c r="I207" i="8"/>
  <c r="C207" i="8" s="1"/>
  <c r="F207" i="8"/>
  <c r="O206" i="8"/>
  <c r="L206" i="8"/>
  <c r="I206" i="8"/>
  <c r="F206" i="8"/>
  <c r="C206" i="8"/>
  <c r="O205" i="8"/>
  <c r="O204" i="8" s="1"/>
  <c r="O203" i="8" s="1"/>
  <c r="L205" i="8"/>
  <c r="I205" i="8"/>
  <c r="F205" i="8"/>
  <c r="F204" i="8" s="1"/>
  <c r="N204" i="8"/>
  <c r="M204" i="8"/>
  <c r="M203" i="8" s="1"/>
  <c r="K204" i="8"/>
  <c r="J204" i="8"/>
  <c r="I204" i="8"/>
  <c r="H204" i="8"/>
  <c r="H203" i="8" s="1"/>
  <c r="G204" i="8"/>
  <c r="E204" i="8"/>
  <c r="E203" i="8" s="1"/>
  <c r="D204" i="8"/>
  <c r="D203" i="8" s="1"/>
  <c r="N203" i="8"/>
  <c r="K203" i="8"/>
  <c r="J203" i="8"/>
  <c r="G203" i="8"/>
  <c r="O202" i="8"/>
  <c r="L202" i="8"/>
  <c r="I202" i="8"/>
  <c r="F202" i="8"/>
  <c r="C202" i="8"/>
  <c r="O201" i="8"/>
  <c r="L201" i="8"/>
  <c r="I201" i="8"/>
  <c r="F201" i="8"/>
  <c r="C201" i="8" s="1"/>
  <c r="O200" i="8"/>
  <c r="L200" i="8"/>
  <c r="I200" i="8"/>
  <c r="F200" i="8"/>
  <c r="C200" i="8" s="1"/>
  <c r="O199" i="8"/>
  <c r="L199" i="8"/>
  <c r="I199" i="8"/>
  <c r="C199" i="8" s="1"/>
  <c r="F199" i="8"/>
  <c r="O198" i="8"/>
  <c r="O197" i="8" s="1"/>
  <c r="O195" i="8" s="1"/>
  <c r="O194" i="8" s="1"/>
  <c r="L198" i="8"/>
  <c r="I198" i="8"/>
  <c r="F198" i="8"/>
  <c r="F197" i="8" s="1"/>
  <c r="C198" i="8"/>
  <c r="N197" i="8"/>
  <c r="M197" i="8"/>
  <c r="L197" i="8"/>
  <c r="K197" i="8"/>
  <c r="K195" i="8" s="1"/>
  <c r="K194" i="8" s="1"/>
  <c r="K193" i="8" s="1"/>
  <c r="J197" i="8"/>
  <c r="H197" i="8"/>
  <c r="H195" i="8" s="1"/>
  <c r="H194" i="8" s="1"/>
  <c r="H193" i="8" s="1"/>
  <c r="G197" i="8"/>
  <c r="G195" i="8" s="1"/>
  <c r="G194" i="8" s="1"/>
  <c r="G193" i="8" s="1"/>
  <c r="E197" i="8"/>
  <c r="D197" i="8"/>
  <c r="D195" i="8" s="1"/>
  <c r="D194" i="8" s="1"/>
  <c r="D193" i="8" s="1"/>
  <c r="O196" i="8"/>
  <c r="L196" i="8"/>
  <c r="L195" i="8" s="1"/>
  <c r="L194" i="8" s="1"/>
  <c r="I196" i="8"/>
  <c r="F196" i="8"/>
  <c r="C196" i="8" s="1"/>
  <c r="N195" i="8"/>
  <c r="N194" i="8" s="1"/>
  <c r="N193" i="8" s="1"/>
  <c r="M195" i="8"/>
  <c r="M194" i="8" s="1"/>
  <c r="M193" i="8" s="1"/>
  <c r="J195" i="8"/>
  <c r="J194" i="8" s="1"/>
  <c r="J193" i="8" s="1"/>
  <c r="E195" i="8"/>
  <c r="E194" i="8" s="1"/>
  <c r="E193" i="8" s="1"/>
  <c r="O192" i="8"/>
  <c r="L192" i="8"/>
  <c r="I192" i="8"/>
  <c r="I191" i="8" s="1"/>
  <c r="I190" i="8" s="1"/>
  <c r="F192" i="8"/>
  <c r="C192" i="8" s="1"/>
  <c r="O191" i="8"/>
  <c r="N191" i="8"/>
  <c r="N190" i="8" s="1"/>
  <c r="M191" i="8"/>
  <c r="M190" i="8" s="1"/>
  <c r="L191" i="8"/>
  <c r="K191" i="8"/>
  <c r="J191" i="8"/>
  <c r="J190" i="8" s="1"/>
  <c r="H191" i="8"/>
  <c r="G191" i="8"/>
  <c r="F191" i="8"/>
  <c r="E191" i="8"/>
  <c r="E190" i="8" s="1"/>
  <c r="D191" i="8"/>
  <c r="O190" i="8"/>
  <c r="L190" i="8"/>
  <c r="K190" i="8"/>
  <c r="H190" i="8"/>
  <c r="G190" i="8"/>
  <c r="D190" i="8"/>
  <c r="O189" i="8"/>
  <c r="O187" i="8" s="1"/>
  <c r="O186" i="8" s="1"/>
  <c r="L189" i="8"/>
  <c r="I189" i="8"/>
  <c r="F189" i="8"/>
  <c r="C189" i="8" s="1"/>
  <c r="O188" i="8"/>
  <c r="L188" i="8"/>
  <c r="L187" i="8" s="1"/>
  <c r="L186" i="8" s="1"/>
  <c r="I188" i="8"/>
  <c r="I187" i="8" s="1"/>
  <c r="F188" i="8"/>
  <c r="C188" i="8" s="1"/>
  <c r="N187" i="8"/>
  <c r="N186" i="8" s="1"/>
  <c r="M187" i="8"/>
  <c r="M186" i="8" s="1"/>
  <c r="K187" i="8"/>
  <c r="J187" i="8"/>
  <c r="J186" i="8" s="1"/>
  <c r="H187" i="8"/>
  <c r="G187" i="8"/>
  <c r="F187" i="8"/>
  <c r="E187" i="8"/>
  <c r="E186" i="8" s="1"/>
  <c r="D187" i="8"/>
  <c r="K186" i="8"/>
  <c r="H186" i="8"/>
  <c r="G186" i="8"/>
  <c r="D186" i="8"/>
  <c r="O185" i="8"/>
  <c r="O183" i="8" s="1"/>
  <c r="L185" i="8"/>
  <c r="I185" i="8"/>
  <c r="F185" i="8"/>
  <c r="C185" i="8" s="1"/>
  <c r="O184" i="8"/>
  <c r="L184" i="8"/>
  <c r="L183" i="8" s="1"/>
  <c r="I184" i="8"/>
  <c r="I183" i="8" s="1"/>
  <c r="F184" i="8"/>
  <c r="C184" i="8" s="1"/>
  <c r="N183" i="8"/>
  <c r="M183" i="8"/>
  <c r="K183" i="8"/>
  <c r="J183" i="8"/>
  <c r="H183" i="8"/>
  <c r="G183" i="8"/>
  <c r="F183" i="8"/>
  <c r="E183" i="8"/>
  <c r="D183" i="8"/>
  <c r="O182" i="8"/>
  <c r="L182" i="8"/>
  <c r="I182" i="8"/>
  <c r="F182" i="8"/>
  <c r="C182" i="8"/>
  <c r="O181" i="8"/>
  <c r="L181" i="8"/>
  <c r="I181" i="8"/>
  <c r="F181" i="8"/>
  <c r="C181" i="8" s="1"/>
  <c r="O180" i="8"/>
  <c r="L180" i="8"/>
  <c r="I180" i="8"/>
  <c r="F180" i="8"/>
  <c r="C180" i="8" s="1"/>
  <c r="O179" i="8"/>
  <c r="L179" i="8"/>
  <c r="L178" i="8" s="1"/>
  <c r="I179" i="8"/>
  <c r="C179" i="8" s="1"/>
  <c r="F179" i="8"/>
  <c r="O178" i="8"/>
  <c r="N178" i="8"/>
  <c r="M178" i="8"/>
  <c r="K178" i="8"/>
  <c r="J178" i="8"/>
  <c r="H178" i="8"/>
  <c r="G178" i="8"/>
  <c r="E178" i="8"/>
  <c r="D178" i="8"/>
  <c r="O177" i="8"/>
  <c r="L177" i="8"/>
  <c r="I177" i="8"/>
  <c r="F177" i="8"/>
  <c r="C177" i="8" s="1"/>
  <c r="O176" i="8"/>
  <c r="L176" i="8"/>
  <c r="I176" i="8"/>
  <c r="F176" i="8"/>
  <c r="C176" i="8" s="1"/>
  <c r="O175" i="8"/>
  <c r="L175" i="8"/>
  <c r="L174" i="8" s="1"/>
  <c r="L173" i="8" s="1"/>
  <c r="L172" i="8" s="1"/>
  <c r="I175" i="8"/>
  <c r="C175" i="8" s="1"/>
  <c r="F175" i="8"/>
  <c r="O174" i="8"/>
  <c r="O173" i="8" s="1"/>
  <c r="N174" i="8"/>
  <c r="N173" i="8" s="1"/>
  <c r="N172" i="8" s="1"/>
  <c r="M174" i="8"/>
  <c r="K174" i="8"/>
  <c r="K173" i="8" s="1"/>
  <c r="K172" i="8" s="1"/>
  <c r="J174" i="8"/>
  <c r="J173" i="8" s="1"/>
  <c r="J172" i="8" s="1"/>
  <c r="H174" i="8"/>
  <c r="G174" i="8"/>
  <c r="G173" i="8" s="1"/>
  <c r="G172" i="8" s="1"/>
  <c r="E174" i="8"/>
  <c r="D174" i="8"/>
  <c r="M173" i="8"/>
  <c r="H173" i="8"/>
  <c r="H172" i="8" s="1"/>
  <c r="E173" i="8"/>
  <c r="D173" i="8"/>
  <c r="D172" i="8" s="1"/>
  <c r="M172" i="8"/>
  <c r="E172" i="8"/>
  <c r="O171" i="8"/>
  <c r="L171" i="8"/>
  <c r="I171" i="8"/>
  <c r="C171" i="8" s="1"/>
  <c r="F171" i="8"/>
  <c r="O170" i="8"/>
  <c r="L170" i="8"/>
  <c r="I170" i="8"/>
  <c r="F170" i="8"/>
  <c r="C170" i="8"/>
  <c r="O169" i="8"/>
  <c r="L169" i="8"/>
  <c r="I169" i="8"/>
  <c r="F169" i="8"/>
  <c r="C169" i="8" s="1"/>
  <c r="O168" i="8"/>
  <c r="L168" i="8"/>
  <c r="I168" i="8"/>
  <c r="I165" i="8" s="1"/>
  <c r="I164" i="8" s="1"/>
  <c r="F168" i="8"/>
  <c r="C168" i="8" s="1"/>
  <c r="O167" i="8"/>
  <c r="L167" i="8"/>
  <c r="I167" i="8"/>
  <c r="C167" i="8" s="1"/>
  <c r="F167" i="8"/>
  <c r="O166" i="8"/>
  <c r="O165" i="8" s="1"/>
  <c r="O164" i="8" s="1"/>
  <c r="L166" i="8"/>
  <c r="I166" i="8"/>
  <c r="F166" i="8"/>
  <c r="C166" i="8"/>
  <c r="N165" i="8"/>
  <c r="M165" i="8"/>
  <c r="L165" i="8"/>
  <c r="L164" i="8" s="1"/>
  <c r="K165" i="8"/>
  <c r="J165" i="8"/>
  <c r="H165" i="8"/>
  <c r="H164" i="8" s="1"/>
  <c r="H74" i="8" s="1"/>
  <c r="G165" i="8"/>
  <c r="E165" i="8"/>
  <c r="D165" i="8"/>
  <c r="D164" i="8" s="1"/>
  <c r="D74" i="8" s="1"/>
  <c r="N164" i="8"/>
  <c r="M164" i="8"/>
  <c r="K164" i="8"/>
  <c r="J164" i="8"/>
  <c r="G164" i="8"/>
  <c r="E164" i="8"/>
  <c r="O163" i="8"/>
  <c r="L163" i="8"/>
  <c r="C163" i="8" s="1"/>
  <c r="I163" i="8"/>
  <c r="F163" i="8"/>
  <c r="O162" i="8"/>
  <c r="L162" i="8"/>
  <c r="I162" i="8"/>
  <c r="F162" i="8"/>
  <c r="C162" i="8"/>
  <c r="O161" i="8"/>
  <c r="L161" i="8"/>
  <c r="I161" i="8"/>
  <c r="F161" i="8"/>
  <c r="C161" i="8" s="1"/>
  <c r="O160" i="8"/>
  <c r="L160" i="8"/>
  <c r="I160" i="8"/>
  <c r="I159" i="8" s="1"/>
  <c r="F160" i="8"/>
  <c r="O159" i="8"/>
  <c r="N159" i="8"/>
  <c r="M159" i="8"/>
  <c r="L159" i="8"/>
  <c r="K159" i="8"/>
  <c r="J159" i="8"/>
  <c r="H159" i="8"/>
  <c r="G159" i="8"/>
  <c r="F159" i="8"/>
  <c r="C159" i="8" s="1"/>
  <c r="E159" i="8"/>
  <c r="D159" i="8"/>
  <c r="O158" i="8"/>
  <c r="L158" i="8"/>
  <c r="I158" i="8"/>
  <c r="F158" i="8"/>
  <c r="C158" i="8"/>
  <c r="O157" i="8"/>
  <c r="L157" i="8"/>
  <c r="I157" i="8"/>
  <c r="F157" i="8"/>
  <c r="C157" i="8" s="1"/>
  <c r="O156" i="8"/>
  <c r="L156" i="8"/>
  <c r="I156" i="8"/>
  <c r="C156" i="8" s="1"/>
  <c r="F156" i="8"/>
  <c r="O155" i="8"/>
  <c r="L155" i="8"/>
  <c r="I155" i="8"/>
  <c r="F155" i="8"/>
  <c r="C155" i="8" s="1"/>
  <c r="O154" i="8"/>
  <c r="L154" i="8"/>
  <c r="I154" i="8"/>
  <c r="F154" i="8"/>
  <c r="C154" i="8"/>
  <c r="O153" i="8"/>
  <c r="L153" i="8"/>
  <c r="I153" i="8"/>
  <c r="F153" i="8"/>
  <c r="C153" i="8" s="1"/>
  <c r="O152" i="8"/>
  <c r="L152" i="8"/>
  <c r="I152" i="8"/>
  <c r="C152" i="8" s="1"/>
  <c r="F152" i="8"/>
  <c r="O151" i="8"/>
  <c r="L151" i="8"/>
  <c r="L150" i="8" s="1"/>
  <c r="I151" i="8"/>
  <c r="F151" i="8"/>
  <c r="C151" i="8" s="1"/>
  <c r="O150" i="8"/>
  <c r="N150" i="8"/>
  <c r="M150" i="8"/>
  <c r="K150" i="8"/>
  <c r="J150" i="8"/>
  <c r="H150" i="8"/>
  <c r="G150" i="8"/>
  <c r="E150" i="8"/>
  <c r="D150" i="8"/>
  <c r="O149" i="8"/>
  <c r="L149" i="8"/>
  <c r="I149" i="8"/>
  <c r="F149" i="8"/>
  <c r="C149" i="8" s="1"/>
  <c r="O148" i="8"/>
  <c r="L148" i="8"/>
  <c r="I148" i="8"/>
  <c r="C148" i="8" s="1"/>
  <c r="F148" i="8"/>
  <c r="O147" i="8"/>
  <c r="L147" i="8"/>
  <c r="L143" i="8" s="1"/>
  <c r="I147" i="8"/>
  <c r="F147" i="8"/>
  <c r="C147" i="8" s="1"/>
  <c r="O146" i="8"/>
  <c r="L146" i="8"/>
  <c r="I146" i="8"/>
  <c r="F146" i="8"/>
  <c r="C146" i="8"/>
  <c r="O145" i="8"/>
  <c r="L145" i="8"/>
  <c r="I145" i="8"/>
  <c r="F145" i="8"/>
  <c r="C145" i="8" s="1"/>
  <c r="O144" i="8"/>
  <c r="O143" i="8" s="1"/>
  <c r="L144" i="8"/>
  <c r="I144" i="8"/>
  <c r="I143" i="8" s="1"/>
  <c r="F144" i="8"/>
  <c r="N143" i="8"/>
  <c r="M143" i="8"/>
  <c r="K143" i="8"/>
  <c r="J143" i="8"/>
  <c r="H143" i="8"/>
  <c r="G143" i="8"/>
  <c r="F143" i="8"/>
  <c r="C143" i="8" s="1"/>
  <c r="E143" i="8"/>
  <c r="D143" i="8"/>
  <c r="O142" i="8"/>
  <c r="O140" i="8" s="1"/>
  <c r="L142" i="8"/>
  <c r="I142" i="8"/>
  <c r="F142" i="8"/>
  <c r="C142" i="8"/>
  <c r="O141" i="8"/>
  <c r="L141" i="8"/>
  <c r="I141" i="8"/>
  <c r="F141" i="8"/>
  <c r="F140" i="8" s="1"/>
  <c r="C140" i="8" s="1"/>
  <c r="N140" i="8"/>
  <c r="M140" i="8"/>
  <c r="M129" i="8" s="1"/>
  <c r="L140" i="8"/>
  <c r="K140" i="8"/>
  <c r="J140" i="8"/>
  <c r="I140" i="8"/>
  <c r="H140" i="8"/>
  <c r="G140" i="8"/>
  <c r="E140" i="8"/>
  <c r="E129" i="8" s="1"/>
  <c r="D140" i="8"/>
  <c r="O139" i="8"/>
  <c r="L139" i="8"/>
  <c r="I139" i="8"/>
  <c r="F139" i="8"/>
  <c r="C139" i="8" s="1"/>
  <c r="O138" i="8"/>
  <c r="L138" i="8"/>
  <c r="I138" i="8"/>
  <c r="F138" i="8"/>
  <c r="C138" i="8"/>
  <c r="O137" i="8"/>
  <c r="L137" i="8"/>
  <c r="I137" i="8"/>
  <c r="F137" i="8"/>
  <c r="C137" i="8" s="1"/>
  <c r="O136" i="8"/>
  <c r="O135" i="8" s="1"/>
  <c r="L136" i="8"/>
  <c r="I136" i="8"/>
  <c r="I135" i="8" s="1"/>
  <c r="F136" i="8"/>
  <c r="N135" i="8"/>
  <c r="N129" i="8" s="1"/>
  <c r="M135" i="8"/>
  <c r="L135" i="8"/>
  <c r="K135" i="8"/>
  <c r="J135" i="8"/>
  <c r="J129" i="8" s="1"/>
  <c r="H135" i="8"/>
  <c r="G135" i="8"/>
  <c r="F135" i="8"/>
  <c r="E135" i="8"/>
  <c r="D135" i="8"/>
  <c r="O134" i="8"/>
  <c r="L134" i="8"/>
  <c r="I134" i="8"/>
  <c r="F134" i="8"/>
  <c r="C134" i="8"/>
  <c r="O133" i="8"/>
  <c r="L133" i="8"/>
  <c r="I133" i="8"/>
  <c r="F133" i="8"/>
  <c r="C133" i="8" s="1"/>
  <c r="O132" i="8"/>
  <c r="L132" i="8"/>
  <c r="I132" i="8"/>
  <c r="C132" i="8" s="1"/>
  <c r="F132" i="8"/>
  <c r="O131" i="8"/>
  <c r="L131" i="8"/>
  <c r="L130" i="8" s="1"/>
  <c r="L129" i="8" s="1"/>
  <c r="I131" i="8"/>
  <c r="F131" i="8"/>
  <c r="C131" i="8" s="1"/>
  <c r="O130" i="8"/>
  <c r="N130" i="8"/>
  <c r="M130" i="8"/>
  <c r="K130" i="8"/>
  <c r="K129" i="8" s="1"/>
  <c r="K74" i="8" s="1"/>
  <c r="J130" i="8"/>
  <c r="H130" i="8"/>
  <c r="G130" i="8"/>
  <c r="G129" i="8" s="1"/>
  <c r="G74" i="8" s="1"/>
  <c r="E130" i="8"/>
  <c r="D130" i="8"/>
  <c r="H129" i="8"/>
  <c r="D129" i="8"/>
  <c r="O128" i="8"/>
  <c r="L128" i="8"/>
  <c r="I128" i="8"/>
  <c r="I127" i="8" s="1"/>
  <c r="F128" i="8"/>
  <c r="O127" i="8"/>
  <c r="N127" i="8"/>
  <c r="M127" i="8"/>
  <c r="L127" i="8"/>
  <c r="K127" i="8"/>
  <c r="J127" i="8"/>
  <c r="H127" i="8"/>
  <c r="G127" i="8"/>
  <c r="F127" i="8"/>
  <c r="E127" i="8"/>
  <c r="D127" i="8"/>
  <c r="O126" i="8"/>
  <c r="L126" i="8"/>
  <c r="I126" i="8"/>
  <c r="F126" i="8"/>
  <c r="C126" i="8"/>
  <c r="O125" i="8"/>
  <c r="L125" i="8"/>
  <c r="I125" i="8"/>
  <c r="F125" i="8"/>
  <c r="C125" i="8" s="1"/>
  <c r="O124" i="8"/>
  <c r="L124" i="8"/>
  <c r="I124" i="8"/>
  <c r="I121" i="8" s="1"/>
  <c r="F124" i="8"/>
  <c r="O123" i="8"/>
  <c r="L123" i="8"/>
  <c r="C123" i="8" s="1"/>
  <c r="I123" i="8"/>
  <c r="F123" i="8"/>
  <c r="O122" i="8"/>
  <c r="O121" i="8" s="1"/>
  <c r="L122" i="8"/>
  <c r="I122" i="8"/>
  <c r="F122" i="8"/>
  <c r="C122" i="8"/>
  <c r="N121" i="8"/>
  <c r="M121" i="8"/>
  <c r="L121" i="8"/>
  <c r="K121" i="8"/>
  <c r="J121" i="8"/>
  <c r="H121" i="8"/>
  <c r="G121" i="8"/>
  <c r="E121" i="8"/>
  <c r="D121" i="8"/>
  <c r="O120" i="8"/>
  <c r="L120" i="8"/>
  <c r="I120" i="8"/>
  <c r="C120" i="8" s="1"/>
  <c r="F120" i="8"/>
  <c r="O119" i="8"/>
  <c r="L119" i="8"/>
  <c r="C119" i="8" s="1"/>
  <c r="I119" i="8"/>
  <c r="F119" i="8"/>
  <c r="O118" i="8"/>
  <c r="O115" i="8" s="1"/>
  <c r="L118" i="8"/>
  <c r="I118" i="8"/>
  <c r="F118" i="8"/>
  <c r="C118" i="8"/>
  <c r="O117" i="8"/>
  <c r="L117" i="8"/>
  <c r="I117" i="8"/>
  <c r="F117" i="8"/>
  <c r="C117" i="8" s="1"/>
  <c r="O116" i="8"/>
  <c r="L116" i="8"/>
  <c r="I116" i="8"/>
  <c r="I115" i="8" s="1"/>
  <c r="F116" i="8"/>
  <c r="N115" i="8"/>
  <c r="M115" i="8"/>
  <c r="K115" i="8"/>
  <c r="J115" i="8"/>
  <c r="H115" i="8"/>
  <c r="G115" i="8"/>
  <c r="F115" i="8"/>
  <c r="E115" i="8"/>
  <c r="D115" i="8"/>
  <c r="O114" i="8"/>
  <c r="O111" i="8" s="1"/>
  <c r="L114" i="8"/>
  <c r="I114" i="8"/>
  <c r="F114" i="8"/>
  <c r="C114" i="8"/>
  <c r="O113" i="8"/>
  <c r="L113" i="8"/>
  <c r="I113" i="8"/>
  <c r="F113" i="8"/>
  <c r="C113" i="8" s="1"/>
  <c r="O112" i="8"/>
  <c r="L112" i="8"/>
  <c r="I112" i="8"/>
  <c r="I111" i="8" s="1"/>
  <c r="F112" i="8"/>
  <c r="N111" i="8"/>
  <c r="M111" i="8"/>
  <c r="L111" i="8"/>
  <c r="K111" i="8"/>
  <c r="J111" i="8"/>
  <c r="H111" i="8"/>
  <c r="G111" i="8"/>
  <c r="F111" i="8"/>
  <c r="E111" i="8"/>
  <c r="D111" i="8"/>
  <c r="O110" i="8"/>
  <c r="L110" i="8"/>
  <c r="I110" i="8"/>
  <c r="F110" i="8"/>
  <c r="C110" i="8"/>
  <c r="O109" i="8"/>
  <c r="L109" i="8"/>
  <c r="I109" i="8"/>
  <c r="F109" i="8"/>
  <c r="C109" i="8" s="1"/>
  <c r="O108" i="8"/>
  <c r="L108" i="8"/>
  <c r="I108" i="8"/>
  <c r="F108" i="8"/>
  <c r="C108" i="8" s="1"/>
  <c r="O107" i="8"/>
  <c r="L107" i="8"/>
  <c r="I107" i="8"/>
  <c r="F107" i="8"/>
  <c r="C107" i="8" s="1"/>
  <c r="O106" i="8"/>
  <c r="L106" i="8"/>
  <c r="I106" i="8"/>
  <c r="F106" i="8"/>
  <c r="C106" i="8"/>
  <c r="O105" i="8"/>
  <c r="L105" i="8"/>
  <c r="I105" i="8"/>
  <c r="F105" i="8"/>
  <c r="C105" i="8" s="1"/>
  <c r="O104" i="8"/>
  <c r="L104" i="8"/>
  <c r="I104" i="8"/>
  <c r="C104" i="8" s="1"/>
  <c r="F104" i="8"/>
  <c r="O103" i="8"/>
  <c r="L103" i="8"/>
  <c r="L102" i="8" s="1"/>
  <c r="I103" i="8"/>
  <c r="F103" i="8"/>
  <c r="C103" i="8" s="1"/>
  <c r="O102" i="8"/>
  <c r="N102" i="8"/>
  <c r="M102" i="8"/>
  <c r="K102" i="8"/>
  <c r="J102" i="8"/>
  <c r="H102" i="8"/>
  <c r="G102" i="8"/>
  <c r="E102" i="8"/>
  <c r="D102" i="8"/>
  <c r="O101" i="8"/>
  <c r="L101" i="8"/>
  <c r="I101" i="8"/>
  <c r="F101" i="8"/>
  <c r="C101" i="8" s="1"/>
  <c r="O100" i="8"/>
  <c r="L100" i="8"/>
  <c r="I100" i="8"/>
  <c r="C100" i="8" s="1"/>
  <c r="F100" i="8"/>
  <c r="O99" i="8"/>
  <c r="L99" i="8"/>
  <c r="C99" i="8" s="1"/>
  <c r="I99" i="8"/>
  <c r="F99" i="8"/>
  <c r="O98" i="8"/>
  <c r="L98" i="8"/>
  <c r="I98" i="8"/>
  <c r="F98" i="8"/>
  <c r="C98" i="8"/>
  <c r="O97" i="8"/>
  <c r="L97" i="8"/>
  <c r="I97" i="8"/>
  <c r="F97" i="8"/>
  <c r="C97" i="8" s="1"/>
  <c r="O96" i="8"/>
  <c r="L96" i="8"/>
  <c r="I96" i="8"/>
  <c r="C96" i="8" s="1"/>
  <c r="F96" i="8"/>
  <c r="O95" i="8"/>
  <c r="L95" i="8"/>
  <c r="L94" i="8" s="1"/>
  <c r="I95" i="8"/>
  <c r="F95" i="8"/>
  <c r="C95" i="8" s="1"/>
  <c r="O94" i="8"/>
  <c r="N94" i="8"/>
  <c r="M94" i="8"/>
  <c r="K94" i="8"/>
  <c r="J94" i="8"/>
  <c r="H94" i="8"/>
  <c r="G94" i="8"/>
  <c r="E94" i="8"/>
  <c r="D94" i="8"/>
  <c r="O93" i="8"/>
  <c r="L93" i="8"/>
  <c r="I93" i="8"/>
  <c r="F93" i="8"/>
  <c r="C93" i="8" s="1"/>
  <c r="O92" i="8"/>
  <c r="L92" i="8"/>
  <c r="I92" i="8"/>
  <c r="F92" i="8"/>
  <c r="C92" i="8" s="1"/>
  <c r="O91" i="8"/>
  <c r="L91" i="8"/>
  <c r="L88" i="8" s="1"/>
  <c r="I91" i="8"/>
  <c r="F91" i="8"/>
  <c r="C91" i="8" s="1"/>
  <c r="O90" i="8"/>
  <c r="O88" i="8" s="1"/>
  <c r="L90" i="8"/>
  <c r="I90" i="8"/>
  <c r="F90" i="8"/>
  <c r="C90" i="8"/>
  <c r="O89" i="8"/>
  <c r="L89" i="8"/>
  <c r="I89" i="8"/>
  <c r="F89" i="8"/>
  <c r="F88" i="8" s="1"/>
  <c r="C88" i="8" s="1"/>
  <c r="N88" i="8"/>
  <c r="M88" i="8"/>
  <c r="M82" i="8" s="1"/>
  <c r="K88" i="8"/>
  <c r="J88" i="8"/>
  <c r="I88" i="8"/>
  <c r="H88" i="8"/>
  <c r="G88" i="8"/>
  <c r="E88" i="8"/>
  <c r="E82" i="8" s="1"/>
  <c r="D88" i="8"/>
  <c r="O87" i="8"/>
  <c r="L87" i="8"/>
  <c r="C87" i="8" s="1"/>
  <c r="I87" i="8"/>
  <c r="F87" i="8"/>
  <c r="O86" i="8"/>
  <c r="O83" i="8" s="1"/>
  <c r="O82" i="8" s="1"/>
  <c r="L86" i="8"/>
  <c r="I86" i="8"/>
  <c r="F86" i="8"/>
  <c r="C86" i="8"/>
  <c r="O85" i="8"/>
  <c r="L85" i="8"/>
  <c r="I85" i="8"/>
  <c r="F85" i="8"/>
  <c r="C85" i="8" s="1"/>
  <c r="O84" i="8"/>
  <c r="L84" i="8"/>
  <c r="L83" i="8" s="1"/>
  <c r="I84" i="8"/>
  <c r="I83" i="8" s="1"/>
  <c r="F84" i="8"/>
  <c r="N83" i="8"/>
  <c r="N82" i="8" s="1"/>
  <c r="M83" i="8"/>
  <c r="K83" i="8"/>
  <c r="J83" i="8"/>
  <c r="J82" i="8" s="1"/>
  <c r="H83" i="8"/>
  <c r="G83" i="8"/>
  <c r="F83" i="8"/>
  <c r="E83" i="8"/>
  <c r="D83" i="8"/>
  <c r="K82" i="8"/>
  <c r="H82" i="8"/>
  <c r="G82" i="8"/>
  <c r="D82" i="8"/>
  <c r="O81" i="8"/>
  <c r="L81" i="8"/>
  <c r="I81" i="8"/>
  <c r="F81" i="8"/>
  <c r="C81" i="8" s="1"/>
  <c r="O80" i="8"/>
  <c r="L80" i="8"/>
  <c r="L79" i="8" s="1"/>
  <c r="I80" i="8"/>
  <c r="I79" i="8" s="1"/>
  <c r="F80" i="8"/>
  <c r="O79" i="8"/>
  <c r="N79" i="8"/>
  <c r="M79" i="8"/>
  <c r="K79" i="8"/>
  <c r="J79" i="8"/>
  <c r="H79" i="8"/>
  <c r="G79" i="8"/>
  <c r="F79" i="8"/>
  <c r="E79" i="8"/>
  <c r="D79" i="8"/>
  <c r="O78" i="8"/>
  <c r="O76" i="8" s="1"/>
  <c r="O75" i="8" s="1"/>
  <c r="L78" i="8"/>
  <c r="I78" i="8"/>
  <c r="F78" i="8"/>
  <c r="C78" i="8"/>
  <c r="O77" i="8"/>
  <c r="L77" i="8"/>
  <c r="L76" i="8" s="1"/>
  <c r="L75" i="8" s="1"/>
  <c r="I77" i="8"/>
  <c r="F77" i="8"/>
  <c r="F76" i="8" s="1"/>
  <c r="N76" i="8"/>
  <c r="M76" i="8"/>
  <c r="M75" i="8" s="1"/>
  <c r="K76" i="8"/>
  <c r="J76" i="8"/>
  <c r="I76" i="8"/>
  <c r="H76" i="8"/>
  <c r="G76" i="8"/>
  <c r="E76" i="8"/>
  <c r="E75" i="8" s="1"/>
  <c r="E74" i="8" s="1"/>
  <c r="D76" i="8"/>
  <c r="N75" i="8"/>
  <c r="K75" i="8"/>
  <c r="J75" i="8"/>
  <c r="J74" i="8" s="1"/>
  <c r="H75" i="8"/>
  <c r="G75" i="8"/>
  <c r="D75" i="8"/>
  <c r="O73" i="8"/>
  <c r="L73" i="8"/>
  <c r="I73" i="8"/>
  <c r="F73" i="8"/>
  <c r="C73" i="8" s="1"/>
  <c r="O72" i="8"/>
  <c r="L72" i="8"/>
  <c r="I72" i="8"/>
  <c r="C72" i="8" s="1"/>
  <c r="F72" i="8"/>
  <c r="O71" i="8"/>
  <c r="L71" i="8"/>
  <c r="C71" i="8" s="1"/>
  <c r="I71" i="8"/>
  <c r="F71" i="8"/>
  <c r="O70" i="8"/>
  <c r="O68" i="8" s="1"/>
  <c r="O66" i="8" s="1"/>
  <c r="L70" i="8"/>
  <c r="I70" i="8"/>
  <c r="F70" i="8"/>
  <c r="C70" i="8"/>
  <c r="O69" i="8"/>
  <c r="L69" i="8"/>
  <c r="L68" i="8" s="1"/>
  <c r="I69" i="8"/>
  <c r="F69" i="8"/>
  <c r="F68" i="8" s="1"/>
  <c r="C68" i="8" s="1"/>
  <c r="N68" i="8"/>
  <c r="N66" i="8" s="1"/>
  <c r="N52" i="8" s="1"/>
  <c r="M68" i="8"/>
  <c r="M66" i="8" s="1"/>
  <c r="M52" i="8" s="1"/>
  <c r="K68" i="8"/>
  <c r="J68" i="8"/>
  <c r="J66" i="8" s="1"/>
  <c r="J52" i="8" s="1"/>
  <c r="J51" i="8" s="1"/>
  <c r="J50" i="8" s="1"/>
  <c r="I68" i="8"/>
  <c r="I66" i="8" s="1"/>
  <c r="H68" i="8"/>
  <c r="G68" i="8"/>
  <c r="E68" i="8"/>
  <c r="E66" i="8" s="1"/>
  <c r="E52" i="8" s="1"/>
  <c r="E51" i="8" s="1"/>
  <c r="E50" i="8" s="1"/>
  <c r="D68" i="8"/>
  <c r="O67" i="8"/>
  <c r="L67" i="8"/>
  <c r="C67" i="8" s="1"/>
  <c r="I67" i="8"/>
  <c r="F67" i="8"/>
  <c r="K66" i="8"/>
  <c r="H66" i="8"/>
  <c r="G66" i="8"/>
  <c r="D66" i="8"/>
  <c r="O65" i="8"/>
  <c r="L65" i="8"/>
  <c r="I65" i="8"/>
  <c r="F65" i="8"/>
  <c r="C65" i="8" s="1"/>
  <c r="O64" i="8"/>
  <c r="L64" i="8"/>
  <c r="I64" i="8"/>
  <c r="C64" i="8" s="1"/>
  <c r="F64" i="8"/>
  <c r="O63" i="8"/>
  <c r="L63" i="8"/>
  <c r="C63" i="8" s="1"/>
  <c r="I63" i="8"/>
  <c r="F63" i="8"/>
  <c r="O62" i="8"/>
  <c r="L62" i="8"/>
  <c r="I62" i="8"/>
  <c r="F62" i="8"/>
  <c r="C62" i="8"/>
  <c r="O61" i="8"/>
  <c r="L61" i="8"/>
  <c r="I61" i="8"/>
  <c r="F61" i="8"/>
  <c r="C61" i="8" s="1"/>
  <c r="O60" i="8"/>
  <c r="L60" i="8"/>
  <c r="I60" i="8"/>
  <c r="I57" i="8" s="1"/>
  <c r="F60" i="8"/>
  <c r="O59" i="8"/>
  <c r="L59" i="8"/>
  <c r="C59" i="8" s="1"/>
  <c r="I59" i="8"/>
  <c r="F59" i="8"/>
  <c r="O58" i="8"/>
  <c r="O57" i="8" s="1"/>
  <c r="L58" i="8"/>
  <c r="I58" i="8"/>
  <c r="F58" i="8"/>
  <c r="F57" i="8" s="1"/>
  <c r="C58" i="8"/>
  <c r="N57" i="8"/>
  <c r="M57" i="8"/>
  <c r="L57" i="8"/>
  <c r="K57" i="8"/>
  <c r="J57" i="8"/>
  <c r="H57" i="8"/>
  <c r="G57" i="8"/>
  <c r="E57" i="8"/>
  <c r="D57" i="8"/>
  <c r="O56" i="8"/>
  <c r="L56" i="8"/>
  <c r="I56" i="8"/>
  <c r="C56" i="8" s="1"/>
  <c r="F56" i="8"/>
  <c r="O55" i="8"/>
  <c r="L55" i="8"/>
  <c r="C55" i="8" s="1"/>
  <c r="I55" i="8"/>
  <c r="F55" i="8"/>
  <c r="O54" i="8"/>
  <c r="O53" i="8" s="1"/>
  <c r="N54" i="8"/>
  <c r="M54" i="8"/>
  <c r="K54" i="8"/>
  <c r="K53" i="8" s="1"/>
  <c r="K52" i="8" s="1"/>
  <c r="K51" i="8" s="1"/>
  <c r="K50" i="8" s="1"/>
  <c r="J54" i="8"/>
  <c r="H54" i="8"/>
  <c r="G54" i="8"/>
  <c r="G53" i="8" s="1"/>
  <c r="G52" i="8" s="1"/>
  <c r="F54" i="8"/>
  <c r="E54" i="8"/>
  <c r="D54" i="8"/>
  <c r="N53" i="8"/>
  <c r="M53" i="8"/>
  <c r="J53" i="8"/>
  <c r="H53" i="8"/>
  <c r="H52" i="8" s="1"/>
  <c r="H51" i="8" s="1"/>
  <c r="H50" i="8" s="1"/>
  <c r="E53" i="8"/>
  <c r="D53" i="8"/>
  <c r="D52" i="8" s="1"/>
  <c r="D51" i="8" s="1"/>
  <c r="D50" i="8" s="1"/>
  <c r="O46" i="8"/>
  <c r="C46" i="8"/>
  <c r="O45" i="8"/>
  <c r="C45" i="8" s="1"/>
  <c r="N44" i="8"/>
  <c r="M44" i="8"/>
  <c r="L43" i="8"/>
  <c r="I43" i="8"/>
  <c r="I42" i="8" s="1"/>
  <c r="F43" i="8"/>
  <c r="C43" i="8" s="1"/>
  <c r="L42" i="8"/>
  <c r="K42" i="8"/>
  <c r="J42" i="8"/>
  <c r="H42" i="8"/>
  <c r="G42" i="8"/>
  <c r="F42" i="8"/>
  <c r="C42" i="8" s="1"/>
  <c r="E42" i="8"/>
  <c r="D42" i="8"/>
  <c r="F41" i="8"/>
  <c r="C41" i="8" s="1"/>
  <c r="L40" i="8"/>
  <c r="C40" i="8"/>
  <c r="L39" i="8"/>
  <c r="C39" i="8" s="1"/>
  <c r="L38" i="8"/>
  <c r="C38" i="8"/>
  <c r="L37" i="8"/>
  <c r="C37" i="8" s="1"/>
  <c r="K36" i="8"/>
  <c r="J36" i="8"/>
  <c r="L35" i="8"/>
  <c r="C35" i="8"/>
  <c r="L34" i="8"/>
  <c r="C34" i="8" s="1"/>
  <c r="K33" i="8"/>
  <c r="J33" i="8"/>
  <c r="L32" i="8"/>
  <c r="C32" i="8"/>
  <c r="L31" i="8"/>
  <c r="C31" i="8" s="1"/>
  <c r="K31" i="8"/>
  <c r="J31" i="8"/>
  <c r="L30" i="8"/>
  <c r="C30" i="8" s="1"/>
  <c r="L29" i="8"/>
  <c r="C29" i="8" s="1"/>
  <c r="L28" i="8"/>
  <c r="C28" i="8" s="1"/>
  <c r="K27" i="8"/>
  <c r="J27" i="8"/>
  <c r="K26" i="8"/>
  <c r="J26" i="8"/>
  <c r="F25" i="8"/>
  <c r="C25" i="8" s="1"/>
  <c r="I24" i="8"/>
  <c r="D24" i="8"/>
  <c r="F24" i="8" s="1"/>
  <c r="C24" i="8" s="1"/>
  <c r="O23" i="8"/>
  <c r="O21" i="8" s="1"/>
  <c r="L23" i="8"/>
  <c r="I23" i="8"/>
  <c r="F23" i="8"/>
  <c r="C23" i="8"/>
  <c r="O22" i="8"/>
  <c r="L22" i="8"/>
  <c r="L21" i="8" s="1"/>
  <c r="I22" i="8"/>
  <c r="F22" i="8"/>
  <c r="F21" i="8" s="1"/>
  <c r="N21" i="8"/>
  <c r="N287" i="8" s="1"/>
  <c r="N286" i="8" s="1"/>
  <c r="M21" i="8"/>
  <c r="M287" i="8" s="1"/>
  <c r="M286" i="8" s="1"/>
  <c r="K21" i="8"/>
  <c r="K287" i="8" s="1"/>
  <c r="K286" i="8" s="1"/>
  <c r="J21" i="8"/>
  <c r="J287" i="8" s="1"/>
  <c r="J286" i="8" s="1"/>
  <c r="I21" i="8"/>
  <c r="I287" i="8" s="1"/>
  <c r="I286" i="8" s="1"/>
  <c r="H21" i="8"/>
  <c r="H287" i="8" s="1"/>
  <c r="H286" i="8" s="1"/>
  <c r="G21" i="8"/>
  <c r="G287" i="8" s="1"/>
  <c r="G286" i="8" s="1"/>
  <c r="E21" i="8"/>
  <c r="E287" i="8" s="1"/>
  <c r="E286" i="8" s="1"/>
  <c r="D21" i="8"/>
  <c r="D287" i="8" s="1"/>
  <c r="D286" i="8" s="1"/>
  <c r="N20" i="8"/>
  <c r="K20" i="8"/>
  <c r="J20" i="8"/>
  <c r="H20" i="8"/>
  <c r="G20" i="8"/>
  <c r="D20" i="8"/>
  <c r="J285" i="8" l="1"/>
  <c r="J49" i="8"/>
  <c r="F287" i="8"/>
  <c r="C287" i="8" s="1"/>
  <c r="C21" i="8"/>
  <c r="F20" i="8"/>
  <c r="O287" i="8"/>
  <c r="O286" i="8" s="1"/>
  <c r="H285" i="8"/>
  <c r="H49" i="8"/>
  <c r="C57" i="8"/>
  <c r="F53" i="8"/>
  <c r="N74" i="8"/>
  <c r="M74" i="8"/>
  <c r="M284" i="8" s="1"/>
  <c r="C111" i="8"/>
  <c r="C127" i="8"/>
  <c r="C183" i="8"/>
  <c r="C191" i="8"/>
  <c r="I203" i="8"/>
  <c r="D285" i="8"/>
  <c r="D49" i="8"/>
  <c r="O52" i="8"/>
  <c r="F66" i="8"/>
  <c r="N51" i="8"/>
  <c r="N50" i="8" s="1"/>
  <c r="I75" i="8"/>
  <c r="C79" i="8"/>
  <c r="C187" i="8"/>
  <c r="I186" i="8"/>
  <c r="F203" i="8"/>
  <c r="C203" i="8" s="1"/>
  <c r="C204" i="8"/>
  <c r="K284" i="8"/>
  <c r="L287" i="8"/>
  <c r="L286" i="8" s="1"/>
  <c r="O193" i="8"/>
  <c r="K285" i="8"/>
  <c r="K49" i="8"/>
  <c r="E285" i="8"/>
  <c r="E49" i="8"/>
  <c r="F75" i="8"/>
  <c r="C76" i="8"/>
  <c r="G51" i="8"/>
  <c r="G50" i="8" s="1"/>
  <c r="C83" i="8"/>
  <c r="I82" i="8"/>
  <c r="O129" i="8"/>
  <c r="O74" i="8" s="1"/>
  <c r="C135" i="8"/>
  <c r="O172" i="8"/>
  <c r="F195" i="8"/>
  <c r="C197" i="8"/>
  <c r="G284" i="8"/>
  <c r="L27" i="8"/>
  <c r="L33" i="8"/>
  <c r="C33" i="8" s="1"/>
  <c r="L36" i="8"/>
  <c r="C36" i="8" s="1"/>
  <c r="O44" i="8"/>
  <c r="C44" i="8" s="1"/>
  <c r="I54" i="8"/>
  <c r="C60" i="8"/>
  <c r="C80" i="8"/>
  <c r="C84" i="8"/>
  <c r="I94" i="8"/>
  <c r="I102" i="8"/>
  <c r="C112" i="8"/>
  <c r="L115" i="8"/>
  <c r="L82" i="8" s="1"/>
  <c r="L74" i="8" s="1"/>
  <c r="C116" i="8"/>
  <c r="F121" i="8"/>
  <c r="C121" i="8" s="1"/>
  <c r="C124" i="8"/>
  <c r="C128" i="8"/>
  <c r="I130" i="8"/>
  <c r="C136" i="8"/>
  <c r="C144" i="8"/>
  <c r="I150" i="8"/>
  <c r="C160" i="8"/>
  <c r="F165" i="8"/>
  <c r="I174" i="8"/>
  <c r="I178" i="8"/>
  <c r="C227" i="8"/>
  <c r="I237" i="8"/>
  <c r="C240" i="8"/>
  <c r="C243" i="8"/>
  <c r="C263" i="8"/>
  <c r="C271" i="8"/>
  <c r="F269" i="8"/>
  <c r="C281" i="8"/>
  <c r="E20" i="8"/>
  <c r="I20" i="8"/>
  <c r="M20" i="8"/>
  <c r="C22" i="8"/>
  <c r="C69" i="8"/>
  <c r="C77" i="8"/>
  <c r="C89" i="8"/>
  <c r="F94" i="8"/>
  <c r="C94" i="8" s="1"/>
  <c r="F102" i="8"/>
  <c r="C102" i="8" s="1"/>
  <c r="F130" i="8"/>
  <c r="C141" i="8"/>
  <c r="F150" i="8"/>
  <c r="F174" i="8"/>
  <c r="F178" i="8"/>
  <c r="F190" i="8"/>
  <c r="C190" i="8" s="1"/>
  <c r="C205" i="8"/>
  <c r="L26" i="9"/>
  <c r="C26" i="9" s="1"/>
  <c r="C31" i="9"/>
  <c r="C236" i="8"/>
  <c r="I234" i="8"/>
  <c r="I230" i="8" s="1"/>
  <c r="I229" i="8" s="1"/>
  <c r="D284" i="8"/>
  <c r="H284" i="8"/>
  <c r="N284" i="8"/>
  <c r="O287" i="9"/>
  <c r="L54" i="8"/>
  <c r="L53" i="8" s="1"/>
  <c r="L52" i="8" s="1"/>
  <c r="L66" i="8"/>
  <c r="I197" i="8"/>
  <c r="I195" i="8" s="1"/>
  <c r="I194" i="8" s="1"/>
  <c r="L230" i="8"/>
  <c r="L229" i="8" s="1"/>
  <c r="L284" i="8" s="1"/>
  <c r="F232" i="8"/>
  <c r="C233" i="8"/>
  <c r="C239" i="8"/>
  <c r="C241" i="8"/>
  <c r="F237" i="8"/>
  <c r="C237" i="8" s="1"/>
  <c r="L258" i="8"/>
  <c r="O269" i="8"/>
  <c r="O268" i="8" s="1"/>
  <c r="C275" i="8"/>
  <c r="E284" i="8"/>
  <c r="J284" i="8"/>
  <c r="F287" i="9"/>
  <c r="C287" i="9" s="1"/>
  <c r="F20" i="9"/>
  <c r="C21" i="9"/>
  <c r="F245" i="8"/>
  <c r="C245" i="8" s="1"/>
  <c r="C248" i="8"/>
  <c r="C252" i="8"/>
  <c r="C260" i="8"/>
  <c r="C264" i="8"/>
  <c r="C270" i="8"/>
  <c r="C282" i="8"/>
  <c r="D20" i="9"/>
  <c r="H20" i="9"/>
  <c r="J49" i="9"/>
  <c r="N51" i="9"/>
  <c r="L53" i="9"/>
  <c r="L52" i="9" s="1"/>
  <c r="C71" i="9"/>
  <c r="F68" i="9"/>
  <c r="G74" i="9"/>
  <c r="C85" i="9"/>
  <c r="C86" i="9"/>
  <c r="F83" i="9"/>
  <c r="C87" i="9"/>
  <c r="L88" i="9"/>
  <c r="L82" i="9" s="1"/>
  <c r="F94" i="9"/>
  <c r="C95" i="9"/>
  <c r="O94" i="9"/>
  <c r="C106" i="9"/>
  <c r="O115" i="9"/>
  <c r="F121" i="9"/>
  <c r="I121" i="9"/>
  <c r="C126" i="9"/>
  <c r="D129" i="9"/>
  <c r="D74" i="9" s="1"/>
  <c r="O150" i="9"/>
  <c r="C153" i="9"/>
  <c r="L150" i="9"/>
  <c r="O173" i="9"/>
  <c r="O172" i="9" s="1"/>
  <c r="C195" i="9"/>
  <c r="N193" i="9"/>
  <c r="O230" i="9"/>
  <c r="I230" i="9"/>
  <c r="I229" i="9" s="1"/>
  <c r="F258" i="9"/>
  <c r="C259" i="9"/>
  <c r="L269" i="9"/>
  <c r="L268" i="9" s="1"/>
  <c r="C271" i="9"/>
  <c r="N284" i="9"/>
  <c r="G284" i="9"/>
  <c r="F234" i="8"/>
  <c r="C234" i="8" s="1"/>
  <c r="F250" i="8"/>
  <c r="C250" i="8" s="1"/>
  <c r="F258" i="8"/>
  <c r="C258" i="8" s="1"/>
  <c r="F288" i="8"/>
  <c r="C288" i="8" s="1"/>
  <c r="C295" i="8"/>
  <c r="E20" i="9"/>
  <c r="I20" i="9"/>
  <c r="M20" i="9"/>
  <c r="C22" i="9"/>
  <c r="I53" i="9"/>
  <c r="M51" i="9"/>
  <c r="M50" i="9" s="1"/>
  <c r="C58" i="9"/>
  <c r="O57" i="9"/>
  <c r="C57" i="9" s="1"/>
  <c r="C70" i="9"/>
  <c r="I68" i="9"/>
  <c r="I66" i="9" s="1"/>
  <c r="C77" i="9"/>
  <c r="L76" i="9"/>
  <c r="H82" i="9"/>
  <c r="C110" i="9"/>
  <c r="C115" i="9"/>
  <c r="C118" i="9"/>
  <c r="L121" i="9"/>
  <c r="C142" i="9"/>
  <c r="F150" i="9"/>
  <c r="C150" i="9" s="1"/>
  <c r="C151" i="9"/>
  <c r="F173" i="9"/>
  <c r="D229" i="9"/>
  <c r="H229" i="9"/>
  <c r="H193" i="9" s="1"/>
  <c r="C234" i="9"/>
  <c r="F250" i="9"/>
  <c r="C250" i="9" s="1"/>
  <c r="C251" i="9"/>
  <c r="J284" i="9"/>
  <c r="C281" i="9"/>
  <c r="E285" i="9"/>
  <c r="E49" i="9"/>
  <c r="G51" i="9"/>
  <c r="G50" i="9" s="1"/>
  <c r="F66" i="9"/>
  <c r="C66" i="9" s="1"/>
  <c r="C67" i="9"/>
  <c r="C69" i="9"/>
  <c r="L68" i="9"/>
  <c r="L66" i="9" s="1"/>
  <c r="C91" i="9"/>
  <c r="F88" i="9"/>
  <c r="C105" i="9"/>
  <c r="L102" i="9"/>
  <c r="C133" i="9"/>
  <c r="L130" i="9"/>
  <c r="C135" i="9"/>
  <c r="C159" i="9"/>
  <c r="C165" i="9"/>
  <c r="F164" i="9"/>
  <c r="C164" i="9" s="1"/>
  <c r="K20" i="10"/>
  <c r="O44" i="9"/>
  <c r="C44" i="9" s="1"/>
  <c r="F54" i="9"/>
  <c r="C55" i="9"/>
  <c r="K74" i="9"/>
  <c r="K51" i="9" s="1"/>
  <c r="C79" i="9"/>
  <c r="O82" i="9"/>
  <c r="O74" i="9" s="1"/>
  <c r="C90" i="9"/>
  <c r="I88" i="9"/>
  <c r="I82" i="9" s="1"/>
  <c r="I74" i="9" s="1"/>
  <c r="C93" i="9"/>
  <c r="I94" i="9"/>
  <c r="F102" i="9"/>
  <c r="C102" i="9" s="1"/>
  <c r="C103" i="9"/>
  <c r="L111" i="9"/>
  <c r="C111" i="9"/>
  <c r="C127" i="9"/>
  <c r="F130" i="9"/>
  <c r="C131" i="9"/>
  <c r="O129" i="9"/>
  <c r="H129" i="9"/>
  <c r="H74" i="9" s="1"/>
  <c r="H51" i="9" s="1"/>
  <c r="C141" i="9"/>
  <c r="L140" i="9"/>
  <c r="C140" i="9" s="1"/>
  <c r="L143" i="9"/>
  <c r="C143" i="9"/>
  <c r="C146" i="9"/>
  <c r="C158" i="9"/>
  <c r="C183" i="9"/>
  <c r="C187" i="9"/>
  <c r="F190" i="9"/>
  <c r="C190" i="9" s="1"/>
  <c r="C191" i="9"/>
  <c r="D193" i="9"/>
  <c r="O194" i="9"/>
  <c r="I193" i="9"/>
  <c r="K229" i="9"/>
  <c r="K193" i="9" s="1"/>
  <c r="C245" i="9"/>
  <c r="O258" i="9"/>
  <c r="E284" i="9"/>
  <c r="C275" i="9"/>
  <c r="M284" i="9"/>
  <c r="L174" i="9"/>
  <c r="C174" i="9" s="1"/>
  <c r="C175" i="9"/>
  <c r="L178" i="9"/>
  <c r="C178" i="9" s="1"/>
  <c r="C179" i="9"/>
  <c r="F204" i="9"/>
  <c r="C227" i="9"/>
  <c r="C231" i="9"/>
  <c r="C235" i="9"/>
  <c r="F268" i="9"/>
  <c r="F286" i="9"/>
  <c r="C290" i="9"/>
  <c r="F288" i="9"/>
  <c r="C292" i="9"/>
  <c r="C22" i="10"/>
  <c r="M51" i="10"/>
  <c r="M50" i="10" s="1"/>
  <c r="C54" i="10"/>
  <c r="C111" i="10"/>
  <c r="C127" i="10"/>
  <c r="I129" i="10"/>
  <c r="C159" i="10"/>
  <c r="C187" i="10"/>
  <c r="K193" i="10"/>
  <c r="K50" i="10" s="1"/>
  <c r="F195" i="10"/>
  <c r="C197" i="10"/>
  <c r="C291" i="9"/>
  <c r="I288" i="9"/>
  <c r="I287" i="10"/>
  <c r="C26" i="10"/>
  <c r="L20" i="10"/>
  <c r="O52" i="10"/>
  <c r="F164" i="10"/>
  <c r="C164" i="10" s="1"/>
  <c r="C165" i="10"/>
  <c r="D193" i="10"/>
  <c r="D50" i="10" s="1"/>
  <c r="M284" i="10"/>
  <c r="L204" i="9"/>
  <c r="L203" i="9" s="1"/>
  <c r="L194" i="9" s="1"/>
  <c r="L193" i="9" s="1"/>
  <c r="L232" i="9"/>
  <c r="L230" i="9" s="1"/>
  <c r="L229" i="9" s="1"/>
  <c r="J287" i="10"/>
  <c r="J286" i="10" s="1"/>
  <c r="J20" i="10"/>
  <c r="N287" i="10"/>
  <c r="N286" i="10" s="1"/>
  <c r="N20" i="10"/>
  <c r="C43" i="10"/>
  <c r="I42" i="10"/>
  <c r="C42" i="10" s="1"/>
  <c r="J74" i="10"/>
  <c r="J51" i="10" s="1"/>
  <c r="J50" i="10" s="1"/>
  <c r="O82" i="10"/>
  <c r="O74" i="10" s="1"/>
  <c r="C88" i="10"/>
  <c r="O129" i="10"/>
  <c r="C135" i="10"/>
  <c r="N186" i="10"/>
  <c r="N284" i="10" s="1"/>
  <c r="L186" i="10"/>
  <c r="I194" i="10"/>
  <c r="E193" i="10"/>
  <c r="F203" i="10"/>
  <c r="C203" i="10" s="1"/>
  <c r="I286" i="9"/>
  <c r="O288" i="9"/>
  <c r="F21" i="10"/>
  <c r="C57" i="10"/>
  <c r="F53" i="10"/>
  <c r="O66" i="10"/>
  <c r="C66" i="10" s="1"/>
  <c r="C76" i="10"/>
  <c r="C115" i="10"/>
  <c r="C143" i="10"/>
  <c r="E186" i="10"/>
  <c r="E51" i="10" s="1"/>
  <c r="E50" i="10" s="1"/>
  <c r="J186" i="10"/>
  <c r="J284" i="10" s="1"/>
  <c r="C191" i="10"/>
  <c r="G193" i="10"/>
  <c r="G50" i="10" s="1"/>
  <c r="O194" i="10"/>
  <c r="C215" i="10"/>
  <c r="C58" i="10"/>
  <c r="F75" i="10"/>
  <c r="F83" i="10"/>
  <c r="I88" i="10"/>
  <c r="C98" i="10"/>
  <c r="C105" i="10"/>
  <c r="F130" i="10"/>
  <c r="C141" i="10"/>
  <c r="F150" i="10"/>
  <c r="F174" i="10"/>
  <c r="F178" i="10"/>
  <c r="C178" i="10" s="1"/>
  <c r="F190" i="10"/>
  <c r="C190" i="10" s="1"/>
  <c r="L204" i="10"/>
  <c r="L203" i="10" s="1"/>
  <c r="L194" i="10" s="1"/>
  <c r="L193" i="10" s="1"/>
  <c r="C205" i="10"/>
  <c r="D230" i="10"/>
  <c r="D229" i="10" s="1"/>
  <c r="C235" i="10"/>
  <c r="C239" i="10"/>
  <c r="F251" i="10"/>
  <c r="C252" i="10"/>
  <c r="O251" i="10"/>
  <c r="O250" i="10" s="1"/>
  <c r="F259" i="10"/>
  <c r="C260" i="10"/>
  <c r="O259" i="10"/>
  <c r="F263" i="10"/>
  <c r="C264" i="10"/>
  <c r="O263" i="10"/>
  <c r="G284" i="10"/>
  <c r="F271" i="10"/>
  <c r="C272" i="10"/>
  <c r="F275" i="10"/>
  <c r="C275" i="10" s="1"/>
  <c r="C276" i="10"/>
  <c r="D284" i="10"/>
  <c r="C27" i="11"/>
  <c r="L26" i="11"/>
  <c r="C26" i="11" s="1"/>
  <c r="E52" i="11"/>
  <c r="E51" i="11" s="1"/>
  <c r="E50" i="11" s="1"/>
  <c r="D52" i="11"/>
  <c r="D51" i="11" s="1"/>
  <c r="D50" i="11" s="1"/>
  <c r="H51" i="11"/>
  <c r="O66" i="11"/>
  <c r="D74" i="11"/>
  <c r="D284" i="11" s="1"/>
  <c r="C79" i="11"/>
  <c r="C83" i="11"/>
  <c r="F82" i="11"/>
  <c r="O82" i="11"/>
  <c r="O129" i="11"/>
  <c r="L129" i="11"/>
  <c r="C143" i="11"/>
  <c r="L230" i="10"/>
  <c r="L229" i="10" s="1"/>
  <c r="C280" i="10"/>
  <c r="I279" i="10"/>
  <c r="C279" i="10" s="1"/>
  <c r="F288" i="10"/>
  <c r="C289" i="10"/>
  <c r="J285" i="11"/>
  <c r="J49" i="11"/>
  <c r="O52" i="11"/>
  <c r="C102" i="11"/>
  <c r="H193" i="11"/>
  <c r="C68" i="10"/>
  <c r="C72" i="10"/>
  <c r="L79" i="10"/>
  <c r="L75" i="10" s="1"/>
  <c r="I94" i="10"/>
  <c r="I82" i="10" s="1"/>
  <c r="I74" i="10" s="1"/>
  <c r="I51" i="10" s="1"/>
  <c r="I102" i="10"/>
  <c r="C102" i="10" s="1"/>
  <c r="L130" i="10"/>
  <c r="L150" i="10"/>
  <c r="L174" i="10"/>
  <c r="L173" i="10" s="1"/>
  <c r="L172" i="10" s="1"/>
  <c r="L178" i="10"/>
  <c r="K284" i="10"/>
  <c r="L20" i="11"/>
  <c r="K51" i="11"/>
  <c r="K50" i="11" s="1"/>
  <c r="C54" i="11"/>
  <c r="K74" i="11"/>
  <c r="O74" i="11"/>
  <c r="L82" i="11"/>
  <c r="L287" i="10"/>
  <c r="L286" i="10" s="1"/>
  <c r="C231" i="10"/>
  <c r="H230" i="10"/>
  <c r="H229" i="10" s="1"/>
  <c r="H193" i="10" s="1"/>
  <c r="H50" i="10" s="1"/>
  <c r="C233" i="10"/>
  <c r="F234" i="10"/>
  <c r="C234" i="10" s="1"/>
  <c r="F237" i="10"/>
  <c r="C237" i="10" s="1"/>
  <c r="C238" i="10"/>
  <c r="O237" i="10"/>
  <c r="O230" i="10" s="1"/>
  <c r="I245" i="10"/>
  <c r="I230" i="10" s="1"/>
  <c r="I229" i="10" s="1"/>
  <c r="C249" i="10"/>
  <c r="C257" i="10"/>
  <c r="I269" i="10"/>
  <c r="C283" i="10"/>
  <c r="L288" i="10"/>
  <c r="M52" i="11"/>
  <c r="L53" i="11"/>
  <c r="L52" i="11" s="1"/>
  <c r="F66" i="11"/>
  <c r="C68" i="11"/>
  <c r="M74" i="11"/>
  <c r="L75" i="11"/>
  <c r="C88" i="11"/>
  <c r="C111" i="11"/>
  <c r="C135" i="11"/>
  <c r="C281" i="10"/>
  <c r="G20" i="11"/>
  <c r="K20" i="11"/>
  <c r="O20" i="11"/>
  <c r="F21" i="11"/>
  <c r="F53" i="11"/>
  <c r="I54" i="11"/>
  <c r="F57" i="11"/>
  <c r="I66" i="11"/>
  <c r="C72" i="11"/>
  <c r="C76" i="11"/>
  <c r="C80" i="11"/>
  <c r="C84" i="11"/>
  <c r="C92" i="11"/>
  <c r="I94" i="11"/>
  <c r="C94" i="11" s="1"/>
  <c r="I102" i="11"/>
  <c r="I82" i="11" s="1"/>
  <c r="I74" i="11" s="1"/>
  <c r="C112" i="11"/>
  <c r="C116" i="11"/>
  <c r="F121" i="11"/>
  <c r="C128" i="11"/>
  <c r="F129" i="11"/>
  <c r="I130" i="11"/>
  <c r="I129" i="11" s="1"/>
  <c r="C136" i="11"/>
  <c r="C144" i="11"/>
  <c r="I150" i="11"/>
  <c r="C150" i="11" s="1"/>
  <c r="C160" i="11"/>
  <c r="F165" i="11"/>
  <c r="C169" i="11"/>
  <c r="L174" i="11"/>
  <c r="L173" i="11" s="1"/>
  <c r="F173" i="11"/>
  <c r="O186" i="11"/>
  <c r="G194" i="11"/>
  <c r="G193" i="11" s="1"/>
  <c r="G50" i="11" s="1"/>
  <c r="I195" i="11"/>
  <c r="N193" i="11"/>
  <c r="N50" i="11" s="1"/>
  <c r="O230" i="11"/>
  <c r="O229" i="11" s="1"/>
  <c r="O193" i="11" s="1"/>
  <c r="G229" i="11"/>
  <c r="I230" i="11"/>
  <c r="C241" i="11"/>
  <c r="F258" i="11"/>
  <c r="C279" i="11"/>
  <c r="C177" i="11"/>
  <c r="I174" i="11"/>
  <c r="C174" i="11" s="1"/>
  <c r="C185" i="11"/>
  <c r="I183" i="11"/>
  <c r="F197" i="11"/>
  <c r="C197" i="11" s="1"/>
  <c r="C198" i="11"/>
  <c r="C218" i="11"/>
  <c r="F215" i="11"/>
  <c r="C248" i="11"/>
  <c r="L245" i="11"/>
  <c r="C253" i="11"/>
  <c r="I251" i="11"/>
  <c r="J284" i="11"/>
  <c r="E284" i="11"/>
  <c r="M284" i="11"/>
  <c r="K284" i="11"/>
  <c r="E20" i="11"/>
  <c r="M20" i="11"/>
  <c r="L165" i="11"/>
  <c r="L164" i="11" s="1"/>
  <c r="C178" i="11"/>
  <c r="C184" i="11"/>
  <c r="L183" i="11"/>
  <c r="C189" i="11"/>
  <c r="I187" i="11"/>
  <c r="I186" i="11" s="1"/>
  <c r="C192" i="11"/>
  <c r="L191" i="11"/>
  <c r="K194" i="11"/>
  <c r="K193" i="11" s="1"/>
  <c r="C196" i="11"/>
  <c r="L195" i="11"/>
  <c r="F204" i="11"/>
  <c r="I204" i="11"/>
  <c r="C209" i="11"/>
  <c r="I215" i="11"/>
  <c r="C221" i="11"/>
  <c r="C226" i="11"/>
  <c r="H229" i="11"/>
  <c r="H284" i="11" s="1"/>
  <c r="C234" i="11"/>
  <c r="C240" i="11"/>
  <c r="L237" i="11"/>
  <c r="L230" i="11" s="1"/>
  <c r="F245" i="11"/>
  <c r="C245" i="11" s="1"/>
  <c r="C246" i="11"/>
  <c r="C252" i="11"/>
  <c r="L251" i="11"/>
  <c r="L250" i="11" s="1"/>
  <c r="I286" i="10"/>
  <c r="I21" i="11"/>
  <c r="I57" i="11"/>
  <c r="I121" i="11"/>
  <c r="O173" i="11"/>
  <c r="O172" i="11" s="1"/>
  <c r="O284" i="11" s="1"/>
  <c r="C181" i="11"/>
  <c r="I178" i="11"/>
  <c r="C188" i="11"/>
  <c r="L187" i="11"/>
  <c r="L204" i="11"/>
  <c r="C216" i="11"/>
  <c r="L215" i="11"/>
  <c r="F237" i="11"/>
  <c r="C237" i="11" s="1"/>
  <c r="C238" i="11"/>
  <c r="N284" i="11"/>
  <c r="C271" i="11"/>
  <c r="F269" i="11"/>
  <c r="O269" i="11"/>
  <c r="O268" i="11" s="1"/>
  <c r="L269" i="11"/>
  <c r="L268" i="11" s="1"/>
  <c r="C272" i="11"/>
  <c r="C276" i="11"/>
  <c r="C280" i="11"/>
  <c r="K193" i="12"/>
  <c r="K50" i="12" s="1"/>
  <c r="K284" i="12"/>
  <c r="G284" i="12"/>
  <c r="G193" i="12"/>
  <c r="G50" i="12" s="1"/>
  <c r="C271" i="12"/>
  <c r="C195" i="12"/>
  <c r="O194" i="12"/>
  <c r="O193" i="12" s="1"/>
  <c r="L259" i="11"/>
  <c r="L263" i="11"/>
  <c r="L281" i="11"/>
  <c r="L287" i="11" s="1"/>
  <c r="L286" i="11" s="1"/>
  <c r="O230" i="12"/>
  <c r="O229" i="12" s="1"/>
  <c r="D13" i="15"/>
  <c r="I259" i="11"/>
  <c r="I263" i="11"/>
  <c r="C263" i="11" s="1"/>
  <c r="I281" i="11"/>
  <c r="C42" i="12"/>
  <c r="I20" i="12"/>
  <c r="C53" i="12"/>
  <c r="O52" i="12"/>
  <c r="O203" i="12"/>
  <c r="C226" i="12"/>
  <c r="J229" i="12"/>
  <c r="J193" i="12" s="1"/>
  <c r="J50" i="12" s="1"/>
  <c r="L31" i="12"/>
  <c r="F135" i="12"/>
  <c r="F203" i="12"/>
  <c r="I204" i="12"/>
  <c r="I203" i="12" s="1"/>
  <c r="I194" i="12" s="1"/>
  <c r="F215" i="12"/>
  <c r="F232" i="12"/>
  <c r="C233" i="12"/>
  <c r="C236" i="12"/>
  <c r="I234" i="12"/>
  <c r="C234" i="12" s="1"/>
  <c r="O237" i="12"/>
  <c r="C247" i="12"/>
  <c r="C248" i="12"/>
  <c r="F245" i="12"/>
  <c r="C245" i="12" s="1"/>
  <c r="C249" i="12"/>
  <c r="C259" i="12"/>
  <c r="F258" i="12"/>
  <c r="C258" i="12" s="1"/>
  <c r="C260" i="12"/>
  <c r="E284" i="12"/>
  <c r="J284" i="12"/>
  <c r="G14" i="13"/>
  <c r="G13" i="13" s="1"/>
  <c r="E13" i="13"/>
  <c r="E108" i="13"/>
  <c r="G115" i="13"/>
  <c r="G108" i="13" s="1"/>
  <c r="I28" i="15"/>
  <c r="D60" i="15"/>
  <c r="H61" i="15"/>
  <c r="H60" i="15" s="1"/>
  <c r="H13" i="15" s="1"/>
  <c r="H83" i="15"/>
  <c r="G147" i="15"/>
  <c r="G13" i="15" s="1"/>
  <c r="H174" i="15"/>
  <c r="I287" i="12"/>
  <c r="I286" i="12" s="1"/>
  <c r="F140" i="12"/>
  <c r="C140" i="12" s="1"/>
  <c r="F237" i="12"/>
  <c r="C241" i="12"/>
  <c r="C281" i="12"/>
  <c r="C291" i="12"/>
  <c r="F288" i="12"/>
  <c r="G31" i="13"/>
  <c r="G30" i="13" s="1"/>
  <c r="E30" i="13"/>
  <c r="E138" i="13"/>
  <c r="G146" i="13"/>
  <c r="G138" i="13" s="1"/>
  <c r="I13" i="15"/>
  <c r="I84" i="15"/>
  <c r="I83" i="15" s="1"/>
  <c r="E83" i="15"/>
  <c r="E13" i="15" s="1"/>
  <c r="E285" i="12"/>
  <c r="M285" i="12"/>
  <c r="C208" i="12"/>
  <c r="L215" i="12"/>
  <c r="L203" i="12" s="1"/>
  <c r="L194" i="12" s="1"/>
  <c r="H230" i="12"/>
  <c r="H229" i="12" s="1"/>
  <c r="H193" i="12" s="1"/>
  <c r="H50" i="12" s="1"/>
  <c r="C240" i="12"/>
  <c r="I237" i="12"/>
  <c r="I230" i="12" s="1"/>
  <c r="I229" i="12" s="1"/>
  <c r="F251" i="12"/>
  <c r="C290" i="12"/>
  <c r="I288" i="12"/>
  <c r="F286" i="12"/>
  <c r="C295" i="12"/>
  <c r="O286" i="12"/>
  <c r="I215" i="12"/>
  <c r="L230" i="12"/>
  <c r="L229" i="12" s="1"/>
  <c r="C235" i="12"/>
  <c r="D230" i="12"/>
  <c r="D229" i="12" s="1"/>
  <c r="D193" i="12" s="1"/>
  <c r="D50" i="12" s="1"/>
  <c r="J258" i="12"/>
  <c r="N258" i="12"/>
  <c r="N229" i="12" s="1"/>
  <c r="N193" i="12" s="1"/>
  <c r="N50" i="12" s="1"/>
  <c r="O259" i="12"/>
  <c r="O258" i="12" s="1"/>
  <c r="F263" i="12"/>
  <c r="C263" i="12" s="1"/>
  <c r="C267" i="12"/>
  <c r="C270" i="12"/>
  <c r="C273" i="12"/>
  <c r="C274" i="12"/>
  <c r="L275" i="12"/>
  <c r="C275" i="12" s="1"/>
  <c r="C278" i="12"/>
  <c r="C279" i="12"/>
  <c r="D284" i="12"/>
  <c r="M284" i="12"/>
  <c r="C282" i="12"/>
  <c r="I281" i="12"/>
  <c r="L288" i="12"/>
  <c r="L286" i="12" s="1"/>
  <c r="E151" i="13"/>
  <c r="G155" i="13"/>
  <c r="G151" i="13" s="1"/>
  <c r="F13" i="15"/>
  <c r="I174" i="15"/>
  <c r="C186" i="11" l="1"/>
  <c r="J285" i="12"/>
  <c r="J49" i="12"/>
  <c r="G285" i="10"/>
  <c r="G49" i="10"/>
  <c r="D285" i="10"/>
  <c r="D49" i="10"/>
  <c r="H50" i="9"/>
  <c r="D51" i="9"/>
  <c r="D50" i="9" s="1"/>
  <c r="D284" i="9"/>
  <c r="N49" i="12"/>
  <c r="N285" i="12"/>
  <c r="N285" i="11"/>
  <c r="N49" i="11"/>
  <c r="J49" i="10"/>
  <c r="J285" i="10"/>
  <c r="G285" i="11"/>
  <c r="G49" i="11"/>
  <c r="H285" i="10"/>
  <c r="H49" i="10"/>
  <c r="E285" i="10"/>
  <c r="E49" i="10"/>
  <c r="K49" i="10"/>
  <c r="K285" i="10"/>
  <c r="K50" i="9"/>
  <c r="I193" i="8"/>
  <c r="C288" i="12"/>
  <c r="K285" i="12"/>
  <c r="K49" i="12"/>
  <c r="N284" i="12"/>
  <c r="C215" i="12"/>
  <c r="L26" i="12"/>
  <c r="C31" i="12"/>
  <c r="L258" i="11"/>
  <c r="L229" i="11" s="1"/>
  <c r="L203" i="11"/>
  <c r="L194" i="11" s="1"/>
  <c r="L193" i="11" s="1"/>
  <c r="I203" i="11"/>
  <c r="C215" i="11"/>
  <c r="F195" i="11"/>
  <c r="F164" i="11"/>
  <c r="C164" i="11" s="1"/>
  <c r="C165" i="11"/>
  <c r="C121" i="11"/>
  <c r="I53" i="11"/>
  <c r="I52" i="11" s="1"/>
  <c r="L74" i="11"/>
  <c r="L51" i="11"/>
  <c r="I268" i="10"/>
  <c r="I284" i="10" s="1"/>
  <c r="H50" i="11"/>
  <c r="O258" i="10"/>
  <c r="O229" i="10" s="1"/>
  <c r="F186" i="10"/>
  <c r="C186" i="10" s="1"/>
  <c r="C21" i="10"/>
  <c r="F287" i="10"/>
  <c r="F20" i="10"/>
  <c r="I193" i="10"/>
  <c r="I50" i="10" s="1"/>
  <c r="E284" i="10"/>
  <c r="C195" i="10"/>
  <c r="F194" i="10"/>
  <c r="C288" i="9"/>
  <c r="F186" i="9"/>
  <c r="C186" i="9" s="1"/>
  <c r="C130" i="9"/>
  <c r="F129" i="9"/>
  <c r="L129" i="9"/>
  <c r="C88" i="9"/>
  <c r="O53" i="9"/>
  <c r="O52" i="9" s="1"/>
  <c r="O51" i="9" s="1"/>
  <c r="H284" i="9"/>
  <c r="F229" i="9"/>
  <c r="I52" i="9"/>
  <c r="I51" i="9" s="1"/>
  <c r="I50" i="9" s="1"/>
  <c r="C258" i="9"/>
  <c r="C94" i="9"/>
  <c r="C68" i="9"/>
  <c r="C178" i="8"/>
  <c r="C130" i="8"/>
  <c r="F129" i="8"/>
  <c r="F82" i="8"/>
  <c r="C82" i="8" s="1"/>
  <c r="I129" i="8"/>
  <c r="I74" i="8" s="1"/>
  <c r="I53" i="8"/>
  <c r="I52" i="8" s="1"/>
  <c r="C54" i="8"/>
  <c r="C27" i="8"/>
  <c r="L26" i="8"/>
  <c r="L193" i="8"/>
  <c r="C115" i="8"/>
  <c r="O51" i="8"/>
  <c r="O50" i="8" s="1"/>
  <c r="M51" i="8"/>
  <c r="M50" i="8" s="1"/>
  <c r="I193" i="12"/>
  <c r="I50" i="12" s="1"/>
  <c r="L269" i="12"/>
  <c r="C269" i="11"/>
  <c r="F268" i="11"/>
  <c r="L186" i="11"/>
  <c r="I287" i="11"/>
  <c r="I286" i="11" s="1"/>
  <c r="I20" i="11"/>
  <c r="C204" i="11"/>
  <c r="F203" i="11"/>
  <c r="L190" i="11"/>
  <c r="C190" i="11" s="1"/>
  <c r="C191" i="11"/>
  <c r="C183" i="11"/>
  <c r="F172" i="11"/>
  <c r="F52" i="11"/>
  <c r="C53" i="11"/>
  <c r="M51" i="11"/>
  <c r="M50" i="11" s="1"/>
  <c r="D285" i="11"/>
  <c r="D49" i="11"/>
  <c r="H284" i="10"/>
  <c r="F250" i="10"/>
  <c r="C250" i="10" s="1"/>
  <c r="C251" i="10"/>
  <c r="F129" i="10"/>
  <c r="C129" i="10" s="1"/>
  <c r="C130" i="10"/>
  <c r="F82" i="10"/>
  <c r="C82" i="10" s="1"/>
  <c r="C83" i="10"/>
  <c r="C53" i="10"/>
  <c r="F52" i="10"/>
  <c r="C94" i="10"/>
  <c r="M285" i="10"/>
  <c r="M49" i="10"/>
  <c r="G49" i="9"/>
  <c r="G285" i="9"/>
  <c r="C230" i="9"/>
  <c r="L75" i="9"/>
  <c r="C76" i="9"/>
  <c r="K284" i="9"/>
  <c r="F230" i="8"/>
  <c r="C232" i="8"/>
  <c r="L51" i="8"/>
  <c r="L50" i="8" s="1"/>
  <c r="F286" i="8"/>
  <c r="C286" i="8" s="1"/>
  <c r="C174" i="8"/>
  <c r="F173" i="8"/>
  <c r="C75" i="8"/>
  <c r="F52" i="8"/>
  <c r="C53" i="8"/>
  <c r="O20" i="8"/>
  <c r="H285" i="12"/>
  <c r="H49" i="12"/>
  <c r="O284" i="12"/>
  <c r="I250" i="11"/>
  <c r="C250" i="11" s="1"/>
  <c r="C251" i="11"/>
  <c r="F230" i="11"/>
  <c r="L172" i="11"/>
  <c r="C129" i="11"/>
  <c r="F287" i="11"/>
  <c r="F20" i="11"/>
  <c r="C21" i="11"/>
  <c r="C130" i="11"/>
  <c r="F74" i="11"/>
  <c r="C74" i="11" s="1"/>
  <c r="K285" i="11"/>
  <c r="K49" i="11"/>
  <c r="L74" i="10"/>
  <c r="L51" i="10" s="1"/>
  <c r="L50" i="10" s="1"/>
  <c r="C288" i="10"/>
  <c r="C82" i="11"/>
  <c r="E285" i="11"/>
  <c r="E49" i="11"/>
  <c r="F258" i="10"/>
  <c r="C258" i="10" s="1"/>
  <c r="C259" i="10"/>
  <c r="F173" i="10"/>
  <c r="C174" i="10"/>
  <c r="C75" i="10"/>
  <c r="C79" i="10"/>
  <c r="C204" i="10"/>
  <c r="N51" i="10"/>
  <c r="N50" i="10" s="1"/>
  <c r="O51" i="10"/>
  <c r="C286" i="9"/>
  <c r="C269" i="9"/>
  <c r="C232" i="9"/>
  <c r="L20" i="9"/>
  <c r="C20" i="9" s="1"/>
  <c r="O20" i="9"/>
  <c r="C150" i="8"/>
  <c r="F268" i="8"/>
  <c r="C269" i="8"/>
  <c r="I173" i="8"/>
  <c r="I172" i="8" s="1"/>
  <c r="I284" i="8" s="1"/>
  <c r="N285" i="8"/>
  <c r="N49" i="8"/>
  <c r="C286" i="12"/>
  <c r="C52" i="12"/>
  <c r="O51" i="12"/>
  <c r="O50" i="12" s="1"/>
  <c r="H284" i="12"/>
  <c r="C251" i="12"/>
  <c r="F250" i="12"/>
  <c r="C250" i="12" s="1"/>
  <c r="C287" i="12"/>
  <c r="F194" i="12"/>
  <c r="C203" i="12"/>
  <c r="I284" i="12"/>
  <c r="D285" i="12"/>
  <c r="D49" i="12"/>
  <c r="C237" i="12"/>
  <c r="C232" i="12"/>
  <c r="F230" i="12"/>
  <c r="F129" i="12"/>
  <c r="C135" i="12"/>
  <c r="I258" i="11"/>
  <c r="C258" i="11" s="1"/>
  <c r="G285" i="12"/>
  <c r="G49" i="12"/>
  <c r="C204" i="12"/>
  <c r="C187" i="11"/>
  <c r="G284" i="11"/>
  <c r="C281" i="11"/>
  <c r="I173" i="11"/>
  <c r="I172" i="11" s="1"/>
  <c r="C259" i="11"/>
  <c r="I229" i="11"/>
  <c r="I284" i="11" s="1"/>
  <c r="I194" i="11"/>
  <c r="C57" i="11"/>
  <c r="C66" i="11"/>
  <c r="F230" i="10"/>
  <c r="C75" i="11"/>
  <c r="L129" i="10"/>
  <c r="O51" i="11"/>
  <c r="O50" i="11" s="1"/>
  <c r="C245" i="10"/>
  <c r="C271" i="10"/>
  <c r="F269" i="10"/>
  <c r="C263" i="10"/>
  <c r="C150" i="10"/>
  <c r="I20" i="10"/>
  <c r="C268" i="9"/>
  <c r="F203" i="9"/>
  <c r="C204" i="9"/>
  <c r="L173" i="9"/>
  <c r="L172" i="9" s="1"/>
  <c r="C54" i="9"/>
  <c r="F53" i="9"/>
  <c r="C173" i="9"/>
  <c r="F172" i="9"/>
  <c r="M285" i="9"/>
  <c r="M49" i="9"/>
  <c r="O229" i="9"/>
  <c r="O284" i="9" s="1"/>
  <c r="C121" i="9"/>
  <c r="F82" i="9"/>
  <c r="C83" i="9"/>
  <c r="N50" i="9"/>
  <c r="O284" i="8"/>
  <c r="O286" i="9"/>
  <c r="F186" i="8"/>
  <c r="C186" i="8" s="1"/>
  <c r="F164" i="8"/>
  <c r="C164" i="8" s="1"/>
  <c r="C165" i="8"/>
  <c r="C195" i="8"/>
  <c r="F194" i="8"/>
  <c r="G285" i="8"/>
  <c r="G49" i="8"/>
  <c r="C66" i="8"/>
  <c r="L284" i="11" l="1"/>
  <c r="I285" i="10"/>
  <c r="I49" i="10"/>
  <c r="O284" i="10"/>
  <c r="O193" i="10"/>
  <c r="C194" i="8"/>
  <c r="C268" i="8"/>
  <c r="L49" i="10"/>
  <c r="L285" i="10"/>
  <c r="C52" i="8"/>
  <c r="C172" i="9"/>
  <c r="O193" i="9"/>
  <c r="C269" i="10"/>
  <c r="F268" i="10"/>
  <c r="N285" i="10"/>
  <c r="N49" i="10"/>
  <c r="C20" i="11"/>
  <c r="F229" i="11"/>
  <c r="C229" i="11" s="1"/>
  <c r="C230" i="11"/>
  <c r="F74" i="8"/>
  <c r="C74" i="8" s="1"/>
  <c r="M285" i="11"/>
  <c r="M49" i="11"/>
  <c r="C173" i="11"/>
  <c r="C203" i="11"/>
  <c r="I285" i="12"/>
  <c r="I49" i="12"/>
  <c r="I51" i="8"/>
  <c r="I50" i="8" s="1"/>
  <c r="O50" i="9"/>
  <c r="C287" i="10"/>
  <c r="F286" i="10"/>
  <c r="C286" i="10" s="1"/>
  <c r="H285" i="11"/>
  <c r="H49" i="11"/>
  <c r="I51" i="11"/>
  <c r="I50" i="11" s="1"/>
  <c r="F194" i="11"/>
  <c r="C195" i="11"/>
  <c r="C26" i="12"/>
  <c r="L20" i="12"/>
  <c r="C20" i="12" s="1"/>
  <c r="K49" i="9"/>
  <c r="K285" i="9"/>
  <c r="N285" i="9"/>
  <c r="N49" i="9"/>
  <c r="I193" i="11"/>
  <c r="F74" i="10"/>
  <c r="C74" i="10" s="1"/>
  <c r="C287" i="11"/>
  <c r="F286" i="11"/>
  <c r="C286" i="11" s="1"/>
  <c r="L285" i="8"/>
  <c r="L49" i="8"/>
  <c r="C52" i="10"/>
  <c r="F51" i="10"/>
  <c r="C268" i="11"/>
  <c r="F284" i="11"/>
  <c r="C284" i="11" s="1"/>
  <c r="M285" i="8"/>
  <c r="M49" i="8"/>
  <c r="C26" i="8"/>
  <c r="L20" i="8"/>
  <c r="C20" i="8" s="1"/>
  <c r="I285" i="9"/>
  <c r="I49" i="9"/>
  <c r="I284" i="9"/>
  <c r="D49" i="9"/>
  <c r="D285" i="9"/>
  <c r="C194" i="12"/>
  <c r="O285" i="8"/>
  <c r="O49" i="8"/>
  <c r="C229" i="9"/>
  <c r="L50" i="11"/>
  <c r="L284" i="10"/>
  <c r="H49" i="9"/>
  <c r="H285" i="9"/>
  <c r="C53" i="9"/>
  <c r="F52" i="9"/>
  <c r="C230" i="10"/>
  <c r="F229" i="10"/>
  <c r="C229" i="10" s="1"/>
  <c r="C129" i="12"/>
  <c r="F74" i="12"/>
  <c r="F172" i="8"/>
  <c r="C172" i="8" s="1"/>
  <c r="C173" i="8"/>
  <c r="L74" i="9"/>
  <c r="L51" i="9" s="1"/>
  <c r="L50" i="9" s="1"/>
  <c r="C75" i="9"/>
  <c r="F51" i="11"/>
  <c r="C52" i="11"/>
  <c r="C82" i="9"/>
  <c r="F74" i="9"/>
  <c r="C203" i="9"/>
  <c r="F194" i="9"/>
  <c r="O285" i="11"/>
  <c r="O49" i="11"/>
  <c r="F229" i="12"/>
  <c r="F193" i="12" s="1"/>
  <c r="C230" i="12"/>
  <c r="O285" i="12"/>
  <c r="O49" i="12"/>
  <c r="O50" i="10"/>
  <c r="F172" i="10"/>
  <c r="C172" i="10" s="1"/>
  <c r="C173" i="10"/>
  <c r="F229" i="8"/>
  <c r="C229" i="8" s="1"/>
  <c r="C230" i="8"/>
  <c r="C172" i="11"/>
  <c r="L268" i="12"/>
  <c r="C269" i="12"/>
  <c r="C129" i="8"/>
  <c r="C129" i="9"/>
  <c r="F193" i="10"/>
  <c r="C193" i="10" s="1"/>
  <c r="C194" i="10"/>
  <c r="C20" i="10"/>
  <c r="C193" i="12" l="1"/>
  <c r="O285" i="10"/>
  <c r="O49" i="10"/>
  <c r="C74" i="9"/>
  <c r="C74" i="12"/>
  <c r="F51" i="12"/>
  <c r="F51" i="9"/>
  <c r="C52" i="9"/>
  <c r="O49" i="9"/>
  <c r="O285" i="9"/>
  <c r="F193" i="8"/>
  <c r="C193" i="8" s="1"/>
  <c r="F50" i="10"/>
  <c r="C51" i="10"/>
  <c r="C268" i="12"/>
  <c r="L284" i="12"/>
  <c r="L193" i="12"/>
  <c r="L50" i="12" s="1"/>
  <c r="L49" i="9"/>
  <c r="L285" i="9"/>
  <c r="L285" i="11"/>
  <c r="L49" i="11"/>
  <c r="I285" i="8"/>
  <c r="I49" i="8"/>
  <c r="C229" i="12"/>
  <c r="F284" i="12"/>
  <c r="C51" i="11"/>
  <c r="I285" i="11"/>
  <c r="I49" i="11"/>
  <c r="F51" i="8"/>
  <c r="C194" i="9"/>
  <c r="F193" i="9"/>
  <c r="C193" i="9" s="1"/>
  <c r="F284" i="9"/>
  <c r="F193" i="11"/>
  <c r="C193" i="11" s="1"/>
  <c r="C194" i="11"/>
  <c r="C268" i="10"/>
  <c r="F284" i="10"/>
  <c r="C284" i="10" s="1"/>
  <c r="F284" i="8"/>
  <c r="C284" i="8" s="1"/>
  <c r="L284" i="9"/>
  <c r="C284" i="9" l="1"/>
  <c r="C284" i="12"/>
  <c r="L285" i="12"/>
  <c r="L49" i="12"/>
  <c r="F285" i="10"/>
  <c r="C285" i="10" s="1"/>
  <c r="F49" i="10"/>
  <c r="C49" i="10" s="1"/>
  <c r="C50" i="10"/>
  <c r="F50" i="9"/>
  <c r="C51" i="9"/>
  <c r="F50" i="11"/>
  <c r="F50" i="12"/>
  <c r="C51" i="12"/>
  <c r="C51" i="8"/>
  <c r="F50" i="8"/>
  <c r="F285" i="12" l="1"/>
  <c r="C285" i="12" s="1"/>
  <c r="F49" i="12"/>
  <c r="C49" i="12" s="1"/>
  <c r="C50" i="12"/>
  <c r="F285" i="8"/>
  <c r="C285" i="8" s="1"/>
  <c r="C50" i="8"/>
  <c r="F49" i="8"/>
  <c r="C49" i="8" s="1"/>
  <c r="F285" i="11"/>
  <c r="C285" i="11" s="1"/>
  <c r="C50" i="11"/>
  <c r="F49" i="11"/>
  <c r="C49" i="11" s="1"/>
  <c r="F285" i="9"/>
  <c r="C285" i="9" s="1"/>
  <c r="C50" i="9"/>
  <c r="F49" i="9"/>
  <c r="C49" i="9" s="1"/>
  <c r="D21" i="7" l="1"/>
  <c r="E21" i="7"/>
  <c r="G21" i="7"/>
  <c r="H21" i="7"/>
  <c r="H20" i="7" s="1"/>
  <c r="J21" i="7"/>
  <c r="K21" i="7"/>
  <c r="M21" i="7"/>
  <c r="N21" i="7"/>
  <c r="F22" i="7"/>
  <c r="I22" i="7"/>
  <c r="L22" i="7"/>
  <c r="O22" i="7"/>
  <c r="F23" i="7"/>
  <c r="I23" i="7"/>
  <c r="L23" i="7"/>
  <c r="O23" i="7"/>
  <c r="F24" i="7"/>
  <c r="I24" i="7"/>
  <c r="F25" i="7"/>
  <c r="C25" i="7" s="1"/>
  <c r="J27" i="7"/>
  <c r="K27" i="7"/>
  <c r="L28" i="7"/>
  <c r="C28" i="7" s="1"/>
  <c r="L29" i="7"/>
  <c r="L30" i="7"/>
  <c r="C30" i="7" s="1"/>
  <c r="J31" i="7"/>
  <c r="K31" i="7"/>
  <c r="L32" i="7"/>
  <c r="L31" i="7" s="1"/>
  <c r="C31" i="7" s="1"/>
  <c r="J33" i="7"/>
  <c r="K33" i="7"/>
  <c r="L34" i="7"/>
  <c r="C34" i="7" s="1"/>
  <c r="L35" i="7"/>
  <c r="C35" i="7" s="1"/>
  <c r="J36" i="7"/>
  <c r="K36" i="7"/>
  <c r="L37" i="7"/>
  <c r="C37" i="7" s="1"/>
  <c r="L38" i="7"/>
  <c r="L39" i="7"/>
  <c r="C39" i="7" s="1"/>
  <c r="L40" i="7"/>
  <c r="C40" i="7" s="1"/>
  <c r="F41" i="7"/>
  <c r="C41" i="7" s="1"/>
  <c r="D42" i="7"/>
  <c r="E42" i="7"/>
  <c r="G42" i="7"/>
  <c r="H42" i="7"/>
  <c r="J42" i="7"/>
  <c r="K42" i="7"/>
  <c r="F43" i="7"/>
  <c r="F42" i="7" s="1"/>
  <c r="I43" i="7"/>
  <c r="L43" i="7"/>
  <c r="L42" i="7" s="1"/>
  <c r="M44" i="7"/>
  <c r="N44" i="7"/>
  <c r="O45" i="7"/>
  <c r="C45" i="7" s="1"/>
  <c r="C46" i="7"/>
  <c r="O46" i="7"/>
  <c r="D54" i="7"/>
  <c r="E54" i="7"/>
  <c r="G54" i="7"/>
  <c r="H54" i="7"/>
  <c r="J54" i="7"/>
  <c r="K54" i="7"/>
  <c r="M54" i="7"/>
  <c r="N54" i="7"/>
  <c r="F55" i="7"/>
  <c r="I55" i="7"/>
  <c r="L55" i="7"/>
  <c r="O55" i="7"/>
  <c r="F56" i="7"/>
  <c r="I56" i="7"/>
  <c r="L56" i="7"/>
  <c r="O56" i="7"/>
  <c r="D57" i="7"/>
  <c r="E57" i="7"/>
  <c r="E53" i="7" s="1"/>
  <c r="G57" i="7"/>
  <c r="H57" i="7"/>
  <c r="J57" i="7"/>
  <c r="K57" i="7"/>
  <c r="M57" i="7"/>
  <c r="M53" i="7" s="1"/>
  <c r="M52" i="7" s="1"/>
  <c r="N57" i="7"/>
  <c r="F58" i="7"/>
  <c r="I58" i="7"/>
  <c r="L58" i="7"/>
  <c r="O58" i="7"/>
  <c r="F59" i="7"/>
  <c r="I59" i="7"/>
  <c r="L59" i="7"/>
  <c r="O59" i="7"/>
  <c r="F60" i="7"/>
  <c r="I60" i="7"/>
  <c r="L60" i="7"/>
  <c r="O60" i="7"/>
  <c r="F61" i="7"/>
  <c r="I61" i="7"/>
  <c r="L61" i="7"/>
  <c r="O61" i="7"/>
  <c r="F62" i="7"/>
  <c r="I62" i="7"/>
  <c r="L62" i="7"/>
  <c r="O62" i="7"/>
  <c r="F63" i="7"/>
  <c r="I63" i="7"/>
  <c r="L63" i="7"/>
  <c r="O63" i="7"/>
  <c r="F64" i="7"/>
  <c r="I64" i="7"/>
  <c r="L64" i="7"/>
  <c r="O64" i="7"/>
  <c r="F65" i="7"/>
  <c r="I65" i="7"/>
  <c r="L65" i="7"/>
  <c r="O65" i="7"/>
  <c r="F67" i="7"/>
  <c r="I67" i="7"/>
  <c r="L67" i="7"/>
  <c r="O67" i="7"/>
  <c r="D68" i="7"/>
  <c r="D66" i="7" s="1"/>
  <c r="E68" i="7"/>
  <c r="E66" i="7" s="1"/>
  <c r="G68" i="7"/>
  <c r="G66" i="7" s="1"/>
  <c r="H68" i="7"/>
  <c r="H66" i="7" s="1"/>
  <c r="J68" i="7"/>
  <c r="J66" i="7" s="1"/>
  <c r="K68" i="7"/>
  <c r="K66" i="7" s="1"/>
  <c r="M68" i="7"/>
  <c r="M66" i="7" s="1"/>
  <c r="N68" i="7"/>
  <c r="N66" i="7" s="1"/>
  <c r="F69" i="7"/>
  <c r="I69" i="7"/>
  <c r="L69" i="7"/>
  <c r="O69" i="7"/>
  <c r="F70" i="7"/>
  <c r="I70" i="7"/>
  <c r="L70" i="7"/>
  <c r="O70" i="7"/>
  <c r="F71" i="7"/>
  <c r="I71" i="7"/>
  <c r="L71" i="7"/>
  <c r="O71" i="7"/>
  <c r="F72" i="7"/>
  <c r="I72" i="7"/>
  <c r="L72" i="7"/>
  <c r="O72" i="7"/>
  <c r="F73" i="7"/>
  <c r="I73" i="7"/>
  <c r="L73" i="7"/>
  <c r="O73" i="7"/>
  <c r="D76" i="7"/>
  <c r="E76" i="7"/>
  <c r="G76" i="7"/>
  <c r="H76" i="7"/>
  <c r="J76" i="7"/>
  <c r="K76" i="7"/>
  <c r="M76" i="7"/>
  <c r="N76" i="7"/>
  <c r="F77" i="7"/>
  <c r="I77" i="7"/>
  <c r="L77" i="7"/>
  <c r="O77" i="7"/>
  <c r="F78" i="7"/>
  <c r="I78" i="7"/>
  <c r="L78" i="7"/>
  <c r="O78" i="7"/>
  <c r="D79" i="7"/>
  <c r="E79" i="7"/>
  <c r="G79" i="7"/>
  <c r="H79" i="7"/>
  <c r="J79" i="7"/>
  <c r="K79" i="7"/>
  <c r="M79" i="7"/>
  <c r="N79" i="7"/>
  <c r="F80" i="7"/>
  <c r="I80" i="7"/>
  <c r="L80" i="7"/>
  <c r="O80" i="7"/>
  <c r="F81" i="7"/>
  <c r="I81" i="7"/>
  <c r="C81" i="7" s="1"/>
  <c r="L81" i="7"/>
  <c r="O81" i="7"/>
  <c r="D83" i="7"/>
  <c r="E83" i="7"/>
  <c r="G83" i="7"/>
  <c r="H83" i="7"/>
  <c r="J83" i="7"/>
  <c r="K83" i="7"/>
  <c r="M83" i="7"/>
  <c r="N83" i="7"/>
  <c r="F84" i="7"/>
  <c r="I84" i="7"/>
  <c r="L84" i="7"/>
  <c r="O84" i="7"/>
  <c r="F85" i="7"/>
  <c r="I85" i="7"/>
  <c r="L85" i="7"/>
  <c r="O85" i="7"/>
  <c r="F86" i="7"/>
  <c r="I86" i="7"/>
  <c r="L86" i="7"/>
  <c r="O86" i="7"/>
  <c r="F87" i="7"/>
  <c r="I87" i="7"/>
  <c r="L87" i="7"/>
  <c r="O87" i="7"/>
  <c r="O83" i="7" s="1"/>
  <c r="D88" i="7"/>
  <c r="E88" i="7"/>
  <c r="G88" i="7"/>
  <c r="H88" i="7"/>
  <c r="J88" i="7"/>
  <c r="K88" i="7"/>
  <c r="M88" i="7"/>
  <c r="N88" i="7"/>
  <c r="F89" i="7"/>
  <c r="I89" i="7"/>
  <c r="L89" i="7"/>
  <c r="O89" i="7"/>
  <c r="F90" i="7"/>
  <c r="I90" i="7"/>
  <c r="L90" i="7"/>
  <c r="O90" i="7"/>
  <c r="F91" i="7"/>
  <c r="I91" i="7"/>
  <c r="L91" i="7"/>
  <c r="O91" i="7"/>
  <c r="F92" i="7"/>
  <c r="I92" i="7"/>
  <c r="L92" i="7"/>
  <c r="O92" i="7"/>
  <c r="F93" i="7"/>
  <c r="I93" i="7"/>
  <c r="L93" i="7"/>
  <c r="O93" i="7"/>
  <c r="D94" i="7"/>
  <c r="E94" i="7"/>
  <c r="G94" i="7"/>
  <c r="H94" i="7"/>
  <c r="J94" i="7"/>
  <c r="K94" i="7"/>
  <c r="M94" i="7"/>
  <c r="N94" i="7"/>
  <c r="F95" i="7"/>
  <c r="I95" i="7"/>
  <c r="L95" i="7"/>
  <c r="O95" i="7"/>
  <c r="F96" i="7"/>
  <c r="I96" i="7"/>
  <c r="L96" i="7"/>
  <c r="O96" i="7"/>
  <c r="F97" i="7"/>
  <c r="I97" i="7"/>
  <c r="L97" i="7"/>
  <c r="O97" i="7"/>
  <c r="F98" i="7"/>
  <c r="I98" i="7"/>
  <c r="L98" i="7"/>
  <c r="O98" i="7"/>
  <c r="F99" i="7"/>
  <c r="I99" i="7"/>
  <c r="L99" i="7"/>
  <c r="O99" i="7"/>
  <c r="F100" i="7"/>
  <c r="I100" i="7"/>
  <c r="L100" i="7"/>
  <c r="O100" i="7"/>
  <c r="F101" i="7"/>
  <c r="I101" i="7"/>
  <c r="L101" i="7"/>
  <c r="O101" i="7"/>
  <c r="D102" i="7"/>
  <c r="E102" i="7"/>
  <c r="G102" i="7"/>
  <c r="H102" i="7"/>
  <c r="J102" i="7"/>
  <c r="K102" i="7"/>
  <c r="M102" i="7"/>
  <c r="N102" i="7"/>
  <c r="F103" i="7"/>
  <c r="I103" i="7"/>
  <c r="L103" i="7"/>
  <c r="O103" i="7"/>
  <c r="F104" i="7"/>
  <c r="I104" i="7"/>
  <c r="L104" i="7"/>
  <c r="O104" i="7"/>
  <c r="F105" i="7"/>
  <c r="I105" i="7"/>
  <c r="L105" i="7"/>
  <c r="O105" i="7"/>
  <c r="F106" i="7"/>
  <c r="I106" i="7"/>
  <c r="L106" i="7"/>
  <c r="O106" i="7"/>
  <c r="F107" i="7"/>
  <c r="I107" i="7"/>
  <c r="L107" i="7"/>
  <c r="O107" i="7"/>
  <c r="F108" i="7"/>
  <c r="I108" i="7"/>
  <c r="L108" i="7"/>
  <c r="O108" i="7"/>
  <c r="F109" i="7"/>
  <c r="I109" i="7"/>
  <c r="L109" i="7"/>
  <c r="O109" i="7"/>
  <c r="F110" i="7"/>
  <c r="I110" i="7"/>
  <c r="L110" i="7"/>
  <c r="O110" i="7"/>
  <c r="D111" i="7"/>
  <c r="E111" i="7"/>
  <c r="G111" i="7"/>
  <c r="H111" i="7"/>
  <c r="J111" i="7"/>
  <c r="K111" i="7"/>
  <c r="M111" i="7"/>
  <c r="N111" i="7"/>
  <c r="F112" i="7"/>
  <c r="I112" i="7"/>
  <c r="L112" i="7"/>
  <c r="O112" i="7"/>
  <c r="F113" i="7"/>
  <c r="I113" i="7"/>
  <c r="L113" i="7"/>
  <c r="O113" i="7"/>
  <c r="F114" i="7"/>
  <c r="I114" i="7"/>
  <c r="L114" i="7"/>
  <c r="O114" i="7"/>
  <c r="O111" i="7" s="1"/>
  <c r="D115" i="7"/>
  <c r="E115" i="7"/>
  <c r="G115" i="7"/>
  <c r="H115" i="7"/>
  <c r="J115" i="7"/>
  <c r="K115" i="7"/>
  <c r="M115" i="7"/>
  <c r="N115" i="7"/>
  <c r="F116" i="7"/>
  <c r="I116" i="7"/>
  <c r="L116" i="7"/>
  <c r="O116" i="7"/>
  <c r="F117" i="7"/>
  <c r="I117" i="7"/>
  <c r="L117" i="7"/>
  <c r="O117" i="7"/>
  <c r="F118" i="7"/>
  <c r="I118" i="7"/>
  <c r="L118" i="7"/>
  <c r="O118" i="7"/>
  <c r="F119" i="7"/>
  <c r="I119" i="7"/>
  <c r="L119" i="7"/>
  <c r="O119" i="7"/>
  <c r="F120" i="7"/>
  <c r="I120" i="7"/>
  <c r="L120" i="7"/>
  <c r="O120" i="7"/>
  <c r="D121" i="7"/>
  <c r="E121" i="7"/>
  <c r="G121" i="7"/>
  <c r="H121" i="7"/>
  <c r="J121" i="7"/>
  <c r="K121" i="7"/>
  <c r="M121" i="7"/>
  <c r="N121" i="7"/>
  <c r="F122" i="7"/>
  <c r="I122" i="7"/>
  <c r="L122" i="7"/>
  <c r="O122" i="7"/>
  <c r="F123" i="7"/>
  <c r="I123" i="7"/>
  <c r="L123" i="7"/>
  <c r="O123" i="7"/>
  <c r="F124" i="7"/>
  <c r="I124" i="7"/>
  <c r="L124" i="7"/>
  <c r="O124" i="7"/>
  <c r="F125" i="7"/>
  <c r="I125" i="7"/>
  <c r="L125" i="7"/>
  <c r="O125" i="7"/>
  <c r="F126" i="7"/>
  <c r="I126" i="7"/>
  <c r="L126" i="7"/>
  <c r="O126" i="7"/>
  <c r="D127" i="7"/>
  <c r="E127" i="7"/>
  <c r="G127" i="7"/>
  <c r="H127" i="7"/>
  <c r="J127" i="7"/>
  <c r="K127" i="7"/>
  <c r="M127" i="7"/>
  <c r="N127" i="7"/>
  <c r="F128" i="7"/>
  <c r="F127" i="7" s="1"/>
  <c r="I128" i="7"/>
  <c r="I127" i="7" s="1"/>
  <c r="L128" i="7"/>
  <c r="L127" i="7" s="1"/>
  <c r="O128" i="7"/>
  <c r="O127" i="7" s="1"/>
  <c r="D130" i="7"/>
  <c r="E130" i="7"/>
  <c r="G130" i="7"/>
  <c r="H130" i="7"/>
  <c r="J130" i="7"/>
  <c r="K130" i="7"/>
  <c r="M130" i="7"/>
  <c r="N130" i="7"/>
  <c r="F131" i="7"/>
  <c r="I131" i="7"/>
  <c r="L131" i="7"/>
  <c r="O131" i="7"/>
  <c r="F132" i="7"/>
  <c r="I132" i="7"/>
  <c r="L132" i="7"/>
  <c r="O132" i="7"/>
  <c r="F133" i="7"/>
  <c r="I133" i="7"/>
  <c r="L133" i="7"/>
  <c r="O133" i="7"/>
  <c r="F134" i="7"/>
  <c r="I134" i="7"/>
  <c r="L134" i="7"/>
  <c r="O134" i="7"/>
  <c r="D135" i="7"/>
  <c r="E135" i="7"/>
  <c r="G135" i="7"/>
  <c r="H135" i="7"/>
  <c r="J135" i="7"/>
  <c r="K135" i="7"/>
  <c r="M135" i="7"/>
  <c r="N135" i="7"/>
  <c r="F136" i="7"/>
  <c r="I136" i="7"/>
  <c r="L136" i="7"/>
  <c r="O136" i="7"/>
  <c r="F137" i="7"/>
  <c r="I137" i="7"/>
  <c r="L137" i="7"/>
  <c r="O137" i="7"/>
  <c r="F138" i="7"/>
  <c r="I138" i="7"/>
  <c r="L138" i="7"/>
  <c r="O138" i="7"/>
  <c r="F139" i="7"/>
  <c r="I139" i="7"/>
  <c r="L139" i="7"/>
  <c r="O139" i="7"/>
  <c r="D140" i="7"/>
  <c r="E140" i="7"/>
  <c r="G140" i="7"/>
  <c r="H140" i="7"/>
  <c r="J140" i="7"/>
  <c r="K140" i="7"/>
  <c r="M140" i="7"/>
  <c r="N140" i="7"/>
  <c r="F141" i="7"/>
  <c r="I141" i="7"/>
  <c r="L141" i="7"/>
  <c r="O141" i="7"/>
  <c r="F142" i="7"/>
  <c r="I142" i="7"/>
  <c r="L142" i="7"/>
  <c r="O142" i="7"/>
  <c r="D143" i="7"/>
  <c r="E143" i="7"/>
  <c r="G143" i="7"/>
  <c r="H143" i="7"/>
  <c r="J143" i="7"/>
  <c r="K143" i="7"/>
  <c r="M143" i="7"/>
  <c r="N143" i="7"/>
  <c r="F144" i="7"/>
  <c r="I144" i="7"/>
  <c r="L144" i="7"/>
  <c r="O144" i="7"/>
  <c r="F145" i="7"/>
  <c r="I145" i="7"/>
  <c r="L145" i="7"/>
  <c r="O145" i="7"/>
  <c r="F146" i="7"/>
  <c r="I146" i="7"/>
  <c r="L146" i="7"/>
  <c r="O146" i="7"/>
  <c r="F147" i="7"/>
  <c r="I147" i="7"/>
  <c r="L147" i="7"/>
  <c r="O147" i="7"/>
  <c r="F148" i="7"/>
  <c r="I148" i="7"/>
  <c r="L148" i="7"/>
  <c r="O148" i="7"/>
  <c r="F149" i="7"/>
  <c r="I149" i="7"/>
  <c r="L149" i="7"/>
  <c r="O149" i="7"/>
  <c r="D150" i="7"/>
  <c r="E150" i="7"/>
  <c r="G150" i="7"/>
  <c r="H150" i="7"/>
  <c r="J150" i="7"/>
  <c r="K150" i="7"/>
  <c r="M150" i="7"/>
  <c r="N150" i="7"/>
  <c r="F151" i="7"/>
  <c r="I151" i="7"/>
  <c r="L151" i="7"/>
  <c r="O151" i="7"/>
  <c r="F152" i="7"/>
  <c r="I152" i="7"/>
  <c r="L152" i="7"/>
  <c r="O152" i="7"/>
  <c r="F153" i="7"/>
  <c r="I153" i="7"/>
  <c r="L153" i="7"/>
  <c r="O153" i="7"/>
  <c r="F154" i="7"/>
  <c r="I154" i="7"/>
  <c r="L154" i="7"/>
  <c r="O154" i="7"/>
  <c r="F155" i="7"/>
  <c r="I155" i="7"/>
  <c r="L155" i="7"/>
  <c r="O155" i="7"/>
  <c r="F156" i="7"/>
  <c r="I156" i="7"/>
  <c r="L156" i="7"/>
  <c r="O156" i="7"/>
  <c r="F157" i="7"/>
  <c r="I157" i="7"/>
  <c r="L157" i="7"/>
  <c r="O157" i="7"/>
  <c r="F158" i="7"/>
  <c r="I158" i="7"/>
  <c r="L158" i="7"/>
  <c r="O158" i="7"/>
  <c r="D159" i="7"/>
  <c r="E159" i="7"/>
  <c r="G159" i="7"/>
  <c r="H159" i="7"/>
  <c r="J159" i="7"/>
  <c r="K159" i="7"/>
  <c r="M159" i="7"/>
  <c r="N159" i="7"/>
  <c r="F160" i="7"/>
  <c r="I160" i="7"/>
  <c r="L160" i="7"/>
  <c r="O160" i="7"/>
  <c r="F161" i="7"/>
  <c r="I161" i="7"/>
  <c r="L161" i="7"/>
  <c r="O161" i="7"/>
  <c r="F162" i="7"/>
  <c r="I162" i="7"/>
  <c r="L162" i="7"/>
  <c r="O162" i="7"/>
  <c r="F163" i="7"/>
  <c r="I163" i="7"/>
  <c r="L163" i="7"/>
  <c r="O163" i="7"/>
  <c r="D165" i="7"/>
  <c r="D164" i="7" s="1"/>
  <c r="E165" i="7"/>
  <c r="E164" i="7" s="1"/>
  <c r="G165" i="7"/>
  <c r="G164" i="7" s="1"/>
  <c r="H165" i="7"/>
  <c r="H164" i="7" s="1"/>
  <c r="J165" i="7"/>
  <c r="J164" i="7" s="1"/>
  <c r="K165" i="7"/>
  <c r="K164" i="7" s="1"/>
  <c r="M165" i="7"/>
  <c r="M164" i="7" s="1"/>
  <c r="N165" i="7"/>
  <c r="N164" i="7" s="1"/>
  <c r="F166" i="7"/>
  <c r="I166" i="7"/>
  <c r="L166" i="7"/>
  <c r="O166" i="7"/>
  <c r="F167" i="7"/>
  <c r="I167" i="7"/>
  <c r="L167" i="7"/>
  <c r="O167" i="7"/>
  <c r="F168" i="7"/>
  <c r="I168" i="7"/>
  <c r="L168" i="7"/>
  <c r="O168" i="7"/>
  <c r="F169" i="7"/>
  <c r="I169" i="7"/>
  <c r="L169" i="7"/>
  <c r="O169" i="7"/>
  <c r="F170" i="7"/>
  <c r="I170" i="7"/>
  <c r="L170" i="7"/>
  <c r="O170" i="7"/>
  <c r="F171" i="7"/>
  <c r="I171" i="7"/>
  <c r="L171" i="7"/>
  <c r="O171" i="7"/>
  <c r="D174" i="7"/>
  <c r="E174" i="7"/>
  <c r="G174" i="7"/>
  <c r="H174" i="7"/>
  <c r="J174" i="7"/>
  <c r="K174" i="7"/>
  <c r="M174" i="7"/>
  <c r="N174" i="7"/>
  <c r="F175" i="7"/>
  <c r="I175" i="7"/>
  <c r="L175" i="7"/>
  <c r="O175" i="7"/>
  <c r="F176" i="7"/>
  <c r="I176" i="7"/>
  <c r="L176" i="7"/>
  <c r="O176" i="7"/>
  <c r="F177" i="7"/>
  <c r="I177" i="7"/>
  <c r="I174" i="7" s="1"/>
  <c r="L177" i="7"/>
  <c r="O177" i="7"/>
  <c r="D178" i="7"/>
  <c r="E178" i="7"/>
  <c r="E173" i="7" s="1"/>
  <c r="G178" i="7"/>
  <c r="H178" i="7"/>
  <c r="J178" i="7"/>
  <c r="J173" i="7" s="1"/>
  <c r="K178" i="7"/>
  <c r="M178" i="7"/>
  <c r="M173" i="7" s="1"/>
  <c r="N178" i="7"/>
  <c r="F179" i="7"/>
  <c r="I179" i="7"/>
  <c r="L179" i="7"/>
  <c r="O179" i="7"/>
  <c r="F180" i="7"/>
  <c r="I180" i="7"/>
  <c r="L180" i="7"/>
  <c r="O180" i="7"/>
  <c r="F181" i="7"/>
  <c r="I181" i="7"/>
  <c r="L181" i="7"/>
  <c r="O181" i="7"/>
  <c r="F182" i="7"/>
  <c r="I182" i="7"/>
  <c r="L182" i="7"/>
  <c r="O182" i="7"/>
  <c r="D183" i="7"/>
  <c r="E183" i="7"/>
  <c r="G183" i="7"/>
  <c r="H183" i="7"/>
  <c r="J183" i="7"/>
  <c r="K183" i="7"/>
  <c r="M183" i="7"/>
  <c r="N183" i="7"/>
  <c r="F184" i="7"/>
  <c r="I184" i="7"/>
  <c r="L184" i="7"/>
  <c r="O184" i="7"/>
  <c r="F185" i="7"/>
  <c r="I185" i="7"/>
  <c r="L185" i="7"/>
  <c r="O185" i="7"/>
  <c r="D187" i="7"/>
  <c r="E187" i="7"/>
  <c r="G187" i="7"/>
  <c r="H187" i="7"/>
  <c r="J187" i="7"/>
  <c r="K187" i="7"/>
  <c r="M187" i="7"/>
  <c r="N187" i="7"/>
  <c r="F188" i="7"/>
  <c r="I188" i="7"/>
  <c r="L188" i="7"/>
  <c r="O188" i="7"/>
  <c r="F189" i="7"/>
  <c r="I189" i="7"/>
  <c r="L189" i="7"/>
  <c r="O189" i="7"/>
  <c r="D190" i="7"/>
  <c r="D191" i="7"/>
  <c r="E191" i="7"/>
  <c r="E190" i="7" s="1"/>
  <c r="G191" i="7"/>
  <c r="G190" i="7" s="1"/>
  <c r="H191" i="7"/>
  <c r="H190" i="7" s="1"/>
  <c r="J191" i="7"/>
  <c r="J190" i="7" s="1"/>
  <c r="K191" i="7"/>
  <c r="K190" i="7" s="1"/>
  <c r="M191" i="7"/>
  <c r="M190" i="7" s="1"/>
  <c r="N191" i="7"/>
  <c r="N190" i="7" s="1"/>
  <c r="F192" i="7"/>
  <c r="F191" i="7" s="1"/>
  <c r="I192" i="7"/>
  <c r="I191" i="7" s="1"/>
  <c r="I190" i="7" s="1"/>
  <c r="L192" i="7"/>
  <c r="O192" i="7"/>
  <c r="O191" i="7" s="1"/>
  <c r="O190" i="7" s="1"/>
  <c r="F196" i="7"/>
  <c r="I196" i="7"/>
  <c r="L196" i="7"/>
  <c r="O196" i="7"/>
  <c r="D197" i="7"/>
  <c r="D195" i="7" s="1"/>
  <c r="E197" i="7"/>
  <c r="E195" i="7" s="1"/>
  <c r="G197" i="7"/>
  <c r="G195" i="7" s="1"/>
  <c r="H197" i="7"/>
  <c r="H195" i="7" s="1"/>
  <c r="J197" i="7"/>
  <c r="J195" i="7" s="1"/>
  <c r="K197" i="7"/>
  <c r="K195" i="7" s="1"/>
  <c r="M197" i="7"/>
  <c r="M195" i="7" s="1"/>
  <c r="N197" i="7"/>
  <c r="N195" i="7" s="1"/>
  <c r="F198" i="7"/>
  <c r="I198" i="7"/>
  <c r="L198" i="7"/>
  <c r="O198" i="7"/>
  <c r="F199" i="7"/>
  <c r="I199" i="7"/>
  <c r="L199" i="7"/>
  <c r="O199" i="7"/>
  <c r="F200" i="7"/>
  <c r="I200" i="7"/>
  <c r="L200" i="7"/>
  <c r="O200" i="7"/>
  <c r="F201" i="7"/>
  <c r="I201" i="7"/>
  <c r="L201" i="7"/>
  <c r="O201" i="7"/>
  <c r="F202" i="7"/>
  <c r="I202" i="7"/>
  <c r="L202" i="7"/>
  <c r="O202" i="7"/>
  <c r="D204" i="7"/>
  <c r="E204" i="7"/>
  <c r="G204" i="7"/>
  <c r="H204" i="7"/>
  <c r="J204" i="7"/>
  <c r="K204" i="7"/>
  <c r="M204" i="7"/>
  <c r="N204" i="7"/>
  <c r="F205" i="7"/>
  <c r="I205" i="7"/>
  <c r="L205" i="7"/>
  <c r="O205" i="7"/>
  <c r="F206" i="7"/>
  <c r="I206" i="7"/>
  <c r="L206" i="7"/>
  <c r="O206" i="7"/>
  <c r="F207" i="7"/>
  <c r="I207" i="7"/>
  <c r="L207" i="7"/>
  <c r="O207" i="7"/>
  <c r="F208" i="7"/>
  <c r="I208" i="7"/>
  <c r="L208" i="7"/>
  <c r="O208" i="7"/>
  <c r="F209" i="7"/>
  <c r="I209" i="7"/>
  <c r="L209" i="7"/>
  <c r="O209" i="7"/>
  <c r="F210" i="7"/>
  <c r="I210" i="7"/>
  <c r="L210" i="7"/>
  <c r="O210" i="7"/>
  <c r="F211" i="7"/>
  <c r="I211" i="7"/>
  <c r="L211" i="7"/>
  <c r="O211" i="7"/>
  <c r="F212" i="7"/>
  <c r="I212" i="7"/>
  <c r="L212" i="7"/>
  <c r="O212" i="7"/>
  <c r="F213" i="7"/>
  <c r="I213" i="7"/>
  <c r="L213" i="7"/>
  <c r="O213" i="7"/>
  <c r="F214" i="7"/>
  <c r="I214" i="7"/>
  <c r="L214" i="7"/>
  <c r="O214" i="7"/>
  <c r="D215" i="7"/>
  <c r="E215" i="7"/>
  <c r="G215" i="7"/>
  <c r="H215" i="7"/>
  <c r="J215" i="7"/>
  <c r="K215" i="7"/>
  <c r="M215" i="7"/>
  <c r="N215" i="7"/>
  <c r="F216" i="7"/>
  <c r="I216" i="7"/>
  <c r="L216" i="7"/>
  <c r="O216" i="7"/>
  <c r="F217" i="7"/>
  <c r="I217" i="7"/>
  <c r="L217" i="7"/>
  <c r="O217" i="7"/>
  <c r="F218" i="7"/>
  <c r="I218" i="7"/>
  <c r="L218" i="7"/>
  <c r="O218" i="7"/>
  <c r="F219" i="7"/>
  <c r="I219" i="7"/>
  <c r="L219" i="7"/>
  <c r="O219" i="7"/>
  <c r="F220" i="7"/>
  <c r="I220" i="7"/>
  <c r="L220" i="7"/>
  <c r="O220" i="7"/>
  <c r="F221" i="7"/>
  <c r="I221" i="7"/>
  <c r="L221" i="7"/>
  <c r="O221" i="7"/>
  <c r="F222" i="7"/>
  <c r="I222" i="7"/>
  <c r="L222" i="7"/>
  <c r="O222" i="7"/>
  <c r="F223" i="7"/>
  <c r="I223" i="7"/>
  <c r="L223" i="7"/>
  <c r="O223" i="7"/>
  <c r="F224" i="7"/>
  <c r="I224" i="7"/>
  <c r="L224" i="7"/>
  <c r="O224" i="7"/>
  <c r="F225" i="7"/>
  <c r="I225" i="7"/>
  <c r="L225" i="7"/>
  <c r="O225" i="7"/>
  <c r="D226" i="7"/>
  <c r="E226" i="7"/>
  <c r="G226" i="7"/>
  <c r="H226" i="7"/>
  <c r="J226" i="7"/>
  <c r="K226" i="7"/>
  <c r="M226" i="7"/>
  <c r="N226" i="7"/>
  <c r="F227" i="7"/>
  <c r="F226" i="7" s="1"/>
  <c r="I227" i="7"/>
  <c r="I226" i="7" s="1"/>
  <c r="L227" i="7"/>
  <c r="O227" i="7"/>
  <c r="O226" i="7" s="1"/>
  <c r="F228" i="7"/>
  <c r="I228" i="7"/>
  <c r="L228" i="7"/>
  <c r="O228" i="7"/>
  <c r="F231" i="7"/>
  <c r="I231" i="7"/>
  <c r="L231" i="7"/>
  <c r="O231" i="7"/>
  <c r="D232" i="7"/>
  <c r="E232" i="7"/>
  <c r="G232" i="7"/>
  <c r="H232" i="7"/>
  <c r="J232" i="7"/>
  <c r="K232" i="7"/>
  <c r="M232" i="7"/>
  <c r="N232" i="7"/>
  <c r="F233" i="7"/>
  <c r="I233" i="7"/>
  <c r="I232" i="7" s="1"/>
  <c r="L233" i="7"/>
  <c r="L232" i="7" s="1"/>
  <c r="O233" i="7"/>
  <c r="O232" i="7" s="1"/>
  <c r="D234" i="7"/>
  <c r="E234" i="7"/>
  <c r="G234" i="7"/>
  <c r="H234" i="7"/>
  <c r="J234" i="7"/>
  <c r="K234" i="7"/>
  <c r="M234" i="7"/>
  <c r="N234" i="7"/>
  <c r="F235" i="7"/>
  <c r="I235" i="7"/>
  <c r="L235" i="7"/>
  <c r="O235" i="7"/>
  <c r="F236" i="7"/>
  <c r="I236" i="7"/>
  <c r="L236" i="7"/>
  <c r="O236" i="7"/>
  <c r="D237" i="7"/>
  <c r="E237" i="7"/>
  <c r="G237" i="7"/>
  <c r="H237" i="7"/>
  <c r="J237" i="7"/>
  <c r="K237" i="7"/>
  <c r="M237" i="7"/>
  <c r="N237" i="7"/>
  <c r="F238" i="7"/>
  <c r="I238" i="7"/>
  <c r="L238" i="7"/>
  <c r="O238" i="7"/>
  <c r="F239" i="7"/>
  <c r="I239" i="7"/>
  <c r="L239" i="7"/>
  <c r="O239" i="7"/>
  <c r="F240" i="7"/>
  <c r="I240" i="7"/>
  <c r="L240" i="7"/>
  <c r="O240" i="7"/>
  <c r="F241" i="7"/>
  <c r="I241" i="7"/>
  <c r="L241" i="7"/>
  <c r="O241" i="7"/>
  <c r="F242" i="7"/>
  <c r="I242" i="7"/>
  <c r="L242" i="7"/>
  <c r="O242" i="7"/>
  <c r="F243" i="7"/>
  <c r="I243" i="7"/>
  <c r="L243" i="7"/>
  <c r="O243" i="7"/>
  <c r="F244" i="7"/>
  <c r="I244" i="7"/>
  <c r="L244" i="7"/>
  <c r="O244" i="7"/>
  <c r="D245" i="7"/>
  <c r="E245" i="7"/>
  <c r="G245" i="7"/>
  <c r="H245" i="7"/>
  <c r="J245" i="7"/>
  <c r="K245" i="7"/>
  <c r="M245" i="7"/>
  <c r="N245" i="7"/>
  <c r="F246" i="7"/>
  <c r="I246" i="7"/>
  <c r="L246" i="7"/>
  <c r="O246" i="7"/>
  <c r="F247" i="7"/>
  <c r="I247" i="7"/>
  <c r="L247" i="7"/>
  <c r="O247" i="7"/>
  <c r="F248" i="7"/>
  <c r="I248" i="7"/>
  <c r="L248" i="7"/>
  <c r="O248" i="7"/>
  <c r="F249" i="7"/>
  <c r="I249" i="7"/>
  <c r="L249" i="7"/>
  <c r="O249" i="7"/>
  <c r="D251" i="7"/>
  <c r="D250" i="7" s="1"/>
  <c r="E251" i="7"/>
  <c r="E250" i="7" s="1"/>
  <c r="G251" i="7"/>
  <c r="G250" i="7" s="1"/>
  <c r="H251" i="7"/>
  <c r="H250" i="7" s="1"/>
  <c r="J251" i="7"/>
  <c r="J250" i="7" s="1"/>
  <c r="K251" i="7"/>
  <c r="K250" i="7" s="1"/>
  <c r="M251" i="7"/>
  <c r="M250" i="7" s="1"/>
  <c r="N251" i="7"/>
  <c r="N250" i="7" s="1"/>
  <c r="F252" i="7"/>
  <c r="I252" i="7"/>
  <c r="L252" i="7"/>
  <c r="O252" i="7"/>
  <c r="F253" i="7"/>
  <c r="I253" i="7"/>
  <c r="L253" i="7"/>
  <c r="O253" i="7"/>
  <c r="F254" i="7"/>
  <c r="I254" i="7"/>
  <c r="L254" i="7"/>
  <c r="C254" i="7" s="1"/>
  <c r="O254" i="7"/>
  <c r="F255" i="7"/>
  <c r="I255" i="7"/>
  <c r="L255" i="7"/>
  <c r="O255" i="7"/>
  <c r="F256" i="7"/>
  <c r="I256" i="7"/>
  <c r="L256" i="7"/>
  <c r="O256" i="7"/>
  <c r="F257" i="7"/>
  <c r="I257" i="7"/>
  <c r="L257" i="7"/>
  <c r="O257" i="7"/>
  <c r="D259" i="7"/>
  <c r="E259" i="7"/>
  <c r="G259" i="7"/>
  <c r="H259" i="7"/>
  <c r="J259" i="7"/>
  <c r="K259" i="7"/>
  <c r="M259" i="7"/>
  <c r="N259" i="7"/>
  <c r="F260" i="7"/>
  <c r="I260" i="7"/>
  <c r="L260" i="7"/>
  <c r="O260" i="7"/>
  <c r="F261" i="7"/>
  <c r="I261" i="7"/>
  <c r="L261" i="7"/>
  <c r="O261" i="7"/>
  <c r="F262" i="7"/>
  <c r="I262" i="7"/>
  <c r="L262" i="7"/>
  <c r="O262" i="7"/>
  <c r="D263" i="7"/>
  <c r="E263" i="7"/>
  <c r="G263" i="7"/>
  <c r="H263" i="7"/>
  <c r="J263" i="7"/>
  <c r="K263" i="7"/>
  <c r="M263" i="7"/>
  <c r="N263" i="7"/>
  <c r="F264" i="7"/>
  <c r="I264" i="7"/>
  <c r="L264" i="7"/>
  <c r="O264" i="7"/>
  <c r="F265" i="7"/>
  <c r="I265" i="7"/>
  <c r="L265" i="7"/>
  <c r="O265" i="7"/>
  <c r="F266" i="7"/>
  <c r="I266" i="7"/>
  <c r="L266" i="7"/>
  <c r="C266" i="7" s="1"/>
  <c r="O266" i="7"/>
  <c r="F267" i="7"/>
  <c r="I267" i="7"/>
  <c r="L267" i="7"/>
  <c r="O267" i="7"/>
  <c r="F270" i="7"/>
  <c r="I270" i="7"/>
  <c r="L270" i="7"/>
  <c r="O270" i="7"/>
  <c r="D271" i="7"/>
  <c r="E271" i="7"/>
  <c r="G271" i="7"/>
  <c r="H271" i="7"/>
  <c r="J271" i="7"/>
  <c r="K271" i="7"/>
  <c r="M271" i="7"/>
  <c r="N271" i="7"/>
  <c r="F272" i="7"/>
  <c r="I272" i="7"/>
  <c r="L272" i="7"/>
  <c r="L271" i="7" s="1"/>
  <c r="O272" i="7"/>
  <c r="F273" i="7"/>
  <c r="I273" i="7"/>
  <c r="L273" i="7"/>
  <c r="O273" i="7"/>
  <c r="F274" i="7"/>
  <c r="I274" i="7"/>
  <c r="L274" i="7"/>
  <c r="O274" i="7"/>
  <c r="D275" i="7"/>
  <c r="E275" i="7"/>
  <c r="G275" i="7"/>
  <c r="H275" i="7"/>
  <c r="J275" i="7"/>
  <c r="K275" i="7"/>
  <c r="M275" i="7"/>
  <c r="N275" i="7"/>
  <c r="F276" i="7"/>
  <c r="I276" i="7"/>
  <c r="L276" i="7"/>
  <c r="O276" i="7"/>
  <c r="F277" i="7"/>
  <c r="I277" i="7"/>
  <c r="I275" i="7" s="1"/>
  <c r="L277" i="7"/>
  <c r="O277" i="7"/>
  <c r="F278" i="7"/>
  <c r="I278" i="7"/>
  <c r="L278" i="7"/>
  <c r="O278" i="7"/>
  <c r="D279" i="7"/>
  <c r="E279" i="7"/>
  <c r="G279" i="7"/>
  <c r="G268" i="7" s="1"/>
  <c r="H279" i="7"/>
  <c r="H268" i="7" s="1"/>
  <c r="J279" i="7"/>
  <c r="J268" i="7" s="1"/>
  <c r="K279" i="7"/>
  <c r="K268" i="7" s="1"/>
  <c r="M279" i="7"/>
  <c r="M268" i="7" s="1"/>
  <c r="N279" i="7"/>
  <c r="N268" i="7" s="1"/>
  <c r="F280" i="7"/>
  <c r="F279" i="7" s="1"/>
  <c r="I280" i="7"/>
  <c r="I279" i="7" s="1"/>
  <c r="L280" i="7"/>
  <c r="L279" i="7" s="1"/>
  <c r="O280" i="7"/>
  <c r="O279" i="7" s="1"/>
  <c r="D281" i="7"/>
  <c r="E281" i="7"/>
  <c r="G281" i="7"/>
  <c r="G287" i="7" s="1"/>
  <c r="H281" i="7"/>
  <c r="J281" i="7"/>
  <c r="K281" i="7"/>
  <c r="M281" i="7"/>
  <c r="N281" i="7"/>
  <c r="F282" i="7"/>
  <c r="I282" i="7"/>
  <c r="L282" i="7"/>
  <c r="L281" i="7" s="1"/>
  <c r="O282" i="7"/>
  <c r="F283" i="7"/>
  <c r="I283" i="7"/>
  <c r="L283" i="7"/>
  <c r="O283" i="7"/>
  <c r="O281" i="7" s="1"/>
  <c r="D287" i="7"/>
  <c r="K287" i="7"/>
  <c r="D288" i="7"/>
  <c r="E288" i="7"/>
  <c r="G288" i="7"/>
  <c r="H288" i="7"/>
  <c r="J288" i="7"/>
  <c r="K288" i="7"/>
  <c r="M288" i="7"/>
  <c r="N288" i="7"/>
  <c r="F289" i="7"/>
  <c r="I289" i="7"/>
  <c r="L289" i="7"/>
  <c r="O289" i="7"/>
  <c r="F290" i="7"/>
  <c r="I290" i="7"/>
  <c r="L290" i="7"/>
  <c r="O290" i="7"/>
  <c r="F291" i="7"/>
  <c r="I291" i="7"/>
  <c r="L291" i="7"/>
  <c r="O291" i="7"/>
  <c r="F292" i="7"/>
  <c r="I292" i="7"/>
  <c r="L292" i="7"/>
  <c r="O292" i="7"/>
  <c r="F293" i="7"/>
  <c r="I293" i="7"/>
  <c r="L293" i="7"/>
  <c r="O293" i="7"/>
  <c r="F294" i="7"/>
  <c r="I294" i="7"/>
  <c r="L294" i="7"/>
  <c r="O294" i="7"/>
  <c r="F295" i="7"/>
  <c r="I295" i="7"/>
  <c r="L295" i="7"/>
  <c r="O295" i="7"/>
  <c r="F296" i="7"/>
  <c r="I296" i="7"/>
  <c r="L296" i="7"/>
  <c r="O296" i="7"/>
  <c r="C295" i="7" l="1"/>
  <c r="O187" i="7"/>
  <c r="O186" i="7" s="1"/>
  <c r="O183" i="7"/>
  <c r="C200" i="7"/>
  <c r="N20" i="7"/>
  <c r="I21" i="7"/>
  <c r="E287" i="7"/>
  <c r="E286" i="7" s="1"/>
  <c r="C253" i="7"/>
  <c r="C252" i="7"/>
  <c r="E230" i="7"/>
  <c r="I197" i="7"/>
  <c r="O174" i="7"/>
  <c r="K75" i="7"/>
  <c r="I288" i="7"/>
  <c r="D286" i="7"/>
  <c r="F281" i="7"/>
  <c r="C281" i="7" s="1"/>
  <c r="D269" i="7"/>
  <c r="D268" i="7" s="1"/>
  <c r="K258" i="7"/>
  <c r="E258" i="7"/>
  <c r="C242" i="7"/>
  <c r="O234" i="7"/>
  <c r="C222" i="7"/>
  <c r="C214" i="7"/>
  <c r="C210" i="7"/>
  <c r="C206" i="7"/>
  <c r="N203" i="7"/>
  <c r="C185" i="7"/>
  <c r="E172" i="7"/>
  <c r="O159" i="7"/>
  <c r="O140" i="7"/>
  <c r="N129" i="7"/>
  <c r="C139" i="7"/>
  <c r="O135" i="7"/>
  <c r="O115" i="7"/>
  <c r="O79" i="7"/>
  <c r="C65" i="7"/>
  <c r="C62" i="7"/>
  <c r="C61" i="7"/>
  <c r="F54" i="7"/>
  <c r="E129" i="7"/>
  <c r="C294" i="7"/>
  <c r="C293" i="7"/>
  <c r="C291" i="7"/>
  <c r="C265" i="7"/>
  <c r="C261" i="7"/>
  <c r="F259" i="7"/>
  <c r="H186" i="7"/>
  <c r="J186" i="7"/>
  <c r="D186" i="7"/>
  <c r="C156" i="7"/>
  <c r="C152" i="7"/>
  <c r="C148" i="7"/>
  <c r="M129" i="7"/>
  <c r="C127" i="7"/>
  <c r="L94" i="7"/>
  <c r="L76" i="7"/>
  <c r="G75" i="7"/>
  <c r="L21" i="7"/>
  <c r="L287" i="7" s="1"/>
  <c r="M20" i="7"/>
  <c r="K230" i="7"/>
  <c r="K229" i="7" s="1"/>
  <c r="C278" i="7"/>
  <c r="C274" i="7"/>
  <c r="I271" i="7"/>
  <c r="G258" i="7"/>
  <c r="J230" i="7"/>
  <c r="J203" i="7"/>
  <c r="C180" i="7"/>
  <c r="L178" i="7"/>
  <c r="M172" i="7"/>
  <c r="C168" i="7"/>
  <c r="C134" i="7"/>
  <c r="C110" i="7"/>
  <c r="C109" i="7"/>
  <c r="C106" i="7"/>
  <c r="C101" i="7"/>
  <c r="C98" i="7"/>
  <c r="C97" i="7"/>
  <c r="C70" i="7"/>
  <c r="F68" i="7"/>
  <c r="C24" i="7"/>
  <c r="L165" i="7"/>
  <c r="L164" i="7" s="1"/>
  <c r="F130" i="7"/>
  <c r="L121" i="7"/>
  <c r="D53" i="7"/>
  <c r="O288" i="7"/>
  <c r="C290" i="7"/>
  <c r="C289" i="7"/>
  <c r="H287" i="7"/>
  <c r="H286" i="7" s="1"/>
  <c r="I281" i="7"/>
  <c r="F275" i="7"/>
  <c r="F271" i="7"/>
  <c r="C267" i="7"/>
  <c r="C262" i="7"/>
  <c r="O259" i="7"/>
  <c r="N258" i="7"/>
  <c r="H258" i="7"/>
  <c r="D258" i="7"/>
  <c r="C255" i="7"/>
  <c r="L245" i="7"/>
  <c r="L237" i="7"/>
  <c r="N230" i="7"/>
  <c r="C228" i="7"/>
  <c r="C223" i="7"/>
  <c r="C219" i="7"/>
  <c r="L215" i="7"/>
  <c r="C211" i="7"/>
  <c r="C207" i="7"/>
  <c r="L204" i="7"/>
  <c r="M203" i="7"/>
  <c r="C201" i="7"/>
  <c r="F197" i="7"/>
  <c r="F183" i="7"/>
  <c r="G173" i="7"/>
  <c r="C169" i="7"/>
  <c r="C162" i="7"/>
  <c r="F159" i="7"/>
  <c r="C157" i="7"/>
  <c r="C153" i="7"/>
  <c r="C149" i="7"/>
  <c r="O130" i="7"/>
  <c r="O129" i="7" s="1"/>
  <c r="I121" i="7"/>
  <c r="C107" i="7"/>
  <c r="C99" i="7"/>
  <c r="D82" i="7"/>
  <c r="C90" i="7"/>
  <c r="C89" i="7"/>
  <c r="C86" i="7"/>
  <c r="E75" i="7"/>
  <c r="C71" i="7"/>
  <c r="C63" i="7"/>
  <c r="C59" i="7"/>
  <c r="O54" i="7"/>
  <c r="N53" i="7"/>
  <c r="N52" i="7" s="1"/>
  <c r="H53" i="7"/>
  <c r="H52" i="7" s="1"/>
  <c r="L36" i="7"/>
  <c r="C36" i="7" s="1"/>
  <c r="C32" i="7"/>
  <c r="L27" i="7"/>
  <c r="J26" i="7"/>
  <c r="J20" i="7" s="1"/>
  <c r="O263" i="7"/>
  <c r="M75" i="7"/>
  <c r="J53" i="7"/>
  <c r="J52" i="7" s="1"/>
  <c r="K26" i="7"/>
  <c r="K20" i="7" s="1"/>
  <c r="C296" i="7"/>
  <c r="C292" i="7"/>
  <c r="C283" i="7"/>
  <c r="O275" i="7"/>
  <c r="O271" i="7"/>
  <c r="C272" i="7"/>
  <c r="L259" i="7"/>
  <c r="M258" i="7"/>
  <c r="C256" i="7"/>
  <c r="C244" i="7"/>
  <c r="C240" i="7"/>
  <c r="G230" i="7"/>
  <c r="M230" i="7"/>
  <c r="C220" i="7"/>
  <c r="K203" i="7"/>
  <c r="C212" i="7"/>
  <c r="C208" i="7"/>
  <c r="E203" i="7"/>
  <c r="E194" i="7" s="1"/>
  <c r="E193" i="7" s="1"/>
  <c r="C202" i="7"/>
  <c r="O197" i="7"/>
  <c r="O195" i="7" s="1"/>
  <c r="C189" i="7"/>
  <c r="I187" i="7"/>
  <c r="I186" i="7" s="1"/>
  <c r="M186" i="7"/>
  <c r="G186" i="7"/>
  <c r="C182" i="7"/>
  <c r="K173" i="7"/>
  <c r="K172" i="7" s="1"/>
  <c r="C170" i="7"/>
  <c r="C163" i="7"/>
  <c r="C158" i="7"/>
  <c r="C154" i="7"/>
  <c r="C146" i="7"/>
  <c r="C142" i="7"/>
  <c r="C137" i="7"/>
  <c r="C126" i="7"/>
  <c r="C125" i="7"/>
  <c r="C123" i="7"/>
  <c r="C119" i="7"/>
  <c r="C108" i="7"/>
  <c r="C104" i="7"/>
  <c r="C100" i="7"/>
  <c r="C96" i="7"/>
  <c r="H82" i="7"/>
  <c r="C91" i="7"/>
  <c r="O88" i="7"/>
  <c r="J75" i="7"/>
  <c r="D75" i="7"/>
  <c r="C72" i="7"/>
  <c r="L68" i="7"/>
  <c r="L66" i="7" s="1"/>
  <c r="C64" i="7"/>
  <c r="C56" i="7"/>
  <c r="G53" i="7"/>
  <c r="C38" i="7"/>
  <c r="L33" i="7"/>
  <c r="C33" i="7" s="1"/>
  <c r="C29" i="7"/>
  <c r="E20" i="7"/>
  <c r="O251" i="7"/>
  <c r="O250" i="7" s="1"/>
  <c r="O245" i="7"/>
  <c r="H203" i="7"/>
  <c r="H194" i="7" s="1"/>
  <c r="L140" i="7"/>
  <c r="L288" i="7"/>
  <c r="M287" i="7"/>
  <c r="M286" i="7" s="1"/>
  <c r="C277" i="7"/>
  <c r="C273" i="7"/>
  <c r="E269" i="7"/>
  <c r="E268" i="7" s="1"/>
  <c r="C257" i="7"/>
  <c r="I251" i="7"/>
  <c r="I250" i="7" s="1"/>
  <c r="C249" i="7"/>
  <c r="C243" i="7"/>
  <c r="C241" i="7"/>
  <c r="C236" i="7"/>
  <c r="F234" i="7"/>
  <c r="C225" i="7"/>
  <c r="C224" i="7"/>
  <c r="C221" i="7"/>
  <c r="C217" i="7"/>
  <c r="C213" i="7"/>
  <c r="C209" i="7"/>
  <c r="D203" i="7"/>
  <c r="D194" i="7" s="1"/>
  <c r="C199" i="7"/>
  <c r="F187" i="7"/>
  <c r="O178" i="7"/>
  <c r="N173" i="7"/>
  <c r="N172" i="7" s="1"/>
  <c r="J172" i="7"/>
  <c r="C177" i="7"/>
  <c r="F174" i="7"/>
  <c r="D173" i="7"/>
  <c r="D172" i="7" s="1"/>
  <c r="C171" i="7"/>
  <c r="C167" i="7"/>
  <c r="C155" i="7"/>
  <c r="O143" i="7"/>
  <c r="J129" i="7"/>
  <c r="C138" i="7"/>
  <c r="I130" i="7"/>
  <c r="C124" i="7"/>
  <c r="C120" i="7"/>
  <c r="L83" i="7"/>
  <c r="G82" i="7"/>
  <c r="L79" i="7"/>
  <c r="O76" i="7"/>
  <c r="O75" i="7" s="1"/>
  <c r="N75" i="7"/>
  <c r="H75" i="7"/>
  <c r="C73" i="7"/>
  <c r="I57" i="7"/>
  <c r="C60" i="7"/>
  <c r="E52" i="7"/>
  <c r="I54" i="7"/>
  <c r="K53" i="7"/>
  <c r="O44" i="7"/>
  <c r="C44" i="7" s="1"/>
  <c r="C23" i="7"/>
  <c r="O21" i="7"/>
  <c r="O287" i="7" s="1"/>
  <c r="O286" i="7" s="1"/>
  <c r="D20" i="7"/>
  <c r="F288" i="7"/>
  <c r="C288" i="7" s="1"/>
  <c r="I287" i="7"/>
  <c r="I286" i="7" s="1"/>
  <c r="C216" i="7"/>
  <c r="I215" i="7"/>
  <c r="I195" i="7"/>
  <c r="C196" i="7"/>
  <c r="G286" i="7"/>
  <c r="C282" i="7"/>
  <c r="J287" i="7"/>
  <c r="J286" i="7" s="1"/>
  <c r="L275" i="7"/>
  <c r="L269" i="7" s="1"/>
  <c r="L268" i="7" s="1"/>
  <c r="C270" i="7"/>
  <c r="I269" i="7"/>
  <c r="I268" i="7" s="1"/>
  <c r="C260" i="7"/>
  <c r="I259" i="7"/>
  <c r="I245" i="7"/>
  <c r="C239" i="7"/>
  <c r="F237" i="7"/>
  <c r="L234" i="7"/>
  <c r="C235" i="7"/>
  <c r="F232" i="7"/>
  <c r="C232" i="7" s="1"/>
  <c r="C233" i="7"/>
  <c r="E229" i="7"/>
  <c r="O215" i="7"/>
  <c r="C218" i="7"/>
  <c r="F204" i="7"/>
  <c r="C205" i="7"/>
  <c r="M194" i="7"/>
  <c r="C176" i="7"/>
  <c r="L174" i="7"/>
  <c r="C147" i="7"/>
  <c r="F143" i="7"/>
  <c r="L130" i="7"/>
  <c r="C132" i="7"/>
  <c r="I237" i="7"/>
  <c r="C231" i="7"/>
  <c r="L159" i="7"/>
  <c r="C160" i="7"/>
  <c r="N287" i="7"/>
  <c r="N286" i="7" s="1"/>
  <c r="C279" i="7"/>
  <c r="C276" i="7"/>
  <c r="L263" i="7"/>
  <c r="J258" i="7"/>
  <c r="J229" i="7" s="1"/>
  <c r="L251" i="7"/>
  <c r="L250" i="7" s="1"/>
  <c r="C248" i="7"/>
  <c r="C247" i="7"/>
  <c r="F245" i="7"/>
  <c r="O237" i="7"/>
  <c r="O230" i="7" s="1"/>
  <c r="C238" i="7"/>
  <c r="I234" i="7"/>
  <c r="D230" i="7"/>
  <c r="D229" i="7" s="1"/>
  <c r="O204" i="7"/>
  <c r="I204" i="7"/>
  <c r="I203" i="7" s="1"/>
  <c r="L197" i="7"/>
  <c r="N194" i="7"/>
  <c r="F190" i="7"/>
  <c r="F186" i="7" s="1"/>
  <c r="L183" i="7"/>
  <c r="C184" i="7"/>
  <c r="F178" i="7"/>
  <c r="F173" i="7" s="1"/>
  <c r="I102" i="7"/>
  <c r="L258" i="7"/>
  <c r="F215" i="7"/>
  <c r="C215" i="7" s="1"/>
  <c r="K286" i="7"/>
  <c r="C280" i="7"/>
  <c r="C264" i="7"/>
  <c r="I263" i="7"/>
  <c r="F263" i="7"/>
  <c r="F258" i="7" s="1"/>
  <c r="F251" i="7"/>
  <c r="C246" i="7"/>
  <c r="H230" i="7"/>
  <c r="H229" i="7" s="1"/>
  <c r="H193" i="7" s="1"/>
  <c r="L226" i="7"/>
  <c r="C226" i="7" s="1"/>
  <c r="C227" i="7"/>
  <c r="G203" i="7"/>
  <c r="G194" i="7" s="1"/>
  <c r="C198" i="7"/>
  <c r="K194" i="7"/>
  <c r="J194" i="7"/>
  <c r="F165" i="7"/>
  <c r="C166" i="7"/>
  <c r="I150" i="7"/>
  <c r="L115" i="7"/>
  <c r="C116" i="7"/>
  <c r="C69" i="7"/>
  <c r="I68" i="7"/>
  <c r="I66" i="7" s="1"/>
  <c r="F195" i="7"/>
  <c r="K186" i="7"/>
  <c r="E186" i="7"/>
  <c r="I183" i="7"/>
  <c r="C179" i="7"/>
  <c r="H173" i="7"/>
  <c r="H172" i="7" s="1"/>
  <c r="O165" i="7"/>
  <c r="O164" i="7" s="1"/>
  <c r="I165" i="7"/>
  <c r="I164" i="7" s="1"/>
  <c r="I159" i="7"/>
  <c r="C161" i="7"/>
  <c r="F150" i="7"/>
  <c r="L150" i="7"/>
  <c r="C141" i="7"/>
  <c r="I140" i="7"/>
  <c r="G129" i="7"/>
  <c r="G74" i="7" s="1"/>
  <c r="L111" i="7"/>
  <c r="C112" i="7"/>
  <c r="M82" i="7"/>
  <c r="M74" i="7" s="1"/>
  <c r="L26" i="7"/>
  <c r="C26" i="7" s="1"/>
  <c r="C27" i="7"/>
  <c r="L191" i="7"/>
  <c r="L190" i="7" s="1"/>
  <c r="C192" i="7"/>
  <c r="G172" i="7"/>
  <c r="O150" i="7"/>
  <c r="C151" i="7"/>
  <c r="L143" i="7"/>
  <c r="C144" i="7"/>
  <c r="F140" i="7"/>
  <c r="K129" i="7"/>
  <c r="F94" i="7"/>
  <c r="I83" i="7"/>
  <c r="C78" i="7"/>
  <c r="F76" i="7"/>
  <c r="F57" i="7"/>
  <c r="F53" i="7" s="1"/>
  <c r="C58" i="7"/>
  <c r="L187" i="7"/>
  <c r="C188" i="7"/>
  <c r="N186" i="7"/>
  <c r="I178" i="7"/>
  <c r="I173" i="7" s="1"/>
  <c r="C181" i="7"/>
  <c r="C175" i="7"/>
  <c r="I143" i="7"/>
  <c r="C145" i="7"/>
  <c r="L135" i="7"/>
  <c r="C136" i="7"/>
  <c r="C131" i="7"/>
  <c r="O20" i="7"/>
  <c r="I135" i="7"/>
  <c r="C128" i="7"/>
  <c r="C117" i="7"/>
  <c r="I115" i="7"/>
  <c r="I111" i="7"/>
  <c r="C105" i="7"/>
  <c r="F102" i="7"/>
  <c r="L102" i="7"/>
  <c r="O94" i="7"/>
  <c r="C95" i="7"/>
  <c r="L88" i="7"/>
  <c r="C87" i="7"/>
  <c r="C85" i="7"/>
  <c r="C84" i="7"/>
  <c r="K82" i="7"/>
  <c r="E82" i="7"/>
  <c r="I79" i="7"/>
  <c r="O57" i="7"/>
  <c r="L54" i="7"/>
  <c r="C54" i="7" s="1"/>
  <c r="G52" i="7"/>
  <c r="F135" i="7"/>
  <c r="C133" i="7"/>
  <c r="D129" i="7"/>
  <c r="D74" i="7" s="1"/>
  <c r="C122" i="7"/>
  <c r="F121" i="7"/>
  <c r="C118" i="7"/>
  <c r="F115" i="7"/>
  <c r="C114" i="7"/>
  <c r="C113" i="7"/>
  <c r="F111" i="7"/>
  <c r="O102" i="7"/>
  <c r="C103" i="7"/>
  <c r="C93" i="7"/>
  <c r="C92" i="7"/>
  <c r="I88" i="7"/>
  <c r="F88" i="7"/>
  <c r="J82" i="7"/>
  <c r="C80" i="7"/>
  <c r="L75" i="7"/>
  <c r="O68" i="7"/>
  <c r="C68" i="7" s="1"/>
  <c r="F66" i="7"/>
  <c r="L57" i="7"/>
  <c r="C55" i="7"/>
  <c r="K52" i="7"/>
  <c r="I42" i="7"/>
  <c r="I20" i="7" s="1"/>
  <c r="C43" i="7"/>
  <c r="G20" i="7"/>
  <c r="H129" i="7"/>
  <c r="O121" i="7"/>
  <c r="I94" i="7"/>
  <c r="N82" i="7"/>
  <c r="N74" i="7" s="1"/>
  <c r="N51" i="7" s="1"/>
  <c r="C77" i="7"/>
  <c r="I76" i="7"/>
  <c r="C67" i="7"/>
  <c r="D52" i="7"/>
  <c r="F21" i="7"/>
  <c r="C22" i="7"/>
  <c r="F83" i="7"/>
  <c r="F79" i="7"/>
  <c r="C79" i="7" s="1"/>
  <c r="O53" i="7" l="1"/>
  <c r="C159" i="7"/>
  <c r="I230" i="7"/>
  <c r="I129" i="7"/>
  <c r="O173" i="7"/>
  <c r="O172" i="7" s="1"/>
  <c r="L230" i="7"/>
  <c r="L229" i="7" s="1"/>
  <c r="N229" i="7"/>
  <c r="F269" i="7"/>
  <c r="F268" i="7" s="1"/>
  <c r="L286" i="7"/>
  <c r="O203" i="7"/>
  <c r="C111" i="7"/>
  <c r="E74" i="7"/>
  <c r="E284" i="7" s="1"/>
  <c r="C150" i="7"/>
  <c r="C271" i="7"/>
  <c r="O82" i="7"/>
  <c r="O74" i="7" s="1"/>
  <c r="O194" i="7"/>
  <c r="G229" i="7"/>
  <c r="G193" i="7" s="1"/>
  <c r="M229" i="7"/>
  <c r="C275" i="7"/>
  <c r="C130" i="7"/>
  <c r="N50" i="7"/>
  <c r="N193" i="7"/>
  <c r="I75" i="7"/>
  <c r="K193" i="7"/>
  <c r="L173" i="7"/>
  <c r="L172" i="7" s="1"/>
  <c r="I53" i="7"/>
  <c r="H74" i="7"/>
  <c r="H51" i="7" s="1"/>
  <c r="H50" i="7" s="1"/>
  <c r="I172" i="7"/>
  <c r="F129" i="7"/>
  <c r="L186" i="7"/>
  <c r="C174" i="7"/>
  <c r="D284" i="7"/>
  <c r="K74" i="7"/>
  <c r="C197" i="7"/>
  <c r="N284" i="7"/>
  <c r="C245" i="7"/>
  <c r="C143" i="7"/>
  <c r="D193" i="7"/>
  <c r="C259" i="7"/>
  <c r="J74" i="7"/>
  <c r="J51" i="7" s="1"/>
  <c r="C121" i="7"/>
  <c r="C135" i="7"/>
  <c r="E51" i="7"/>
  <c r="E50" i="7" s="1"/>
  <c r="E49" i="7" s="1"/>
  <c r="C42" i="7"/>
  <c r="C140" i="7"/>
  <c r="C183" i="7"/>
  <c r="C234" i="7"/>
  <c r="O269" i="7"/>
  <c r="O268" i="7" s="1"/>
  <c r="O258" i="7"/>
  <c r="O229" i="7" s="1"/>
  <c r="M284" i="7"/>
  <c r="M51" i="7"/>
  <c r="N49" i="7"/>
  <c r="N285" i="7"/>
  <c r="F52" i="7"/>
  <c r="H284" i="7"/>
  <c r="J193" i="7"/>
  <c r="I194" i="7"/>
  <c r="O66" i="7"/>
  <c r="O52" i="7" s="1"/>
  <c r="C88" i="7"/>
  <c r="L20" i="7"/>
  <c r="I52" i="7"/>
  <c r="L195" i="7"/>
  <c r="L203" i="7"/>
  <c r="C263" i="7"/>
  <c r="M193" i="7"/>
  <c r="C237" i="7"/>
  <c r="K284" i="7"/>
  <c r="F82" i="7"/>
  <c r="C83" i="7"/>
  <c r="C173" i="7"/>
  <c r="F172" i="7"/>
  <c r="C21" i="7"/>
  <c r="F20" i="7"/>
  <c r="C20" i="7" s="1"/>
  <c r="F287" i="7"/>
  <c r="C115" i="7"/>
  <c r="G51" i="7"/>
  <c r="C57" i="7"/>
  <c r="I82" i="7"/>
  <c r="C186" i="7"/>
  <c r="C191" i="7"/>
  <c r="F230" i="7"/>
  <c r="I258" i="7"/>
  <c r="C258" i="7" s="1"/>
  <c r="G284" i="7"/>
  <c r="C76" i="7"/>
  <c r="F75" i="7"/>
  <c r="C251" i="7"/>
  <c r="F250" i="7"/>
  <c r="C250" i="7" s="1"/>
  <c r="D51" i="7"/>
  <c r="D50" i="7" s="1"/>
  <c r="K51" i="7"/>
  <c r="C66" i="7"/>
  <c r="L53" i="7"/>
  <c r="L52" i="7" s="1"/>
  <c r="L82" i="7"/>
  <c r="C102" i="7"/>
  <c r="C187" i="7"/>
  <c r="C94" i="7"/>
  <c r="C195" i="7"/>
  <c r="C165" i="7"/>
  <c r="F164" i="7"/>
  <c r="C164" i="7" s="1"/>
  <c r="C178" i="7"/>
  <c r="C190" i="7"/>
  <c r="L129" i="7"/>
  <c r="C129" i="7" s="1"/>
  <c r="C204" i="7"/>
  <c r="F203" i="7"/>
  <c r="C203" i="7" s="1"/>
  <c r="E285" i="7" l="1"/>
  <c r="I74" i="7"/>
  <c r="G50" i="7"/>
  <c r="J50" i="7"/>
  <c r="J49" i="7" s="1"/>
  <c r="K50" i="7"/>
  <c r="C269" i="7"/>
  <c r="C172" i="7"/>
  <c r="J284" i="7"/>
  <c r="O193" i="7"/>
  <c r="L74" i="7"/>
  <c r="L51" i="7" s="1"/>
  <c r="J285" i="7"/>
  <c r="O51" i="7"/>
  <c r="O50" i="7" s="1"/>
  <c r="O284" i="7"/>
  <c r="C287" i="7"/>
  <c r="F286" i="7"/>
  <c r="C286" i="7" s="1"/>
  <c r="D49" i="7"/>
  <c r="D285" i="7"/>
  <c r="I229" i="7"/>
  <c r="I284" i="7" s="1"/>
  <c r="G49" i="7"/>
  <c r="G285" i="7"/>
  <c r="L194" i="7"/>
  <c r="F229" i="7"/>
  <c r="C229" i="7" s="1"/>
  <c r="C230" i="7"/>
  <c r="C82" i="7"/>
  <c r="I51" i="7"/>
  <c r="I193" i="7"/>
  <c r="C52" i="7"/>
  <c r="M50" i="7"/>
  <c r="F194" i="7"/>
  <c r="F74" i="7"/>
  <c r="C74" i="7" s="1"/>
  <c r="C75" i="7"/>
  <c r="K49" i="7"/>
  <c r="K285" i="7"/>
  <c r="C268" i="7"/>
  <c r="H49" i="7"/>
  <c r="H285" i="7"/>
  <c r="C53" i="7"/>
  <c r="F284" i="7" l="1"/>
  <c r="F51" i="7"/>
  <c r="O49" i="7"/>
  <c r="O285" i="7"/>
  <c r="F193" i="7"/>
  <c r="C194" i="7"/>
  <c r="M49" i="7"/>
  <c r="M285" i="7"/>
  <c r="I50" i="7"/>
  <c r="L193" i="7"/>
  <c r="L50" i="7" s="1"/>
  <c r="L284" i="7"/>
  <c r="C284" i="7" l="1"/>
  <c r="F50" i="7"/>
  <c r="C51" i="7"/>
  <c r="L49" i="7"/>
  <c r="L285" i="7"/>
  <c r="F49" i="7"/>
  <c r="C50" i="7"/>
  <c r="F285" i="7"/>
  <c r="I49" i="7"/>
  <c r="I285" i="7"/>
  <c r="C193" i="7"/>
  <c r="C285" i="7" l="1"/>
  <c r="C49" i="7"/>
</calcChain>
</file>

<file path=xl/sharedStrings.xml><?xml version="1.0" encoding="utf-8"?>
<sst xmlns="http://schemas.openxmlformats.org/spreadsheetml/2006/main" count="7295" uniqueCount="780">
  <si>
    <t>Budžeta finansēta institūcija</t>
  </si>
  <si>
    <t>Reģistrācijas Nr.</t>
  </si>
  <si>
    <t>Finanšu līdzekļu nepieciešamības pamatojums, aprēķini, atšifrējumi, ekonomijas vai samazinājuma iemesli</t>
  </si>
  <si>
    <t>IEŅĒMUMU UN IZDEVUMU TĀME 2017.GADAM</t>
  </si>
  <si>
    <t>Adrese</t>
  </si>
  <si>
    <t>Funkcionālās klasifikācijas kods</t>
  </si>
  <si>
    <t>Programma</t>
  </si>
  <si>
    <t>Konta Nr.</t>
  </si>
  <si>
    <t>pamatbudžetam</t>
  </si>
  <si>
    <t>Valsts budžeta transfertiem</t>
  </si>
  <si>
    <t>projektiem</t>
  </si>
  <si>
    <t>maksas pakalpojumiem</t>
  </si>
  <si>
    <t>ziedojumiem, dāvinājumiem</t>
  </si>
  <si>
    <t>Budžeta klasifikācijas                                                         kods</t>
  </si>
  <si>
    <t>Rādītāju nosaukumi</t>
  </si>
  <si>
    <t>Izdevumu tāme 2017.gadam</t>
  </si>
  <si>
    <t>Kopā</t>
  </si>
  <si>
    <t>Pamatbudžets pirms priekšlikumiem</t>
  </si>
  <si>
    <t>Priekšlikumi izmaiņām pamatbudž. (+/-)</t>
  </si>
  <si>
    <t>Pamatbudžets</t>
  </si>
  <si>
    <t>Valsts budžeta transferti (mērķdotācijas) pirms priekšlikumiem</t>
  </si>
  <si>
    <t>Priekšlikumi izmaiņām valts budž. transferti (mērķdotāc.) (+/-)</t>
  </si>
  <si>
    <t>Valsts budžeta transferti (mērķdotācijas)</t>
  </si>
  <si>
    <t>Maksas pakalpojumi pirms priekšlikumiem</t>
  </si>
  <si>
    <t>Priekšlikumi izmaiņām maksas pakalp. (+/-)</t>
  </si>
  <si>
    <t>Maksas pakalpojumi</t>
  </si>
  <si>
    <t>Ziedojumi, dāvinājumi pirms priekšlikumiem</t>
  </si>
  <si>
    <t>Priekšlikumi izmaiņām ziedoj., dāvināj. (+/-)</t>
  </si>
  <si>
    <t>Ziedojumi, dāvinājumi</t>
  </si>
  <si>
    <t>1</t>
  </si>
  <si>
    <t xml:space="preserve">  I   IEŅĒMUMI</t>
  </si>
  <si>
    <t>Ieņēmumi pavisam kopā, t.sk.:</t>
  </si>
  <si>
    <t>Atlikums gada sākumā, t.sk:</t>
  </si>
  <si>
    <t>F21010000   kasē</t>
  </si>
  <si>
    <t>F22010000 bankā</t>
  </si>
  <si>
    <t>Pašvaldības iestāžu saņemtie transferti no augstākas iestādes</t>
  </si>
  <si>
    <t>X</t>
  </si>
  <si>
    <t>Ieņēmumi no citiem avotiem saskaņā ar noslēgtajiem līgumiem</t>
  </si>
  <si>
    <t>Ieņēmumi no budžeta iestāžu sniegtajiem maksas pakalpojumiem</t>
  </si>
  <si>
    <t>Maksa par izglītības pakalpojumiem</t>
  </si>
  <si>
    <t>Mācību maksa</t>
  </si>
  <si>
    <t>Ieņēmumi no vecāku maksām</t>
  </si>
  <si>
    <t>Pārējie ieņēmumi par izglītības pakalpojumiem</t>
  </si>
  <si>
    <t>Ieņēmumi par dokumentu izsniegšanu un kancelejas pakalpojumiem</t>
  </si>
  <si>
    <t>Ieņēmumi par pārējo dokumentu izsniegšanu un pārēejiem kancelejas pakalpojumiem</t>
  </si>
  <si>
    <t>Ieņēmumi par nomu un īri</t>
  </si>
  <si>
    <t>Ieņēmumi par nomu</t>
  </si>
  <si>
    <t>Ieņēmumi no kustamā īpašuma iznomāšanas</t>
  </si>
  <si>
    <t>Ieņēmumi par pārējiem budžeta iestāžu maksas pakalpojumiem</t>
  </si>
  <si>
    <t>Maksa par personu uzturēšanos sociālās aprūpes iestādēs</t>
  </si>
  <si>
    <t>Ieņēmumi par biļešu realizāciju</t>
  </si>
  <si>
    <t>Ieņēmumi par projektu realizāciju</t>
  </si>
  <si>
    <t>Citi ieņēmumi par maksas pakalpojumiem</t>
  </si>
  <si>
    <t>Pārējie šajā klasifikācijā iepriekš neklasificētie ieņēmumi</t>
  </si>
  <si>
    <t>Citi iepriekš neklasificētie pašu ieņēmumi</t>
  </si>
  <si>
    <t>Pārējie iepriekš neklasificētie pašu ieņēmumi</t>
  </si>
  <si>
    <t>Saņemtie ziedojumi un dāvinājumi</t>
  </si>
  <si>
    <t>Juridisku personu ziedojumi un dāvinājumi naudā</t>
  </si>
  <si>
    <t>Fizisko personu ziedojumi un dāvinājumi naudā</t>
  </si>
  <si>
    <t xml:space="preserve">  I I     IZDEVUMI</t>
  </si>
  <si>
    <t>Izdevumi pavisam kopā, t.sk.</t>
  </si>
  <si>
    <t>Izdevumi (uzturēšanas izdevumi+izdevumi kapitālieguldījumiem)</t>
  </si>
  <si>
    <t>Uzturēšanas izdevumi kopā (1000; 2000; 3000; 4000)</t>
  </si>
  <si>
    <t>Atlīdzība</t>
  </si>
  <si>
    <t xml:space="preserve">Atalgojums  </t>
  </si>
  <si>
    <t>Mēnešalga</t>
  </si>
  <si>
    <t>Deputātu mēnešalga</t>
  </si>
  <si>
    <t>Pārējo darbinieku mēnešalga (darba alga)</t>
  </si>
  <si>
    <t>Piemaksas un prēmijas un naudas balvas</t>
  </si>
  <si>
    <t>Piemaksa par nakts darbu</t>
  </si>
  <si>
    <t>Samaksa par virsstundu darbu un darbu svētku dienās</t>
  </si>
  <si>
    <t>Piemaksa par darbu īpašos apstākļos, speciālās piemaksas</t>
  </si>
  <si>
    <t>Piemaksa par personisko darba ieguldījumu un darba kvalitāti</t>
  </si>
  <si>
    <t>Piemaksa par papildu darbu</t>
  </si>
  <si>
    <t>Prēmijas un naudas balvas</t>
  </si>
  <si>
    <t>Citas normatīvajos aktos noteiktās piemaksas, kas nav iepriekš klasificētas</t>
  </si>
  <si>
    <t>Atalgojums fiziskajām personām uz tiesiskās attiecības regulējošu dokumentu pamata</t>
  </si>
  <si>
    <t>Darba devēja valsts soc. apdroš. obl. iemaksas, sociāla rakstura pabalsti un kompensācijas</t>
  </si>
  <si>
    <t>Darba devēja valsts sociālās apdrošin. obligātās iemaksas</t>
  </si>
  <si>
    <t>Darba devēja pabalsti, kompensācijas un citi maksājumi</t>
  </si>
  <si>
    <t>Darba devēja pabalsti un kompensācijas, no kuriem aprēķina iedzīvotāju ienākuma nodokli un valsts sociālās apdrošināšanas obligātās iemaksas</t>
  </si>
  <si>
    <t>Mācību maksas kompensācija</t>
  </si>
  <si>
    <t>Uzturdevas kompensācija</t>
  </si>
  <si>
    <t>Darba devēja izdevumi veselības, dzīvības un nelaimes gadījumu apdrošināšanai</t>
  </si>
  <si>
    <t>Darba devēja pabalsti un kompensācijas, no kā neaprēķina iedzīvotāju ienākuma nodokli un valsts sociālās apdrošināšanas obligātās iemaksas</t>
  </si>
  <si>
    <t>Preces un pakalpojumi</t>
  </si>
  <si>
    <t>Mācību, darba un dienesta komandējumi, darba braucieni</t>
  </si>
  <si>
    <t>Iekšzemes mācību, darba un dienesta komandējumi, darba braucieni</t>
  </si>
  <si>
    <t>Dienas nauda</t>
  </si>
  <si>
    <t>Pārējie komandējumu un darba braucienu izdevumi</t>
  </si>
  <si>
    <t xml:space="preserve">Ārvalstu mācību, darba un dienesta komandējumi, darba braucieni </t>
  </si>
  <si>
    <t>Pakalpojumi</t>
  </si>
  <si>
    <t>Pasta, telefona un citi sakaru pakalpojumi</t>
  </si>
  <si>
    <t>Valsts nozīmes datu pārraides tīkla pakalpojumi</t>
  </si>
  <si>
    <t>Telefona abonēšanas maksa, vietējo un tālsarunu apmaksa, interneta pakalpojumu sniedzēju apmaksa</t>
  </si>
  <si>
    <t>Mobilā telefona abonēšanas maksas un sarunu apmaksa</t>
  </si>
  <si>
    <t>Pārējie sakaru pakalpojumi</t>
  </si>
  <si>
    <t>Izdevumi par komunālajiem pakalpojumiem</t>
  </si>
  <si>
    <t>Izdevumi par siltumenerģiju, tai skaitā apkuri</t>
  </si>
  <si>
    <t>Izdevumi par ūdeni un kanalizāciju</t>
  </si>
  <si>
    <t>Izdevumi par elektroenerģiju</t>
  </si>
  <si>
    <t>Izdevumi par atkritumu savākšanu, izvešanu no apdzīvotām vietām un teritorijām ārpus apdzīvotām vietām un utilizāciju</t>
  </si>
  <si>
    <t>Izdevumi par pārējiem komunālajiem pakalpojumiem</t>
  </si>
  <si>
    <t>Iestādes administratīvie izdevumi un ar iestādes darbības nodrošināšanu saistītie izdevumi</t>
  </si>
  <si>
    <t>Administratīvie izdevumi un sabiedriskās attiecības</t>
  </si>
  <si>
    <t>Auditoru, tulku pakalpojumi, izdevumi par iestāžu pasūtītajiem pētījumiem</t>
  </si>
  <si>
    <t>Izdevumi par transporta pakalpojumiem</t>
  </si>
  <si>
    <t>Normatīvajos aktos noteiktie darba devēja veselības izdevumi darba ņēmējiem</t>
  </si>
  <si>
    <t>Izdevumi par saņemtajiem apmācību pakalpojumiem</t>
  </si>
  <si>
    <t>Bankas komisija, pakalpojumi</t>
  </si>
  <si>
    <t xml:space="preserve">Pārējie iestādes administratīvie izdevumi </t>
  </si>
  <si>
    <t>Remontdarbi un iestāžu uzturēšanas pakalpojumi (izņemot kapitālo remontu)</t>
  </si>
  <si>
    <t>Ēku, būvju un telpu kārtējais remonts</t>
  </si>
  <si>
    <t>Transportlīdzekļu uzturēšana un remonts</t>
  </si>
  <si>
    <t>Iekārtas, inventāra un aparatūras remonts, tehniskā apkalpošana</t>
  </si>
  <si>
    <t>Nekustamā īpašuma uzturēšana</t>
  </si>
  <si>
    <t>Autoceļu un ielu pārvaldīšana un uzturēšana</t>
  </si>
  <si>
    <t>Apdrošināšanas izdevumi</t>
  </si>
  <si>
    <t>Profesionālās darbības civiltiesiskās apdrošināšanas izdevumi</t>
  </si>
  <si>
    <t>Pārējie remontdarbu un iestāžu uzturēšanas pakalpojumi</t>
  </si>
  <si>
    <t>Informācijas tehnoloģijas pakalpojumi</t>
  </si>
  <si>
    <t>Informācijas sistēmas uzturēšana</t>
  </si>
  <si>
    <t>Informācijas sistēmas licenču nomas izdevumi</t>
  </si>
  <si>
    <t>Pārējie informācijas tehnoloģiju pakalpojumi</t>
  </si>
  <si>
    <t>Īre un noma</t>
  </si>
  <si>
    <t>Ēku, telpu īre un noma</t>
  </si>
  <si>
    <t>Transportlīdzekļu noma</t>
  </si>
  <si>
    <t>Zemes noma</t>
  </si>
  <si>
    <t>Iekārtu, aparatūras un inventāra īre un noma</t>
  </si>
  <si>
    <t>Pārējā noma</t>
  </si>
  <si>
    <t>Citi pakalpojumi</t>
  </si>
  <si>
    <t>Izdevumi par tiesvedības darbiem</t>
  </si>
  <si>
    <t>Ar brīvprātīgā darba veikšanu saistītie izdevumi</t>
  </si>
  <si>
    <t>Pašvaldību līdzekļi neparedzētiem gadījumiem</t>
  </si>
  <si>
    <t>Izdevumi juridiskās palīdzības sniedzējiem un zvērinātiem tiesu izpildītājiem</t>
  </si>
  <si>
    <t>Pārējie iepriekš neklasificētie pakalpojumu veidi</t>
  </si>
  <si>
    <t>Maksājumi par sniegtajiem finanšu pakalpojumiem</t>
  </si>
  <si>
    <t>Maksājumi par pašvaldību parāda apkalpošanu</t>
  </si>
  <si>
    <t>Krājumi, materiāli, energoresursi, preces, biroja preces un inventārs, kurus neuzskaita kodā 5000</t>
  </si>
  <si>
    <t>Izdevumi par precēm iestādes darbības nodrošināšanai</t>
  </si>
  <si>
    <t xml:space="preserve">Biroja preces </t>
  </si>
  <si>
    <t>Inventārs</t>
  </si>
  <si>
    <t>Spectērpi</t>
  </si>
  <si>
    <t>Izdevumi par precēm iestādes administratīvās darbības nodrošināšanai un sabiedrisko attiecību īstenošanai</t>
  </si>
  <si>
    <t>Kurināmais un enerģētiskie  materiāli</t>
  </si>
  <si>
    <t>Kurināmais</t>
  </si>
  <si>
    <t>Degviela</t>
  </si>
  <si>
    <t>Pārējie enerģētiskie materiāli</t>
  </si>
  <si>
    <t>Materiāli un izejvielas palīgražošanai</t>
  </si>
  <si>
    <t>Zāles, ķimikālijas, laboratorijas preces, medicīniskās ierīces, med.instrumenti, laboratorijas dzīvnieki un to uzturēšana</t>
  </si>
  <si>
    <t>Zāles, ķimikālijas, laboratorijas preces</t>
  </si>
  <si>
    <t>Medicīnas instrumenti, laboratorijas dzīvnieki un to uzturēšana</t>
  </si>
  <si>
    <t>Kārtējā remonta un iestāžu uzturēšanas materiāli</t>
  </si>
  <si>
    <t>Remontmateriāli</t>
  </si>
  <si>
    <t>Saimniecības materiāli</t>
  </si>
  <si>
    <t>Elektroiekārtu remonta un uzturēšanas materiāli</t>
  </si>
  <si>
    <t>Transportlīdzekļu uzturēšana un remontmateriāli</t>
  </si>
  <si>
    <t>Datortehnikas remonta un uzturēšanas materiāli</t>
  </si>
  <si>
    <t>Pārējās kārtējo remontu materiālu izmaksas</t>
  </si>
  <si>
    <t>Valsts un pašvaldību aprūpē un apgādē esošo personu uzturēšana</t>
  </si>
  <si>
    <t>Mīkstais inventārs</t>
  </si>
  <si>
    <t>Virtuves inventārs, trauki un galda piederumi</t>
  </si>
  <si>
    <t>Ēdināšanas izdevumi</t>
  </si>
  <si>
    <t>Formas tērpi un speciālais apģērbs</t>
  </si>
  <si>
    <t>Uzturdevas kompensācija naudā</t>
  </si>
  <si>
    <t>Apdrošināšanas izdevumi veselības, dzīvības un nelaimes gadījumu apdrošināšanai</t>
  </si>
  <si>
    <t>Pārējie valsts un pašvaldību aprūpē un apgādē esošo personu uzturēšanas izdevumi, kuri nav minēti citos koda 2360 apakškodos</t>
  </si>
  <si>
    <t>Mācību līdzekļi un materiāli</t>
  </si>
  <si>
    <t>Specifiskie materiāli un inventārs</t>
  </si>
  <si>
    <t>Munīcija</t>
  </si>
  <si>
    <t>Pārējie specifiskas lietošanas materiāli un inventārs</t>
  </si>
  <si>
    <t>Pārējās preces</t>
  </si>
  <si>
    <t>Izdevumi periodikas iegādei</t>
  </si>
  <si>
    <t>Budžeta iestāžu nodokļu, nodevu un naudas sodu maksājumi</t>
  </si>
  <si>
    <t>Budžeta iestāžu nodokļu maksājumi</t>
  </si>
  <si>
    <t>Budžeta iestāžu pievienotās vērtības nodokļa maksājumi</t>
  </si>
  <si>
    <t>Budžeta iestāžu nekustamā īpašuma nodokļa (t.sk. zemes nodokļa parāda) maksājumi budžetā</t>
  </si>
  <si>
    <t>Budžeta iestāžu dabas resursu nodokļa maksājumi</t>
  </si>
  <si>
    <t>Pārējie budžeta iestāžu pārskaitītie nodokļi un nodevas</t>
  </si>
  <si>
    <t>Budžeta iestāžu naudas sodu maksājumi</t>
  </si>
  <si>
    <t>Pakalpojumi, kurus budžeta iestādes apmaksā noteikto funkciju ietvaros, kas nav iestādes administratīvie izdevumi</t>
  </si>
  <si>
    <t>Subsīdijas un dotācijas</t>
  </si>
  <si>
    <t>Subsīdijas un dotācijas komersantiem, biedrībām un nodibinājumiem</t>
  </si>
  <si>
    <t>Valsts un pašvaldību budžeta dotācija komersantiem, biedrībām un nodibinājumiem un fiziskām personām</t>
  </si>
  <si>
    <t>Valsts un pašvaldību budžeta dotācija valsts un pašvaldību komersantiem</t>
  </si>
  <si>
    <t>Valsts un pašvaldību budžeta dotācija komersantiem, ostām un speciālajām ekonomiskajām zonām</t>
  </si>
  <si>
    <t>Valsts un pašvaldību budžeta dotācija biedrībām un nodibinājumiem</t>
  </si>
  <si>
    <t>Subsīdijas un dotācijas komersantiem, biedrībām un nodibinājumiem, ostām un speciālajām ekonomiskajām zonām Eiropas Savienības politiku instrumentu un pārējās ārvalstu finanšu palīdzības līdzfinansēto projektu un (vai) pasākumu ietvaros</t>
  </si>
  <si>
    <t>Subsīdijas un dotācijas biedrībām un nodibinājumiem Eiropas Savienības politiku instrumentu un pārējās ārvalstu finanšu palīdzības līdzfinansētajiem projektiem (pasākumiem)</t>
  </si>
  <si>
    <t>Subsīdijas un dotācijas komersantiem, ostām un speciālajām ekonomiskajām zonām Eiropas Savienības politiku instrumentu un pārējās ārvalstu finanšu palīdzības līdzfinansētajiem projektiem (pasākumiem)</t>
  </si>
  <si>
    <t>Atmaksa komersantiem, ostām un speciālajām ekonomiskajām zonām par Eiropas Savienības politiku instrumentu un pārējās ārvalstu finanšu palīdzības projektu (pasākumu) īstenošanu</t>
  </si>
  <si>
    <t>Atmaksa biedrībām un nodibinājumiem par Eiropas Savienības politiku instrumentu un pārējās ārvalstu finanšu palīdzības projektu (pasākumu) īstenošanu</t>
  </si>
  <si>
    <t>Subsīdijas komersantiem sabiedriskā transporta pakalpojumu nodrošināšanai (par pasažieru regulārajiem pārvadājumiem)</t>
  </si>
  <si>
    <t>Produktu supsīdijas komersantiem sabiedriskā transporta pakalpojumu nodrošināšanai (par pasažieru regulārajiem pārvadājumiem)</t>
  </si>
  <si>
    <t>Citas ražošanas subsīdijas komersantiem sabiedriskā transporta pakalpojumu nodrošināšanai (par pasažieru regulārajiem pārvadājumiem)</t>
  </si>
  <si>
    <t>Procentu izdevumi</t>
  </si>
  <si>
    <t>Procentu maksājumi iekšzemes kredītiestādēm</t>
  </si>
  <si>
    <t>Procentu maksājumi iekšzemes finanšu institūcijām par aizņēmumiem un vērtspapīriem</t>
  </si>
  <si>
    <t>Budžeta iestāžu līzinga procentu maksājumi</t>
  </si>
  <si>
    <t>Pārējie procentu maksājumi</t>
  </si>
  <si>
    <t>Budžeta iestāžu procentu maksājumi Valsts kasei</t>
  </si>
  <si>
    <t>Budžeta iestāžu procenta maksājumi Valsts kasei, izņemot valsts sociālās apdrošināšanas speciālo budžetu</t>
  </si>
  <si>
    <t>Izdevumi kapitālieguldījumiem - kopā</t>
  </si>
  <si>
    <t>Pamatkapitāla veidošana</t>
  </si>
  <si>
    <t>Nemateriālie ieguldījumi</t>
  </si>
  <si>
    <t>Attīstības pasākumi un programmas</t>
  </si>
  <si>
    <t>Licences, koncesijas un patenti, preču zīmes un līdzīgas tiesības</t>
  </si>
  <si>
    <t>Datorprogrammas</t>
  </si>
  <si>
    <t>Pārējās licences, koncesijas un patenti, preču zīmes un tamlīdzīgas tiesības</t>
  </si>
  <si>
    <t>Pārējie nemateriālie ieguldījumi</t>
  </si>
  <si>
    <t>Nemateriālo ieguldījumu izveidošana</t>
  </si>
  <si>
    <t>Kapitālsabiedrību iegādes rezultātā iegūtā nemateriālā vērtība</t>
  </si>
  <si>
    <t>Pamatlīdzekļi</t>
  </si>
  <si>
    <t>Zeme, ēkas un būves</t>
  </si>
  <si>
    <t>Dzīvojamās ēkas</t>
  </si>
  <si>
    <t>Nedzīvojamās ēkas</t>
  </si>
  <si>
    <t>Transporta būves</t>
  </si>
  <si>
    <t>Zeme zem ēkām un būvēm</t>
  </si>
  <si>
    <t>Kultivētā zeme</t>
  </si>
  <si>
    <t>Atpūtai un izklaidei izmantojamā zeme</t>
  </si>
  <si>
    <t>Pārējā zeme</t>
  </si>
  <si>
    <t>Celtnes un būves</t>
  </si>
  <si>
    <t>Pārējais nekustamais īpašums</t>
  </si>
  <si>
    <t>Tehnoloģiskās iekārtas un mašīnas</t>
  </si>
  <si>
    <t>Pārējie pamatlīdzekļi</t>
  </si>
  <si>
    <t>Transportlīdzekļi</t>
  </si>
  <si>
    <t>Saimniecības pamatlīdzekļi</t>
  </si>
  <si>
    <t>Bibliotēku krājumi</t>
  </si>
  <si>
    <t>Izklaides, literārie un mākslas oriģināldarbi</t>
  </si>
  <si>
    <t>Antīkie un citi mākslas priekšmeti</t>
  </si>
  <si>
    <t>Citas vērtslietas</t>
  </si>
  <si>
    <t>Datortehnika, sakaru un cita biroja tehnika</t>
  </si>
  <si>
    <t>Pārējie iepriekš neklasificētie pamatlīdzekļi</t>
  </si>
  <si>
    <t>Pamatlīdzekļu izveidošana un nepabeigtā būvniecība</t>
  </si>
  <si>
    <t>Kapitālais remonts un rekonstrukcija</t>
  </si>
  <si>
    <t>Bioloģiskie un pazemes aktīvi</t>
  </si>
  <si>
    <t>Pārējie bioloģiskie un lauksaimniecības aktīvi</t>
  </si>
  <si>
    <t>Ilgtermiņa ieguldījumi nomātajos pamatlīdzekļos</t>
  </si>
  <si>
    <t>Sociālie pabalsti</t>
  </si>
  <si>
    <t>Pensijas un sociālie pabalsti naudā</t>
  </si>
  <si>
    <t>Valsts sociālās apdrošināšanas pabalsti naudā</t>
  </si>
  <si>
    <t>Valsts sociālie pabalsti naudā</t>
  </si>
  <si>
    <t>Pārējie valsts pabalsti un kompensācijas</t>
  </si>
  <si>
    <t>Valsts un pašvaldību nodarbinātības pabalsti naudā</t>
  </si>
  <si>
    <t>Bezdarbnieku pabalsts</t>
  </si>
  <si>
    <t>Bezdarbnieku stipendija</t>
  </si>
  <si>
    <t>Pašvaldību sociālā palīdzība iedzīvotājiem naudā</t>
  </si>
  <si>
    <t>Pabalsti veselības aprūpei naudā</t>
  </si>
  <si>
    <t>Pabalsti ēdināšanai naudā</t>
  </si>
  <si>
    <t>Pašvaldību vienreizējie pabalsti naudā ārkārtas situācijā</t>
  </si>
  <si>
    <t>Sociālās garantijas bāreņiem un audžuģimenēm naudā</t>
  </si>
  <si>
    <t>Pārējā sociālā palīdzība  naudā</t>
  </si>
  <si>
    <t>Pabalsts garantētā minimālā ienākumu līmeņa nodrošināšanai naudā</t>
  </si>
  <si>
    <t>Dzīvokļa pabalsti naudā</t>
  </si>
  <si>
    <t>Valsts un pašvaldību budžeta maksājumi</t>
  </si>
  <si>
    <t>Stipendijas</t>
  </si>
  <si>
    <t>Transporta izdevumu kompensācijas</t>
  </si>
  <si>
    <t>Ilgstošas sociālās aprūpes un sociālās rehabilitācijas institūciju veiktie maksājumi klientiem personiskiem izdevumiem no normatīvajos aktos noteiktajiem klientu ienākumiem, kas izmaksāti no valsts budžeta līdzekļiem</t>
  </si>
  <si>
    <t>Pārējie klasifikācijā neminētie no valsts un pašvaldību budžeta veiktie maksājumi iedzīvotājiem naudā</t>
  </si>
  <si>
    <t>Sociālie pabalsti natūrā</t>
  </si>
  <si>
    <t>Pašvaldību sociālāpalīdzība iedzīvotājiem natūrā</t>
  </si>
  <si>
    <t>Pabalsti ēdināšanai natūrā</t>
  </si>
  <si>
    <t>Pašvaldības vienreizējie pabalsti natūrā ārkārtas situācijā</t>
  </si>
  <si>
    <t>Sociālās garantijas bāreņiem un audžuģimenēm natūrā</t>
  </si>
  <si>
    <t>Pārējā sociālā palīdzība  natūrā</t>
  </si>
  <si>
    <t>Atbalsta pasākumi un kompensācijas natūrā</t>
  </si>
  <si>
    <t>Dzīvokļa pabalsti natūrā</t>
  </si>
  <si>
    <t>Pārējie klasifikācijā neminētie maksājumi iedzīvotājiem natūrā un kompensācijas</t>
  </si>
  <si>
    <t>Pašvaldības pirktie sociālie pakalpojumi  iedzīvotājiem</t>
  </si>
  <si>
    <t>Samaksa par aprūpi mājās</t>
  </si>
  <si>
    <t>Samaksa par ilgstošas sociālās aprūpes un sociālās rehabilitācijas institūciju sniegtajiem pakalpojumiem</t>
  </si>
  <si>
    <t>Samaksa par pārējiem sociālajiem pakalpojumiem saskaņā ar pašvaldību saistošajiem noteikumiem</t>
  </si>
  <si>
    <t>Maksājumi iedzīvotājiem natūrā, naudas balvas, izdevumi pašvaldību brīvprātīgo iniciatīvu izpildei</t>
  </si>
  <si>
    <t>Maksājumi iedzīvotājiem natūrā</t>
  </si>
  <si>
    <t>Naudas balvas</t>
  </si>
  <si>
    <t>Izdevumi brīvprātīgo iniciatīvu izpildei</t>
  </si>
  <si>
    <t>Izsoles nodrošinājuma un citu maksājumu, kas saistīti ar dalību izsolēs, atmaksa</t>
  </si>
  <si>
    <t>Uzturēšanas izdevumu transferti, pašu resursu maksājumi, starptautiskā sadarbība</t>
  </si>
  <si>
    <t>Pašvaldību  uzturēšanas izdevumu transferti</t>
  </si>
  <si>
    <t>Pašvaldību  uzturēšanas izdevumu transferti citām pašvaldībām</t>
  </si>
  <si>
    <t>Pašvaldību uzturēšanas izdevumu iekšējie tranferti starp pašvaldības budžeta veidiem</t>
  </si>
  <si>
    <t>Pašvaldības pamatbudžeta uzturēšanas izdevumu transferts uz pašvaldības speciālo budžetu</t>
  </si>
  <si>
    <t>Pašvaldības speciālā budžeta uzturēšanas izdevumu transferts uz pašvaldības pamatbudžetu</t>
  </si>
  <si>
    <t>Pašvaldības un tās iestāžu savstarpējie uzturēšanas izdevumu transferti</t>
  </si>
  <si>
    <t>Pašvaldības  uzturēšanas izdevumu transferti uz valsts budžetu</t>
  </si>
  <si>
    <t>Pašvaldību atmaksa valsts budžetam par iepriekšējos gados saņemto, bet neizlietoto valsts budžeta transfertu uzturēšanas izdevumiem</t>
  </si>
  <si>
    <t>Pašvaldību atmaksa valsts budžetam par iepriekšējos gados saņemtajiem valsts budžeta transfertiem uzturēšanas izdevumiem Eiropas Savienības politiku instrumentu un pārējās ārvalstu finanšu palīdzības līdzfinansētajos projektos (pasākumos)</t>
  </si>
  <si>
    <t>Pašvaldības iemaksa pašvaldību finanšu izlīdzināšanas fondā</t>
  </si>
  <si>
    <t>Starptautiskā sadarbība</t>
  </si>
  <si>
    <t>Pārējie pārskaitījumi ārvalstīm</t>
  </si>
  <si>
    <t>Atlikums perioda beigās bankā, t.sk</t>
  </si>
  <si>
    <t>F22 01 00 00</t>
  </si>
  <si>
    <t>kases apgrozības līdzekļi</t>
  </si>
  <si>
    <t>F22 01 00 20</t>
  </si>
  <si>
    <t>atgriežamie līdzekļi pašvaldības budžetam</t>
  </si>
  <si>
    <t>Kontrolsumma</t>
  </si>
  <si>
    <t>Ieņēmumu pārsniegums (+) vai deficīts (-)</t>
  </si>
  <si>
    <t>Finansēšana</t>
  </si>
  <si>
    <t>F21 01 00 00</t>
  </si>
  <si>
    <t>Naudas līdzekļi</t>
  </si>
  <si>
    <t>F40 02 00 00</t>
  </si>
  <si>
    <t>Aizņēmumi</t>
  </si>
  <si>
    <t>F40 12 00 10</t>
  </si>
  <si>
    <t>Saņemtie īstermiņa aizņēmumi</t>
  </si>
  <si>
    <t>F40 12 00 20</t>
  </si>
  <si>
    <t>Saņemto īstermiņu aizņēmumu atmaksa</t>
  </si>
  <si>
    <t>F40 22 00 10</t>
  </si>
  <si>
    <t>Saņemtie vidēja termiņa aizņēmumi</t>
  </si>
  <si>
    <t>F40 22 00 20</t>
  </si>
  <si>
    <t>Saņemto vidēja termiņa aizņēmumu atmaksa</t>
  </si>
  <si>
    <t>F40 32 00 10</t>
  </si>
  <si>
    <t>Saņemtie ilgtermiņa aizņēmumi</t>
  </si>
  <si>
    <t>F40 32 00 20</t>
  </si>
  <si>
    <t>Saņemto ilgtermiņa aizņēmumu atmaksa</t>
  </si>
  <si>
    <t>F40 01 00 00</t>
  </si>
  <si>
    <t>Aizdevumi</t>
  </si>
  <si>
    <t>F55 01 00 00</t>
  </si>
  <si>
    <t>Akcijas un cita līdzdalība komersantu pašu kapitālā neskaitot kopieguldījuma fonda akcijas</t>
  </si>
  <si>
    <t>neieradās 2 dalībnieki, kuru maiņa uz Latvijas pārstāvjiem saskaņota ar JSPA, daļēji finansējums pārcelts uz transporta nomu (EKK 2262)</t>
  </si>
  <si>
    <t>koda precizējums Latvijas dalībnieku ceļa izdevumu segšanai</t>
  </si>
  <si>
    <t>Latvijas dalībnieku ceļa izdevumu segšana 8 x 20 euro</t>
  </si>
  <si>
    <t>LV79TREL981376900500B</t>
  </si>
  <si>
    <t>Projekts "Be prepared"</t>
  </si>
  <si>
    <t>09.510</t>
  </si>
  <si>
    <t>Zemgales 4, Jūrmala</t>
  </si>
  <si>
    <t>90009226256</t>
  </si>
  <si>
    <t>Jūrmalas Bērnu un Jauniešu interešu centrs</t>
  </si>
  <si>
    <t>Tāme Nr.09.4.3.</t>
  </si>
  <si>
    <t>Tāme Nr.03.1.3.</t>
  </si>
  <si>
    <t>Jūrmalas pilsētas dome</t>
  </si>
  <si>
    <t>90000056357</t>
  </si>
  <si>
    <t>Jūrmala, Jomas iela 1/5, LV-2015</t>
  </si>
  <si>
    <t>03.600.</t>
  </si>
  <si>
    <t>Glābšanas staciju būvniecība, atjaunošana un uzlabošana</t>
  </si>
  <si>
    <t>LV84PARX0002484572001</t>
  </si>
  <si>
    <t>Tāme Nr.  08.4.2.</t>
  </si>
  <si>
    <t>Jūrmalas Kultūras centrs</t>
  </si>
  <si>
    <t>90009229680</t>
  </si>
  <si>
    <t>Jomas ielā 35, Jūrmalā LV-2015</t>
  </si>
  <si>
    <t>08.620</t>
  </si>
  <si>
    <t>Pilsētas kultūras un atpūtas pasākumi</t>
  </si>
  <si>
    <t>LV59PARX0002484572063</t>
  </si>
  <si>
    <t>LV59PARX0002484573033</t>
  </si>
  <si>
    <t>LV20PARX0002484577033</t>
  </si>
  <si>
    <t>saskaņā ar 5a.pielikuma atšifrējumu no 23.08.2017</t>
  </si>
  <si>
    <t>Tāme Nr.09.1.8.</t>
  </si>
  <si>
    <t>09.100.</t>
  </si>
  <si>
    <t>Pirmsskolas izglītības iestāžu būvniecība, atjaunošana un uzlabošana</t>
  </si>
  <si>
    <t>Tāme Nr.09.4.1.</t>
  </si>
  <si>
    <t>Jūrmalas Bērnu un jauniešu interešu centrs</t>
  </si>
  <si>
    <t>Zemgales iela 4, Jūrmala</t>
  </si>
  <si>
    <t>09.510.</t>
  </si>
  <si>
    <t>Iestādes uzturēšana, interešu izglītības un jaunatnes darba nodrošināšana</t>
  </si>
  <si>
    <t>LV32PARX0002484572064</t>
  </si>
  <si>
    <t>LV32PARX0002484573034</t>
  </si>
  <si>
    <t>LV04PARX0002484572083</t>
  </si>
  <si>
    <t>LV90PARX0002484577034</t>
  </si>
  <si>
    <t>nometnēs papildus uzņemti bērni - 9 x 11,40 € x 10 dienas, 1 x 11,40€ x 5 dienas</t>
  </si>
  <si>
    <t>pedagogu atalgojuma izmaksas 9 bērni x 4,82€ x 10 d; 1bērns x 4,82€ x 5d</t>
  </si>
  <si>
    <t xml:space="preserve">VSAOI iemaksas </t>
  </si>
  <si>
    <t>saimniecības materiālu iegāde nometnes norisei - tualetes papīrs 10,00 eur, papīra dvieļi 12,00 eur, vienreizējās glāzītes 5,00 eur, atkritumu maisi 2,00 eur, šķidrās ziepes 5,00 eur, tīrīšanas lupatas 2,00 eur, tīrīšanas līdzekļi 6,00 eur.</t>
  </si>
  <si>
    <t>papildus uzņemtajiem bērniem ēdināšanas izdevumi 9 bērni x 3,5€ x 10 d; 1 bērni x 3,5€ x 5 d</t>
  </si>
  <si>
    <t>nodarbībās nepieciešamo materiālu iegāde papildus uzņemtajiem bērniem- tekstilkrāsas 24,00 eur, filcēšanas adatas 10,00 eur, putuplasta formas 5,00 eur, vilna filcēšanai 10,00 eur, logu dizaina krāsas 10 eur, dažādi dekori 5,00 eur, akvareļu papīrs 5,00 eur, galda spēles 50,00 eur, diplomu papīrs 10,00 eur, līmes zīmuļi 7,50 eur, šķēres 6,50 eur.</t>
  </si>
  <si>
    <t>Tāme Nr. 09.31.1.</t>
  </si>
  <si>
    <t>Vaivaru pamatskola</t>
  </si>
  <si>
    <t>90000783949</t>
  </si>
  <si>
    <t>Skautu iela 2, Jūrmala</t>
  </si>
  <si>
    <t>09.210</t>
  </si>
  <si>
    <t>Iestādes uzturēšana un vispārējās izglītības nodrošināšana</t>
  </si>
  <si>
    <t>LV29PARX0002484572021</t>
  </si>
  <si>
    <t>LV92PARX0002484573021</t>
  </si>
  <si>
    <t>LV53PARX0002484577021</t>
  </si>
  <si>
    <t>LV87PARX0002484576021</t>
  </si>
  <si>
    <t xml:space="preserve">Ekonomija radusies, jo pedagogs neveica ikgadējo darba izpildes novērtējumu un līdz ar to, aizejot atvaļinājumā nevarēja prasīt atvaļinājuma pabalsta izmaksu. </t>
  </si>
  <si>
    <t>Palielinājums nepieciešams sakarā ar darbinieka ģimenes locekļa nāves gadījumu. Pielikumā iesniegums un nepieciešamie dokumenti.</t>
  </si>
  <si>
    <r>
      <rPr>
        <b/>
        <sz val="9"/>
        <rFont val="Times New Roman"/>
        <family val="1"/>
        <charset val="186"/>
      </rPr>
      <t>10.pielikums</t>
    </r>
    <r>
      <rPr>
        <sz val="9"/>
        <rFont val="Times New Roman"/>
        <family val="1"/>
        <charset val="186"/>
      </rPr>
      <t xml:space="preserve"> Jūrmalas pilsētas domes</t>
    </r>
  </si>
  <si>
    <t>2016.gada 16.decembra saistošajiem noteikumiem Nr.47</t>
  </si>
  <si>
    <t>(Protokols Nr.19, 19.punkts)</t>
  </si>
  <si>
    <t xml:space="preserve">2017.gada budžeta projekta atšifrējums pa programmām </t>
  </si>
  <si>
    <t>Struktūrvienība</t>
  </si>
  <si>
    <t>Attīstības pārvaldes Būvniecības projektu vadības nodaļa</t>
  </si>
  <si>
    <t>Programma:</t>
  </si>
  <si>
    <t>Administratīvo ēku būvniecība, atjaunošana un uzlabošana</t>
  </si>
  <si>
    <t>Funkcionālās klasifikācijas kods:</t>
  </si>
  <si>
    <t xml:space="preserve"> 01.110.</t>
  </si>
  <si>
    <t>Nr.</t>
  </si>
  <si>
    <t>Pasākums/ aktivitāte/ projekts/ pakalpojuma nosaukums/ objekts</t>
  </si>
  <si>
    <t>Ekonomiskās klasifikācijas kodi</t>
  </si>
  <si>
    <t>2017.gada budžets pirms priekšlikumiem</t>
  </si>
  <si>
    <t>Priekšlikumi izmaiņām (+/-)</t>
  </si>
  <si>
    <t>2017.gada budžets apstiprināts pēc izmaiņām</t>
  </si>
  <si>
    <t xml:space="preserve">Attīstības plānošanas dokumenta nosaukums/ Rīcības virziens un aktiv.numurs* </t>
  </si>
  <si>
    <t>KOPĀ</t>
  </si>
  <si>
    <t>Domes administratīvo ēku remontdarbi/būvdarbi</t>
  </si>
  <si>
    <t xml:space="preserve">JPAP_R.3.1.2._131 </t>
  </si>
  <si>
    <t>JPAP_R1.6.2._30</t>
  </si>
  <si>
    <t>Pārvietojams glābēju novērošanas tornis</t>
  </si>
  <si>
    <t>Glābšanas staciju infrastruktūras atjaunošana (Kapteiņa Zolta iela 123, Jūrmala)</t>
  </si>
  <si>
    <t>Bulduru glābšanas stacija</t>
  </si>
  <si>
    <t>Būvuzraudzība Jūrmalas pilsētas Bulduru glābšanas stacijas apkures sistēmas izbūve un telpu remontdarbiem</t>
  </si>
  <si>
    <t>Ostas būvniecība, atjaunošana un uzlabošana</t>
  </si>
  <si>
    <t>04.520.</t>
  </si>
  <si>
    <t>JPAP_ R2.4.2._80</t>
  </si>
  <si>
    <t xml:space="preserve">Ūdenstūrisma pakalpojumu centra "Majori" izveide </t>
  </si>
  <si>
    <t>Publisko teritoriju, ēku un mājokļu būvniecība, atjaunošana un uzlabošana</t>
  </si>
  <si>
    <t>06.600.</t>
  </si>
  <si>
    <t>Jauno Slokas kapu izbūve un labiekārtošana</t>
  </si>
  <si>
    <t>JPAP_R2.8.2._114</t>
  </si>
  <si>
    <t xml:space="preserve">Dubultu kultūras un izglītības centrs Strēlnieku prospektā 30, Jūrmalā </t>
  </si>
  <si>
    <t>JPAP_R3.3.1._192
JPAP_R.3.2.4._185</t>
  </si>
  <si>
    <t>JPAP_R3.3.1._192
JPAP_R.3.2.4._173</t>
  </si>
  <si>
    <t>Pašvaldības dzīvojamā fonda remonts</t>
  </si>
  <si>
    <t>JPAP_R2.9.1._115</t>
  </si>
  <si>
    <t>Ēku nojaukšana</t>
  </si>
  <si>
    <t>JPAP_R2.8.1._105</t>
  </si>
  <si>
    <t xml:space="preserve">Majoru muiža </t>
  </si>
  <si>
    <t>JPAP_R1.4.3._17</t>
  </si>
  <si>
    <t>Apsekošana, specifikāciju un tāmju sagatavošana</t>
  </si>
  <si>
    <t>JPAP_R.3.1.2._131</t>
  </si>
  <si>
    <t xml:space="preserve">Ēkas restaurācija un atjaunošana Pils ielā 1, Jūrmalā </t>
  </si>
  <si>
    <t>JPAP_R.3.2.4._185</t>
  </si>
  <si>
    <t>Jūrmalas pašvaldības, Lielupes radīto plūdu un krasta erozijas risku apdraudējumu novēršanas pasākumi Dzintaros un Majoros</t>
  </si>
  <si>
    <t>JPAP_R1.6.2._35</t>
  </si>
  <si>
    <t xml:space="preserve">Kapteiņa Zolta piemiņas vietas teritorijas labiekārtošana </t>
  </si>
  <si>
    <t>JPAP_R.2.8.1._98</t>
  </si>
  <si>
    <t>Tirdzniecības nojumes jaunbūve un inženierkomunikāciju izbūve Slokas ielā 3313, Jūrmalā</t>
  </si>
  <si>
    <t>JPAP_R.3.7.2._231</t>
  </si>
  <si>
    <t>Pašvaldības īpašumā esošo ēku kapitālais remonts</t>
  </si>
  <si>
    <t>Ēku konservācija</t>
  </si>
  <si>
    <t>Atpūtu un sportu veicinošas infrastruktūras izveide, atjaunošana un labiekārtošana</t>
  </si>
  <si>
    <t xml:space="preserve"> 08.100.</t>
  </si>
  <si>
    <t>Pilsētas atpūtas parka un Jauniešu mājas izveide Kauguros</t>
  </si>
  <si>
    <t>JPAP_R.2.8.1._103
JPAP_R.3.7.2._230</t>
  </si>
  <si>
    <t>Sabiedriskā centra Valtera prospektā 54 attīstība</t>
  </si>
  <si>
    <t>JPAP_R.3.3.1._192</t>
  </si>
  <si>
    <t>Ķemeru parka pārbūve un restaurācija</t>
  </si>
  <si>
    <t>JPAP_R1.5.2._21</t>
  </si>
  <si>
    <t>Daudzfunkcionāla un interaktīva dabas tūrisma objekta izveide Ķemeros</t>
  </si>
  <si>
    <t>JPAP_R1.6.1._21</t>
  </si>
  <si>
    <t>Ķemeru ūdenstorņa atjaunošana</t>
  </si>
  <si>
    <t>Slokas sporta komplekss</t>
  </si>
  <si>
    <t>JPAP_R3.3.3._206</t>
  </si>
  <si>
    <t>Skvēra Tūristu ielā 2A, Ķemeros atjaunošana</t>
  </si>
  <si>
    <t>Elektrolīnijas izbūve pludmales stadionam Ērgļu ielā</t>
  </si>
  <si>
    <t>JPAP_R1.6.3._41</t>
  </si>
  <si>
    <t>Muzeja ēku būvniecība, atjaunošana un uzlabošana</t>
  </si>
  <si>
    <t>08.220.</t>
  </si>
  <si>
    <t xml:space="preserve">Jūrmalas pilsētas brīvdabas muzeja infrastruktūras attīstība </t>
  </si>
  <si>
    <t>JPAP_R.3.3.1._200</t>
  </si>
  <si>
    <t>Muzeji un izstāžu zāles</t>
  </si>
  <si>
    <t>JPAP_R.3.3.1_192</t>
  </si>
  <si>
    <t>Kultūras centru un namu būvniecība, atjaunošana un uzlabošana</t>
  </si>
  <si>
    <t>08.230.</t>
  </si>
  <si>
    <t xml:space="preserve">Jūrmalas teātra ēkas pārbūve un energoefektivitātes paaugstināšana Muižas ielā 7, Jūrmalā        </t>
  </si>
  <si>
    <t xml:space="preserve">Kultūras centru remonts </t>
  </si>
  <si>
    <t>Teātra, koncertzāles un estrāžu būvniecība, atjaunošana un uzlabošana</t>
  </si>
  <si>
    <t>08.240.</t>
  </si>
  <si>
    <t>Pagaidu žogs Mellužu estrādē</t>
  </si>
  <si>
    <t xml:space="preserve">Mellužu estrādes un Piena paviljona/bāra ēkas atjaunošana, t.sk. teritorijas labiekārtošana </t>
  </si>
  <si>
    <t>Dzintaru koncertzāle</t>
  </si>
  <si>
    <t>Pirmsskolas  izglītības iestāžu būvniecība, atjaunošana un uzlabošana</t>
  </si>
  <si>
    <t>Avārijas darbi</t>
  </si>
  <si>
    <t>JPAP_R.3.2.2_155</t>
  </si>
  <si>
    <t>Pirmsskolas  izglītības iestādes</t>
  </si>
  <si>
    <t>Jūrmalas PII ''Austras koks''</t>
  </si>
  <si>
    <t>Pirmsskolas izglītības iestādes ''Bitītes'' pārbūve</t>
  </si>
  <si>
    <t>Jūrmalas PII ''Katrīna''</t>
  </si>
  <si>
    <t>Jūrmalas PII ''Madara''</t>
  </si>
  <si>
    <t>Pirmsskolas izglītības iestādes ''Mārītes'' pārbūve</t>
  </si>
  <si>
    <t xml:space="preserve">2017.g. finanšu līdzekļi tiks apgūti daļēji </t>
  </si>
  <si>
    <t>Jūrmalas PII ''Podziņa''</t>
  </si>
  <si>
    <t>Jūrmalas PII ''Saulīte''</t>
  </si>
  <si>
    <t>Jūrmalas PII ''Zvaniņš''</t>
  </si>
  <si>
    <t>Jūrmalas PII ''Namiņš''</t>
  </si>
  <si>
    <t>Jūrmalas pirmsskolas izglītības iestādes "Namiņš" labiekārtojuma elementu un telpu grīdu remontdarbi /Poruka prospektā 14, Jūrmalā/. Iepirkums Nr. JPD2017/167RIK, lēmums par līguma summu EUR 24183.63</t>
  </si>
  <si>
    <t xml:space="preserve">Sākumskolu, pamatskolu, vidusskolu būvniecība, atjaunošana un uzlabošana </t>
  </si>
  <si>
    <t>09.210.</t>
  </si>
  <si>
    <t>JPAP_R.3.2.3._165</t>
  </si>
  <si>
    <t>Vispārējās izglītības iestādes</t>
  </si>
  <si>
    <t>Jūrmalas sākumskola ''Atvase''</t>
  </si>
  <si>
    <t>Jūrmalas sākumskola ''Ābelīte''</t>
  </si>
  <si>
    <t>Jūrmalas sākumskola ''Taurenītis''</t>
  </si>
  <si>
    <t>Jūrmalas pilsētas Ķemeru pamatskolas ēkas pārbūve un energoefektivitātes paaugstināšana</t>
  </si>
  <si>
    <t>Jūrmalas pilsētas Lielupes pamatskolas ēku un Jūrmalas Valsts ģimnāzijas telpu pārbūve, sporta zāles būvniecība Aizputes ielā 1A, Jūrmalā</t>
  </si>
  <si>
    <t>JPAP_R.3.2.3._165
JPAP_R.3.3.3_206</t>
  </si>
  <si>
    <t xml:space="preserve">Jūrmalas Valsts ģimnāzijas ēkas pārbūve un infrastruktūras pilnveide, metodiskā centra izveide </t>
  </si>
  <si>
    <t>Jūrmalas pilsētas Jaundubultu vidusskolas ēkas un autoskolas ēkas energoefektivitātes paaugstināšana Lielupes ielā 21</t>
  </si>
  <si>
    <t>JPAP_R.3.2.3._165
JPAP_R.2.6.2._89</t>
  </si>
  <si>
    <t>Jūrmalas pilsētas Jaundubultu vidusskola</t>
  </si>
  <si>
    <t>Jūrmalas pilsētas Kauguru vidusskolas ēkas atjaunošana un energoefektivitātes paaugstināšana</t>
  </si>
  <si>
    <t xml:space="preserve">Jūrmalas pilsētas Kauguru vidusskola </t>
  </si>
  <si>
    <t>Majoru vidusskola</t>
  </si>
  <si>
    <t>Jūrmalas pilsētas internātpamatskola</t>
  </si>
  <si>
    <t>Jūrmalas Valsts ģimnāzijas sporta halle</t>
  </si>
  <si>
    <t>Jūrmalas Valsts ģimnāzijas un sākumskolas ''Atvase'' daudzfuncionālās sporta halles projektēšana un celtniecība</t>
  </si>
  <si>
    <t>Slokas pamatskola</t>
  </si>
  <si>
    <t>Jūrmalas pilsētas Mežmalas vidusskola</t>
  </si>
  <si>
    <t>Pumpuru vidusskola</t>
  </si>
  <si>
    <t>Ķemeru pamatskola</t>
  </si>
  <si>
    <t xml:space="preserve">Jūrmalas pilsētas Lielupes pamatskola </t>
  </si>
  <si>
    <t>Interešu profesionālās ievirzes izglītības iestāžu būvniecība, atjaunošana un uzlabošana</t>
  </si>
  <si>
    <t xml:space="preserve"> 09.510.</t>
  </si>
  <si>
    <t>Jūrmalas Mūzikas skola</t>
  </si>
  <si>
    <t>Jūrmalas Sporta skola</t>
  </si>
  <si>
    <t>Jūrmalas Sporta skolas peldbaseina ēkas pārbūves un energoefektivitātes paaugstināšana</t>
  </si>
  <si>
    <t>Sporta nams "Taurenītis"</t>
  </si>
  <si>
    <t xml:space="preserve">Jūrmalas bērnu un jauniešu interešu centrs </t>
  </si>
  <si>
    <t>Bulduru Dārzkopības vidusskola VSIA</t>
  </si>
  <si>
    <t>Pārējo sociālo iestāžu būvniecība, atjaunošana un uzlabošana</t>
  </si>
  <si>
    <t>10.700.</t>
  </si>
  <si>
    <t>Jūrmalas pilsētas pašvaldības iestāde ''Sprīdītis''</t>
  </si>
  <si>
    <t>JPAP_R.3.5.1._216</t>
  </si>
  <si>
    <t>Jūrmalas veselības veicināšanas un sociālo pakalpojumu centra infrastruktūras pilnveide un energoefektivitātes paaugstināšana</t>
  </si>
  <si>
    <t>JPAP_R.3.5.1._216
JPAP_R.2.6.2._89</t>
  </si>
  <si>
    <t>Veselības veicināšanas un sociālo pakalpojumu centrs</t>
  </si>
  <si>
    <t>Labklājības pārvalde</t>
  </si>
  <si>
    <t xml:space="preserve">* Informatīvi </t>
  </si>
  <si>
    <t>Jūrmalas pilsētas attīstības programma 2014.-2020.gadam (JPAP):</t>
  </si>
  <si>
    <t>Rīcības virziens: R.1.4.3. Citu tūrisma pakalpojumu attīstība</t>
  </si>
  <si>
    <t>Aktivitāte: Nr.17 Tūrisma pakalpojumu piedāvajuma dažādošana</t>
  </si>
  <si>
    <t>Rīcības virziens: R.1.6.1. Dabas tūrisma infrastruktūras attīstība</t>
  </si>
  <si>
    <t>Aktivitāte: Nr.21 Daudzfunkcionāla, interaktīva dabas tūrisma objekta izveide Ķemeros</t>
  </si>
  <si>
    <t>Rīcības virziens: R.1.6.2. Peldvietu infrastruktūras attīstība</t>
  </si>
  <si>
    <t>Aktivitāte: Nr.30 Pašvaldības īpašumā esošo glābšanas staciju rekonstrukcija un būvniecība</t>
  </si>
  <si>
    <t>Aktivitāte: Nr.35 Krasta erozijas procesu aizkavēšanas pasākumi</t>
  </si>
  <si>
    <t>Rīcības virziens: R.2.4.2. Kuģošanas infrastruktūras attīstība Lielupē</t>
  </si>
  <si>
    <t>Aktivitāte: Nr.80 Lielupes kuģošanas un ūdenstūrisma infrastruktūras un pakalpojumu attīstība</t>
  </si>
  <si>
    <t>Rīcības virziens: R.2.6.2. Racionālas un videi draudzīgas energoapgādes sistēmas attīstība</t>
  </si>
  <si>
    <t>Aktivitāte: Nr.89 Ilgspējīga atjaunojamo energoresursu izmantošana, energoefektivitātes paaugstināšana un energopārvaldības sistēmas ieviešana un sertificēšana Jūrmalas pašvaldības teritorijā.</t>
  </si>
  <si>
    <t>Rīcības virziens: R.2.8.1. Publiskās telpas pilnveide</t>
  </si>
  <si>
    <t>Aktivitāte: Nr.98 Parku, skvēru un kūrorta mazās infrastruktūras attīstība un uzturēšana</t>
  </si>
  <si>
    <t>Aktivitāte: Nr.103 Pilsētas atpūtas parka un Jauniešu mājas izveide</t>
  </si>
  <si>
    <t>Aktivitāte: Nr.105 Graustu novākšana pilsētā</t>
  </si>
  <si>
    <t>Rīcības virziens: R.2.8.2. Kapsētu un to infrastruktūras labiekārtošana</t>
  </si>
  <si>
    <t>Aktivitāte: Nr.114 Kapsētu paplašināšana un jaunu kapsētu izveide un to apsaimniekošana</t>
  </si>
  <si>
    <t>Rīcības virziens: R.2.9.1. Pašvaldības dzīvojamā fonda attīstība</t>
  </si>
  <si>
    <t>Aktivitāte: Nr.115 Jūrmalas pašvaldības dzīvojamā fonda attīstības plānošana un plānu realizācija</t>
  </si>
  <si>
    <t>Rīcības virziens: R.3.1.2. Pašvaldības pārvaldes kapacitātes celšana</t>
  </si>
  <si>
    <t>Aktivitāte: Nr.131 Kvalitatīvas pašvaldības pārvaldes kapacitātes nodrošināšana</t>
  </si>
  <si>
    <t>Rīcības virziens: R.3.2.2. Pirmskolas izglītības pakalpojumi</t>
  </si>
  <si>
    <t>Aktivitāte: Nr.155 Pirmsskolas izglītības iestāžu mācību vides uzlabošana</t>
  </si>
  <si>
    <t>Rīcības virziens: R.3.2.3. Vispārizglītojošo skolu izglītības pakalpojumi</t>
  </si>
  <si>
    <t>Aktivitāte: Nr.165 Vispārējās izglītības iestāžu mācību vides uzlabošana</t>
  </si>
  <si>
    <t>Rīcības virziens: R.3.2.4. Profesionālās ievirzes un interešu izglītības pakalpojumi</t>
  </si>
  <si>
    <t xml:space="preserve">Aktivitāte: Nr.185 Profesionālās ievirzes un interešu izglītības iestāžu mācību vides uzlabošana </t>
  </si>
  <si>
    <t>Rīcības virziens: R.3.3.1. Pilsētas kultūras iestāžu un muzeju darbības pilnveide</t>
  </si>
  <si>
    <t>Aktivitāte: Nr.192 Jūrmalas kultūras iestāžu remonts un būvniecība, teritoriju labiekārtošana un materiāltehniskais nodrošinājums</t>
  </si>
  <si>
    <t>Aktivitāte: Nr.200 Jūrmalas brīvdabas muzeja attīstība</t>
  </si>
  <si>
    <t>Rīcības virziens: R.3.3.3. Sporta sektora attīstība</t>
  </si>
  <si>
    <t>Aktivitāte: Nr.206 Publiskās sporta infrastruktūras attīstība</t>
  </si>
  <si>
    <t>Rīcības virziens: R.3.5.1. Sociālo pakalpojumu attīstība</t>
  </si>
  <si>
    <t>Aktivitāte: Nr.216 Sociālā atbalsts infrastruktūras attīstība</t>
  </si>
  <si>
    <t>Rīcības virziens: R.3.7.2. Vietējās uzņēmējdarbības atbalsts infrastruktūras attīstība</t>
  </si>
  <si>
    <t>Aktivitāte: Nr.230 Uzņēmējdarbības veicināšana</t>
  </si>
  <si>
    <r>
      <rPr>
        <b/>
        <sz val="9"/>
        <rFont val="Times New Roman"/>
        <family val="1"/>
        <charset val="186"/>
      </rPr>
      <t>15.pielikums</t>
    </r>
    <r>
      <rPr>
        <sz val="9"/>
        <rFont val="Times New Roman"/>
        <family val="1"/>
        <charset val="186"/>
      </rPr>
      <t xml:space="preserve"> Jūrmalas pilsētas domes</t>
    </r>
  </si>
  <si>
    <t>Īpašumu pārvaldes Pilsētsaimniecības un labiekārtošanas nodaļa</t>
  </si>
  <si>
    <t>Pašvaldības pārziņā esošo teritoriju apsaimniekošana (kopšana un tīrīšana)</t>
  </si>
  <si>
    <t>05.100</t>
  </si>
  <si>
    <t>Parku, skvēru, atpūtas vietu un apstādījumu kopšana</t>
  </si>
  <si>
    <t>JPAP_R2.8.1._98 JPAS_K4                           JPAS_J4</t>
  </si>
  <si>
    <t>Iekšpagalmu kopšana</t>
  </si>
  <si>
    <t>JPAP_R2.8.1._99</t>
  </si>
  <si>
    <t>Jaunu puķu trauku iegāde un apsaimniekošana</t>
  </si>
  <si>
    <t>3.1.</t>
  </si>
  <si>
    <t>Jaunu puķu trauku iegāde</t>
  </si>
  <si>
    <t>3.2.</t>
  </si>
  <si>
    <t>Jaunu puķu trauku apsaimniekošana</t>
  </si>
  <si>
    <t>Puķu siena</t>
  </si>
  <si>
    <t>Dzintaru mežaparka apsaimniekošana</t>
  </si>
  <si>
    <t xml:space="preserve">JPAP_R2.8.1._98 </t>
  </si>
  <si>
    <t>Pludmales sakopšana</t>
  </si>
  <si>
    <t>JPAP_R1.6.2._33        JPŪRRP_4.1._9</t>
  </si>
  <si>
    <t>Sadzīves atkritumu konteinieru izvietošana pludmalē un izejās uz jūru un atkritumu izvešana</t>
  </si>
  <si>
    <t>JPAP_R1.6.2._33   JPŪRRP_4.1._9</t>
  </si>
  <si>
    <t>Sabiedrisko tualešu apsaimniekošana</t>
  </si>
  <si>
    <t xml:space="preserve">JPAP_R1.6.2._33 </t>
  </si>
  <si>
    <t>Sadzīves atkritumu savākšana un aizvešana</t>
  </si>
  <si>
    <t>JPAP_R2.7.1._96</t>
  </si>
  <si>
    <t>Dzīvnieku uzturēšanas izmaksas patversmē</t>
  </si>
  <si>
    <t>JPAP_R2.8.1._110</t>
  </si>
  <si>
    <t>Bezsaimnieku dzīvnieku (kaķu) sterilizācija</t>
  </si>
  <si>
    <t>Klejojošu dzīvnieku izķeršana, dzīvnieku līķu apglabāšana</t>
  </si>
  <si>
    <t>Jaunas vasara puķu dobes ierīkošana un kopšana Lāčplēša skvērā</t>
  </si>
  <si>
    <t>Pavasara un vasaras puķu iegāde un apsaimniekošana P128 četros rotācijas apļos</t>
  </si>
  <si>
    <t>Pilsētas teritoriju labiekārtošanas pasākumi</t>
  </si>
  <si>
    <t>06.600</t>
  </si>
  <si>
    <t>Ielu nosaukumu plāksnīšu un to stiprinājuma stabiņu  komplektu apsaimniekošana</t>
  </si>
  <si>
    <t>1.1.</t>
  </si>
  <si>
    <t>apsaimniekošana</t>
  </si>
  <si>
    <t>1.2.</t>
  </si>
  <si>
    <t>izgatavošana</t>
  </si>
  <si>
    <t xml:space="preserve">Autobusu pieturu remonts </t>
  </si>
  <si>
    <t>Bērnu rotaļu laukumu un sporta laukumu izveide un remonts iekšpagalmos, parkos un pludmalē</t>
  </si>
  <si>
    <t>Bērnu rotaļu laukumu un sporta laukumu remonts iekšpagalmos un pludmalē</t>
  </si>
  <si>
    <t>JPAP_R2.8.1._106</t>
  </si>
  <si>
    <t>Slidotavas ierīkošanai Engures ielas iekšpagalmā</t>
  </si>
  <si>
    <t>Jaunu solu un atkritumu urnu izvietošana parkos un uz ielām</t>
  </si>
  <si>
    <t>Balvu iegāde konkursa "Jūrmalas sakoptākais īpašums" laureātiem</t>
  </si>
  <si>
    <t>JPAP_R2.10.1._117</t>
  </si>
  <si>
    <t>Pārējie izdevumi pilsētas apsaimniekošanā</t>
  </si>
  <si>
    <t>Strūklaku uzturēšana</t>
  </si>
  <si>
    <t>08.100</t>
  </si>
  <si>
    <t xml:space="preserve">Pludmales labiekārtošana, tai skaitā informatīvo norāžu un pārģērbšanās kabīņu remonts, izvietošana, demontāža, atjaunošana   </t>
  </si>
  <si>
    <t>JPAP_R1.6.2._33  JPŪRRP_4.1._10</t>
  </si>
  <si>
    <t>Nepieciešams veikt betona trepju izejās uz jūru pakāpienu un nosegcepuru remonta darbus</t>
  </si>
  <si>
    <t>Izeju uz jūru labiekārtošana pludmalēs (laipas, kāpnes, betona plāksnes)</t>
  </si>
  <si>
    <t>JPAP_R1.6.2._33  JPŪRRP_4.1._9</t>
  </si>
  <si>
    <t>Nepieciešams veikt jaunu ūdens urbumu ierīkošanas darbus pie sabiedrisko tualešu konteineriem, lai nodrošinātu dušas iekārtu darbību.</t>
  </si>
  <si>
    <t>Dušu, kāju mazgājamo krānu un sabiedrisko tualešu konteinieru un ūdens sūkņu apkopei un remontam</t>
  </si>
  <si>
    <t>Jaunu pludmales solu izgatavošanai</t>
  </si>
  <si>
    <t>5</t>
  </si>
  <si>
    <t>Peldvietu attīstība pašvaldības teritorijā</t>
  </si>
  <si>
    <t>JPAP_R1.6.2._29          JPAP_R1.6.2._32            JPŪRRP_4.1._9</t>
  </si>
  <si>
    <t>* Informatīvi -</t>
  </si>
  <si>
    <t>Jūrmalas pilsētas attīstības stratēģija 2010. - 2030.gadam (JPAS)</t>
  </si>
  <si>
    <t xml:space="preserve">K4 Ķemeru kūrortvides veidošana </t>
  </si>
  <si>
    <t xml:space="preserve">J4 Publiskās telpas izcilība </t>
  </si>
  <si>
    <t>Jūrmalas pilsētas attīstības programma 2014. - 2020.gadam (JPAP)</t>
  </si>
  <si>
    <t>Rīcības virziens R1.6.2.: Peldvietu infrastruktūras attīstība</t>
  </si>
  <si>
    <t>Aktivitāte Nr.29 Baltijas jūras Rīgas jūras līča peldvietu un Jūrmalas iekšzemes peldvietas infrastruktūras attīstība saskaņā ar „Zilā karoga” programmas standartu un Jūrmalas iekšzemes peldvietu un atpūtas vietu infrastruktūras attīstība</t>
  </si>
  <si>
    <t>Aktivitāte Nr.32 Peldvietu un atpūtas vietu attīstība Lielupes krastos</t>
  </si>
  <si>
    <t>Aktivitāte Nr.33 Pludmales zonas labiekārtošana un apsaimniekošana</t>
  </si>
  <si>
    <t>Rīcības virziens R2.7.1.: Atkritumu apsaimniekošanas sistēmas pilnveide</t>
  </si>
  <si>
    <t>Aktivitāte Nr.96 Atkritumu apsaimniekošanas sistēmas pilnveide</t>
  </si>
  <si>
    <t>Rīcības virziens R2.8.1.: Publiskās telpas pilnveide</t>
  </si>
  <si>
    <t>Aktivitāte Nr.98 Parku, skvēru un kūrorta mazās infrastruktūras attīstība uzturēšana</t>
  </si>
  <si>
    <t>Aktivitāte Nr.99 Publiskās telpas apsaimniekošana</t>
  </si>
  <si>
    <t>Aktivitāte Nr.106 Jūrmalas pilsētā esošo daudzdzīvokļu namu pagalmu, izglītības iestāžu un piebraucamo ceļu rekonstrukcija</t>
  </si>
  <si>
    <t>Aktivitāte Nr.110 Dzīvnieku labturības pasākumu nodrošināšana</t>
  </si>
  <si>
    <t>Rīcības virziens R2.10.1.: Privātā īpašuma sakopšanas motivēšana</t>
  </si>
  <si>
    <t>Aktivitāte Nr.117 Privātīpašumu sakoptības veicināšana</t>
  </si>
  <si>
    <t>Jūrmalas pilsētas ūdens resursu rīcības plāns 2016.-2020.gadam (JPŪRRP)</t>
  </si>
  <si>
    <t>Mērķis 4: Piekrastes ūdeņu un Lielupes plānotā izmantošana. Rīcības virziens R4.1. Peldvietu infrastruktūras attīstība</t>
  </si>
  <si>
    <t>Aktivitāte Nr.9 Uzlabot publisko ūdeņu piekrastes pieejamību</t>
  </si>
  <si>
    <t xml:space="preserve">Aktivitāte Nr.10 Aktualizēt pludmales aktivitāšu zonējumu un labiekārtojumu
</t>
  </si>
  <si>
    <r>
      <rPr>
        <b/>
        <sz val="9"/>
        <rFont val="Times New Roman"/>
        <family val="1"/>
        <charset val="186"/>
      </rPr>
      <t>28.pielikums</t>
    </r>
    <r>
      <rPr>
        <sz val="9"/>
        <rFont val="Times New Roman"/>
        <family val="1"/>
        <charset val="186"/>
      </rPr>
      <t xml:space="preserve"> Jūrmalas pilsētas domes</t>
    </r>
  </si>
  <si>
    <t>2017.gada budžeta atšifrējums pa programmām un budžeta veidiem</t>
  </si>
  <si>
    <t>Struktūrvienība:</t>
  </si>
  <si>
    <t>pamatbudžets</t>
  </si>
  <si>
    <t>maksas pakalpojumi</t>
  </si>
  <si>
    <t>KOPĀ:</t>
  </si>
  <si>
    <t>Valsts svētki, svinamās un atceres dienas</t>
  </si>
  <si>
    <t>JPAP_R3.3.1._191
JPAP_R3.3.1._194</t>
  </si>
  <si>
    <t>Gadskārtu svētki</t>
  </si>
  <si>
    <t>Lielākie Jūrmalas pilsētas pasākumi</t>
  </si>
  <si>
    <t>Kūrorta svētku gājiens</t>
  </si>
  <si>
    <t>Jomas ielas svētki</t>
  </si>
  <si>
    <t>JPAP_R3.3.1._191</t>
  </si>
  <si>
    <t>3.3.</t>
  </si>
  <si>
    <t>Nakts ekspedīcija ģimenei "Nestāsti pasaciņas"</t>
  </si>
  <si>
    <t>JPAP_R1.7.1._ 43
JPAP_R3.3.1._191</t>
  </si>
  <si>
    <t>3.4.</t>
  </si>
  <si>
    <t>Jaunā gada sagaidīšana</t>
  </si>
  <si>
    <t>3.5.</t>
  </si>
  <si>
    <t>Kauguru rudens svētki</t>
  </si>
  <si>
    <t xml:space="preserve">
JPAP_R3.3.1._191</t>
  </si>
  <si>
    <t xml:space="preserve">JKC piedāvājums </t>
  </si>
  <si>
    <t>4.1.</t>
  </si>
  <si>
    <t xml:space="preserve">Vasaras koncerti </t>
  </si>
  <si>
    <t>4.2.</t>
  </si>
  <si>
    <t xml:space="preserve">Dzejas diens </t>
  </si>
  <si>
    <t>Pasākuma līdzekļu pārdale budžeta ietvaros</t>
  </si>
  <si>
    <t>Izdevumu samazinājums viesmākslinieku atlīdzībai sakarā ar norēķina formas maiņu.</t>
  </si>
  <si>
    <t>Izdevumu palielinājums viesmakslinieku pakalpojumu apmaksai saskaņā ar izvēlēto norēķina formu</t>
  </si>
  <si>
    <t>Izdevumu samazinājums noformējuma materiāliem - piemiņas zīmes šogad netiks drukātas</t>
  </si>
  <si>
    <t>4.3.</t>
  </si>
  <si>
    <t>Pasākumu cikli</t>
  </si>
  <si>
    <t>4.4.</t>
  </si>
  <si>
    <t>Atpūtas pasākumi - džeza klubs, balles</t>
  </si>
  <si>
    <t>4.5.</t>
  </si>
  <si>
    <t>Mākslas izstādes</t>
  </si>
  <si>
    <t>4.6.</t>
  </si>
  <si>
    <t>Kinoseansi</t>
  </si>
  <si>
    <t>JPAP_R3.3.1._203</t>
  </si>
  <si>
    <t>KKN piedāvājums</t>
  </si>
  <si>
    <t>5.1.</t>
  </si>
  <si>
    <t>"Jokosim tautiski"</t>
  </si>
  <si>
    <t>5.2.</t>
  </si>
  <si>
    <t>Neformālo pianistu festivāls</t>
  </si>
  <si>
    <t>5.3.</t>
  </si>
  <si>
    <t>Pasākumu cikls "Bērnu vasara"</t>
  </si>
  <si>
    <t>5.4.</t>
  </si>
  <si>
    <t>5.5.</t>
  </si>
  <si>
    <t>5.6.</t>
  </si>
  <si>
    <t>Dzejas dienas</t>
  </si>
  <si>
    <t>5.7.</t>
  </si>
  <si>
    <t>Jauniešu teātra studija  "Eksperiments"</t>
  </si>
  <si>
    <t>5.8.</t>
  </si>
  <si>
    <t>Mātes dienas koncerts</t>
  </si>
  <si>
    <t>5.9.</t>
  </si>
  <si>
    <t>Mākslinieku nama piedāvājums</t>
  </si>
  <si>
    <t>6.1.</t>
  </si>
  <si>
    <t>Mākslas dienas</t>
  </si>
  <si>
    <t>6.2.</t>
  </si>
  <si>
    <t>Muzeju nakts</t>
  </si>
  <si>
    <t>6.3.</t>
  </si>
  <si>
    <t>Mākslas projekts - konkurss / izstāde  "JĀ / NEatkarība"</t>
  </si>
  <si>
    <t>6.4.</t>
  </si>
  <si>
    <t>Jūrmalas teātra piedāvājums</t>
  </si>
  <si>
    <t>7.1.</t>
  </si>
  <si>
    <t xml:space="preserve">Jauniestudējumi </t>
  </si>
  <si>
    <t>JPAP_R3.3.1._191
JPAP_R3.3.1._194
JPAP_R3.3.1._197</t>
  </si>
  <si>
    <t>7.2.</t>
  </si>
  <si>
    <t>Jūrmals Bērnu un jauniešu teātris Uzvedums - eksāmens sezonas noslēgumā</t>
  </si>
  <si>
    <t>7.3.</t>
  </si>
  <si>
    <t>Jubilejas pasākums</t>
  </si>
  <si>
    <t>Teātra pirmizrādes</t>
  </si>
  <si>
    <t>7.5.</t>
  </si>
  <si>
    <t>Ziemassvētku koncerts</t>
  </si>
  <si>
    <t>JPAP_R1.7.1._43
JPAP_R3.3.1._191
JPAP_R3.3.1._194</t>
  </si>
  <si>
    <t>7.6.</t>
  </si>
  <si>
    <t>Piedalīšanās amatierteātru skatēs, festivālos valsts robežās un ārvalstīs</t>
  </si>
  <si>
    <t xml:space="preserve">
JPAP_R3.3.1._194
JPAP_R3.3.1._197</t>
  </si>
  <si>
    <t>Dažādi projekti</t>
  </si>
  <si>
    <t>8.1.</t>
  </si>
  <si>
    <t>Pilsētas Ziemassvētku noformējuma konkursa noslēguma pasākums</t>
  </si>
  <si>
    <t>8.2.</t>
  </si>
  <si>
    <t>Zvaigznes dienas pasākums</t>
  </si>
  <si>
    <t>8.3.</t>
  </si>
  <si>
    <t xml:space="preserve">Pasākumu cikls "Bērnu vasara" </t>
  </si>
  <si>
    <t>8.4.</t>
  </si>
  <si>
    <t>Starptautiskais senioru deju festivāls "Puķu balle"</t>
  </si>
  <si>
    <t>8.5.</t>
  </si>
  <si>
    <t>Atklāšanas un tematiskie pasākumi</t>
  </si>
  <si>
    <t>8.6.</t>
  </si>
  <si>
    <t>Ķemeru svētki</t>
  </si>
  <si>
    <t>8.7.</t>
  </si>
  <si>
    <t>18. novembra svinības Ķemeros</t>
  </si>
  <si>
    <t>8.8.</t>
  </si>
  <si>
    <t>Pasākums jauniešiem "Augsim Latvijai"</t>
  </si>
  <si>
    <t>Jūrmals radošo kolektīvu darbības finansējums</t>
  </si>
  <si>
    <t>9.1.</t>
  </si>
  <si>
    <t>Pilsētas radošo kolektīvu piedalīšanās republikas mēroga pasākumos</t>
  </si>
  <si>
    <t>JPAP_R3.3.1._194</t>
  </si>
  <si>
    <t>9.2.</t>
  </si>
  <si>
    <t>Pilsētas radošo kolektīvu un kultūras darbinieku pilsētas mēroga konkursi un skates</t>
  </si>
  <si>
    <t>9.3.</t>
  </si>
  <si>
    <t xml:space="preserve">Radošo kolektīvu jubilejas un citi  kolektīvu iniciēti projekti </t>
  </si>
  <si>
    <t>9.4.</t>
  </si>
  <si>
    <t>Pilsētas radošo kolektīvu piedalīšanās ārzemēs rīkotajos koncertos,festivālos, konkursos un izstādēs</t>
  </si>
  <si>
    <t>Citas kultūras pasākumu izmaksas</t>
  </si>
  <si>
    <t>10.1.</t>
  </si>
  <si>
    <t>Tipogrāfiajs pakalpojumi (biļetes, afišas un tml.)</t>
  </si>
  <si>
    <t>10.2.</t>
  </si>
  <si>
    <t>AKKA/LAA un LaIPA</t>
  </si>
  <si>
    <t>10.3.</t>
  </si>
  <si>
    <t>Publisko pasākumu apdrošināšana</t>
  </si>
  <si>
    <t>10.4.</t>
  </si>
  <si>
    <t>Elektroenerģijas apmaksa un pieslēguma nodrošinājums kultūras pasākumos dabā</t>
  </si>
  <si>
    <t>10.5.</t>
  </si>
  <si>
    <t>Reklāmas izdevumi kultūras pasākumiem</t>
  </si>
  <si>
    <t>Rīcības virziens R1.7.1.    Kultūras tūrisma piedāvājuma attīstība</t>
  </si>
  <si>
    <t>Aktivitātes Nr.43 Kultūras dzīves piedāvājuma attīstība visa gada garumā</t>
  </si>
  <si>
    <t>Rīcības virziens R3.3.1.    Pilsētas kultūras iestāžu un muzeju darbības pilnveide</t>
  </si>
  <si>
    <t>Aktivitātes Nr.191 Daudzveidīgu kultūras pasākumu pieejamība Jūrmalas iedzīvotājiem Jūrmalas pilsētā</t>
  </si>
  <si>
    <t>Aktivitātes Nr.194 Amatiermākslas attīstības veicināšana</t>
  </si>
  <si>
    <t>Aktivitātes Nr.197 Teātra attīstība</t>
  </si>
  <si>
    <t>Aktivitātes Nr.203 Kino pakalpojuma attīstība</t>
  </si>
  <si>
    <t>Tāme Nr.01.3.3.</t>
  </si>
  <si>
    <t>Pašvaldības pamatbudžets</t>
  </si>
  <si>
    <t>01.890.</t>
  </si>
  <si>
    <t>Izdevumi neparedzētiem gadījumiem</t>
  </si>
  <si>
    <t>Pašvaldības budžeta kopējie izdevumu konti</t>
  </si>
  <si>
    <t>Tāme Nr.06.1.1.</t>
  </si>
  <si>
    <t>Iestādes uzturēšana</t>
  </si>
  <si>
    <t>LV57PARX0002484572002</t>
  </si>
  <si>
    <t>LV81PARX0002484577002</t>
  </si>
  <si>
    <t>Tāme Nr.06.1.7.</t>
  </si>
  <si>
    <t>LV81TREL9802008037000</t>
  </si>
  <si>
    <t>Tāme Nr.09.1.3.</t>
  </si>
  <si>
    <t>Interešu un profesionālās ievirzes izglītības iestāžu būvniecība, atjaunošana un uzlabošana</t>
  </si>
  <si>
    <t>Tāme Nr.09.1.9.</t>
  </si>
  <si>
    <t>Sākumskolu, pamatskolu un vidusskolu būvniecība, atjaunošana un uzlabošana</t>
  </si>
  <si>
    <t>Jūrmalas PII ''Mārīte''</t>
  </si>
  <si>
    <t>Tāme "Jūrmalas pirmsskolas izglītības iestādes ''Mārīte'' telpu remontdarbi" EUR 4808.20</t>
  </si>
  <si>
    <t>Jūrmalas PII ''Lācītis''</t>
  </si>
  <si>
    <t>Tāme "Jūrmalas pirmsskolas izglītības iestādes ''Lācītis'' telpu remontdarbi" EUR 41119.85</t>
  </si>
  <si>
    <t>Inventarizācijas lieta "Taurenītis" nojumei</t>
  </si>
  <si>
    <t>Tāme "Jūrmalas pilsētas Mežmalas vidusskolas telpu remontdarbi"EUR 27304.91</t>
  </si>
  <si>
    <t>Tāme "Raiņa iela 50 dzīvoklis 40, Jūrmala,  telpu remontdarbi, pielāgojot Jūrmalas Bērnu un jauniešu interešu centra vajadzībām" EUR 24074.44</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</si>
</sst>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86"/>
      <scheme val="minor"/>
    </font>
    <font>
      <sz val="10"/>
      <name val="Arial"/>
      <family val="2"/>
      <charset val="186"/>
    </font>
    <font>
      <sz val="9"/>
      <name val="Times New Roman"/>
      <family val="1"/>
      <charset val="186"/>
    </font>
    <font>
      <b/>
      <sz val="9"/>
      <name val="Times New Roman"/>
      <family val="1"/>
      <charset val="186"/>
    </font>
    <font>
      <b/>
      <u/>
      <sz val="12"/>
      <name val="Times New Roman"/>
      <family val="1"/>
      <charset val="186"/>
    </font>
    <font>
      <sz val="10"/>
      <name val="Times New Roman"/>
      <family val="1"/>
      <charset val="186"/>
    </font>
    <font>
      <i/>
      <sz val="9"/>
      <name val="Times New Roman"/>
      <family val="1"/>
      <charset val="186"/>
    </font>
    <font>
      <sz val="6"/>
      <name val="Times New Roman"/>
      <family val="1"/>
      <charset val="186"/>
    </font>
    <font>
      <sz val="9"/>
      <color rgb="FFFF0000"/>
      <name val="Times New Roman"/>
      <family val="1"/>
      <charset val="186"/>
    </font>
    <font>
      <sz val="9"/>
      <color theme="1"/>
      <name val="Times New Roman"/>
      <family val="1"/>
      <charset val="186"/>
    </font>
    <font>
      <b/>
      <sz val="12"/>
      <name val="Times New Roman"/>
      <family val="1"/>
      <charset val="186"/>
    </font>
    <font>
      <b/>
      <i/>
      <sz val="12"/>
      <name val="Times New Roman"/>
      <family val="1"/>
      <charset val="186"/>
    </font>
    <font>
      <b/>
      <sz val="9"/>
      <color rgb="FFFF0000"/>
      <name val="Times New Roman"/>
      <family val="1"/>
      <charset val="186"/>
    </font>
    <font>
      <i/>
      <sz val="8"/>
      <name val="Times New Roman"/>
      <family val="1"/>
      <charset val="186"/>
    </font>
    <font>
      <i/>
      <sz val="7"/>
      <name val="Times New Roman"/>
      <family val="1"/>
      <charset val="186"/>
    </font>
    <font>
      <i/>
      <u/>
      <sz val="9"/>
      <name val="Times New Roman"/>
      <family val="1"/>
      <charset val="186"/>
    </font>
    <font>
      <sz val="12"/>
      <name val="Times New Roman"/>
      <family val="1"/>
      <charset val="186"/>
    </font>
    <font>
      <sz val="11"/>
      <color theme="1"/>
      <name val="Calibri"/>
      <family val="2"/>
      <charset val="186"/>
      <scheme val="minor"/>
    </font>
  </fonts>
  <fills count="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s>
  <borders count="114">
    <border>
      <left/>
      <right/>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bottom/>
      <diagonal/>
    </border>
    <border>
      <left/>
      <right style="thin">
        <color indexed="64"/>
      </right>
      <top/>
      <bottom style="thin">
        <color indexed="64"/>
      </bottom>
      <diagonal/>
    </border>
    <border>
      <left/>
      <right/>
      <top style="hair">
        <color indexed="64"/>
      </top>
      <bottom/>
      <diagonal/>
    </border>
    <border>
      <left/>
      <right/>
      <top/>
      <bottom style="hair">
        <color indexed="64"/>
      </bottom>
      <diagonal/>
    </border>
    <border>
      <left style="hair">
        <color indexed="64"/>
      </left>
      <right style="thin">
        <color indexed="64"/>
      </right>
      <top style="thin">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style="thin">
        <color indexed="64"/>
      </right>
      <top/>
      <bottom style="hair">
        <color indexed="64"/>
      </bottom>
      <diagonal/>
    </border>
    <border>
      <left/>
      <right style="thin">
        <color indexed="64"/>
      </right>
      <top style="double">
        <color indexed="64"/>
      </top>
      <bottom style="hair">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xf numFmtId="0" fontId="1" fillId="0" borderId="0"/>
    <xf numFmtId="0" fontId="1" fillId="0" borderId="0"/>
    <xf numFmtId="0" fontId="1" fillId="0" borderId="0"/>
    <xf numFmtId="0" fontId="17" fillId="0" borderId="0"/>
  </cellStyleXfs>
  <cellXfs count="875">
    <xf numFmtId="0" fontId="0" fillId="0" borderId="0" xfId="0"/>
    <xf numFmtId="0" fontId="2" fillId="0" borderId="0" xfId="1" applyFont="1" applyFill="1" applyBorder="1" applyAlignment="1" applyProtection="1">
      <alignment vertical="center"/>
    </xf>
    <xf numFmtId="0" fontId="2" fillId="0" borderId="12" xfId="1" applyFont="1" applyFill="1" applyBorder="1" applyAlignment="1" applyProtection="1">
      <alignment vertical="center"/>
    </xf>
    <xf numFmtId="49" fontId="5" fillId="2" borderId="12" xfId="1" applyNumberFormat="1" applyFont="1" applyFill="1" applyBorder="1" applyAlignment="1" applyProtection="1">
      <alignment vertical="center"/>
    </xf>
    <xf numFmtId="49" fontId="3" fillId="2" borderId="0" xfId="1" applyNumberFormat="1" applyFont="1" applyFill="1" applyBorder="1" applyAlignment="1" applyProtection="1">
      <alignment vertical="center"/>
    </xf>
    <xf numFmtId="49" fontId="2" fillId="2" borderId="12" xfId="1" applyNumberFormat="1" applyFont="1" applyFill="1" applyBorder="1" applyAlignment="1" applyProtection="1">
      <alignment vertical="center"/>
    </xf>
    <xf numFmtId="49" fontId="2" fillId="2" borderId="0" xfId="1" applyNumberFormat="1" applyFont="1" applyFill="1" applyBorder="1" applyAlignment="1" applyProtection="1">
      <alignment vertical="center"/>
    </xf>
    <xf numFmtId="49" fontId="6" fillId="2" borderId="12" xfId="1" applyNumberFormat="1" applyFont="1" applyFill="1" applyBorder="1" applyAlignment="1" applyProtection="1">
      <alignment vertical="center"/>
    </xf>
    <xf numFmtId="49" fontId="2" fillId="2" borderId="15" xfId="1" applyNumberFormat="1" applyFont="1" applyFill="1" applyBorder="1" applyAlignment="1" applyProtection="1">
      <alignment vertical="center"/>
    </xf>
    <xf numFmtId="49" fontId="2" fillId="2" borderId="16" xfId="1" applyNumberFormat="1" applyFont="1" applyFill="1" applyBorder="1" applyAlignment="1" applyProtection="1">
      <alignment vertical="center"/>
    </xf>
    <xf numFmtId="49" fontId="2" fillId="2" borderId="17" xfId="1" applyNumberFormat="1" applyFont="1" applyFill="1" applyBorder="1" applyAlignment="1" applyProtection="1">
      <alignment vertical="center"/>
      <protection locked="0"/>
    </xf>
    <xf numFmtId="49" fontId="2" fillId="2" borderId="18" xfId="1" applyNumberFormat="1" applyFont="1" applyFill="1" applyBorder="1" applyAlignment="1" applyProtection="1">
      <alignment vertical="center"/>
      <protection locked="0"/>
    </xf>
    <xf numFmtId="49" fontId="2" fillId="0" borderId="19" xfId="1" applyNumberFormat="1" applyFont="1" applyFill="1" applyBorder="1" applyAlignment="1" applyProtection="1">
      <alignment horizontal="center" vertical="center" wrapText="1"/>
    </xf>
    <xf numFmtId="49" fontId="2" fillId="0" borderId="12" xfId="1" applyNumberFormat="1" applyFont="1" applyFill="1" applyBorder="1" applyAlignment="1" applyProtection="1">
      <alignment horizontal="center" vertical="center" wrapText="1"/>
    </xf>
    <xf numFmtId="49" fontId="2" fillId="0" borderId="0" xfId="1" applyNumberFormat="1" applyFont="1" applyFill="1" applyBorder="1" applyAlignment="1" applyProtection="1">
      <alignment horizontal="center" vertical="center" wrapText="1"/>
    </xf>
    <xf numFmtId="0" fontId="2" fillId="0" borderId="12" xfId="1" applyFont="1" applyFill="1" applyBorder="1" applyAlignment="1" applyProtection="1">
      <alignment horizontal="center" vertical="center" textRotation="90"/>
    </xf>
    <xf numFmtId="0" fontId="2" fillId="0" borderId="0" xfId="1" applyFont="1" applyFill="1" applyBorder="1" applyAlignment="1" applyProtection="1">
      <alignment horizontal="center" vertical="center" textRotation="90"/>
    </xf>
    <xf numFmtId="1" fontId="7" fillId="0" borderId="33" xfId="1" applyNumberFormat="1" applyFont="1" applyFill="1" applyBorder="1" applyAlignment="1" applyProtection="1">
      <alignment horizontal="center" vertical="center"/>
    </xf>
    <xf numFmtId="1" fontId="7" fillId="0" borderId="34" xfId="1" applyNumberFormat="1" applyFont="1" applyFill="1" applyBorder="1" applyAlignment="1" applyProtection="1">
      <alignment horizontal="center" vertical="center"/>
    </xf>
    <xf numFmtId="1" fontId="7" fillId="0" borderId="35" xfId="1" applyNumberFormat="1" applyFont="1" applyFill="1" applyBorder="1" applyAlignment="1" applyProtection="1">
      <alignment horizontal="center" vertical="center"/>
    </xf>
    <xf numFmtId="1" fontId="7" fillId="0" borderId="36" xfId="1" applyNumberFormat="1" applyFont="1" applyFill="1" applyBorder="1" applyAlignment="1" applyProtection="1">
      <alignment horizontal="center" vertical="center"/>
    </xf>
    <xf numFmtId="1" fontId="7" fillId="0" borderId="37" xfId="1" applyNumberFormat="1" applyFont="1" applyFill="1" applyBorder="1" applyAlignment="1" applyProtection="1">
      <alignment horizontal="center" vertical="center"/>
    </xf>
    <xf numFmtId="1" fontId="7" fillId="0" borderId="38" xfId="1" applyNumberFormat="1" applyFont="1" applyFill="1" applyBorder="1" applyAlignment="1" applyProtection="1">
      <alignment horizontal="center" vertical="center"/>
    </xf>
    <xf numFmtId="1" fontId="7" fillId="0" borderId="39" xfId="1" applyNumberFormat="1" applyFont="1" applyFill="1" applyBorder="1" applyAlignment="1" applyProtection="1">
      <alignment horizontal="center" vertical="center"/>
    </xf>
    <xf numFmtId="0" fontId="3" fillId="0" borderId="22" xfId="1" applyFont="1" applyFill="1" applyBorder="1" applyAlignment="1" applyProtection="1">
      <alignment vertical="center" wrapText="1"/>
    </xf>
    <xf numFmtId="0" fontId="3" fillId="0" borderId="22" xfId="1" applyFont="1" applyFill="1" applyBorder="1" applyAlignment="1" applyProtection="1">
      <alignment horizontal="left" vertical="center" wrapText="1"/>
    </xf>
    <xf numFmtId="0" fontId="3" fillId="0" borderId="12" xfId="1" applyFont="1" applyFill="1" applyBorder="1" applyAlignment="1" applyProtection="1">
      <alignment vertical="center"/>
    </xf>
    <xf numFmtId="0" fontId="3" fillId="0" borderId="40" xfId="1" applyFont="1" applyFill="1" applyBorder="1" applyAlignment="1" applyProtection="1">
      <alignment vertical="center"/>
      <protection locked="0"/>
    </xf>
    <xf numFmtId="0" fontId="3" fillId="0" borderId="8" xfId="1" applyFont="1" applyFill="1" applyBorder="1" applyAlignment="1" applyProtection="1">
      <alignment vertical="center"/>
      <protection locked="0"/>
    </xf>
    <xf numFmtId="0" fontId="3" fillId="0" borderId="41" xfId="1" applyFont="1" applyFill="1" applyBorder="1" applyAlignment="1" applyProtection="1">
      <alignment vertical="center"/>
      <protection locked="0"/>
    </xf>
    <xf numFmtId="0" fontId="3" fillId="0" borderId="42" xfId="1" applyFont="1" applyFill="1" applyBorder="1" applyAlignment="1" applyProtection="1">
      <alignment vertical="center"/>
      <protection locked="0"/>
    </xf>
    <xf numFmtId="0" fontId="3" fillId="0" borderId="43" xfId="1" applyFont="1" applyFill="1" applyBorder="1" applyAlignment="1" applyProtection="1">
      <alignment vertical="center"/>
      <protection locked="0"/>
    </xf>
    <xf numFmtId="0" fontId="3" fillId="0" borderId="22" xfId="1" applyFont="1" applyFill="1" applyBorder="1" applyAlignment="1" applyProtection="1">
      <alignment vertical="center"/>
      <protection locked="0"/>
    </xf>
    <xf numFmtId="0" fontId="3" fillId="0" borderId="0" xfId="1" applyFont="1" applyFill="1" applyBorder="1" applyAlignment="1" applyProtection="1">
      <alignment vertical="center"/>
    </xf>
    <xf numFmtId="0" fontId="3" fillId="0" borderId="44" xfId="1" applyFont="1" applyFill="1" applyBorder="1" applyAlignment="1" applyProtection="1">
      <alignment vertical="center" wrapText="1"/>
    </xf>
    <xf numFmtId="0" fontId="3" fillId="0" borderId="44" xfId="1" applyFont="1" applyFill="1" applyBorder="1" applyAlignment="1" applyProtection="1">
      <alignment horizontal="left" vertical="center" wrapText="1"/>
    </xf>
    <xf numFmtId="3" fontId="3" fillId="0" borderId="45" xfId="1" applyNumberFormat="1" applyFont="1" applyFill="1" applyBorder="1" applyAlignment="1" applyProtection="1">
      <alignment horizontal="right" vertical="center"/>
    </xf>
    <xf numFmtId="3" fontId="3" fillId="0" borderId="46" xfId="1" applyNumberFormat="1" applyFont="1" applyFill="1" applyBorder="1" applyAlignment="1" applyProtection="1">
      <alignment horizontal="right" vertical="center"/>
    </xf>
    <xf numFmtId="3" fontId="3" fillId="0" borderId="47" xfId="1" applyNumberFormat="1" applyFont="1" applyFill="1" applyBorder="1" applyAlignment="1" applyProtection="1">
      <alignment horizontal="right" vertical="center"/>
    </xf>
    <xf numFmtId="3" fontId="3" fillId="0" borderId="48" xfId="1" applyNumberFormat="1" applyFont="1" applyFill="1" applyBorder="1" applyAlignment="1" applyProtection="1">
      <alignment horizontal="right" vertical="center"/>
    </xf>
    <xf numFmtId="3" fontId="3" fillId="0" borderId="49" xfId="1" applyNumberFormat="1" applyFont="1" applyFill="1" applyBorder="1" applyAlignment="1" applyProtection="1">
      <alignment horizontal="right" vertical="center"/>
    </xf>
    <xf numFmtId="3" fontId="3" fillId="0" borderId="50" xfId="1" applyNumberFormat="1" applyFont="1" applyFill="1" applyBorder="1" applyAlignment="1" applyProtection="1">
      <alignment horizontal="right" vertical="center"/>
    </xf>
    <xf numFmtId="3" fontId="3" fillId="0" borderId="44" xfId="1" applyNumberFormat="1" applyFont="1" applyFill="1" applyBorder="1" applyAlignment="1" applyProtection="1">
      <alignment horizontal="right" vertical="center"/>
      <protection locked="0"/>
    </xf>
    <xf numFmtId="0" fontId="2" fillId="0" borderId="33" xfId="1" applyFont="1" applyFill="1" applyBorder="1" applyAlignment="1" applyProtection="1">
      <alignment vertical="center" wrapText="1"/>
    </xf>
    <xf numFmtId="0" fontId="2" fillId="0" borderId="33" xfId="1" applyFont="1" applyFill="1" applyBorder="1" applyAlignment="1" applyProtection="1">
      <alignment horizontal="left" vertical="center" wrapText="1"/>
    </xf>
    <xf numFmtId="3" fontId="2" fillId="0" borderId="34" xfId="1" applyNumberFormat="1" applyFont="1" applyFill="1" applyBorder="1" applyAlignment="1" applyProtection="1">
      <alignment horizontal="right" vertical="center"/>
    </xf>
    <xf numFmtId="3" fontId="2" fillId="0" borderId="35" xfId="1" applyNumberFormat="1" applyFont="1" applyFill="1" applyBorder="1" applyAlignment="1" applyProtection="1">
      <alignment horizontal="right" vertical="center"/>
    </xf>
    <xf numFmtId="3" fontId="2" fillId="0" borderId="36" xfId="1" applyNumberFormat="1" applyFont="1" applyFill="1" applyBorder="1" applyAlignment="1" applyProtection="1">
      <alignment horizontal="right" vertical="center"/>
    </xf>
    <xf numFmtId="3" fontId="2" fillId="0" borderId="37" xfId="1" applyNumberFormat="1" applyFont="1" applyFill="1" applyBorder="1" applyAlignment="1" applyProtection="1">
      <alignment horizontal="right" vertical="center"/>
    </xf>
    <xf numFmtId="3" fontId="2" fillId="0" borderId="38" xfId="1" applyNumberFormat="1" applyFont="1" applyFill="1" applyBorder="1" applyAlignment="1" applyProtection="1">
      <alignment horizontal="right" vertical="center"/>
    </xf>
    <xf numFmtId="3" fontId="2" fillId="0" borderId="39" xfId="1" applyNumberFormat="1" applyFont="1" applyFill="1" applyBorder="1" applyAlignment="1" applyProtection="1">
      <alignment horizontal="right" vertical="center"/>
    </xf>
    <xf numFmtId="3" fontId="2" fillId="0" borderId="33" xfId="1" applyNumberFormat="1" applyFont="1" applyFill="1" applyBorder="1" applyAlignment="1" applyProtection="1">
      <alignment horizontal="right" vertical="center"/>
      <protection locked="0"/>
    </xf>
    <xf numFmtId="0" fontId="2" fillId="0" borderId="22" xfId="1" applyFont="1" applyFill="1" applyBorder="1" applyAlignment="1" applyProtection="1">
      <alignment vertical="center" wrapText="1"/>
    </xf>
    <xf numFmtId="0" fontId="2" fillId="0" borderId="22" xfId="1" applyFont="1" applyFill="1" applyBorder="1" applyAlignment="1" applyProtection="1">
      <alignment horizontal="right" vertical="center" wrapText="1"/>
    </xf>
    <xf numFmtId="3" fontId="2" fillId="0" borderId="12" xfId="1" applyNumberFormat="1" applyFont="1" applyFill="1" applyBorder="1" applyAlignment="1" applyProtection="1">
      <alignment horizontal="right" vertical="center"/>
    </xf>
    <xf numFmtId="3" fontId="2" fillId="0" borderId="40" xfId="1" applyNumberFormat="1" applyFont="1" applyFill="1" applyBorder="1" applyAlignment="1" applyProtection="1">
      <alignment horizontal="right" vertical="center"/>
      <protection locked="0"/>
    </xf>
    <xf numFmtId="3" fontId="2" fillId="0" borderId="8" xfId="1" applyNumberFormat="1" applyFont="1" applyFill="1" applyBorder="1" applyAlignment="1" applyProtection="1">
      <alignment horizontal="right" vertical="center"/>
      <protection locked="0"/>
    </xf>
    <xf numFmtId="3" fontId="2" fillId="0" borderId="41" xfId="1" applyNumberFormat="1" applyFont="1" applyFill="1" applyBorder="1" applyAlignment="1" applyProtection="1">
      <alignment horizontal="right" vertical="center"/>
    </xf>
    <xf numFmtId="3" fontId="2" fillId="0" borderId="42" xfId="1" applyNumberFormat="1" applyFont="1" applyFill="1" applyBorder="1" applyAlignment="1" applyProtection="1">
      <alignment horizontal="right" vertical="center"/>
      <protection locked="0"/>
    </xf>
    <xf numFmtId="3" fontId="2" fillId="0" borderId="43" xfId="1" applyNumberFormat="1" applyFont="1" applyFill="1" applyBorder="1" applyAlignment="1" applyProtection="1">
      <alignment horizontal="right" vertical="center"/>
    </xf>
    <xf numFmtId="3" fontId="2" fillId="0" borderId="22" xfId="1" applyNumberFormat="1" applyFont="1" applyFill="1" applyBorder="1" applyAlignment="1" applyProtection="1">
      <alignment horizontal="right" vertical="center"/>
      <protection locked="0"/>
    </xf>
    <xf numFmtId="0" fontId="2" fillId="0" borderId="51" xfId="1" applyFont="1" applyFill="1" applyBorder="1" applyAlignment="1" applyProtection="1">
      <alignment vertical="center" wrapText="1"/>
    </xf>
    <xf numFmtId="0" fontId="2" fillId="0" borderId="51" xfId="1" applyFont="1" applyFill="1" applyBorder="1" applyAlignment="1" applyProtection="1">
      <alignment horizontal="right" vertical="center" wrapText="1"/>
    </xf>
    <xf numFmtId="3" fontId="2" fillId="0" borderId="52" xfId="1" applyNumberFormat="1" applyFont="1" applyFill="1" applyBorder="1" applyAlignment="1" applyProtection="1">
      <alignment horizontal="right" vertical="center"/>
    </xf>
    <xf numFmtId="3" fontId="2" fillId="0" borderId="53" xfId="1" applyNumberFormat="1" applyFont="1" applyFill="1" applyBorder="1" applyAlignment="1" applyProtection="1">
      <alignment horizontal="right" vertical="center"/>
      <protection locked="0"/>
    </xf>
    <xf numFmtId="3" fontId="2" fillId="0" borderId="5" xfId="1" applyNumberFormat="1" applyFont="1" applyFill="1" applyBorder="1" applyAlignment="1" applyProtection="1">
      <alignment horizontal="right" vertical="center"/>
      <protection locked="0"/>
    </xf>
    <xf numFmtId="3" fontId="2" fillId="0" borderId="54" xfId="1" applyNumberFormat="1" applyFont="1" applyFill="1" applyBorder="1" applyAlignment="1" applyProtection="1">
      <alignment horizontal="right" vertical="center"/>
    </xf>
    <xf numFmtId="3" fontId="2" fillId="0" borderId="3" xfId="1" applyNumberFormat="1" applyFont="1" applyFill="1" applyBorder="1" applyAlignment="1" applyProtection="1">
      <alignment horizontal="right" vertical="center"/>
      <protection locked="0"/>
    </xf>
    <xf numFmtId="3" fontId="2" fillId="0" borderId="2" xfId="1" applyNumberFormat="1" applyFont="1" applyFill="1" applyBorder="1" applyAlignment="1" applyProtection="1">
      <alignment horizontal="right" vertical="center"/>
    </xf>
    <xf numFmtId="3" fontId="2" fillId="0" borderId="51" xfId="1" applyNumberFormat="1" applyFont="1" applyFill="1" applyBorder="1" applyAlignment="1" applyProtection="1">
      <alignment horizontal="right" vertical="center"/>
      <protection locked="0"/>
    </xf>
    <xf numFmtId="0" fontId="3" fillId="0" borderId="26" xfId="1" applyFont="1" applyFill="1" applyBorder="1" applyAlignment="1" applyProtection="1">
      <alignment horizontal="left" vertical="center" wrapText="1"/>
    </xf>
    <xf numFmtId="3" fontId="2" fillId="0" borderId="27" xfId="1" applyNumberFormat="1" applyFont="1" applyFill="1" applyBorder="1" applyAlignment="1" applyProtection="1">
      <alignment vertical="center"/>
    </xf>
    <xf numFmtId="3" fontId="2" fillId="0" borderId="28" xfId="1" applyNumberFormat="1" applyFont="1" applyFill="1" applyBorder="1" applyAlignment="1" applyProtection="1">
      <alignment vertical="center"/>
      <protection locked="0"/>
    </xf>
    <xf numFmtId="3" fontId="2" fillId="0" borderId="29" xfId="1" applyNumberFormat="1" applyFont="1" applyFill="1" applyBorder="1" applyAlignment="1" applyProtection="1">
      <alignment vertical="center"/>
      <protection locked="0"/>
    </xf>
    <xf numFmtId="3" fontId="2" fillId="0" borderId="30" xfId="1" applyNumberFormat="1" applyFont="1" applyFill="1" applyBorder="1" applyAlignment="1" applyProtection="1">
      <alignment vertical="center"/>
    </xf>
    <xf numFmtId="3" fontId="2" fillId="0" borderId="31" xfId="1" applyNumberFormat="1" applyFont="1" applyFill="1" applyBorder="1" applyAlignment="1" applyProtection="1">
      <alignment vertical="center"/>
      <protection locked="0"/>
    </xf>
    <xf numFmtId="3" fontId="2" fillId="0" borderId="32" xfId="1" applyNumberFormat="1" applyFont="1" applyFill="1" applyBorder="1" applyAlignment="1" applyProtection="1">
      <alignment vertical="center"/>
    </xf>
    <xf numFmtId="3" fontId="2" fillId="0" borderId="28" xfId="1" applyNumberFormat="1" applyFont="1" applyFill="1" applyBorder="1" applyAlignment="1" applyProtection="1">
      <alignment horizontal="center" vertical="center"/>
    </xf>
    <xf numFmtId="3" fontId="2" fillId="0" borderId="29" xfId="1" applyNumberFormat="1" applyFont="1" applyFill="1" applyBorder="1" applyAlignment="1" applyProtection="1">
      <alignment horizontal="center" vertical="center"/>
    </xf>
    <xf numFmtId="3" fontId="2" fillId="0" borderId="30" xfId="1" applyNumberFormat="1" applyFont="1" applyFill="1" applyBorder="1" applyAlignment="1" applyProtection="1">
      <alignment horizontal="center" vertical="center"/>
    </xf>
    <xf numFmtId="3" fontId="2" fillId="0" borderId="55" xfId="1" applyNumberFormat="1" applyFont="1" applyFill="1" applyBorder="1" applyAlignment="1" applyProtection="1">
      <alignment horizontal="center" vertical="center"/>
    </xf>
    <xf numFmtId="3" fontId="2" fillId="0" borderId="32" xfId="1" applyNumberFormat="1" applyFont="1" applyFill="1" applyBorder="1" applyAlignment="1" applyProtection="1">
      <alignment horizontal="center" vertical="center"/>
    </xf>
    <xf numFmtId="0" fontId="3" fillId="0" borderId="56" xfId="1" applyFont="1" applyFill="1" applyBorder="1" applyAlignment="1" applyProtection="1">
      <alignment horizontal="left" vertical="center" wrapText="1"/>
      <protection locked="0"/>
    </xf>
    <xf numFmtId="0" fontId="3" fillId="0" borderId="56" xfId="1" applyFont="1" applyFill="1" applyBorder="1" applyAlignment="1" applyProtection="1">
      <alignment horizontal="left" vertical="center" wrapText="1"/>
    </xf>
    <xf numFmtId="3" fontId="2" fillId="0" borderId="15" xfId="1" applyNumberFormat="1" applyFont="1" applyFill="1" applyBorder="1" applyAlignment="1" applyProtection="1">
      <alignment vertical="center"/>
    </xf>
    <xf numFmtId="3" fontId="2" fillId="0" borderId="57" xfId="1" applyNumberFormat="1" applyFont="1" applyFill="1" applyBorder="1" applyAlignment="1" applyProtection="1">
      <alignment vertical="center"/>
      <protection locked="0"/>
    </xf>
    <xf numFmtId="3" fontId="2" fillId="0" borderId="58" xfId="1" applyNumberFormat="1" applyFont="1" applyFill="1" applyBorder="1" applyAlignment="1" applyProtection="1">
      <alignment vertical="center"/>
      <protection locked="0"/>
    </xf>
    <xf numFmtId="3" fontId="2" fillId="0" borderId="59" xfId="1" applyNumberFormat="1" applyFont="1" applyFill="1" applyBorder="1" applyAlignment="1" applyProtection="1">
      <alignment horizontal="right" vertical="center"/>
    </xf>
    <xf numFmtId="3" fontId="2" fillId="0" borderId="60" xfId="1" applyNumberFormat="1" applyFont="1" applyFill="1" applyBorder="1" applyAlignment="1" applyProtection="1">
      <alignment horizontal="center" vertical="center"/>
    </xf>
    <xf numFmtId="3" fontId="2" fillId="0" borderId="58" xfId="1" applyNumberFormat="1" applyFont="1" applyFill="1" applyBorder="1" applyAlignment="1" applyProtection="1">
      <alignment horizontal="center" vertical="center"/>
    </xf>
    <xf numFmtId="3" fontId="2" fillId="0" borderId="61" xfId="1" applyNumberFormat="1" applyFont="1" applyFill="1" applyBorder="1" applyAlignment="1" applyProtection="1">
      <alignment horizontal="center" vertical="center"/>
    </xf>
    <xf numFmtId="3" fontId="2" fillId="0" borderId="57" xfId="1" applyNumberFormat="1" applyFont="1" applyFill="1" applyBorder="1" applyAlignment="1" applyProtection="1">
      <alignment horizontal="center" vertical="center"/>
    </xf>
    <xf numFmtId="3" fontId="2" fillId="0" borderId="59" xfId="1" applyNumberFormat="1" applyFont="1" applyFill="1" applyBorder="1" applyAlignment="1" applyProtection="1">
      <alignment horizontal="center" vertical="center"/>
    </xf>
    <xf numFmtId="3" fontId="2" fillId="0" borderId="16" xfId="1" applyNumberFormat="1" applyFont="1" applyFill="1" applyBorder="1" applyAlignment="1" applyProtection="1">
      <alignment horizontal="center" vertical="center"/>
    </xf>
    <xf numFmtId="3" fontId="2" fillId="0" borderId="56" xfId="1" applyNumberFormat="1" applyFont="1" applyFill="1" applyBorder="1" applyAlignment="1" applyProtection="1">
      <alignment horizontal="center" vertical="center"/>
      <protection locked="0"/>
    </xf>
    <xf numFmtId="3" fontId="2" fillId="0" borderId="57" xfId="1" applyNumberFormat="1" applyFont="1" applyFill="1" applyBorder="1" applyAlignment="1" applyProtection="1">
      <alignment vertical="center"/>
    </xf>
    <xf numFmtId="3" fontId="2" fillId="0" borderId="58" xfId="1" applyNumberFormat="1" applyFont="1" applyFill="1" applyBorder="1" applyAlignment="1" applyProtection="1">
      <alignment vertical="center"/>
    </xf>
    <xf numFmtId="3" fontId="2" fillId="0" borderId="59" xfId="1" applyNumberFormat="1" applyFont="1" applyFill="1" applyBorder="1" applyAlignment="1" applyProtection="1">
      <alignment vertical="center"/>
    </xf>
    <xf numFmtId="0" fontId="3" fillId="0" borderId="56" xfId="1" applyFont="1" applyFill="1" applyBorder="1" applyAlignment="1" applyProtection="1">
      <alignment horizontal="center" vertical="center" wrapText="1"/>
    </xf>
    <xf numFmtId="0" fontId="2" fillId="0" borderId="22" xfId="1" applyFont="1" applyFill="1" applyBorder="1" applyAlignment="1" applyProtection="1">
      <alignment horizontal="left" vertical="center" wrapText="1"/>
    </xf>
    <xf numFmtId="3" fontId="2" fillId="0" borderId="12" xfId="1" applyNumberFormat="1" applyFont="1" applyFill="1" applyBorder="1" applyAlignment="1" applyProtection="1">
      <alignment vertical="center"/>
    </xf>
    <xf numFmtId="3" fontId="2" fillId="0" borderId="40" xfId="1" applyNumberFormat="1" applyFont="1" applyFill="1" applyBorder="1" applyAlignment="1" applyProtection="1">
      <alignment horizontal="center" vertical="center"/>
    </xf>
    <xf numFmtId="3" fontId="2" fillId="0" borderId="8" xfId="1" applyNumberFormat="1" applyFont="1" applyFill="1" applyBorder="1" applyAlignment="1" applyProtection="1">
      <alignment horizontal="center" vertical="center"/>
    </xf>
    <xf numFmtId="3" fontId="2" fillId="0" borderId="41" xfId="1" applyNumberFormat="1" applyFont="1" applyFill="1" applyBorder="1" applyAlignment="1" applyProtection="1">
      <alignment horizontal="center" vertical="center"/>
    </xf>
    <xf numFmtId="3" fontId="2" fillId="0" borderId="42" xfId="1" applyNumberFormat="1" applyFont="1" applyFill="1" applyBorder="1" applyAlignment="1" applyProtection="1">
      <alignment horizontal="center" vertical="center"/>
    </xf>
    <xf numFmtId="3" fontId="2" fillId="0" borderId="43" xfId="1" applyNumberFormat="1" applyFont="1" applyFill="1" applyBorder="1" applyAlignment="1" applyProtection="1">
      <alignment horizontal="center" vertical="center"/>
    </xf>
    <xf numFmtId="3" fontId="2" fillId="0" borderId="40" xfId="1" applyNumberFormat="1" applyFont="1" applyFill="1" applyBorder="1" applyAlignment="1" applyProtection="1">
      <alignment horizontal="center" vertical="center"/>
      <protection locked="0"/>
    </xf>
    <xf numFmtId="3" fontId="2" fillId="0" borderId="8" xfId="1" applyNumberFormat="1" applyFont="1" applyFill="1" applyBorder="1" applyAlignment="1" applyProtection="1">
      <alignment horizontal="center" vertical="center"/>
      <protection locked="0"/>
    </xf>
    <xf numFmtId="3" fontId="2" fillId="0" borderId="41" xfId="1" applyNumberFormat="1" applyFont="1" applyFill="1" applyBorder="1" applyAlignment="1" applyProtection="1">
      <alignment vertical="center"/>
    </xf>
    <xf numFmtId="3" fontId="2" fillId="0" borderId="0" xfId="1" applyNumberFormat="1" applyFont="1" applyFill="1" applyBorder="1" applyAlignment="1" applyProtection="1">
      <alignment horizontal="center" vertical="center"/>
    </xf>
    <xf numFmtId="3" fontId="2" fillId="0" borderId="22" xfId="1" applyNumberFormat="1" applyFont="1" applyFill="1" applyBorder="1" applyAlignment="1" applyProtection="1">
      <alignment horizontal="center" vertical="center"/>
      <protection locked="0"/>
    </xf>
    <xf numFmtId="0" fontId="2" fillId="0" borderId="51" xfId="1" applyFont="1" applyFill="1" applyBorder="1" applyAlignment="1" applyProtection="1">
      <alignment horizontal="left" vertical="center" wrapText="1"/>
    </xf>
    <xf numFmtId="3" fontId="2" fillId="0" borderId="52" xfId="1" applyNumberFormat="1" applyFont="1" applyFill="1" applyBorder="1" applyAlignment="1" applyProtection="1">
      <alignment vertical="center"/>
    </xf>
    <xf numFmtId="3" fontId="2" fillId="0" borderId="53" xfId="1" applyNumberFormat="1" applyFont="1" applyFill="1" applyBorder="1" applyAlignment="1" applyProtection="1">
      <alignment horizontal="center" vertical="center"/>
    </xf>
    <xf numFmtId="3" fontId="2" fillId="0" borderId="5" xfId="1" applyNumberFormat="1" applyFont="1" applyFill="1" applyBorder="1" applyAlignment="1" applyProtection="1">
      <alignment horizontal="center" vertical="center"/>
    </xf>
    <xf numFmtId="3" fontId="2" fillId="0" borderId="54" xfId="1" applyNumberFormat="1" applyFont="1" applyFill="1" applyBorder="1" applyAlignment="1" applyProtection="1">
      <alignment horizontal="center" vertical="center"/>
    </xf>
    <xf numFmtId="3" fontId="2" fillId="0" borderId="3" xfId="1" applyNumberFormat="1" applyFont="1" applyFill="1" applyBorder="1" applyAlignment="1" applyProtection="1">
      <alignment horizontal="center" vertical="center"/>
    </xf>
    <xf numFmtId="3" fontId="2" fillId="0" borderId="2" xfId="1" applyNumberFormat="1" applyFont="1" applyFill="1" applyBorder="1" applyAlignment="1" applyProtection="1">
      <alignment horizontal="center" vertical="center"/>
    </xf>
    <xf numFmtId="3" fontId="2" fillId="0" borderId="53" xfId="1" applyNumberFormat="1" applyFont="1" applyFill="1" applyBorder="1" applyAlignment="1" applyProtection="1">
      <alignment horizontal="center" vertical="center"/>
      <protection locked="0"/>
    </xf>
    <xf numFmtId="3" fontId="2" fillId="0" borderId="5" xfId="1" applyNumberFormat="1" applyFont="1" applyFill="1" applyBorder="1" applyAlignment="1" applyProtection="1">
      <alignment horizontal="center" vertical="center"/>
      <protection locked="0"/>
    </xf>
    <xf numFmtId="3" fontId="2" fillId="0" borderId="54" xfId="1" applyNumberFormat="1" applyFont="1" applyFill="1" applyBorder="1" applyAlignment="1" applyProtection="1">
      <alignment vertical="center"/>
    </xf>
    <xf numFmtId="3" fontId="2" fillId="0" borderId="13" xfId="1" applyNumberFormat="1" applyFont="1" applyFill="1" applyBorder="1" applyAlignment="1" applyProtection="1">
      <alignment horizontal="center" vertical="center"/>
    </xf>
    <xf numFmtId="3" fontId="2" fillId="0" borderId="51" xfId="1" applyNumberFormat="1" applyFont="1" applyFill="1" applyBorder="1" applyAlignment="1" applyProtection="1">
      <alignment horizontal="center" vertical="center"/>
      <protection locked="0"/>
    </xf>
    <xf numFmtId="0" fontId="2" fillId="0" borderId="62" xfId="1" applyFont="1" applyFill="1" applyBorder="1" applyAlignment="1" applyProtection="1">
      <alignment horizontal="right" vertical="center" wrapText="1"/>
    </xf>
    <xf numFmtId="0" fontId="2" fillId="0" borderId="62" xfId="1" applyFont="1" applyFill="1" applyBorder="1" applyAlignment="1" applyProtection="1">
      <alignment horizontal="left" vertical="center" wrapText="1"/>
    </xf>
    <xf numFmtId="3" fontId="2" fillId="0" borderId="20" xfId="1" applyNumberFormat="1" applyFont="1" applyFill="1" applyBorder="1" applyAlignment="1" applyProtection="1">
      <alignment vertical="center"/>
    </xf>
    <xf numFmtId="3" fontId="2" fillId="0" borderId="63" xfId="1" applyNumberFormat="1" applyFont="1" applyFill="1" applyBorder="1" applyAlignment="1" applyProtection="1">
      <alignment horizontal="center" vertical="center"/>
    </xf>
    <xf numFmtId="3" fontId="2" fillId="0" borderId="64" xfId="1" applyNumberFormat="1" applyFont="1" applyFill="1" applyBorder="1" applyAlignment="1" applyProtection="1">
      <alignment horizontal="center" vertical="center"/>
    </xf>
    <xf numFmtId="3" fontId="2" fillId="0" borderId="65" xfId="1" applyNumberFormat="1" applyFont="1" applyFill="1" applyBorder="1" applyAlignment="1" applyProtection="1">
      <alignment horizontal="center" vertical="center"/>
    </xf>
    <xf numFmtId="3" fontId="2" fillId="0" borderId="66" xfId="1" applyNumberFormat="1" applyFont="1" applyFill="1" applyBorder="1" applyAlignment="1" applyProtection="1">
      <alignment horizontal="center" vertical="center"/>
    </xf>
    <xf numFmtId="3" fontId="2" fillId="0" borderId="67" xfId="1" applyNumberFormat="1" applyFont="1" applyFill="1" applyBorder="1" applyAlignment="1" applyProtection="1">
      <alignment horizontal="center" vertical="center"/>
    </xf>
    <xf numFmtId="3" fontId="2" fillId="0" borderId="63" xfId="1" applyNumberFormat="1" applyFont="1" applyFill="1" applyBorder="1" applyAlignment="1" applyProtection="1">
      <alignment horizontal="center" vertical="center"/>
      <protection locked="0"/>
    </xf>
    <xf numFmtId="3" fontId="2" fillId="0" borderId="64" xfId="1" applyNumberFormat="1" applyFont="1" applyFill="1" applyBorder="1" applyAlignment="1" applyProtection="1">
      <alignment horizontal="center" vertical="center"/>
      <protection locked="0"/>
    </xf>
    <xf numFmtId="3" fontId="2" fillId="0" borderId="65" xfId="1" applyNumberFormat="1" applyFont="1" applyFill="1" applyBorder="1" applyAlignment="1" applyProtection="1">
      <alignment vertical="center"/>
    </xf>
    <xf numFmtId="3" fontId="2" fillId="0" borderId="21" xfId="1" applyNumberFormat="1" applyFont="1" applyFill="1" applyBorder="1" applyAlignment="1" applyProtection="1">
      <alignment horizontal="center" vertical="center"/>
    </xf>
    <xf numFmtId="3" fontId="2" fillId="0" borderId="62" xfId="1" applyNumberFormat="1" applyFont="1" applyFill="1" applyBorder="1" applyAlignment="1" applyProtection="1">
      <alignment horizontal="center" vertical="center"/>
      <protection locked="0"/>
    </xf>
    <xf numFmtId="3" fontId="2" fillId="0" borderId="15" xfId="1" applyNumberFormat="1" applyFont="1" applyFill="1" applyBorder="1" applyAlignment="1" applyProtection="1">
      <alignment horizontal="right" vertical="center"/>
    </xf>
    <xf numFmtId="3" fontId="2" fillId="0" borderId="57" xfId="1" applyNumberFormat="1" applyFont="1" applyFill="1" applyBorder="1" applyAlignment="1" applyProtection="1">
      <alignment horizontal="right" vertical="center"/>
      <protection locked="0"/>
    </xf>
    <xf numFmtId="3" fontId="2" fillId="0" borderId="58" xfId="1" applyNumberFormat="1" applyFont="1" applyFill="1" applyBorder="1" applyAlignment="1" applyProtection="1">
      <alignment horizontal="right" vertical="center"/>
      <protection locked="0"/>
    </xf>
    <xf numFmtId="0" fontId="3" fillId="0" borderId="68" xfId="1" applyFont="1" applyFill="1" applyBorder="1" applyAlignment="1" applyProtection="1">
      <alignment horizontal="center" vertical="center" wrapText="1"/>
    </xf>
    <xf numFmtId="0" fontId="3" fillId="0" borderId="68" xfId="1" applyFont="1" applyFill="1" applyBorder="1" applyAlignment="1" applyProtection="1">
      <alignment horizontal="left" vertical="center" wrapText="1"/>
    </xf>
    <xf numFmtId="3" fontId="2" fillId="0" borderId="69" xfId="1" applyNumberFormat="1" applyFont="1" applyFill="1" applyBorder="1" applyAlignment="1" applyProtection="1">
      <alignment horizontal="right" vertical="center"/>
    </xf>
    <xf numFmtId="3" fontId="2" fillId="0" borderId="70" xfId="1" applyNumberFormat="1" applyFont="1" applyFill="1" applyBorder="1" applyAlignment="1" applyProtection="1">
      <alignment horizontal="right" vertical="center"/>
    </xf>
    <xf numFmtId="3" fontId="2" fillId="0" borderId="71" xfId="1" applyNumberFormat="1" applyFont="1" applyFill="1" applyBorder="1" applyAlignment="1" applyProtection="1">
      <alignment horizontal="right" vertical="center"/>
    </xf>
    <xf numFmtId="3" fontId="2" fillId="0" borderId="72" xfId="1" applyNumberFormat="1" applyFont="1" applyFill="1" applyBorder="1" applyAlignment="1" applyProtection="1">
      <alignment horizontal="right" vertical="center"/>
    </xf>
    <xf numFmtId="3" fontId="2" fillId="0" borderId="73" xfId="1" applyNumberFormat="1" applyFont="1" applyFill="1" applyBorder="1" applyAlignment="1" applyProtection="1">
      <alignment horizontal="right" vertical="center"/>
    </xf>
    <xf numFmtId="3" fontId="2" fillId="0" borderId="20" xfId="1" applyNumberFormat="1" applyFont="1" applyFill="1" applyBorder="1" applyAlignment="1" applyProtection="1">
      <alignment horizontal="right" vertical="center"/>
    </xf>
    <xf numFmtId="3" fontId="2" fillId="0" borderId="63" xfId="1" applyNumberFormat="1" applyFont="1" applyFill="1" applyBorder="1" applyAlignment="1" applyProtection="1">
      <alignment vertical="center"/>
      <protection locked="0"/>
    </xf>
    <xf numFmtId="3" fontId="2" fillId="0" borderId="64" xfId="1" applyNumberFormat="1" applyFont="1" applyFill="1" applyBorder="1" applyAlignment="1" applyProtection="1">
      <alignment vertical="center"/>
      <protection locked="0"/>
    </xf>
    <xf numFmtId="3" fontId="2" fillId="0" borderId="42" xfId="1" applyNumberFormat="1" applyFont="1" applyFill="1" applyBorder="1" applyAlignment="1" applyProtection="1">
      <alignment vertical="center"/>
      <protection locked="0"/>
    </xf>
    <xf numFmtId="3" fontId="2" fillId="0" borderId="8" xfId="1" applyNumberFormat="1" applyFont="1" applyFill="1" applyBorder="1" applyAlignment="1" applyProtection="1">
      <alignment vertical="center"/>
      <protection locked="0"/>
    </xf>
    <xf numFmtId="3" fontId="2" fillId="0" borderId="43" xfId="1" applyNumberFormat="1" applyFont="1" applyFill="1" applyBorder="1" applyAlignment="1" applyProtection="1">
      <alignment vertical="center"/>
    </xf>
    <xf numFmtId="3" fontId="2" fillId="0" borderId="40" xfId="1" applyNumberFormat="1" applyFont="1" applyFill="1" applyBorder="1" applyAlignment="1" applyProtection="1">
      <alignment vertical="center"/>
      <protection locked="0"/>
    </xf>
    <xf numFmtId="0" fontId="3" fillId="0" borderId="74" xfId="1" applyFont="1" applyFill="1" applyBorder="1" applyAlignment="1" applyProtection="1">
      <alignment horizontal="center" vertical="center" wrapText="1"/>
    </xf>
    <xf numFmtId="0" fontId="3" fillId="0" borderId="74" xfId="1" applyFont="1" applyFill="1" applyBorder="1" applyAlignment="1" applyProtection="1">
      <alignment horizontal="left" vertical="center" wrapText="1"/>
    </xf>
    <xf numFmtId="3" fontId="2" fillId="0" borderId="75" xfId="1" applyNumberFormat="1" applyFont="1" applyFill="1" applyBorder="1" applyAlignment="1" applyProtection="1">
      <alignment horizontal="center" vertical="center"/>
    </xf>
    <xf numFmtId="3" fontId="2" fillId="0" borderId="76" xfId="1" applyNumberFormat="1" applyFont="1" applyFill="1" applyBorder="1" applyAlignment="1" applyProtection="1">
      <alignment horizontal="center" vertical="center"/>
    </xf>
    <xf numFmtId="3" fontId="2" fillId="0" borderId="77" xfId="1" applyNumberFormat="1" applyFont="1" applyFill="1" applyBorder="1" applyAlignment="1" applyProtection="1">
      <alignment horizontal="center" vertical="center"/>
    </xf>
    <xf numFmtId="3" fontId="2" fillId="0" borderId="78" xfId="1" applyNumberFormat="1" applyFont="1" applyFill="1" applyBorder="1" applyAlignment="1" applyProtection="1">
      <alignment horizontal="center" vertical="center"/>
    </xf>
    <xf numFmtId="3" fontId="2" fillId="0" borderId="79" xfId="1" applyNumberFormat="1" applyFont="1" applyFill="1" applyBorder="1" applyAlignment="1" applyProtection="1">
      <alignment horizontal="center" vertical="center"/>
    </xf>
    <xf numFmtId="3" fontId="2" fillId="0" borderId="16" xfId="1" applyNumberFormat="1" applyFont="1" applyFill="1" applyBorder="1" applyAlignment="1" applyProtection="1">
      <alignment horizontal="right" vertical="center"/>
    </xf>
    <xf numFmtId="3" fontId="2" fillId="0" borderId="61" xfId="1" applyNumberFormat="1" applyFont="1" applyFill="1" applyBorder="1" applyAlignment="1" applyProtection="1">
      <alignment horizontal="right" vertical="center"/>
    </xf>
    <xf numFmtId="3" fontId="2" fillId="0" borderId="56" xfId="1" applyNumberFormat="1" applyFont="1" applyFill="1" applyBorder="1" applyAlignment="1" applyProtection="1">
      <alignment horizontal="right" vertical="center"/>
      <protection locked="0"/>
    </xf>
    <xf numFmtId="0" fontId="2" fillId="0" borderId="80" xfId="1" applyFont="1" applyFill="1" applyBorder="1" applyAlignment="1" applyProtection="1">
      <alignment horizontal="right" vertical="center" wrapText="1"/>
    </xf>
    <xf numFmtId="0" fontId="2" fillId="0" borderId="80" xfId="1" applyFont="1" applyFill="1" applyBorder="1" applyAlignment="1" applyProtection="1">
      <alignment horizontal="left" vertical="center" wrapText="1"/>
    </xf>
    <xf numFmtId="3" fontId="2" fillId="0" borderId="81" xfId="1" applyNumberFormat="1" applyFont="1" applyFill="1" applyBorder="1" applyAlignment="1" applyProtection="1">
      <alignment horizontal="right" vertical="center"/>
    </xf>
    <xf numFmtId="3" fontId="2" fillId="0" borderId="82" xfId="1" applyNumberFormat="1" applyFont="1" applyFill="1" applyBorder="1" applyAlignment="1" applyProtection="1">
      <alignment horizontal="center" vertical="center"/>
    </xf>
    <xf numFmtId="3" fontId="2" fillId="0" borderId="4" xfId="1" applyNumberFormat="1" applyFont="1" applyFill="1" applyBorder="1" applyAlignment="1" applyProtection="1">
      <alignment horizontal="center" vertical="center"/>
    </xf>
    <xf numFmtId="3" fontId="2" fillId="0" borderId="83" xfId="1" applyNumberFormat="1" applyFont="1" applyFill="1" applyBorder="1" applyAlignment="1" applyProtection="1">
      <alignment horizontal="center" vertical="center"/>
    </xf>
    <xf numFmtId="3" fontId="2" fillId="0" borderId="84" xfId="1" applyNumberFormat="1" applyFont="1" applyFill="1" applyBorder="1" applyAlignment="1" applyProtection="1">
      <alignment horizontal="center" vertical="center"/>
    </xf>
    <xf numFmtId="3" fontId="2" fillId="0" borderId="85" xfId="1" applyNumberFormat="1" applyFont="1" applyFill="1" applyBorder="1" applyAlignment="1" applyProtection="1">
      <alignment horizontal="center" vertical="center"/>
    </xf>
    <xf numFmtId="3" fontId="2" fillId="0" borderId="84" xfId="1" applyNumberFormat="1" applyFont="1" applyFill="1" applyBorder="1" applyAlignment="1" applyProtection="1">
      <alignment horizontal="center" vertical="center"/>
      <protection locked="0"/>
    </xf>
    <xf numFmtId="3" fontId="2" fillId="0" borderId="4" xfId="1" applyNumberFormat="1" applyFont="1" applyFill="1" applyBorder="1" applyAlignment="1" applyProtection="1">
      <alignment horizontal="center" vertical="center"/>
      <protection locked="0"/>
    </xf>
    <xf numFmtId="3" fontId="2" fillId="0" borderId="85" xfId="1" applyNumberFormat="1" applyFont="1" applyFill="1" applyBorder="1" applyAlignment="1" applyProtection="1">
      <alignment horizontal="right" vertical="center"/>
    </xf>
    <xf numFmtId="3" fontId="2" fillId="0" borderId="80" xfId="1" applyNumberFormat="1" applyFont="1" applyFill="1" applyBorder="1" applyAlignment="1" applyProtection="1">
      <alignment horizontal="right" vertical="center"/>
      <protection locked="0"/>
    </xf>
    <xf numFmtId="0" fontId="2" fillId="0" borderId="80" xfId="1" applyFont="1" applyFill="1" applyBorder="1" applyAlignment="1" applyProtection="1">
      <alignment vertical="center" wrapText="1"/>
    </xf>
    <xf numFmtId="3" fontId="2" fillId="0" borderId="81" xfId="1" applyNumberFormat="1" applyFont="1" applyFill="1" applyBorder="1" applyAlignment="1" applyProtection="1">
      <alignment vertical="center"/>
    </xf>
    <xf numFmtId="3" fontId="2" fillId="0" borderId="82" xfId="1" applyNumberFormat="1" applyFont="1" applyFill="1" applyBorder="1" applyAlignment="1" applyProtection="1">
      <alignment vertical="center"/>
      <protection locked="0"/>
    </xf>
    <xf numFmtId="3" fontId="2" fillId="0" borderId="4" xfId="1" applyNumberFormat="1" applyFont="1" applyFill="1" applyBorder="1" applyAlignment="1" applyProtection="1">
      <alignment vertical="center"/>
      <protection locked="0"/>
    </xf>
    <xf numFmtId="3" fontId="2" fillId="0" borderId="83" xfId="1" applyNumberFormat="1" applyFont="1" applyFill="1" applyBorder="1" applyAlignment="1" applyProtection="1">
      <alignment horizontal="right" vertical="center"/>
    </xf>
    <xf numFmtId="3" fontId="2" fillId="0" borderId="84" xfId="1" applyNumberFormat="1" applyFont="1" applyFill="1" applyBorder="1" applyAlignment="1" applyProtection="1">
      <alignment horizontal="right" vertical="center"/>
    </xf>
    <xf numFmtId="3" fontId="2" fillId="0" borderId="4" xfId="1" applyNumberFormat="1" applyFont="1" applyFill="1" applyBorder="1" applyAlignment="1" applyProtection="1">
      <alignment horizontal="right" vertical="center"/>
    </xf>
    <xf numFmtId="0" fontId="3" fillId="0" borderId="22" xfId="1" applyFont="1" applyBorder="1" applyAlignment="1" applyProtection="1">
      <alignment vertical="center" wrapText="1"/>
    </xf>
    <xf numFmtId="0" fontId="3" fillId="0" borderId="22" xfId="1" applyFont="1" applyBorder="1" applyAlignment="1" applyProtection="1">
      <alignment horizontal="left" vertical="center" wrapText="1"/>
    </xf>
    <xf numFmtId="3" fontId="3" fillId="0" borderId="12" xfId="1" applyNumberFormat="1" applyFont="1" applyBorder="1" applyAlignment="1" applyProtection="1">
      <alignment vertical="center"/>
    </xf>
    <xf numFmtId="3" fontId="3" fillId="0" borderId="40" xfId="1" applyNumberFormat="1" applyFont="1" applyBorder="1" applyAlignment="1" applyProtection="1">
      <alignment vertical="center"/>
      <protection locked="0"/>
    </xf>
    <xf numFmtId="3" fontId="3" fillId="0" borderId="8" xfId="1" applyNumberFormat="1" applyFont="1" applyBorder="1" applyAlignment="1" applyProtection="1">
      <alignment vertical="center"/>
      <protection locked="0"/>
    </xf>
    <xf numFmtId="3" fontId="3" fillId="0" borderId="41" xfId="1" applyNumberFormat="1" applyFont="1" applyBorder="1" applyAlignment="1" applyProtection="1">
      <alignment vertical="center"/>
    </xf>
    <xf numFmtId="3" fontId="3" fillId="0" borderId="42" xfId="1" applyNumberFormat="1" applyFont="1" applyBorder="1" applyAlignment="1" applyProtection="1">
      <alignment vertical="center"/>
    </xf>
    <xf numFmtId="3" fontId="3" fillId="0" borderId="8" xfId="1" applyNumberFormat="1" applyFont="1" applyBorder="1" applyAlignment="1" applyProtection="1">
      <alignment vertical="center"/>
    </xf>
    <xf numFmtId="3" fontId="3" fillId="0" borderId="43" xfId="1" applyNumberFormat="1" applyFont="1" applyBorder="1" applyAlignment="1" applyProtection="1">
      <alignment vertical="center"/>
    </xf>
    <xf numFmtId="3" fontId="3" fillId="0" borderId="40" xfId="1" applyNumberFormat="1" applyFont="1" applyBorder="1" applyAlignment="1" applyProtection="1">
      <alignment vertical="center"/>
    </xf>
    <xf numFmtId="3" fontId="3" fillId="0" borderId="22" xfId="1" applyNumberFormat="1" applyFont="1" applyBorder="1" applyAlignment="1" applyProtection="1">
      <alignment vertical="center"/>
      <protection locked="0"/>
    </xf>
    <xf numFmtId="0" fontId="3" fillId="0" borderId="44" xfId="1" applyFont="1" applyFill="1" applyBorder="1" applyAlignment="1" applyProtection="1">
      <alignment vertical="center"/>
    </xf>
    <xf numFmtId="3" fontId="3" fillId="0" borderId="45" xfId="1" applyNumberFormat="1" applyFont="1" applyFill="1" applyBorder="1" applyAlignment="1" applyProtection="1">
      <alignment vertical="center"/>
    </xf>
    <xf numFmtId="3" fontId="3" fillId="0" borderId="46" xfId="1" applyNumberFormat="1" applyFont="1" applyFill="1" applyBorder="1" applyAlignment="1" applyProtection="1">
      <alignment vertical="center"/>
    </xf>
    <xf numFmtId="3" fontId="3" fillId="0" borderId="47" xfId="1" applyNumberFormat="1" applyFont="1" applyFill="1" applyBorder="1" applyAlignment="1" applyProtection="1">
      <alignment vertical="center"/>
    </xf>
    <xf numFmtId="3" fontId="3" fillId="0" borderId="48" xfId="1" applyNumberFormat="1" applyFont="1" applyFill="1" applyBorder="1" applyAlignment="1" applyProtection="1">
      <alignment vertical="center"/>
    </xf>
    <xf numFmtId="3" fontId="3" fillId="0" borderId="49" xfId="1" applyNumberFormat="1" applyFont="1" applyFill="1" applyBorder="1" applyAlignment="1" applyProtection="1">
      <alignment vertical="center"/>
    </xf>
    <xf numFmtId="3" fontId="3" fillId="0" borderId="50" xfId="1" applyNumberFormat="1" applyFont="1" applyFill="1" applyBorder="1" applyAlignment="1" applyProtection="1">
      <alignment vertical="center"/>
    </xf>
    <xf numFmtId="3" fontId="3" fillId="0" borderId="44" xfId="1" applyNumberFormat="1" applyFont="1" applyFill="1" applyBorder="1" applyAlignment="1" applyProtection="1">
      <alignment vertical="center"/>
      <protection locked="0"/>
    </xf>
    <xf numFmtId="0" fontId="3" fillId="0" borderId="86" xfId="1" applyFont="1" applyFill="1" applyBorder="1" applyAlignment="1" applyProtection="1">
      <alignment vertical="center"/>
    </xf>
    <xf numFmtId="0" fontId="3" fillId="0" borderId="86" xfId="1" applyFont="1" applyFill="1" applyBorder="1" applyAlignment="1" applyProtection="1">
      <alignment vertical="center" wrapText="1"/>
    </xf>
    <xf numFmtId="3" fontId="3" fillId="0" borderId="87" xfId="1" applyNumberFormat="1" applyFont="1" applyFill="1" applyBorder="1" applyAlignment="1" applyProtection="1">
      <alignment vertical="center"/>
    </xf>
    <xf numFmtId="3" fontId="3" fillId="0" borderId="88" xfId="1" applyNumberFormat="1" applyFont="1" applyFill="1" applyBorder="1" applyAlignment="1" applyProtection="1">
      <alignment vertical="center"/>
    </xf>
    <xf numFmtId="3" fontId="3" fillId="0" borderId="89" xfId="1" applyNumberFormat="1" applyFont="1" applyFill="1" applyBorder="1" applyAlignment="1" applyProtection="1">
      <alignment vertical="center"/>
    </xf>
    <xf numFmtId="3" fontId="3" fillId="0" borderId="90" xfId="1" applyNumberFormat="1" applyFont="1" applyFill="1" applyBorder="1" applyAlignment="1" applyProtection="1">
      <alignment vertical="center"/>
    </xf>
    <xf numFmtId="3" fontId="3" fillId="0" borderId="91" xfId="1" applyNumberFormat="1" applyFont="1" applyFill="1" applyBorder="1" applyAlignment="1" applyProtection="1">
      <alignment vertical="center"/>
    </xf>
    <xf numFmtId="3" fontId="3" fillId="0" borderId="92" xfId="1" applyNumberFormat="1" applyFont="1" applyFill="1" applyBorder="1" applyAlignment="1" applyProtection="1">
      <alignment vertical="center"/>
    </xf>
    <xf numFmtId="3" fontId="3" fillId="0" borderId="86" xfId="1" applyNumberFormat="1" applyFont="1" applyFill="1" applyBorder="1" applyAlignment="1" applyProtection="1">
      <alignment vertical="center"/>
      <protection locked="0"/>
    </xf>
    <xf numFmtId="0" fontId="3" fillId="0" borderId="22" xfId="1" applyFont="1" applyFill="1" applyBorder="1" applyAlignment="1" applyProtection="1">
      <alignment vertical="center"/>
    </xf>
    <xf numFmtId="3" fontId="3" fillId="0" borderId="12" xfId="1" applyNumberFormat="1" applyFont="1" applyFill="1" applyBorder="1" applyAlignment="1" applyProtection="1">
      <alignment vertical="center"/>
    </xf>
    <xf numFmtId="3" fontId="3" fillId="0" borderId="40" xfId="1" applyNumberFormat="1" applyFont="1" applyFill="1" applyBorder="1" applyAlignment="1" applyProtection="1">
      <alignment vertical="center"/>
    </xf>
    <xf numFmtId="3" fontId="3" fillId="0" borderId="8" xfId="1" applyNumberFormat="1" applyFont="1" applyFill="1" applyBorder="1" applyAlignment="1" applyProtection="1">
      <alignment vertical="center"/>
    </xf>
    <xf numFmtId="3" fontId="3" fillId="0" borderId="41" xfId="1" applyNumberFormat="1" applyFont="1" applyFill="1" applyBorder="1" applyAlignment="1" applyProtection="1">
      <alignment vertical="center"/>
    </xf>
    <xf numFmtId="3" fontId="3" fillId="0" borderId="42" xfId="1" applyNumberFormat="1" applyFont="1" applyFill="1" applyBorder="1" applyAlignment="1" applyProtection="1">
      <alignment vertical="center"/>
    </xf>
    <xf numFmtId="3" fontId="3" fillId="0" borderId="43" xfId="1" applyNumberFormat="1" applyFont="1" applyFill="1" applyBorder="1" applyAlignment="1" applyProtection="1">
      <alignment vertical="center"/>
    </xf>
    <xf numFmtId="3" fontId="3" fillId="0" borderId="22" xfId="1" applyNumberFormat="1" applyFont="1" applyFill="1" applyBorder="1" applyAlignment="1" applyProtection="1">
      <alignment vertical="center"/>
      <protection locked="0"/>
    </xf>
    <xf numFmtId="0" fontId="3" fillId="3" borderId="68" xfId="1" applyFont="1" applyFill="1" applyBorder="1" applyAlignment="1" applyProtection="1">
      <alignment horizontal="left" vertical="center" wrapText="1"/>
    </xf>
    <xf numFmtId="3" fontId="3" fillId="3" borderId="93" xfId="1" applyNumberFormat="1" applyFont="1" applyFill="1" applyBorder="1" applyAlignment="1" applyProtection="1">
      <alignment vertical="center"/>
    </xf>
    <xf numFmtId="3" fontId="3" fillId="3" borderId="69" xfId="1" applyNumberFormat="1" applyFont="1" applyFill="1" applyBorder="1" applyAlignment="1" applyProtection="1">
      <alignment vertical="center"/>
    </xf>
    <xf numFmtId="3" fontId="3" fillId="3" borderId="70" xfId="1" applyNumberFormat="1" applyFont="1" applyFill="1" applyBorder="1" applyAlignment="1" applyProtection="1">
      <alignment vertical="center"/>
    </xf>
    <xf numFmtId="3" fontId="3" fillId="3" borderId="71" xfId="1" applyNumberFormat="1" applyFont="1" applyFill="1" applyBorder="1" applyAlignment="1" applyProtection="1">
      <alignment vertical="center"/>
    </xf>
    <xf numFmtId="3" fontId="3" fillId="3" borderId="72" xfId="1" applyNumberFormat="1" applyFont="1" applyFill="1" applyBorder="1" applyAlignment="1" applyProtection="1">
      <alignment vertical="center"/>
    </xf>
    <xf numFmtId="3" fontId="3" fillId="3" borderId="73" xfId="1" applyNumberFormat="1" applyFont="1" applyFill="1" applyBorder="1" applyAlignment="1" applyProtection="1">
      <alignment vertical="center"/>
    </xf>
    <xf numFmtId="3" fontId="3" fillId="3" borderId="68" xfId="1" applyNumberFormat="1" applyFont="1" applyFill="1" applyBorder="1" applyAlignment="1" applyProtection="1">
      <alignment vertical="center"/>
      <protection locked="0"/>
    </xf>
    <xf numFmtId="0" fontId="2" fillId="0" borderId="56" xfId="1" applyFont="1" applyFill="1" applyBorder="1" applyAlignment="1" applyProtection="1">
      <alignment horizontal="left" vertical="center" wrapText="1"/>
    </xf>
    <xf numFmtId="3" fontId="2" fillId="0" borderId="60" xfId="1" applyNumberFormat="1" applyFont="1" applyFill="1" applyBorder="1" applyAlignment="1" applyProtection="1">
      <alignment vertical="center"/>
    </xf>
    <xf numFmtId="3" fontId="2" fillId="0" borderId="61" xfId="1" applyNumberFormat="1" applyFont="1" applyFill="1" applyBorder="1" applyAlignment="1" applyProtection="1">
      <alignment vertical="center"/>
    </xf>
    <xf numFmtId="3" fontId="2" fillId="0" borderId="68" xfId="1" applyNumberFormat="1" applyFont="1" applyFill="1" applyBorder="1" applyAlignment="1" applyProtection="1">
      <alignment vertical="center"/>
      <protection locked="0"/>
    </xf>
    <xf numFmtId="0" fontId="2" fillId="0" borderId="80" xfId="1" applyFont="1" applyFill="1" applyBorder="1" applyAlignment="1" applyProtection="1">
      <alignment horizontal="center" vertical="center" wrapText="1"/>
    </xf>
    <xf numFmtId="3" fontId="2" fillId="0" borderId="82" xfId="1" applyNumberFormat="1" applyFont="1" applyFill="1" applyBorder="1" applyAlignment="1" applyProtection="1">
      <alignment vertical="center"/>
    </xf>
    <xf numFmtId="3" fontId="2" fillId="0" borderId="4" xfId="1" applyNumberFormat="1" applyFont="1" applyFill="1" applyBorder="1" applyAlignment="1" applyProtection="1">
      <alignment vertical="center"/>
    </xf>
    <xf numFmtId="3" fontId="2" fillId="0" borderId="83" xfId="1" applyNumberFormat="1" applyFont="1" applyFill="1" applyBorder="1" applyAlignment="1" applyProtection="1">
      <alignment vertical="center"/>
    </xf>
    <xf numFmtId="3" fontId="2" fillId="0" borderId="84" xfId="1" applyNumberFormat="1" applyFont="1" applyFill="1" applyBorder="1" applyAlignment="1" applyProtection="1">
      <alignment vertical="center"/>
    </xf>
    <xf numFmtId="3" fontId="2" fillId="0" borderId="85" xfId="1" applyNumberFormat="1" applyFont="1" applyFill="1" applyBorder="1" applyAlignment="1" applyProtection="1">
      <alignment vertical="center"/>
    </xf>
    <xf numFmtId="3" fontId="2" fillId="0" borderId="80" xfId="1" applyNumberFormat="1" applyFont="1" applyFill="1" applyBorder="1" applyAlignment="1" applyProtection="1">
      <alignment vertical="center"/>
      <protection locked="0"/>
    </xf>
    <xf numFmtId="3" fontId="2" fillId="0" borderId="22" xfId="1" applyNumberFormat="1" applyFont="1" applyFill="1" applyBorder="1" applyAlignment="1" applyProtection="1">
      <alignment vertical="center"/>
      <protection locked="0"/>
    </xf>
    <xf numFmtId="3" fontId="2" fillId="0" borderId="53" xfId="1" applyNumberFormat="1" applyFont="1" applyFill="1" applyBorder="1" applyAlignment="1" applyProtection="1">
      <alignment vertical="center"/>
      <protection locked="0"/>
    </xf>
    <xf numFmtId="3" fontId="2" fillId="0" borderId="5" xfId="1" applyNumberFormat="1" applyFont="1" applyFill="1" applyBorder="1" applyAlignment="1" applyProtection="1">
      <alignment vertical="center"/>
      <protection locked="0"/>
    </xf>
    <xf numFmtId="3" fontId="2" fillId="0" borderId="3" xfId="1" applyNumberFormat="1" applyFont="1" applyFill="1" applyBorder="1" applyAlignment="1" applyProtection="1">
      <alignment vertical="center"/>
      <protection locked="0"/>
    </xf>
    <xf numFmtId="3" fontId="2" fillId="0" borderId="2" xfId="1" applyNumberFormat="1" applyFont="1" applyFill="1" applyBorder="1" applyAlignment="1" applyProtection="1">
      <alignment vertical="center"/>
    </xf>
    <xf numFmtId="3" fontId="2" fillId="0" borderId="51" xfId="1" applyNumberFormat="1" applyFont="1" applyFill="1" applyBorder="1" applyAlignment="1" applyProtection="1">
      <alignment vertical="center"/>
      <protection locked="0"/>
    </xf>
    <xf numFmtId="0" fontId="2" fillId="0" borderId="51" xfId="1" applyFont="1" applyFill="1" applyBorder="1" applyAlignment="1" applyProtection="1">
      <alignment horizontal="center" vertical="center" wrapText="1"/>
    </xf>
    <xf numFmtId="3" fontId="2" fillId="0" borderId="53" xfId="1" applyNumberFormat="1" applyFont="1" applyFill="1" applyBorder="1" applyAlignment="1" applyProtection="1">
      <alignment vertical="center"/>
    </xf>
    <xf numFmtId="3" fontId="2" fillId="0" borderId="5" xfId="1" applyNumberFormat="1" applyFont="1" applyFill="1" applyBorder="1" applyAlignment="1" applyProtection="1">
      <alignment vertical="center"/>
    </xf>
    <xf numFmtId="3" fontId="2" fillId="0" borderId="3" xfId="1" applyNumberFormat="1" applyFont="1" applyFill="1" applyBorder="1" applyAlignment="1" applyProtection="1">
      <alignment vertical="center"/>
    </xf>
    <xf numFmtId="3" fontId="2" fillId="0" borderId="84" xfId="1" applyNumberFormat="1" applyFont="1" applyFill="1" applyBorder="1" applyAlignment="1" applyProtection="1">
      <alignment vertical="center"/>
      <protection locked="0"/>
    </xf>
    <xf numFmtId="3" fontId="2" fillId="0" borderId="80" xfId="1" applyNumberFormat="1" applyFont="1" applyFill="1" applyBorder="1" applyAlignment="1" applyProtection="1">
      <alignment vertical="center" wrapText="1"/>
      <protection locked="0"/>
    </xf>
    <xf numFmtId="3" fontId="2" fillId="0" borderId="56" xfId="1" applyNumberFormat="1" applyFont="1" applyFill="1" applyBorder="1" applyAlignment="1" applyProtection="1">
      <alignment vertical="center"/>
      <protection locked="0"/>
    </xf>
    <xf numFmtId="0" fontId="2" fillId="0" borderId="22" xfId="1" applyFont="1" applyFill="1" applyBorder="1" applyAlignment="1" applyProtection="1">
      <alignment horizontal="center" vertical="center" wrapText="1"/>
    </xf>
    <xf numFmtId="3" fontId="2" fillId="0" borderId="40" xfId="1" applyNumberFormat="1" applyFont="1" applyFill="1" applyBorder="1" applyAlignment="1" applyProtection="1">
      <alignment vertical="center"/>
    </xf>
    <xf numFmtId="3" fontId="2" fillId="0" borderId="8" xfId="1" applyNumberFormat="1" applyFont="1" applyFill="1" applyBorder="1" applyAlignment="1" applyProtection="1">
      <alignment vertical="center"/>
    </xf>
    <xf numFmtId="3" fontId="2" fillId="0" borderId="42" xfId="1" applyNumberFormat="1" applyFont="1" applyFill="1" applyBorder="1" applyAlignment="1" applyProtection="1">
      <alignment vertical="center"/>
    </xf>
    <xf numFmtId="3" fontId="2" fillId="0" borderId="74" xfId="1" applyNumberFormat="1" applyFont="1" applyFill="1" applyBorder="1" applyAlignment="1" applyProtection="1">
      <alignment vertical="center"/>
      <protection locked="0"/>
    </xf>
    <xf numFmtId="0" fontId="2" fillId="0" borderId="51" xfId="1" applyFont="1" applyFill="1" applyBorder="1" applyAlignment="1" applyProtection="1">
      <alignment vertical="center"/>
    </xf>
    <xf numFmtId="0" fontId="2" fillId="0" borderId="0" xfId="1" applyFont="1" applyFill="1" applyBorder="1" applyAlignment="1" applyProtection="1">
      <alignment vertical="center" wrapText="1"/>
    </xf>
    <xf numFmtId="3" fontId="2" fillId="0" borderId="60" xfId="1" applyNumberFormat="1" applyFont="1" applyFill="1" applyBorder="1" applyAlignment="1" applyProtection="1">
      <alignment vertical="center"/>
      <protection locked="0"/>
    </xf>
    <xf numFmtId="3" fontId="2" fillId="0" borderId="67" xfId="1" applyNumberFormat="1" applyFont="1" applyFill="1" applyBorder="1" applyAlignment="1" applyProtection="1">
      <alignment vertical="center"/>
    </xf>
    <xf numFmtId="3" fontId="2" fillId="0" borderId="62" xfId="1" applyNumberFormat="1" applyFont="1" applyFill="1" applyBorder="1" applyAlignment="1" applyProtection="1">
      <alignment vertical="center"/>
      <protection locked="0"/>
    </xf>
    <xf numFmtId="0" fontId="3" fillId="0" borderId="12" xfId="1" applyFont="1" applyFill="1" applyBorder="1" applyAlignment="1" applyProtection="1">
      <alignment horizontal="left" vertical="center"/>
    </xf>
    <xf numFmtId="0" fontId="3" fillId="0" borderId="0" xfId="1" applyFont="1" applyFill="1" applyBorder="1" applyAlignment="1" applyProtection="1">
      <alignment horizontal="left" vertical="center"/>
    </xf>
    <xf numFmtId="0" fontId="2" fillId="0" borderId="68" xfId="1" applyFont="1" applyFill="1" applyBorder="1" applyAlignment="1" applyProtection="1">
      <alignment horizontal="left" vertical="center" wrapText="1"/>
    </xf>
    <xf numFmtId="3" fontId="2" fillId="0" borderId="73" xfId="1" applyNumberFormat="1" applyFont="1" applyFill="1" applyBorder="1" applyAlignment="1" applyProtection="1">
      <alignment vertical="center"/>
    </xf>
    <xf numFmtId="3" fontId="2" fillId="0" borderId="23" xfId="1" applyNumberFormat="1" applyFont="1" applyFill="1" applyBorder="1" applyAlignment="1" applyProtection="1">
      <alignment vertical="center"/>
    </xf>
    <xf numFmtId="3" fontId="2" fillId="0" borderId="6" xfId="1" applyNumberFormat="1" applyFont="1" applyFill="1" applyBorder="1" applyAlignment="1" applyProtection="1">
      <alignment vertical="center"/>
    </xf>
    <xf numFmtId="3" fontId="2" fillId="0" borderId="94" xfId="1" applyNumberFormat="1" applyFont="1" applyFill="1" applyBorder="1" applyAlignment="1" applyProtection="1">
      <alignment vertical="center"/>
      <protection locked="0"/>
    </xf>
    <xf numFmtId="0" fontId="2" fillId="0" borderId="94" xfId="1" applyFont="1" applyFill="1" applyBorder="1" applyAlignment="1" applyProtection="1">
      <alignment horizontal="right" vertical="center" wrapText="1"/>
    </xf>
    <xf numFmtId="3" fontId="2" fillId="0" borderId="24" xfId="1" applyNumberFormat="1" applyFont="1" applyFill="1" applyBorder="1" applyAlignment="1" applyProtection="1">
      <alignment vertical="center"/>
      <protection locked="0"/>
    </xf>
    <xf numFmtId="3" fontId="2" fillId="0" borderId="1" xfId="1" applyNumberFormat="1" applyFont="1" applyFill="1" applyBorder="1" applyAlignment="1" applyProtection="1">
      <alignment vertical="center"/>
      <protection locked="0"/>
    </xf>
    <xf numFmtId="3" fontId="2" fillId="0" borderId="25" xfId="1" applyNumberFormat="1" applyFont="1" applyFill="1" applyBorder="1" applyAlignment="1" applyProtection="1">
      <alignment vertical="center"/>
    </xf>
    <xf numFmtId="3" fontId="2" fillId="0" borderId="7" xfId="1" applyNumberFormat="1" applyFont="1" applyFill="1" applyBorder="1" applyAlignment="1" applyProtection="1">
      <alignment vertical="center"/>
      <protection locked="0"/>
    </xf>
    <xf numFmtId="3" fontId="2" fillId="0" borderId="93" xfId="1" applyNumberFormat="1" applyFont="1" applyFill="1" applyBorder="1" applyAlignment="1" applyProtection="1">
      <alignment vertical="center"/>
    </xf>
    <xf numFmtId="3" fontId="2" fillId="0" borderId="69" xfId="1" applyNumberFormat="1" applyFont="1" applyFill="1" applyBorder="1" applyAlignment="1" applyProtection="1">
      <alignment vertical="center"/>
    </xf>
    <xf numFmtId="3" fontId="2" fillId="0" borderId="70" xfId="1" applyNumberFormat="1" applyFont="1" applyFill="1" applyBorder="1" applyAlignment="1" applyProtection="1">
      <alignment vertical="center"/>
    </xf>
    <xf numFmtId="3" fontId="2" fillId="0" borderId="71" xfId="1" applyNumberFormat="1" applyFont="1" applyFill="1" applyBorder="1" applyAlignment="1" applyProtection="1">
      <alignment vertical="center"/>
    </xf>
    <xf numFmtId="3" fontId="2" fillId="0" borderId="72" xfId="1" applyNumberFormat="1" applyFont="1" applyFill="1" applyBorder="1" applyAlignment="1" applyProtection="1">
      <alignment vertical="center"/>
    </xf>
    <xf numFmtId="1" fontId="3" fillId="3" borderId="68" xfId="1" applyNumberFormat="1" applyFont="1" applyFill="1" applyBorder="1" applyAlignment="1" applyProtection="1">
      <alignment horizontal="left" vertical="center" wrapText="1"/>
    </xf>
    <xf numFmtId="1" fontId="3" fillId="0" borderId="56" xfId="1" applyNumberFormat="1" applyFont="1" applyFill="1" applyBorder="1" applyAlignment="1" applyProtection="1">
      <alignment horizontal="left" vertical="center" wrapText="1"/>
    </xf>
    <xf numFmtId="0" fontId="3" fillId="0" borderId="22" xfId="1" applyFont="1" applyFill="1" applyBorder="1" applyAlignment="1" applyProtection="1">
      <alignment horizontal="center" vertical="center" wrapText="1"/>
    </xf>
    <xf numFmtId="3" fontId="3" fillId="0" borderId="79" xfId="1" applyNumberFormat="1" applyFont="1" applyFill="1" applyBorder="1" applyAlignment="1" applyProtection="1">
      <alignment vertical="center"/>
    </xf>
    <xf numFmtId="3" fontId="3" fillId="0" borderId="74" xfId="1" applyNumberFormat="1" applyFont="1" applyFill="1" applyBorder="1" applyAlignment="1" applyProtection="1">
      <alignment vertical="center"/>
      <protection locked="0"/>
    </xf>
    <xf numFmtId="0" fontId="2" fillId="0" borderId="94" xfId="1" applyFont="1" applyFill="1" applyBorder="1" applyAlignment="1" applyProtection="1">
      <alignment horizontal="center" vertical="center" wrapText="1"/>
    </xf>
    <xf numFmtId="0" fontId="2" fillId="0" borderId="94" xfId="1" applyFont="1" applyFill="1" applyBorder="1" applyAlignment="1" applyProtection="1">
      <alignment horizontal="left" vertical="center" wrapText="1"/>
    </xf>
    <xf numFmtId="0" fontId="3" fillId="3" borderId="56" xfId="1" applyFont="1" applyFill="1" applyBorder="1" applyAlignment="1" applyProtection="1">
      <alignment horizontal="left" vertical="center" wrapText="1"/>
    </xf>
    <xf numFmtId="3" fontId="3" fillId="3" borderId="15" xfId="1" applyNumberFormat="1" applyFont="1" applyFill="1" applyBorder="1" applyAlignment="1" applyProtection="1">
      <alignment vertical="center"/>
    </xf>
    <xf numFmtId="3" fontId="3" fillId="3" borderId="57" xfId="1" applyNumberFormat="1" applyFont="1" applyFill="1" applyBorder="1" applyAlignment="1" applyProtection="1">
      <alignment vertical="center"/>
    </xf>
    <xf numFmtId="3" fontId="3" fillId="3" borderId="58" xfId="1" applyNumberFormat="1" applyFont="1" applyFill="1" applyBorder="1" applyAlignment="1" applyProtection="1">
      <alignment vertical="center"/>
    </xf>
    <xf numFmtId="3" fontId="3" fillId="3" borderId="59" xfId="1" applyNumberFormat="1" applyFont="1" applyFill="1" applyBorder="1" applyAlignment="1" applyProtection="1">
      <alignment vertical="center"/>
    </xf>
    <xf numFmtId="3" fontId="3" fillId="3" borderId="60" xfId="1" applyNumberFormat="1" applyFont="1" applyFill="1" applyBorder="1" applyAlignment="1" applyProtection="1">
      <alignment vertical="center"/>
    </xf>
    <xf numFmtId="3" fontId="3" fillId="3" borderId="61" xfId="1" applyNumberFormat="1" applyFont="1" applyFill="1" applyBorder="1" applyAlignment="1" applyProtection="1">
      <alignment vertical="center"/>
    </xf>
    <xf numFmtId="3" fontId="3" fillId="3" borderId="79" xfId="1" applyNumberFormat="1" applyFont="1" applyFill="1" applyBorder="1" applyAlignment="1" applyProtection="1">
      <alignment vertical="center"/>
    </xf>
    <xf numFmtId="3" fontId="3" fillId="3" borderId="74" xfId="1" applyNumberFormat="1" applyFont="1" applyFill="1" applyBorder="1" applyAlignment="1" applyProtection="1">
      <alignment vertical="center"/>
      <protection locked="0"/>
    </xf>
    <xf numFmtId="0" fontId="8" fillId="0" borderId="12" xfId="1" applyFont="1" applyFill="1" applyBorder="1" applyAlignment="1" applyProtection="1">
      <alignment vertical="center"/>
    </xf>
    <xf numFmtId="0" fontId="8" fillId="0" borderId="0" xfId="1" applyFont="1" applyFill="1" applyBorder="1" applyAlignment="1" applyProtection="1">
      <alignment vertical="center"/>
    </xf>
    <xf numFmtId="0" fontId="2" fillId="0" borderId="74" xfId="1" applyFont="1" applyFill="1" applyBorder="1" applyAlignment="1" applyProtection="1">
      <alignment horizontal="left" vertical="center" wrapText="1"/>
    </xf>
    <xf numFmtId="3" fontId="2" fillId="0" borderId="95" xfId="1" applyNumberFormat="1" applyFont="1" applyFill="1" applyBorder="1" applyAlignment="1" applyProtection="1">
      <alignment vertical="center"/>
    </xf>
    <xf numFmtId="3" fontId="2" fillId="0" borderId="75" xfId="1" applyNumberFormat="1" applyFont="1" applyFill="1" applyBorder="1" applyAlignment="1" applyProtection="1">
      <alignment vertical="center"/>
    </xf>
    <xf numFmtId="3" fontId="2" fillId="0" borderId="76" xfId="1" applyNumberFormat="1" applyFont="1" applyFill="1" applyBorder="1" applyAlignment="1" applyProtection="1">
      <alignment vertical="center"/>
    </xf>
    <xf numFmtId="3" fontId="2" fillId="0" borderId="77" xfId="1" applyNumberFormat="1" applyFont="1" applyFill="1" applyBorder="1" applyAlignment="1" applyProtection="1">
      <alignment vertical="center"/>
    </xf>
    <xf numFmtId="3" fontId="2" fillId="0" borderId="78" xfId="1" applyNumberFormat="1" applyFont="1" applyFill="1" applyBorder="1" applyAlignment="1" applyProtection="1">
      <alignment vertical="center"/>
    </xf>
    <xf numFmtId="3" fontId="2" fillId="0" borderId="79" xfId="1" applyNumberFormat="1" applyFont="1" applyFill="1" applyBorder="1" applyAlignment="1" applyProtection="1">
      <alignment vertical="center"/>
    </xf>
    <xf numFmtId="3" fontId="2" fillId="0" borderId="66" xfId="1" applyNumberFormat="1" applyFont="1" applyFill="1" applyBorder="1" applyAlignment="1" applyProtection="1">
      <alignment vertical="center"/>
      <protection locked="0"/>
    </xf>
    <xf numFmtId="0" fontId="2" fillId="0" borderId="56" xfId="1" applyFont="1" applyFill="1" applyBorder="1" applyAlignment="1" applyProtection="1">
      <alignment horizontal="right" vertical="center" wrapText="1"/>
    </xf>
    <xf numFmtId="0" fontId="2" fillId="0" borderId="44" xfId="1" applyFont="1" applyFill="1" applyBorder="1" applyAlignment="1" applyProtection="1">
      <alignment vertical="center"/>
    </xf>
    <xf numFmtId="3" fontId="2" fillId="0" borderId="45" xfId="1" applyNumberFormat="1" applyFont="1" applyFill="1" applyBorder="1" applyAlignment="1" applyProtection="1">
      <alignment vertical="center"/>
    </xf>
    <xf numFmtId="3" fontId="2" fillId="0" borderId="46" xfId="1" applyNumberFormat="1" applyFont="1" applyFill="1" applyBorder="1" applyAlignment="1" applyProtection="1">
      <alignment vertical="center"/>
    </xf>
    <xf numFmtId="3" fontId="2" fillId="0" borderId="47" xfId="1" applyNumberFormat="1" applyFont="1" applyFill="1" applyBorder="1" applyAlignment="1" applyProtection="1">
      <alignment vertical="center"/>
    </xf>
    <xf numFmtId="3" fontId="2" fillId="0" borderId="48" xfId="1" applyNumberFormat="1" applyFont="1" applyFill="1" applyBorder="1" applyAlignment="1" applyProtection="1">
      <alignment vertical="center"/>
    </xf>
    <xf numFmtId="3" fontId="2" fillId="0" borderId="49" xfId="1" applyNumberFormat="1" applyFont="1" applyFill="1" applyBorder="1" applyAlignment="1" applyProtection="1">
      <alignment vertical="center"/>
    </xf>
    <xf numFmtId="3" fontId="2" fillId="0" borderId="50" xfId="1" applyNumberFormat="1" applyFont="1" applyFill="1" applyBorder="1" applyAlignment="1" applyProtection="1">
      <alignment vertical="center"/>
    </xf>
    <xf numFmtId="3" fontId="2" fillId="0" borderId="44" xfId="1" applyNumberFormat="1" applyFont="1" applyFill="1" applyBorder="1" applyAlignment="1" applyProtection="1">
      <alignment vertical="center"/>
      <protection locked="0"/>
    </xf>
    <xf numFmtId="3" fontId="3" fillId="0" borderId="98" xfId="1" applyNumberFormat="1" applyFont="1" applyFill="1" applyBorder="1" applyAlignment="1" applyProtection="1">
      <alignment vertical="center"/>
    </xf>
    <xf numFmtId="3" fontId="3" fillId="0" borderId="96" xfId="1" applyNumberFormat="1" applyFont="1" applyFill="1" applyBorder="1" applyAlignment="1" applyProtection="1">
      <alignment vertical="center"/>
    </xf>
    <xf numFmtId="3" fontId="3" fillId="0" borderId="99" xfId="1" applyNumberFormat="1" applyFont="1" applyFill="1" applyBorder="1" applyAlignment="1" applyProtection="1">
      <alignment vertical="center"/>
    </xf>
    <xf numFmtId="3" fontId="3" fillId="0" borderId="97" xfId="1" applyNumberFormat="1" applyFont="1" applyFill="1" applyBorder="1" applyAlignment="1" applyProtection="1">
      <alignment vertical="center"/>
    </xf>
    <xf numFmtId="3" fontId="3" fillId="0" borderId="100" xfId="1" applyNumberFormat="1" applyFont="1" applyFill="1" applyBorder="1" applyAlignment="1" applyProtection="1">
      <alignment vertical="center"/>
    </xf>
    <xf numFmtId="3" fontId="3" fillId="0" borderId="101" xfId="1" applyNumberFormat="1" applyFont="1" applyFill="1" applyBorder="1" applyAlignment="1" applyProtection="1">
      <alignment vertical="center"/>
    </xf>
    <xf numFmtId="3" fontId="3" fillId="0" borderId="102" xfId="1" applyNumberFormat="1" applyFont="1" applyFill="1" applyBorder="1" applyAlignment="1" applyProtection="1">
      <alignment vertical="center"/>
      <protection locked="0"/>
    </xf>
    <xf numFmtId="3" fontId="3" fillId="0" borderId="15" xfId="1" applyNumberFormat="1" applyFont="1" applyFill="1" applyBorder="1" applyAlignment="1" applyProtection="1">
      <alignment vertical="center"/>
    </xf>
    <xf numFmtId="3" fontId="3" fillId="0" borderId="57" xfId="1" applyNumberFormat="1" applyFont="1" applyFill="1" applyBorder="1" applyAlignment="1" applyProtection="1">
      <alignment vertical="center"/>
    </xf>
    <xf numFmtId="3" fontId="3" fillId="0" borderId="58" xfId="1" applyNumberFormat="1" applyFont="1" applyFill="1" applyBorder="1" applyAlignment="1" applyProtection="1">
      <alignment vertical="center"/>
    </xf>
    <xf numFmtId="3" fontId="3" fillId="0" borderId="59" xfId="1" applyNumberFormat="1" applyFont="1" applyFill="1" applyBorder="1" applyAlignment="1" applyProtection="1">
      <alignment vertical="center"/>
    </xf>
    <xf numFmtId="3" fontId="3" fillId="0" borderId="60" xfId="1" applyNumberFormat="1" applyFont="1" applyFill="1" applyBorder="1" applyAlignment="1" applyProtection="1">
      <alignment vertical="center"/>
    </xf>
    <xf numFmtId="3" fontId="3" fillId="0" borderId="61" xfId="1" applyNumberFormat="1" applyFont="1" applyFill="1" applyBorder="1" applyAlignment="1" applyProtection="1">
      <alignment vertical="center"/>
    </xf>
    <xf numFmtId="3" fontId="3" fillId="0" borderId="56" xfId="1" applyNumberFormat="1" applyFont="1" applyFill="1" applyBorder="1" applyAlignment="1" applyProtection="1">
      <alignment vertical="center"/>
      <protection locked="0"/>
    </xf>
    <xf numFmtId="0" fontId="3" fillId="0" borderId="56" xfId="1" applyFont="1" applyFill="1" applyBorder="1" applyAlignment="1" applyProtection="1">
      <alignment vertical="center"/>
    </xf>
    <xf numFmtId="0" fontId="2" fillId="0" borderId="80" xfId="1" applyFont="1" applyFill="1" applyBorder="1" applyAlignment="1" applyProtection="1">
      <alignment vertical="center"/>
    </xf>
    <xf numFmtId="0" fontId="2" fillId="0" borderId="94" xfId="1" applyFont="1" applyFill="1" applyBorder="1" applyAlignment="1" applyProtection="1">
      <alignment vertical="center"/>
    </xf>
    <xf numFmtId="0" fontId="2" fillId="0" borderId="94" xfId="1" applyFont="1" applyFill="1" applyBorder="1" applyAlignment="1" applyProtection="1">
      <alignment vertical="center" wrapText="1"/>
    </xf>
    <xf numFmtId="0" fontId="3" fillId="0" borderId="102" xfId="1" applyFont="1" applyFill="1" applyBorder="1" applyAlignment="1" applyProtection="1">
      <alignment vertical="center"/>
    </xf>
    <xf numFmtId="3" fontId="3" fillId="0" borderId="96" xfId="1" applyNumberFormat="1" applyFont="1" applyFill="1" applyBorder="1" applyAlignment="1" applyProtection="1">
      <alignment vertical="center"/>
      <protection locked="0"/>
    </xf>
    <xf numFmtId="3" fontId="3" fillId="0" borderId="99" xfId="1" applyNumberFormat="1" applyFont="1" applyFill="1" applyBorder="1" applyAlignment="1" applyProtection="1">
      <alignment vertical="center"/>
      <protection locked="0"/>
    </xf>
    <xf numFmtId="3" fontId="3" fillId="0" borderId="100" xfId="1" applyNumberFormat="1" applyFont="1" applyFill="1" applyBorder="1" applyAlignment="1" applyProtection="1">
      <alignment vertical="center"/>
      <protection locked="0"/>
    </xf>
    <xf numFmtId="0" fontId="3" fillId="0" borderId="16" xfId="1" applyFont="1" applyFill="1" applyBorder="1" applyAlignment="1" applyProtection="1">
      <alignment vertical="center" wrapText="1"/>
    </xf>
    <xf numFmtId="3" fontId="3" fillId="0" borderId="57" xfId="1" applyNumberFormat="1" applyFont="1" applyFill="1" applyBorder="1" applyAlignment="1" applyProtection="1">
      <alignment vertical="center"/>
      <protection locked="0"/>
    </xf>
    <xf numFmtId="3" fontId="3" fillId="0" borderId="58" xfId="1" applyNumberFormat="1" applyFont="1" applyFill="1" applyBorder="1" applyAlignment="1" applyProtection="1">
      <alignment vertical="center"/>
      <protection locked="0"/>
    </xf>
    <xf numFmtId="0" fontId="2" fillId="2" borderId="9" xfId="1" applyFont="1" applyFill="1" applyBorder="1" applyAlignment="1" applyProtection="1">
      <alignment vertical="center"/>
      <protection locked="0"/>
    </xf>
    <xf numFmtId="0" fontId="2" fillId="2" borderId="10" xfId="1" applyFont="1" applyFill="1" applyBorder="1" applyAlignment="1" applyProtection="1">
      <alignment vertical="center"/>
      <protection locked="0"/>
    </xf>
    <xf numFmtId="0" fontId="2" fillId="2" borderId="11" xfId="1" applyFont="1" applyFill="1" applyBorder="1" applyAlignment="1" applyProtection="1">
      <alignment vertical="center"/>
      <protection locked="0"/>
    </xf>
    <xf numFmtId="0" fontId="2" fillId="2" borderId="12" xfId="1" applyFont="1" applyFill="1" applyBorder="1" applyAlignment="1" applyProtection="1">
      <alignment vertical="center"/>
      <protection locked="0"/>
    </xf>
    <xf numFmtId="0" fontId="2" fillId="2" borderId="0" xfId="1" applyFont="1" applyFill="1" applyBorder="1" applyAlignment="1" applyProtection="1">
      <alignment vertical="center"/>
      <protection locked="0"/>
    </xf>
    <xf numFmtId="0" fontId="2" fillId="2" borderId="103" xfId="1" applyFont="1" applyFill="1" applyBorder="1" applyAlignment="1" applyProtection="1">
      <alignment vertical="center"/>
      <protection locked="0"/>
    </xf>
    <xf numFmtId="0" fontId="2" fillId="0" borderId="0" xfId="1" applyFont="1" applyBorder="1" applyAlignment="1" applyProtection="1">
      <alignment vertical="center"/>
      <protection locked="0"/>
    </xf>
    <xf numFmtId="0" fontId="2" fillId="2" borderId="15" xfId="1" applyFont="1" applyFill="1" applyBorder="1" applyAlignment="1" applyProtection="1">
      <alignment vertical="center"/>
    </xf>
    <xf numFmtId="0" fontId="2" fillId="2" borderId="16" xfId="1" applyFont="1" applyFill="1" applyBorder="1" applyAlignment="1" applyProtection="1">
      <alignment vertical="center"/>
    </xf>
    <xf numFmtId="0" fontId="2" fillId="2" borderId="104" xfId="1" applyFont="1" applyFill="1" applyBorder="1" applyAlignment="1" applyProtection="1">
      <alignment vertical="center"/>
    </xf>
    <xf numFmtId="0" fontId="2" fillId="0" borderId="0" xfId="1" applyFont="1" applyBorder="1" applyAlignment="1" applyProtection="1">
      <alignment vertical="center"/>
    </xf>
    <xf numFmtId="3" fontId="2" fillId="0" borderId="26" xfId="1" applyNumberFormat="1" applyFont="1" applyFill="1" applyBorder="1" applyAlignment="1" applyProtection="1">
      <alignment horizontal="center" vertical="center"/>
      <protection locked="0"/>
    </xf>
    <xf numFmtId="3" fontId="2" fillId="0" borderId="62" xfId="1" applyNumberFormat="1" applyFont="1" applyFill="1" applyBorder="1" applyAlignment="1" applyProtection="1">
      <alignment vertical="center" wrapText="1"/>
      <protection locked="0"/>
    </xf>
    <xf numFmtId="3" fontId="2" fillId="0" borderId="51" xfId="1" applyNumberFormat="1" applyFont="1" applyFill="1" applyBorder="1" applyAlignment="1" applyProtection="1">
      <alignment vertical="center" wrapText="1"/>
      <protection locked="0"/>
    </xf>
    <xf numFmtId="3" fontId="2" fillId="0" borderId="22" xfId="1" applyNumberFormat="1" applyFont="1" applyFill="1" applyBorder="1" applyAlignment="1" applyProtection="1">
      <alignment vertical="center" wrapText="1"/>
      <protection locked="0"/>
    </xf>
    <xf numFmtId="3" fontId="2" fillId="4" borderId="56" xfId="1" applyNumberFormat="1" applyFont="1" applyFill="1" applyBorder="1" applyAlignment="1" applyProtection="1">
      <alignment horizontal="center" vertical="center"/>
      <protection locked="0"/>
    </xf>
    <xf numFmtId="0" fontId="2" fillId="0" borderId="22" xfId="1" applyFont="1" applyFill="1" applyBorder="1" applyAlignment="1" applyProtection="1">
      <alignment horizontal="center" vertical="center" wrapText="1"/>
    </xf>
    <xf numFmtId="49" fontId="2" fillId="0" borderId="19" xfId="1" applyNumberFormat="1" applyFont="1" applyFill="1" applyBorder="1" applyAlignment="1" applyProtection="1">
      <alignment horizontal="center" vertical="center" wrapText="1"/>
    </xf>
    <xf numFmtId="3" fontId="3" fillId="0" borderId="44" xfId="1" applyNumberFormat="1" applyFont="1" applyFill="1" applyBorder="1" applyAlignment="1" applyProtection="1">
      <alignment horizontal="right" vertical="center"/>
    </xf>
    <xf numFmtId="3" fontId="2" fillId="0" borderId="32" xfId="1" applyNumberFormat="1" applyFont="1" applyFill="1" applyBorder="1" applyAlignment="1" applyProtection="1">
      <alignment vertical="center"/>
      <protection locked="0"/>
    </xf>
    <xf numFmtId="3" fontId="2" fillId="0" borderId="26" xfId="1" applyNumberFormat="1" applyFont="1" applyFill="1" applyBorder="1" applyAlignment="1" applyProtection="1">
      <alignment vertical="center"/>
    </xf>
    <xf numFmtId="3" fontId="2" fillId="0" borderId="85" xfId="1" applyNumberFormat="1" applyFont="1" applyFill="1" applyBorder="1" applyAlignment="1" applyProtection="1">
      <alignment vertical="center"/>
      <protection locked="0"/>
    </xf>
    <xf numFmtId="3" fontId="2" fillId="0" borderId="80" xfId="1" applyNumberFormat="1" applyFont="1" applyFill="1" applyBorder="1" applyAlignment="1" applyProtection="1">
      <alignment horizontal="center" vertical="center"/>
    </xf>
    <xf numFmtId="3" fontId="3" fillId="0" borderId="43" xfId="1" applyNumberFormat="1" applyFont="1" applyBorder="1" applyAlignment="1" applyProtection="1">
      <alignment vertical="center"/>
      <protection locked="0"/>
    </xf>
    <xf numFmtId="3" fontId="3" fillId="0" borderId="22" xfId="1" applyNumberFormat="1" applyFont="1" applyBorder="1" applyAlignment="1" applyProtection="1">
      <alignment vertical="center"/>
    </xf>
    <xf numFmtId="3" fontId="3" fillId="0" borderId="44" xfId="1" applyNumberFormat="1" applyFont="1" applyFill="1" applyBorder="1" applyAlignment="1" applyProtection="1">
      <alignment vertical="center"/>
    </xf>
    <xf numFmtId="3" fontId="3" fillId="0" borderId="86" xfId="1" applyNumberFormat="1" applyFont="1" applyFill="1" applyBorder="1" applyAlignment="1" applyProtection="1">
      <alignment vertical="center"/>
    </xf>
    <xf numFmtId="3" fontId="3" fillId="0" borderId="22" xfId="1" applyNumberFormat="1" applyFont="1" applyFill="1" applyBorder="1" applyAlignment="1" applyProtection="1">
      <alignment vertical="center"/>
    </xf>
    <xf numFmtId="3" fontId="3" fillId="3" borderId="68" xfId="1" applyNumberFormat="1" applyFont="1" applyFill="1" applyBorder="1" applyAlignment="1" applyProtection="1">
      <alignment vertical="center"/>
    </xf>
    <xf numFmtId="3" fontId="2" fillId="0" borderId="56" xfId="1" applyNumberFormat="1" applyFont="1" applyFill="1" applyBorder="1" applyAlignment="1" applyProtection="1">
      <alignment vertical="center"/>
    </xf>
    <xf numFmtId="3" fontId="2" fillId="0" borderId="2" xfId="1" applyNumberFormat="1" applyFont="1" applyFill="1" applyBorder="1" applyAlignment="1" applyProtection="1">
      <alignment vertical="center"/>
      <protection locked="0"/>
    </xf>
    <xf numFmtId="3" fontId="2" fillId="0" borderId="51" xfId="1" applyNumberFormat="1" applyFont="1" applyFill="1" applyBorder="1" applyAlignment="1" applyProtection="1">
      <alignment vertical="center"/>
    </xf>
    <xf numFmtId="3" fontId="2" fillId="0" borderId="44" xfId="1" applyNumberFormat="1" applyFont="1" applyFill="1" applyBorder="1" applyAlignment="1" applyProtection="1">
      <alignment vertical="center"/>
    </xf>
    <xf numFmtId="3" fontId="3" fillId="0" borderId="0" xfId="1" applyNumberFormat="1" applyFont="1" applyFill="1" applyBorder="1" applyAlignment="1" applyProtection="1">
      <alignment vertical="center"/>
    </xf>
    <xf numFmtId="3" fontId="2" fillId="0" borderId="33" xfId="1" applyNumberFormat="1" applyFont="1" applyFill="1" applyBorder="1" applyAlignment="1" applyProtection="1">
      <alignment horizontal="right" vertical="center"/>
    </xf>
    <xf numFmtId="3" fontId="2" fillId="0" borderId="2" xfId="1" applyNumberFormat="1" applyFont="1" applyFill="1" applyBorder="1" applyAlignment="1" applyProtection="1">
      <alignment horizontal="right" vertical="center"/>
      <protection locked="0"/>
    </xf>
    <xf numFmtId="3" fontId="2" fillId="0" borderId="51" xfId="1" applyNumberFormat="1" applyFont="1" applyFill="1" applyBorder="1" applyAlignment="1" applyProtection="1">
      <alignment horizontal="right" vertical="center"/>
    </xf>
    <xf numFmtId="3" fontId="2" fillId="0" borderId="26" xfId="1" applyNumberFormat="1" applyFont="1" applyFill="1" applyBorder="1" applyAlignment="1" applyProtection="1">
      <alignment horizontal="center" vertical="center" wrapText="1"/>
      <protection locked="0"/>
    </xf>
    <xf numFmtId="3" fontId="2" fillId="0" borderId="56" xfId="1" applyNumberFormat="1" applyFont="1" applyFill="1" applyBorder="1" applyAlignment="1" applyProtection="1">
      <alignment horizontal="center" vertical="center"/>
    </xf>
    <xf numFmtId="3" fontId="2" fillId="0" borderId="51" xfId="1" applyNumberFormat="1" applyFont="1" applyFill="1" applyBorder="1" applyAlignment="1" applyProtection="1">
      <alignment horizontal="center" vertical="center"/>
    </xf>
    <xf numFmtId="3" fontId="2" fillId="0" borderId="51" xfId="1" applyNumberFormat="1" applyFont="1" applyFill="1" applyBorder="1" applyAlignment="1" applyProtection="1">
      <alignment horizontal="center" vertical="center" wrapText="1"/>
      <protection locked="0"/>
    </xf>
    <xf numFmtId="3" fontId="2" fillId="0" borderId="80" xfId="1" applyNumberFormat="1" applyFont="1" applyFill="1" applyBorder="1" applyAlignment="1" applyProtection="1">
      <alignment vertical="center"/>
    </xf>
    <xf numFmtId="3" fontId="2" fillId="0" borderId="22" xfId="1" applyNumberFormat="1" applyFont="1" applyFill="1" applyBorder="1" applyAlignment="1" applyProtection="1">
      <alignment vertical="center"/>
    </xf>
    <xf numFmtId="3" fontId="3" fillId="0" borderId="102" xfId="1" applyNumberFormat="1" applyFont="1" applyFill="1" applyBorder="1" applyAlignment="1" applyProtection="1">
      <alignment vertical="center"/>
    </xf>
    <xf numFmtId="3" fontId="3" fillId="0" borderId="56" xfId="1" applyNumberFormat="1" applyFont="1" applyFill="1" applyBorder="1" applyAlignment="1" applyProtection="1">
      <alignment vertical="center"/>
    </xf>
    <xf numFmtId="3" fontId="2" fillId="0" borderId="41" xfId="1" applyNumberFormat="1" applyFont="1" applyFill="1" applyBorder="1" applyAlignment="1" applyProtection="1">
      <alignment horizontal="right" vertical="center"/>
      <protection locked="0"/>
    </xf>
    <xf numFmtId="3" fontId="2" fillId="0" borderId="43" xfId="1" applyNumberFormat="1" applyFont="1" applyFill="1" applyBorder="1" applyAlignment="1" applyProtection="1">
      <alignment horizontal="right" vertical="center"/>
      <protection locked="0"/>
    </xf>
    <xf numFmtId="3" fontId="2" fillId="0" borderId="54" xfId="1" applyNumberFormat="1" applyFont="1" applyFill="1" applyBorder="1" applyAlignment="1" applyProtection="1">
      <alignment horizontal="right" vertical="center"/>
      <protection locked="0"/>
    </xf>
    <xf numFmtId="3" fontId="2" fillId="0" borderId="26" xfId="1" applyNumberFormat="1" applyFont="1" applyFill="1" applyBorder="1" applyAlignment="1" applyProtection="1">
      <alignment vertical="center"/>
      <protection locked="0"/>
    </xf>
    <xf numFmtId="3" fontId="2" fillId="0" borderId="59" xfId="1" applyNumberFormat="1" applyFont="1" applyFill="1" applyBorder="1" applyAlignment="1" applyProtection="1">
      <alignment horizontal="right" vertical="center"/>
      <protection locked="0"/>
    </xf>
    <xf numFmtId="3" fontId="2" fillId="0" borderId="41" xfId="1" applyNumberFormat="1" applyFont="1" applyFill="1" applyBorder="1" applyAlignment="1" applyProtection="1">
      <alignment vertical="center"/>
      <protection locked="0"/>
    </xf>
    <xf numFmtId="3" fontId="2" fillId="0" borderId="54" xfId="1" applyNumberFormat="1" applyFont="1" applyFill="1" applyBorder="1" applyAlignment="1" applyProtection="1">
      <alignment vertical="center"/>
      <protection locked="0"/>
    </xf>
    <xf numFmtId="3" fontId="2" fillId="0" borderId="65" xfId="1" applyNumberFormat="1" applyFont="1" applyFill="1" applyBorder="1" applyAlignment="1" applyProtection="1">
      <alignment vertical="center"/>
      <protection locked="0"/>
    </xf>
    <xf numFmtId="3" fontId="2" fillId="0" borderId="43" xfId="1" applyNumberFormat="1" applyFont="1" applyFill="1" applyBorder="1" applyAlignment="1" applyProtection="1">
      <alignment vertical="center"/>
      <protection locked="0"/>
    </xf>
    <xf numFmtId="3" fontId="2" fillId="0" borderId="85" xfId="1" applyNumberFormat="1" applyFont="1" applyFill="1" applyBorder="1" applyAlignment="1" applyProtection="1">
      <alignment horizontal="right" vertical="center"/>
      <protection locked="0"/>
    </xf>
    <xf numFmtId="3" fontId="2" fillId="0" borderId="83" xfId="1" applyNumberFormat="1" applyFont="1" applyFill="1" applyBorder="1" applyAlignment="1" applyProtection="1">
      <alignment vertical="center"/>
      <protection locked="0"/>
    </xf>
    <xf numFmtId="3" fontId="2" fillId="0" borderId="59" xfId="1" applyNumberFormat="1" applyFont="1" applyFill="1" applyBorder="1" applyAlignment="1" applyProtection="1">
      <alignment vertical="center"/>
      <protection locked="0"/>
    </xf>
    <xf numFmtId="3" fontId="2" fillId="0" borderId="61" xfId="1" applyNumberFormat="1" applyFont="1" applyFill="1" applyBorder="1" applyAlignment="1" applyProtection="1">
      <alignment vertical="center"/>
      <protection locked="0"/>
    </xf>
    <xf numFmtId="3" fontId="2" fillId="0" borderId="25" xfId="1" applyNumberFormat="1" applyFont="1" applyFill="1" applyBorder="1" applyAlignment="1" applyProtection="1">
      <alignment vertical="center"/>
      <protection locked="0"/>
    </xf>
    <xf numFmtId="3" fontId="2" fillId="0" borderId="6" xfId="1" applyNumberFormat="1" applyFont="1" applyFill="1" applyBorder="1" applyAlignment="1" applyProtection="1">
      <alignment vertical="center"/>
      <protection locked="0"/>
    </xf>
    <xf numFmtId="3" fontId="2" fillId="0" borderId="67" xfId="1" applyNumberFormat="1" applyFont="1" applyFill="1" applyBorder="1" applyAlignment="1" applyProtection="1">
      <alignment vertical="center"/>
      <protection locked="0"/>
    </xf>
    <xf numFmtId="3" fontId="3" fillId="0" borderId="97" xfId="1" applyNumberFormat="1" applyFont="1" applyFill="1" applyBorder="1" applyAlignment="1" applyProtection="1">
      <alignment vertical="center"/>
      <protection locked="0"/>
    </xf>
    <xf numFmtId="3" fontId="3" fillId="0" borderId="101" xfId="1" applyNumberFormat="1" applyFont="1" applyFill="1" applyBorder="1" applyAlignment="1" applyProtection="1">
      <alignment vertical="center"/>
      <protection locked="0"/>
    </xf>
    <xf numFmtId="3" fontId="2" fillId="0" borderId="68" xfId="1" applyNumberFormat="1" applyFont="1" applyFill="1" applyBorder="1" applyAlignment="1" applyProtection="1">
      <alignment horizontal="right" vertical="center"/>
      <protection locked="0"/>
    </xf>
    <xf numFmtId="3" fontId="2" fillId="0" borderId="56" xfId="1" applyNumberFormat="1" applyFont="1" applyFill="1" applyBorder="1" applyAlignment="1" applyProtection="1">
      <alignment horizontal="left" vertical="center"/>
      <protection locked="0"/>
    </xf>
    <xf numFmtId="3" fontId="2" fillId="0" borderId="57" xfId="1" applyNumberFormat="1" applyFont="1" applyFill="1" applyBorder="1" applyAlignment="1" applyProtection="1">
      <alignment horizontal="right" vertical="center"/>
    </xf>
    <xf numFmtId="3" fontId="2" fillId="0" borderId="51" xfId="1" applyNumberFormat="1" applyFont="1" applyFill="1" applyBorder="1" applyAlignment="1" applyProtection="1">
      <alignment horizontal="left" vertical="center" wrapText="1"/>
      <protection locked="0"/>
    </xf>
    <xf numFmtId="3" fontId="2" fillId="0" borderId="63" xfId="1" applyNumberFormat="1" applyFont="1" applyFill="1" applyBorder="1" applyAlignment="1" applyProtection="1">
      <alignment horizontal="right" vertical="center"/>
      <protection locked="0"/>
    </xf>
    <xf numFmtId="3" fontId="2" fillId="0" borderId="22" xfId="1" applyNumberFormat="1" applyFont="1" applyFill="1" applyBorder="1" applyAlignment="1" applyProtection="1">
      <alignment horizontal="center" vertical="center"/>
    </xf>
    <xf numFmtId="0" fontId="2" fillId="0" borderId="0" xfId="1" applyFont="1" applyFill="1" applyBorder="1" applyAlignment="1" applyProtection="1">
      <alignment vertical="center"/>
      <protection locked="0"/>
    </xf>
    <xf numFmtId="3" fontId="8" fillId="0" borderId="51" xfId="1" applyNumberFormat="1" applyFont="1" applyFill="1" applyBorder="1" applyAlignment="1" applyProtection="1">
      <alignment horizontal="left" vertical="center"/>
      <protection locked="0"/>
    </xf>
    <xf numFmtId="3" fontId="2" fillId="4" borderId="2" xfId="1" applyNumberFormat="1" applyFont="1" applyFill="1" applyBorder="1" applyAlignment="1" applyProtection="1">
      <alignment vertical="center"/>
      <protection locked="0"/>
    </xf>
    <xf numFmtId="3" fontId="2" fillId="4" borderId="51" xfId="1" applyNumberFormat="1" applyFont="1" applyFill="1" applyBorder="1" applyAlignment="1" applyProtection="1">
      <alignment vertical="center" wrapText="1"/>
      <protection locked="0"/>
    </xf>
    <xf numFmtId="3" fontId="2" fillId="4" borderId="85" xfId="1" applyNumberFormat="1" applyFont="1" applyFill="1" applyBorder="1" applyAlignment="1" applyProtection="1">
      <alignment vertical="center"/>
      <protection locked="0"/>
    </xf>
    <xf numFmtId="3" fontId="8" fillId="4" borderId="2" xfId="1" applyNumberFormat="1" applyFont="1" applyFill="1" applyBorder="1" applyAlignment="1" applyProtection="1">
      <alignment vertical="center"/>
      <protection locked="0"/>
    </xf>
    <xf numFmtId="0" fontId="2" fillId="0" borderId="0" xfId="1" applyFont="1" applyAlignment="1">
      <alignment horizontal="center" vertical="center"/>
    </xf>
    <xf numFmtId="0" fontId="2" fillId="0" borderId="0" xfId="1" applyFont="1" applyAlignment="1">
      <alignment vertical="center"/>
    </xf>
    <xf numFmtId="0" fontId="2" fillId="0" borderId="0" xfId="1" applyFont="1" applyFill="1" applyAlignment="1">
      <alignment vertical="center"/>
    </xf>
    <xf numFmtId="0" fontId="2" fillId="0" borderId="0" xfId="2" applyFont="1" applyAlignment="1">
      <alignment horizontal="right"/>
    </xf>
    <xf numFmtId="0" fontId="10" fillId="0" borderId="0" xfId="1" applyFont="1" applyAlignment="1">
      <alignment horizontal="center" vertical="center"/>
    </xf>
    <xf numFmtId="0" fontId="10" fillId="0" borderId="0" xfId="1" applyFont="1" applyFill="1" applyAlignment="1">
      <alignment horizontal="center" vertical="center"/>
    </xf>
    <xf numFmtId="0" fontId="2" fillId="0" borderId="0" xfId="1" applyFont="1" applyAlignment="1">
      <alignment horizontal="left" vertical="center"/>
    </xf>
    <xf numFmtId="0" fontId="3" fillId="0" borderId="0" xfId="1" applyFont="1" applyAlignment="1">
      <alignment horizontal="left" vertical="center"/>
    </xf>
    <xf numFmtId="0" fontId="3" fillId="0" borderId="0" xfId="1" applyFont="1" applyFill="1" applyAlignment="1">
      <alignment horizontal="left" vertical="center"/>
    </xf>
    <xf numFmtId="0" fontId="2" fillId="0" borderId="5" xfId="1"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5" xfId="1" applyFont="1" applyFill="1" applyBorder="1" applyAlignment="1">
      <alignment horizontal="center" vertical="center" wrapText="1"/>
    </xf>
    <xf numFmtId="3" fontId="3" fillId="0" borderId="5" xfId="1" applyNumberFormat="1" applyFont="1" applyBorder="1" applyAlignment="1">
      <alignment vertical="center" wrapText="1"/>
    </xf>
    <xf numFmtId="3" fontId="3" fillId="0" borderId="5" xfId="1" applyNumberFormat="1" applyFont="1" applyFill="1" applyBorder="1" applyAlignment="1">
      <alignment vertical="center" wrapText="1"/>
    </xf>
    <xf numFmtId="0" fontId="2" fillId="0" borderId="5" xfId="1" applyFont="1" applyFill="1" applyBorder="1" applyAlignment="1">
      <alignment horizontal="center" vertical="center"/>
    </xf>
    <xf numFmtId="1" fontId="3" fillId="0" borderId="5" xfId="1" applyNumberFormat="1" applyFont="1" applyFill="1" applyBorder="1" applyAlignment="1" applyProtection="1">
      <alignment horizontal="center" vertical="center" wrapText="1"/>
      <protection locked="0"/>
    </xf>
    <xf numFmtId="3" fontId="2" fillId="0" borderId="5" xfId="1" applyNumberFormat="1" applyFont="1" applyFill="1" applyBorder="1" applyAlignment="1" applyProtection="1">
      <alignment vertical="center" wrapText="1"/>
      <protection locked="0"/>
    </xf>
    <xf numFmtId="3" fontId="3" fillId="0" borderId="5" xfId="1" applyNumberFormat="1" applyFont="1" applyFill="1" applyBorder="1" applyAlignment="1" applyProtection="1">
      <alignment vertical="center" wrapText="1"/>
      <protection locked="0"/>
    </xf>
    <xf numFmtId="0" fontId="6" fillId="0" borderId="5" xfId="1" applyFont="1" applyFill="1" applyBorder="1" applyAlignment="1" applyProtection="1">
      <alignment horizontal="left" vertical="center" wrapText="1"/>
      <protection locked="0"/>
    </xf>
    <xf numFmtId="0" fontId="6" fillId="0" borderId="5" xfId="0" applyFont="1" applyFill="1" applyBorder="1" applyAlignment="1">
      <alignment horizontal="left" vertical="center" wrapText="1"/>
    </xf>
    <xf numFmtId="0" fontId="2" fillId="0" borderId="0" xfId="1" applyFont="1" applyBorder="1" applyAlignment="1" applyProtection="1">
      <alignment horizontal="center" vertical="center" wrapText="1"/>
      <protection locked="0"/>
    </xf>
    <xf numFmtId="0" fontId="2" fillId="0" borderId="0" xfId="1" applyFont="1" applyBorder="1" applyAlignment="1" applyProtection="1">
      <alignment horizontal="left" vertical="center" wrapText="1"/>
      <protection locked="0"/>
    </xf>
    <xf numFmtId="0" fontId="2" fillId="0" borderId="0" xfId="1" applyFont="1" applyBorder="1" applyAlignment="1">
      <alignment vertical="center" wrapText="1"/>
    </xf>
    <xf numFmtId="0" fontId="2" fillId="0" borderId="0" xfId="1" applyFont="1" applyFill="1" applyBorder="1" applyAlignment="1">
      <alignment vertical="center" wrapText="1"/>
    </xf>
    <xf numFmtId="0" fontId="2" fillId="0" borderId="0" xfId="1" applyFont="1" applyFill="1" applyAlignment="1">
      <alignment horizontal="left" vertical="center"/>
    </xf>
    <xf numFmtId="0" fontId="2" fillId="0" borderId="5" xfId="1" applyFont="1" applyBorder="1" applyAlignment="1" applyProtection="1">
      <alignment horizontal="center" vertical="center" wrapText="1"/>
      <protection locked="0"/>
    </xf>
    <xf numFmtId="3" fontId="3" fillId="0" borderId="8" xfId="1" applyNumberFormat="1" applyFont="1" applyFill="1" applyBorder="1" applyAlignment="1" applyProtection="1">
      <alignment vertical="center" wrapText="1"/>
      <protection locked="0"/>
    </xf>
    <xf numFmtId="3" fontId="2" fillId="0" borderId="8" xfId="1" applyNumberFormat="1" applyFont="1" applyFill="1" applyBorder="1" applyAlignment="1" applyProtection="1">
      <alignment vertical="center" wrapText="1"/>
      <protection locked="0"/>
    </xf>
    <xf numFmtId="3" fontId="6" fillId="0" borderId="5" xfId="1" applyNumberFormat="1" applyFont="1" applyFill="1" applyBorder="1" applyAlignment="1" applyProtection="1">
      <alignment vertical="center" wrapText="1"/>
      <protection locked="0"/>
    </xf>
    <xf numFmtId="3" fontId="2" fillId="0" borderId="5" xfId="1" applyNumberFormat="1" applyFont="1" applyFill="1" applyBorder="1" applyAlignment="1" applyProtection="1">
      <alignment horizontal="center" vertical="center" wrapText="1"/>
      <protection locked="0"/>
    </xf>
    <xf numFmtId="3" fontId="3" fillId="5" borderId="5" xfId="1" applyNumberFormat="1" applyFont="1" applyFill="1" applyBorder="1" applyAlignment="1" applyProtection="1">
      <alignment vertical="center" wrapText="1"/>
      <protection locked="0"/>
    </xf>
    <xf numFmtId="1" fontId="2" fillId="0" borderId="0" xfId="1" applyNumberFormat="1" applyFont="1" applyBorder="1" applyAlignment="1" applyProtection="1">
      <alignment vertical="center" wrapText="1"/>
      <protection locked="0"/>
    </xf>
    <xf numFmtId="3" fontId="2" fillId="0" borderId="0" xfId="1" applyNumberFormat="1" applyFont="1" applyBorder="1" applyAlignment="1" applyProtection="1">
      <alignment vertical="center" wrapText="1"/>
      <protection locked="0"/>
    </xf>
    <xf numFmtId="3" fontId="2" fillId="0" borderId="0" xfId="1" applyNumberFormat="1" applyFont="1" applyFill="1" applyBorder="1" applyAlignment="1" applyProtection="1">
      <alignment vertical="center" wrapText="1"/>
      <protection locked="0"/>
    </xf>
    <xf numFmtId="3" fontId="2" fillId="0" borderId="0" xfId="1" applyNumberFormat="1" applyFont="1" applyFill="1" applyBorder="1" applyAlignment="1" applyProtection="1">
      <alignment horizontal="center" vertical="center" wrapText="1"/>
      <protection locked="0"/>
    </xf>
    <xf numFmtId="1" fontId="3" fillId="0" borderId="5" xfId="1" applyNumberFormat="1" applyFont="1" applyBorder="1" applyAlignment="1" applyProtection="1">
      <alignment horizontal="center" vertical="center" wrapText="1"/>
      <protection locked="0"/>
    </xf>
    <xf numFmtId="3" fontId="2" fillId="0" borderId="5" xfId="1" applyNumberFormat="1" applyFont="1" applyBorder="1" applyAlignment="1" applyProtection="1">
      <alignment vertical="center" wrapText="1"/>
      <protection locked="0"/>
    </xf>
    <xf numFmtId="0" fontId="2" fillId="0" borderId="105" xfId="1" applyFont="1" applyBorder="1" applyAlignment="1" applyProtection="1">
      <alignment horizontal="center" vertical="center" wrapText="1"/>
      <protection locked="0"/>
    </xf>
    <xf numFmtId="0" fontId="2" fillId="0" borderId="105" xfId="1" applyFont="1" applyBorder="1" applyAlignment="1" applyProtection="1">
      <alignment horizontal="left" vertical="center" wrapText="1"/>
      <protection locked="0"/>
    </xf>
    <xf numFmtId="3" fontId="2" fillId="0" borderId="105" xfId="1" applyNumberFormat="1" applyFont="1" applyBorder="1" applyAlignment="1" applyProtection="1">
      <alignment vertical="center" wrapText="1"/>
      <protection locked="0"/>
    </xf>
    <xf numFmtId="3" fontId="2" fillId="0" borderId="105" xfId="1" applyNumberFormat="1" applyFont="1" applyFill="1" applyBorder="1" applyAlignment="1" applyProtection="1">
      <alignment vertical="center" wrapText="1"/>
      <protection locked="0"/>
    </xf>
    <xf numFmtId="0" fontId="3" fillId="0" borderId="5" xfId="1" applyFont="1" applyBorder="1" applyAlignment="1">
      <alignment horizontal="center" vertical="center"/>
    </xf>
    <xf numFmtId="3" fontId="12" fillId="0" borderId="5" xfId="1" applyNumberFormat="1" applyFont="1" applyFill="1" applyBorder="1" applyAlignment="1" applyProtection="1">
      <alignment vertical="center" wrapText="1"/>
      <protection locked="0"/>
    </xf>
    <xf numFmtId="3" fontId="2" fillId="0" borderId="0" xfId="1" applyNumberFormat="1" applyFont="1" applyAlignment="1">
      <alignment vertical="center"/>
    </xf>
    <xf numFmtId="0" fontId="2" fillId="0" borderId="5" xfId="1" applyFont="1" applyBorder="1" applyAlignment="1" applyProtection="1">
      <alignment horizontal="center" vertical="center"/>
      <protection locked="0"/>
    </xf>
    <xf numFmtId="0" fontId="2" fillId="0" borderId="5" xfId="1" applyFont="1" applyFill="1" applyBorder="1" applyAlignment="1" applyProtection="1">
      <alignment horizontal="center" vertical="center" wrapText="1"/>
      <protection locked="0"/>
    </xf>
    <xf numFmtId="1" fontId="3" fillId="0" borderId="5" xfId="0" applyNumberFormat="1" applyFont="1" applyFill="1" applyBorder="1" applyAlignment="1" applyProtection="1">
      <alignment horizontal="center" vertical="center" wrapText="1"/>
      <protection locked="0"/>
    </xf>
    <xf numFmtId="3" fontId="2" fillId="0" borderId="5" xfId="0" applyNumberFormat="1" applyFont="1" applyFill="1" applyBorder="1" applyAlignment="1" applyProtection="1">
      <alignment vertical="center" wrapText="1"/>
      <protection locked="0"/>
    </xf>
    <xf numFmtId="3" fontId="12" fillId="0" borderId="5" xfId="0" applyNumberFormat="1" applyFont="1" applyFill="1" applyBorder="1" applyAlignment="1" applyProtection="1">
      <alignment vertical="center" wrapText="1"/>
      <protection locked="0"/>
    </xf>
    <xf numFmtId="3" fontId="2" fillId="0" borderId="5" xfId="0" applyNumberFormat="1" applyFont="1" applyFill="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1" fontId="3" fillId="0" borderId="5" xfId="0" applyNumberFormat="1" applyFont="1" applyBorder="1" applyAlignment="1" applyProtection="1">
      <alignment horizontal="center" vertical="center" wrapText="1"/>
      <protection locked="0"/>
    </xf>
    <xf numFmtId="3" fontId="2" fillId="0" borderId="5" xfId="0" applyNumberFormat="1" applyFont="1" applyBorder="1" applyAlignment="1" applyProtection="1">
      <alignment vertical="center" wrapText="1"/>
      <protection locked="0"/>
    </xf>
    <xf numFmtId="3" fontId="3" fillId="0" borderId="5" xfId="0" applyNumberFormat="1" applyFont="1" applyFill="1" applyBorder="1" applyAlignment="1" applyProtection="1">
      <alignment vertical="center" wrapText="1"/>
      <protection locked="0"/>
    </xf>
    <xf numFmtId="0" fontId="2" fillId="0" borderId="5"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vertical="center" wrapText="1"/>
      <protection locked="0"/>
    </xf>
    <xf numFmtId="3" fontId="2" fillId="0" borderId="0" xfId="0" applyNumberFormat="1" applyFont="1" applyBorder="1" applyAlignment="1" applyProtection="1">
      <alignment vertical="center" wrapText="1"/>
      <protection locked="0"/>
    </xf>
    <xf numFmtId="3" fontId="2" fillId="0" borderId="0" xfId="0" applyNumberFormat="1" applyFont="1" applyFill="1" applyBorder="1" applyAlignment="1" applyProtection="1">
      <alignment vertical="center" wrapText="1"/>
      <protection locked="0"/>
    </xf>
    <xf numFmtId="0" fontId="3" fillId="0" borderId="106" xfId="1" applyFont="1" applyBorder="1" applyAlignment="1">
      <alignment horizontal="left" vertical="center"/>
    </xf>
    <xf numFmtId="3" fontId="13" fillId="0" borderId="106" xfId="1" applyNumberFormat="1" applyFont="1" applyBorder="1" applyAlignment="1" applyProtection="1">
      <alignment vertical="center" wrapText="1"/>
      <protection locked="0"/>
    </xf>
    <xf numFmtId="3" fontId="13" fillId="0" borderId="106" xfId="1" applyNumberFormat="1" applyFont="1" applyFill="1" applyBorder="1" applyAlignment="1" applyProtection="1">
      <alignment vertical="center" wrapText="1"/>
      <protection locked="0"/>
    </xf>
    <xf numFmtId="3" fontId="3" fillId="0" borderId="5" xfId="1" applyNumberFormat="1" applyFont="1" applyFill="1" applyBorder="1" applyAlignment="1">
      <alignment horizontal="center" vertical="center" wrapText="1"/>
    </xf>
    <xf numFmtId="3" fontId="9" fillId="0" borderId="5" xfId="1" applyNumberFormat="1" applyFont="1" applyFill="1" applyBorder="1" applyAlignment="1" applyProtection="1">
      <alignment horizontal="center" vertical="center" wrapText="1"/>
      <protection locked="0"/>
    </xf>
    <xf numFmtId="0" fontId="2" fillId="0" borderId="5" xfId="1" applyFont="1" applyFill="1" applyBorder="1" applyAlignment="1" applyProtection="1">
      <alignment horizontal="center" vertical="center"/>
      <protection locked="0"/>
    </xf>
    <xf numFmtId="0" fontId="13" fillId="0" borderId="5" xfId="0" applyFont="1" applyFill="1" applyBorder="1" applyAlignment="1" applyProtection="1">
      <alignment horizontal="left" vertical="center" wrapText="1"/>
      <protection locked="0"/>
    </xf>
    <xf numFmtId="0" fontId="2" fillId="0" borderId="5" xfId="0" applyFont="1" applyFill="1" applyBorder="1" applyAlignment="1">
      <alignment horizontal="left" vertical="center" wrapText="1"/>
    </xf>
    <xf numFmtId="0" fontId="2" fillId="0" borderId="105" xfId="1" applyFont="1" applyBorder="1" applyAlignment="1">
      <alignment horizontal="center" vertical="center" wrapText="1"/>
    </xf>
    <xf numFmtId="0" fontId="2" fillId="0" borderId="105" xfId="1" applyFont="1" applyBorder="1" applyAlignment="1">
      <alignment vertical="center" wrapText="1"/>
    </xf>
    <xf numFmtId="3" fontId="2" fillId="0" borderId="105" xfId="1" applyNumberFormat="1" applyFont="1" applyBorder="1" applyAlignment="1">
      <alignment vertical="center" wrapText="1"/>
    </xf>
    <xf numFmtId="3" fontId="2" fillId="0" borderId="105" xfId="1" applyNumberFormat="1" applyFont="1" applyFill="1" applyBorder="1" applyAlignment="1">
      <alignment vertical="center" wrapText="1"/>
    </xf>
    <xf numFmtId="3" fontId="2" fillId="0" borderId="105" xfId="1" applyNumberFormat="1" applyFont="1" applyFill="1" applyBorder="1" applyAlignment="1">
      <alignment horizontal="center" vertical="center" wrapText="1"/>
    </xf>
    <xf numFmtId="0" fontId="2" fillId="0" borderId="5" xfId="1" applyFont="1" applyFill="1" applyBorder="1" applyAlignment="1">
      <alignment vertical="center"/>
    </xf>
    <xf numFmtId="0" fontId="2" fillId="0" borderId="105" xfId="1" applyFont="1" applyFill="1" applyBorder="1" applyAlignment="1">
      <alignment vertical="center" wrapText="1"/>
    </xf>
    <xf numFmtId="0" fontId="2" fillId="0" borderId="0" xfId="1" applyFont="1" applyBorder="1" applyAlignment="1">
      <alignment horizontal="left" vertical="center"/>
    </xf>
    <xf numFmtId="0" fontId="2" fillId="0" borderId="0" xfId="1" applyFont="1" applyFill="1" applyBorder="1" applyAlignment="1">
      <alignment horizontal="left" vertical="center"/>
    </xf>
    <xf numFmtId="0" fontId="3" fillId="0" borderId="106" xfId="1" applyFont="1" applyFill="1" applyBorder="1" applyAlignment="1">
      <alignment horizontal="left" vertical="center"/>
    </xf>
    <xf numFmtId="3" fontId="2" fillId="0" borderId="1" xfId="1" applyNumberFormat="1" applyFont="1" applyFill="1" applyBorder="1" applyAlignment="1" applyProtection="1">
      <alignment vertical="center" wrapText="1"/>
      <protection locked="0"/>
    </xf>
    <xf numFmtId="3" fontId="6" fillId="0" borderId="1" xfId="1" applyNumberFormat="1" applyFont="1" applyFill="1" applyBorder="1" applyAlignment="1" applyProtection="1">
      <alignment vertical="center" wrapText="1"/>
      <protection locked="0"/>
    </xf>
    <xf numFmtId="3" fontId="2" fillId="0" borderId="1" xfId="1" applyNumberFormat="1" applyFont="1" applyFill="1" applyBorder="1" applyAlignment="1" applyProtection="1">
      <alignment horizontal="center" vertical="center" wrapText="1"/>
      <protection locked="0"/>
    </xf>
    <xf numFmtId="0" fontId="2" fillId="0" borderId="105" xfId="0" applyFont="1" applyBorder="1" applyAlignment="1" applyProtection="1">
      <alignment horizontal="center" vertical="center" wrapText="1"/>
      <protection locked="0"/>
    </xf>
    <xf numFmtId="0" fontId="2" fillId="0" borderId="105" xfId="0" applyFont="1" applyBorder="1" applyAlignment="1" applyProtection="1">
      <alignment horizontal="left" vertical="center" wrapText="1"/>
      <protection locked="0"/>
    </xf>
    <xf numFmtId="1" fontId="2" fillId="0" borderId="105" xfId="0" applyNumberFormat="1" applyFont="1" applyBorder="1" applyAlignment="1" applyProtection="1">
      <alignment vertical="center" wrapText="1"/>
      <protection locked="0"/>
    </xf>
    <xf numFmtId="3" fontId="2" fillId="0" borderId="105" xfId="0" applyNumberFormat="1" applyFont="1" applyBorder="1" applyAlignment="1" applyProtection="1">
      <alignment vertical="center" wrapText="1"/>
      <protection locked="0"/>
    </xf>
    <xf numFmtId="3" fontId="2" fillId="0" borderId="105" xfId="0" applyNumberFormat="1" applyFont="1" applyFill="1" applyBorder="1" applyAlignment="1" applyProtection="1">
      <alignment vertical="center" wrapText="1"/>
      <protection locked="0"/>
    </xf>
    <xf numFmtId="1" fontId="2" fillId="0" borderId="0" xfId="1" applyNumberFormat="1" applyFont="1" applyFill="1" applyBorder="1" applyAlignment="1" applyProtection="1">
      <alignment vertical="center" wrapText="1"/>
      <protection locked="0"/>
    </xf>
    <xf numFmtId="3" fontId="2" fillId="0" borderId="5" xfId="1" applyNumberFormat="1" applyFont="1" applyBorder="1" applyAlignment="1">
      <alignment vertical="center" wrapText="1"/>
    </xf>
    <xf numFmtId="3" fontId="2" fillId="0" borderId="5" xfId="1" applyNumberFormat="1" applyFont="1" applyFill="1" applyBorder="1" applyAlignment="1">
      <alignment vertical="center" wrapText="1"/>
    </xf>
    <xf numFmtId="3" fontId="2" fillId="0" borderId="5" xfId="1" applyNumberFormat="1" applyFont="1" applyFill="1" applyBorder="1" applyAlignment="1">
      <alignment horizontal="center" vertical="center" wrapText="1"/>
    </xf>
    <xf numFmtId="3" fontId="2" fillId="0" borderId="1" xfId="1" applyNumberFormat="1" applyFont="1" applyFill="1" applyBorder="1" applyAlignment="1">
      <alignment vertical="center" wrapText="1"/>
    </xf>
    <xf numFmtId="3" fontId="2" fillId="0" borderId="1" xfId="1" applyNumberFormat="1" applyFont="1" applyBorder="1" applyAlignment="1">
      <alignment vertical="center" wrapText="1"/>
    </xf>
    <xf numFmtId="3" fontId="2" fillId="0" borderId="1" xfId="1" applyNumberFormat="1" applyFont="1" applyFill="1" applyBorder="1" applyAlignment="1">
      <alignment horizontal="center" vertical="center" wrapText="1"/>
    </xf>
    <xf numFmtId="0" fontId="6" fillId="0" borderId="5" xfId="0" applyFont="1" applyFill="1" applyBorder="1" applyAlignment="1" applyProtection="1">
      <alignment horizontal="left" vertical="center" wrapText="1"/>
      <protection locked="0"/>
    </xf>
    <xf numFmtId="3" fontId="6" fillId="0" borderId="5" xfId="1" applyNumberFormat="1" applyFont="1" applyBorder="1" applyAlignment="1">
      <alignment vertical="center" wrapText="1"/>
    </xf>
    <xf numFmtId="0" fontId="2" fillId="0" borderId="0" xfId="1" applyFont="1" applyBorder="1" applyAlignment="1">
      <alignment vertical="center"/>
    </xf>
    <xf numFmtId="1" fontId="3" fillId="0" borderId="4" xfId="0" applyNumberFormat="1" applyFont="1" applyBorder="1" applyAlignment="1" applyProtection="1">
      <alignment horizontal="center" vertical="center" wrapText="1"/>
      <protection locked="0"/>
    </xf>
    <xf numFmtId="3" fontId="2" fillId="0" borderId="4" xfId="0" applyNumberFormat="1" applyFont="1" applyBorder="1" applyAlignment="1" applyProtection="1">
      <alignment vertical="center" wrapText="1"/>
      <protection locked="0"/>
    </xf>
    <xf numFmtId="3" fontId="3" fillId="5" borderId="4" xfId="0" applyNumberFormat="1" applyFont="1" applyFill="1" applyBorder="1" applyAlignment="1" applyProtection="1">
      <alignment vertical="center" wrapText="1"/>
      <protection locked="0"/>
    </xf>
    <xf numFmtId="3" fontId="3" fillId="5" borderId="5" xfId="1" applyNumberFormat="1" applyFont="1" applyFill="1" applyBorder="1" applyAlignment="1">
      <alignment vertical="center" wrapText="1"/>
    </xf>
    <xf numFmtId="1" fontId="2" fillId="0" borderId="105" xfId="1" applyNumberFormat="1" applyFont="1" applyBorder="1" applyAlignment="1" applyProtection="1">
      <alignment vertical="center" wrapText="1"/>
      <protection locked="0"/>
    </xf>
    <xf numFmtId="0" fontId="2" fillId="0" borderId="105" xfId="1" applyFont="1" applyFill="1" applyBorder="1" applyAlignment="1">
      <alignment vertical="center"/>
    </xf>
    <xf numFmtId="0" fontId="14" fillId="0" borderId="0" xfId="1" applyFont="1" applyFill="1" applyBorder="1" applyAlignment="1" applyProtection="1">
      <alignment horizontal="left" vertical="center" wrapText="1"/>
      <protection locked="0"/>
    </xf>
    <xf numFmtId="0" fontId="2" fillId="0" borderId="1" xfId="1" applyFont="1" applyBorder="1" applyAlignment="1" applyProtection="1">
      <alignment horizontal="center" vertical="center"/>
      <protection locked="0"/>
    </xf>
    <xf numFmtId="0" fontId="2" fillId="0" borderId="5" xfId="1" applyFont="1" applyFill="1" applyBorder="1" applyAlignment="1" applyProtection="1">
      <alignment horizontal="left" vertical="center" wrapText="1"/>
      <protection locked="0"/>
    </xf>
    <xf numFmtId="0" fontId="2" fillId="0" borderId="105" xfId="1" applyFont="1" applyFill="1" applyBorder="1" applyAlignment="1" applyProtection="1">
      <alignment horizontal="center" vertical="center" wrapText="1"/>
      <protection locked="0"/>
    </xf>
    <xf numFmtId="0" fontId="2" fillId="0" borderId="105" xfId="1" applyFont="1" applyFill="1" applyBorder="1" applyAlignment="1" applyProtection="1">
      <alignment horizontal="left" vertical="center" wrapText="1"/>
      <protection locked="0"/>
    </xf>
    <xf numFmtId="0" fontId="15" fillId="0" borderId="5" xfId="1" applyFont="1" applyFill="1" applyBorder="1" applyAlignment="1" applyProtection="1">
      <alignment horizontal="left" vertical="center" wrapText="1"/>
      <protection locked="0"/>
    </xf>
    <xf numFmtId="0" fontId="2" fillId="0" borderId="0" xfId="1" applyFont="1" applyBorder="1" applyAlignment="1">
      <alignment horizontal="center" vertical="center" wrapText="1"/>
    </xf>
    <xf numFmtId="3" fontId="2" fillId="0" borderId="0" xfId="1" applyNumberFormat="1" applyFont="1" applyBorder="1" applyAlignment="1">
      <alignment vertical="center" wrapText="1"/>
    </xf>
    <xf numFmtId="3" fontId="2" fillId="0" borderId="0" xfId="1" applyNumberFormat="1" applyFont="1" applyFill="1" applyBorder="1" applyAlignment="1">
      <alignment vertical="center" wrapText="1"/>
    </xf>
    <xf numFmtId="0" fontId="2" fillId="0" borderId="1" xfId="1" applyFont="1" applyBorder="1" applyAlignment="1" applyProtection="1">
      <alignment horizontal="center" vertical="center" wrapText="1"/>
      <protection locked="0"/>
    </xf>
    <xf numFmtId="3" fontId="3" fillId="0" borderId="1" xfId="1" applyNumberFormat="1" applyFont="1" applyFill="1" applyBorder="1" applyAlignment="1">
      <alignment vertical="center" wrapText="1"/>
    </xf>
    <xf numFmtId="0" fontId="2" fillId="0" borderId="105" xfId="1" applyFont="1" applyBorder="1" applyAlignment="1">
      <alignment horizontal="center" vertical="center"/>
    </xf>
    <xf numFmtId="0" fontId="2" fillId="0" borderId="105" xfId="1" applyFont="1" applyBorder="1" applyAlignment="1">
      <alignment vertical="center"/>
    </xf>
    <xf numFmtId="0" fontId="2" fillId="0" borderId="0" xfId="1" applyFont="1" applyFill="1" applyBorder="1" applyAlignment="1">
      <alignment vertical="center"/>
    </xf>
    <xf numFmtId="0" fontId="2" fillId="0" borderId="0" xfId="1" applyFont="1" applyBorder="1" applyAlignment="1">
      <alignment horizontal="center" vertical="center"/>
    </xf>
    <xf numFmtId="0" fontId="2" fillId="0" borderId="6"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 xfId="1" applyFont="1" applyFill="1" applyBorder="1" applyAlignment="1">
      <alignment horizontal="center" vertical="center" wrapText="1"/>
    </xf>
    <xf numFmtId="3" fontId="3" fillId="0" borderId="5" xfId="1" applyNumberFormat="1" applyFont="1" applyBorder="1" applyAlignment="1" applyProtection="1">
      <alignment horizontal="center" vertical="center" wrapText="1"/>
      <protection locked="0"/>
    </xf>
    <xf numFmtId="3" fontId="2" fillId="0" borderId="5" xfId="1" applyNumberFormat="1" applyFont="1" applyBorder="1" applyAlignment="1" applyProtection="1">
      <alignment horizontal="center" vertical="center" wrapText="1"/>
      <protection locked="0"/>
    </xf>
    <xf numFmtId="3" fontId="3" fillId="0" borderId="5" xfId="1" applyNumberFormat="1" applyFont="1" applyBorder="1" applyAlignment="1" applyProtection="1">
      <alignment vertical="center" wrapText="1"/>
      <protection locked="0"/>
    </xf>
    <xf numFmtId="16" fontId="2" fillId="0" borderId="5" xfId="1" applyNumberFormat="1" applyFont="1" applyBorder="1" applyAlignment="1" applyProtection="1">
      <alignment horizontal="center" vertical="center" wrapText="1"/>
      <protection locked="0"/>
    </xf>
    <xf numFmtId="3" fontId="3" fillId="0" borderId="5" xfId="1" applyNumberFormat="1" applyFont="1" applyBorder="1" applyAlignment="1" applyProtection="1">
      <alignment horizontal="center" vertical="center"/>
      <protection locked="0"/>
    </xf>
    <xf numFmtId="3" fontId="3" fillId="0" borderId="5" xfId="1" applyNumberFormat="1" applyFont="1" applyBorder="1" applyAlignment="1" applyProtection="1">
      <alignment horizontal="right" vertical="center" wrapText="1"/>
      <protection locked="0"/>
    </xf>
    <xf numFmtId="3" fontId="3" fillId="0" borderId="5" xfId="1" applyNumberFormat="1" applyFont="1" applyBorder="1" applyAlignment="1" applyProtection="1">
      <alignment horizontal="right" vertical="center"/>
      <protection locked="0"/>
    </xf>
    <xf numFmtId="3" fontId="3" fillId="0" borderId="5" xfId="1" applyNumberFormat="1" applyFont="1" applyFill="1" applyBorder="1" applyAlignment="1" applyProtection="1">
      <alignment horizontal="right" vertical="center" wrapText="1"/>
      <protection locked="0"/>
    </xf>
    <xf numFmtId="49" fontId="2" fillId="0" borderId="5" xfId="1" applyNumberFormat="1" applyFont="1" applyBorder="1" applyAlignment="1" applyProtection="1">
      <alignment horizontal="center" vertical="center" wrapText="1"/>
      <protection locked="0"/>
    </xf>
    <xf numFmtId="0" fontId="2" fillId="0" borderId="0" xfId="1" applyFont="1" applyBorder="1" applyAlignment="1" applyProtection="1">
      <alignment vertical="center" wrapText="1"/>
      <protection locked="0"/>
    </xf>
    <xf numFmtId="3" fontId="2" fillId="0" borderId="0" xfId="1" applyNumberFormat="1" applyFont="1" applyBorder="1" applyAlignment="1" applyProtection="1">
      <alignment horizontal="right" vertical="center" wrapText="1"/>
      <protection locked="0"/>
    </xf>
    <xf numFmtId="0" fontId="2" fillId="0" borderId="0" xfId="1" applyFont="1"/>
    <xf numFmtId="0" fontId="2" fillId="0" borderId="0" xfId="1" applyFont="1" applyAlignment="1">
      <alignment vertical="center" wrapText="1"/>
    </xf>
    <xf numFmtId="0" fontId="5" fillId="0" borderId="0" xfId="0" applyFont="1"/>
    <xf numFmtId="0" fontId="16" fillId="0" borderId="0" xfId="0" applyFont="1"/>
    <xf numFmtId="0" fontId="2" fillId="0" borderId="0" xfId="0" applyFont="1"/>
    <xf numFmtId="0" fontId="2" fillId="0" borderId="0" xfId="1" applyFont="1" applyBorder="1"/>
    <xf numFmtId="0" fontId="2" fillId="0" borderId="0" xfId="1" applyFont="1" applyBorder="1" applyAlignment="1"/>
    <xf numFmtId="0" fontId="2" fillId="0" borderId="0" xfId="3" applyFont="1" applyBorder="1" applyAlignment="1" applyProtection="1">
      <protection locked="0"/>
    </xf>
    <xf numFmtId="0" fontId="3" fillId="0" borderId="0" xfId="1" applyFont="1" applyBorder="1" applyAlignment="1" applyProtection="1">
      <protection locked="0"/>
    </xf>
    <xf numFmtId="0" fontId="2" fillId="0" borderId="0" xfId="1" applyFont="1" applyBorder="1" applyAlignment="1" applyProtection="1">
      <alignment horizontal="center"/>
      <protection locked="0"/>
    </xf>
    <xf numFmtId="0" fontId="2" fillId="0" borderId="0" xfId="3" quotePrefix="1" applyFont="1" applyBorder="1" applyAlignment="1" applyProtection="1">
      <alignment horizontal="left" vertical="center"/>
      <protection locked="0"/>
    </xf>
    <xf numFmtId="0" fontId="2" fillId="0" borderId="0" xfId="1" applyFont="1" applyBorder="1" applyAlignment="1" applyProtection="1">
      <alignment wrapText="1"/>
      <protection locked="0"/>
    </xf>
    <xf numFmtId="0" fontId="2" fillId="0" borderId="0" xfId="1" applyFont="1" applyBorder="1" applyAlignment="1" applyProtection="1">
      <alignment horizontal="center" wrapText="1"/>
      <protection locked="0"/>
    </xf>
    <xf numFmtId="0" fontId="10" fillId="0" borderId="0" xfId="1" applyFont="1" applyAlignment="1"/>
    <xf numFmtId="0" fontId="10" fillId="0" borderId="0" xfId="1" applyFont="1" applyBorder="1" applyAlignment="1">
      <alignment horizontal="center"/>
    </xf>
    <xf numFmtId="0" fontId="11" fillId="0" borderId="0" xfId="3" applyFont="1" applyBorder="1" applyAlignment="1" applyProtection="1">
      <protection locked="0"/>
    </xf>
    <xf numFmtId="0" fontId="2" fillId="0" borderId="0" xfId="3" quotePrefix="1" applyFont="1" applyBorder="1" applyAlignment="1" applyProtection="1">
      <protection locked="0"/>
    </xf>
    <xf numFmtId="0" fontId="2" fillId="0" borderId="0" xfId="1" applyFont="1" applyBorder="1" applyAlignment="1" applyProtection="1">
      <protection locked="0"/>
    </xf>
    <xf numFmtId="0" fontId="2" fillId="0" borderId="106" xfId="1" applyFont="1" applyBorder="1"/>
    <xf numFmtId="49" fontId="3" fillId="0" borderId="106" xfId="3" applyNumberFormat="1" applyFont="1" applyBorder="1" applyAlignment="1" applyProtection="1">
      <protection locked="0"/>
    </xf>
    <xf numFmtId="49" fontId="2" fillId="0" borderId="106" xfId="1" applyNumberFormat="1" applyFont="1" applyBorder="1" applyAlignment="1" applyProtection="1">
      <protection locked="0"/>
    </xf>
    <xf numFmtId="49" fontId="2" fillId="0" borderId="0" xfId="1" applyNumberFormat="1" applyFont="1" applyBorder="1" applyAlignment="1" applyProtection="1">
      <alignment horizontal="center"/>
      <protection locked="0"/>
    </xf>
    <xf numFmtId="0" fontId="3" fillId="0" borderId="1" xfId="1" applyFont="1" applyBorder="1" applyAlignment="1">
      <alignment wrapText="1"/>
    </xf>
    <xf numFmtId="3" fontId="3" fillId="0" borderId="1" xfId="1" applyNumberFormat="1" applyFont="1" applyBorder="1" applyAlignment="1">
      <alignment wrapText="1"/>
    </xf>
    <xf numFmtId="3" fontId="3" fillId="0" borderId="5" xfId="1" applyNumberFormat="1" applyFont="1" applyBorder="1" applyAlignment="1">
      <alignment wrapText="1"/>
    </xf>
    <xf numFmtId="3" fontId="3" fillId="0" borderId="4" xfId="1" applyNumberFormat="1" applyFont="1" applyBorder="1" applyAlignment="1">
      <alignment wrapText="1"/>
    </xf>
    <xf numFmtId="3" fontId="2" fillId="0" borderId="0" xfId="1" applyNumberFormat="1" applyFont="1"/>
    <xf numFmtId="0" fontId="2" fillId="0" borderId="5" xfId="1" applyFont="1" applyBorder="1" applyAlignment="1" applyProtection="1">
      <alignment wrapText="1"/>
      <protection locked="0"/>
    </xf>
    <xf numFmtId="3" fontId="3" fillId="0" borderId="5" xfId="3" applyNumberFormat="1" applyFont="1" applyBorder="1" applyAlignment="1">
      <alignment horizontal="right" vertical="center" wrapText="1"/>
    </xf>
    <xf numFmtId="3" fontId="2" fillId="0" borderId="5" xfId="1" applyNumberFormat="1" applyFont="1" applyBorder="1" applyProtection="1">
      <protection locked="0"/>
    </xf>
    <xf numFmtId="0" fontId="3" fillId="0" borderId="5" xfId="1" applyFont="1" applyBorder="1" applyAlignment="1">
      <alignment wrapText="1"/>
    </xf>
    <xf numFmtId="3" fontId="2" fillId="0" borderId="5" xfId="3" applyNumberFormat="1" applyFont="1" applyBorder="1" applyAlignment="1">
      <alignment wrapText="1"/>
    </xf>
    <xf numFmtId="3" fontId="3" fillId="0" borderId="5" xfId="3" applyNumberFormat="1" applyFont="1" applyBorder="1" applyAlignment="1">
      <alignment wrapText="1"/>
    </xf>
    <xf numFmtId="3" fontId="2" fillId="0" borderId="5" xfId="1" applyNumberFormat="1" applyFont="1" applyBorder="1" applyAlignment="1" applyProtection="1">
      <alignment wrapText="1"/>
      <protection locked="0"/>
    </xf>
    <xf numFmtId="0" fontId="3" fillId="0" borderId="5" xfId="3" applyFont="1" applyBorder="1" applyAlignment="1">
      <alignment horizontal="center" vertical="center" wrapText="1"/>
    </xf>
    <xf numFmtId="0" fontId="3" fillId="0" borderId="5" xfId="3" applyFont="1" applyBorder="1" applyAlignment="1">
      <alignment horizontal="left" vertical="center" wrapText="1"/>
    </xf>
    <xf numFmtId="0" fontId="3" fillId="0" borderId="5" xfId="1" applyFont="1" applyBorder="1" applyAlignment="1">
      <alignment vertical="center" wrapText="1"/>
    </xf>
    <xf numFmtId="3" fontId="3" fillId="0" borderId="5" xfId="3" applyNumberFormat="1" applyFont="1" applyBorder="1" applyAlignment="1">
      <alignment vertical="center" wrapText="1"/>
    </xf>
    <xf numFmtId="3" fontId="2" fillId="0" borderId="5" xfId="3" applyNumberFormat="1" applyFont="1" applyFill="1" applyBorder="1" applyAlignment="1">
      <alignment horizontal="center" vertical="center" wrapText="1"/>
    </xf>
    <xf numFmtId="0" fontId="3" fillId="0" borderId="5" xfId="1" applyFont="1" applyFill="1" applyBorder="1" applyAlignment="1">
      <alignment wrapText="1"/>
    </xf>
    <xf numFmtId="3" fontId="3" fillId="0" borderId="5" xfId="3" applyNumberFormat="1" applyFont="1" applyFill="1" applyBorder="1" applyAlignment="1">
      <alignment wrapText="1"/>
    </xf>
    <xf numFmtId="3" fontId="2" fillId="0" borderId="5" xfId="3" applyNumberFormat="1" applyFont="1" applyBorder="1" applyAlignment="1">
      <alignment horizontal="center" wrapText="1"/>
    </xf>
    <xf numFmtId="0" fontId="3" fillId="0" borderId="5" xfId="1" applyFont="1" applyBorder="1" applyAlignment="1" applyProtection="1">
      <alignment wrapText="1"/>
      <protection locked="0"/>
    </xf>
    <xf numFmtId="3" fontId="3" fillId="0" borderId="5" xfId="3" applyNumberFormat="1" applyFont="1" applyBorder="1" applyAlignment="1" applyProtection="1">
      <alignment wrapText="1"/>
      <protection locked="0"/>
    </xf>
    <xf numFmtId="3" fontId="2" fillId="0" borderId="5" xfId="3" applyNumberFormat="1" applyFont="1" applyBorder="1" applyAlignment="1" applyProtection="1">
      <alignment wrapText="1"/>
      <protection locked="0"/>
    </xf>
    <xf numFmtId="3" fontId="2" fillId="0" borderId="5" xfId="3" applyNumberFormat="1" applyFont="1" applyBorder="1" applyProtection="1">
      <protection locked="0"/>
    </xf>
    <xf numFmtId="3" fontId="2" fillId="0" borderId="5" xfId="1" applyNumberFormat="1" applyFont="1" applyBorder="1" applyAlignment="1" applyProtection="1">
      <protection locked="0"/>
    </xf>
    <xf numFmtId="3" fontId="2" fillId="0" borderId="5" xfId="3" applyNumberFormat="1" applyFont="1" applyBorder="1" applyAlignment="1">
      <alignment horizontal="center" vertical="center" wrapText="1"/>
    </xf>
    <xf numFmtId="3" fontId="2" fillId="0" borderId="5" xfId="3" applyNumberFormat="1" applyFont="1" applyBorder="1" applyAlignment="1">
      <alignment vertical="center" wrapText="1"/>
    </xf>
    <xf numFmtId="3" fontId="2" fillId="0" borderId="5" xfId="1" applyNumberFormat="1" applyFont="1" applyBorder="1" applyAlignment="1" applyProtection="1">
      <alignment horizontal="center" wrapText="1"/>
      <protection locked="0"/>
    </xf>
    <xf numFmtId="3" fontId="2" fillId="0" borderId="5" xfId="1" applyNumberFormat="1" applyFont="1" applyBorder="1" applyAlignment="1" applyProtection="1">
      <alignment horizontal="right" wrapText="1"/>
      <protection locked="0"/>
    </xf>
    <xf numFmtId="3" fontId="2" fillId="0" borderId="5" xfId="1" applyNumberFormat="1" applyFont="1" applyBorder="1" applyAlignment="1" applyProtection="1">
      <alignment horizontal="left" wrapText="1"/>
      <protection locked="0"/>
    </xf>
    <xf numFmtId="0" fontId="3" fillId="0" borderId="5" xfId="3" applyFont="1" applyBorder="1" applyAlignment="1" applyProtection="1">
      <alignment horizontal="center" vertical="center" wrapText="1"/>
      <protection locked="0"/>
    </xf>
    <xf numFmtId="0" fontId="3" fillId="0" borderId="5" xfId="3" applyFont="1" applyBorder="1" applyAlignment="1" applyProtection="1">
      <alignment vertical="center" wrapText="1"/>
      <protection locked="0"/>
    </xf>
    <xf numFmtId="0" fontId="3" fillId="0" borderId="5" xfId="1" applyFont="1" applyBorder="1" applyAlignment="1" applyProtection="1">
      <alignment horizontal="right" vertical="center" wrapText="1"/>
      <protection locked="0"/>
    </xf>
    <xf numFmtId="3" fontId="3" fillId="0" borderId="5" xfId="3" applyNumberFormat="1" applyFont="1" applyBorder="1" applyAlignment="1" applyProtection="1">
      <alignment horizontal="right" vertical="center" wrapText="1"/>
      <protection locked="0"/>
    </xf>
    <xf numFmtId="3" fontId="2" fillId="0" borderId="5" xfId="3" applyNumberFormat="1" applyFont="1" applyBorder="1" applyAlignment="1" applyProtection="1">
      <alignment horizontal="right" vertical="center" wrapText="1"/>
      <protection locked="0"/>
    </xf>
    <xf numFmtId="3" fontId="2" fillId="0" borderId="5" xfId="3" applyNumberFormat="1" applyFont="1" applyBorder="1" applyAlignment="1" applyProtection="1">
      <alignment horizontal="right" vertical="center"/>
      <protection locked="0"/>
    </xf>
    <xf numFmtId="0" fontId="3" fillId="0" borderId="5" xfId="1" applyFont="1" applyFill="1" applyBorder="1" applyAlignment="1" applyProtection="1">
      <alignment horizontal="right" vertical="center" wrapText="1"/>
      <protection locked="0"/>
    </xf>
    <xf numFmtId="3" fontId="3" fillId="0" borderId="5" xfId="3" applyNumberFormat="1" applyFont="1" applyFill="1" applyBorder="1" applyAlignment="1" applyProtection="1">
      <alignment horizontal="right" vertical="center" wrapText="1"/>
      <protection locked="0"/>
    </xf>
    <xf numFmtId="0" fontId="3" fillId="0" borderId="5" xfId="1" applyFont="1" applyBorder="1" applyAlignment="1" applyProtection="1">
      <alignment vertical="center" wrapText="1"/>
      <protection locked="0"/>
    </xf>
    <xf numFmtId="3" fontId="3" fillId="0" borderId="5" xfId="3" applyNumberFormat="1" applyFont="1" applyBorder="1" applyAlignment="1" applyProtection="1">
      <alignment vertical="center" wrapText="1"/>
      <protection locked="0"/>
    </xf>
    <xf numFmtId="3" fontId="2" fillId="0" borderId="5" xfId="3" applyNumberFormat="1" applyFont="1" applyBorder="1" applyAlignment="1" applyProtection="1">
      <alignment horizontal="center" vertical="center" wrapText="1"/>
      <protection locked="0"/>
    </xf>
    <xf numFmtId="3" fontId="2" fillId="0" borderId="1" xfId="3" applyNumberFormat="1" applyFont="1" applyBorder="1" applyAlignment="1" applyProtection="1">
      <alignment horizontal="center" vertical="center" wrapText="1"/>
      <protection locked="0"/>
    </xf>
    <xf numFmtId="3" fontId="3" fillId="0" borderId="5" xfId="3" applyNumberFormat="1" applyFont="1" applyFill="1" applyBorder="1" applyAlignment="1" applyProtection="1">
      <alignment wrapText="1"/>
      <protection locked="0"/>
    </xf>
    <xf numFmtId="0" fontId="3" fillId="0" borderId="5" xfId="1" applyFont="1" applyFill="1" applyBorder="1" applyAlignment="1" applyProtection="1">
      <alignment wrapText="1"/>
      <protection locked="0"/>
    </xf>
    <xf numFmtId="3" fontId="2" fillId="0" borderId="5" xfId="3" applyNumberFormat="1" applyFont="1" applyBorder="1" applyAlignment="1" applyProtection="1">
      <alignment vertical="center" wrapText="1"/>
      <protection locked="0"/>
    </xf>
    <xf numFmtId="3" fontId="2" fillId="0" borderId="5" xfId="3" applyNumberFormat="1" applyFont="1" applyFill="1" applyBorder="1" applyAlignment="1" applyProtection="1">
      <alignment wrapText="1"/>
      <protection locked="0"/>
    </xf>
    <xf numFmtId="3" fontId="3" fillId="0" borderId="5" xfId="3" applyNumberFormat="1" applyFont="1" applyBorder="1" applyAlignment="1" applyProtection="1">
      <alignment horizontal="right" wrapText="1"/>
      <protection locked="0"/>
    </xf>
    <xf numFmtId="0" fontId="3" fillId="0" borderId="5" xfId="3" applyFont="1" applyBorder="1" applyAlignment="1" applyProtection="1">
      <alignment wrapText="1"/>
      <protection locked="0"/>
    </xf>
    <xf numFmtId="0" fontId="2" fillId="0" borderId="5" xfId="3" applyFont="1" applyBorder="1" applyAlignment="1" applyProtection="1">
      <alignment horizontal="center" vertical="center" wrapText="1"/>
      <protection locked="0"/>
    </xf>
    <xf numFmtId="0" fontId="2" fillId="0" borderId="5" xfId="3" applyFont="1" applyBorder="1" applyAlignment="1" applyProtection="1">
      <alignment wrapText="1"/>
      <protection locked="0"/>
    </xf>
    <xf numFmtId="3" fontId="2" fillId="0" borderId="5" xfId="3" applyNumberFormat="1" applyFont="1" applyBorder="1" applyAlignment="1" applyProtection="1">
      <alignment vertical="center"/>
      <protection locked="0"/>
    </xf>
    <xf numFmtId="3" fontId="2" fillId="0" borderId="5" xfId="3" applyNumberFormat="1" applyFont="1" applyBorder="1" applyAlignment="1" applyProtection="1">
      <alignment horizontal="center" vertical="center"/>
      <protection locked="0"/>
    </xf>
    <xf numFmtId="0" fontId="2" fillId="0" borderId="5" xfId="3" applyFont="1" applyFill="1" applyBorder="1" applyAlignment="1" applyProtection="1">
      <alignment wrapText="1"/>
      <protection locked="0"/>
    </xf>
    <xf numFmtId="3" fontId="2" fillId="0" borderId="5" xfId="3" applyNumberFormat="1" applyFont="1" applyBorder="1" applyAlignment="1" applyProtection="1">
      <alignment horizontal="center"/>
      <protection locked="0"/>
    </xf>
    <xf numFmtId="0" fontId="2" fillId="0" borderId="0" xfId="3" applyFont="1"/>
    <xf numFmtId="0" fontId="2" fillId="0" borderId="0" xfId="3" applyFont="1" applyBorder="1" applyAlignment="1">
      <alignment wrapText="1"/>
    </xf>
    <xf numFmtId="0" fontId="2" fillId="0" borderId="0" xfId="3" applyFont="1" applyFill="1" applyBorder="1" applyAlignment="1">
      <alignment wrapText="1"/>
    </xf>
    <xf numFmtId="0" fontId="2" fillId="0" borderId="0" xfId="3" applyFont="1" applyBorder="1"/>
    <xf numFmtId="0" fontId="2" fillId="0" borderId="0" xfId="3" applyFont="1" applyAlignment="1">
      <alignment horizontal="left"/>
    </xf>
    <xf numFmtId="0" fontId="2" fillId="0" borderId="0" xfId="3" applyFont="1" applyFill="1" applyBorder="1" applyAlignment="1" applyProtection="1">
      <alignment vertical="center" wrapText="1"/>
      <protection locked="0"/>
    </xf>
    <xf numFmtId="0" fontId="2" fillId="0" borderId="0" xfId="3" applyFont="1" applyFill="1" applyBorder="1" applyAlignment="1" applyProtection="1">
      <alignment vertical="center"/>
      <protection locked="0"/>
    </xf>
    <xf numFmtId="0" fontId="2" fillId="0" borderId="0" xfId="3" applyFont="1" applyFill="1" applyBorder="1" applyAlignment="1" applyProtection="1">
      <alignment horizontal="left" vertical="center"/>
      <protection locked="0"/>
    </xf>
    <xf numFmtId="0" fontId="2" fillId="0" borderId="0" xfId="3" applyFont="1" applyFill="1" applyBorder="1" applyAlignment="1" applyProtection="1">
      <alignment horizontal="left" vertical="center" wrapText="1"/>
      <protection locked="0"/>
    </xf>
    <xf numFmtId="0" fontId="2" fillId="0" borderId="22" xfId="1" applyFont="1" applyFill="1" applyBorder="1" applyAlignment="1" applyProtection="1">
      <alignment horizontal="center" vertical="center" wrapText="1"/>
    </xf>
    <xf numFmtId="49" fontId="2" fillId="0" borderId="19" xfId="1" applyNumberFormat="1" applyFont="1" applyFill="1" applyBorder="1" applyAlignment="1" applyProtection="1">
      <alignment horizontal="center" vertical="center" wrapText="1"/>
    </xf>
    <xf numFmtId="0" fontId="2" fillId="0" borderId="0" xfId="1" applyFont="1" applyAlignment="1">
      <alignment horizontal="left" vertical="center"/>
    </xf>
    <xf numFmtId="0" fontId="10" fillId="0" borderId="0" xfId="1" applyFont="1" applyAlignment="1">
      <alignment horizontal="center" vertical="center"/>
    </xf>
    <xf numFmtId="3" fontId="2" fillId="0" borderId="1" xfId="1" applyNumberFormat="1" applyFont="1" applyFill="1" applyBorder="1" applyAlignment="1" applyProtection="1">
      <alignment horizontal="center" vertical="center" wrapText="1"/>
      <protection locked="0"/>
    </xf>
    <xf numFmtId="0" fontId="2" fillId="0" borderId="5" xfId="1" applyFont="1" applyBorder="1" applyAlignment="1">
      <alignment horizontal="center" vertical="center" wrapText="1"/>
    </xf>
    <xf numFmtId="0" fontId="3" fillId="0" borderId="0" xfId="1" applyFont="1" applyAlignment="1">
      <alignment horizontal="left" vertical="center"/>
    </xf>
    <xf numFmtId="0" fontId="2" fillId="0" borderId="5" xfId="1" applyFont="1" applyBorder="1" applyAlignment="1" applyProtection="1">
      <alignment horizontal="center" vertical="center" wrapText="1"/>
      <protection locked="0"/>
    </xf>
    <xf numFmtId="0" fontId="2" fillId="0" borderId="5" xfId="1" applyFont="1" applyFill="1" applyBorder="1" applyAlignment="1" applyProtection="1">
      <alignment horizontal="left" vertical="center" wrapText="1"/>
      <protection locked="0"/>
    </xf>
    <xf numFmtId="0" fontId="2" fillId="0" borderId="1" xfId="1" applyFont="1" applyBorder="1" applyAlignment="1" applyProtection="1">
      <alignment horizontal="center" vertical="center" wrapText="1"/>
      <protection locked="0"/>
    </xf>
    <xf numFmtId="0" fontId="2" fillId="0" borderId="0" xfId="1" applyFont="1" applyBorder="1" applyAlignment="1">
      <alignment horizontal="left" vertical="center"/>
    </xf>
    <xf numFmtId="3" fontId="2" fillId="0" borderId="1" xfId="1" applyNumberFormat="1" applyFont="1" applyFill="1" applyBorder="1" applyAlignment="1">
      <alignment horizontal="center" vertical="center" wrapText="1"/>
    </xf>
    <xf numFmtId="0" fontId="2" fillId="0" borderId="1" xfId="1" applyFont="1" applyBorder="1" applyAlignment="1" applyProtection="1">
      <alignment horizontal="center" vertical="center"/>
      <protection locked="0"/>
    </xf>
    <xf numFmtId="3" fontId="2" fillId="0" borderId="5" xfId="1" applyNumberFormat="1" applyFont="1" applyFill="1" applyBorder="1" applyAlignment="1" applyProtection="1">
      <alignment horizontal="center" vertical="center" wrapText="1"/>
      <protection locked="0"/>
    </xf>
    <xf numFmtId="0" fontId="2" fillId="0" borderId="105" xfId="1" applyFont="1" applyBorder="1" applyAlignment="1">
      <alignment horizontal="center" vertical="center" wrapText="1"/>
    </xf>
    <xf numFmtId="49" fontId="2" fillId="0" borderId="107" xfId="1" applyNumberFormat="1" applyFont="1" applyFill="1" applyBorder="1" applyAlignment="1" applyProtection="1">
      <alignment horizontal="center" vertical="center" wrapText="1"/>
    </xf>
    <xf numFmtId="1" fontId="7" fillId="0" borderId="108" xfId="1" applyNumberFormat="1" applyFont="1" applyFill="1" applyBorder="1" applyAlignment="1" applyProtection="1">
      <alignment horizontal="center" vertical="center"/>
    </xf>
    <xf numFmtId="0" fontId="3" fillId="0" borderId="103" xfId="1" applyFont="1" applyFill="1" applyBorder="1" applyAlignment="1" applyProtection="1">
      <alignment vertical="center"/>
      <protection locked="0"/>
    </xf>
    <xf numFmtId="3" fontId="3" fillId="0" borderId="109" xfId="1" applyNumberFormat="1" applyFont="1" applyFill="1" applyBorder="1" applyAlignment="1" applyProtection="1">
      <alignment horizontal="right" vertical="center"/>
    </xf>
    <xf numFmtId="3" fontId="2" fillId="0" borderId="40" xfId="1" applyNumberFormat="1" applyFont="1" applyFill="1" applyBorder="1" applyAlignment="1" applyProtection="1">
      <alignment horizontal="right" vertical="center"/>
    </xf>
    <xf numFmtId="3" fontId="2" fillId="0" borderId="53" xfId="1" applyNumberFormat="1" applyFont="1" applyFill="1" applyBorder="1" applyAlignment="1" applyProtection="1">
      <alignment horizontal="right" vertical="center"/>
    </xf>
    <xf numFmtId="3" fontId="2" fillId="0" borderId="31" xfId="1" applyNumberFormat="1" applyFont="1" applyFill="1" applyBorder="1" applyAlignment="1" applyProtection="1">
      <alignment horizontal="center" vertical="center"/>
    </xf>
    <xf numFmtId="3" fontId="2" fillId="0" borderId="26" xfId="1" applyNumberFormat="1" applyFont="1" applyFill="1" applyBorder="1" applyAlignment="1" applyProtection="1">
      <alignment horizontal="center" vertical="center"/>
    </xf>
    <xf numFmtId="3" fontId="2" fillId="0" borderId="110" xfId="1" applyNumberFormat="1" applyFont="1" applyFill="1" applyBorder="1" applyAlignment="1" applyProtection="1">
      <alignment horizontal="center" vertical="center"/>
    </xf>
    <xf numFmtId="3" fontId="2" fillId="0" borderId="63" xfId="1" applyNumberFormat="1" applyFont="1" applyFill="1" applyBorder="1" applyAlignment="1" applyProtection="1">
      <alignment vertical="center"/>
    </xf>
    <xf numFmtId="3" fontId="2" fillId="0" borderId="63" xfId="1" applyNumberFormat="1" applyFont="1" applyFill="1" applyBorder="1" applyAlignment="1" applyProtection="1">
      <alignment horizontal="right" vertical="center"/>
    </xf>
    <xf numFmtId="3" fontId="2" fillId="0" borderId="82" xfId="1" applyNumberFormat="1" applyFont="1" applyFill="1" applyBorder="1" applyAlignment="1" applyProtection="1">
      <alignment horizontal="right" vertical="center"/>
    </xf>
    <xf numFmtId="3" fontId="2" fillId="0" borderId="83" xfId="1" applyNumberFormat="1" applyFont="1" applyFill="1" applyBorder="1" applyAlignment="1" applyProtection="1">
      <alignment horizontal="right" vertical="center"/>
      <protection locked="0"/>
    </xf>
    <xf numFmtId="3" fontId="2" fillId="0" borderId="80" xfId="1" applyNumberFormat="1" applyFont="1" applyFill="1" applyBorder="1" applyAlignment="1" applyProtection="1">
      <alignment horizontal="right" vertical="center"/>
    </xf>
    <xf numFmtId="3" fontId="2" fillId="0" borderId="111" xfId="1" applyNumberFormat="1" applyFont="1" applyFill="1" applyBorder="1" applyAlignment="1" applyProtection="1">
      <alignment horizontal="right" vertical="center"/>
    </xf>
    <xf numFmtId="3" fontId="3" fillId="0" borderId="42" xfId="1" applyNumberFormat="1" applyFont="1" applyBorder="1" applyAlignment="1" applyProtection="1">
      <alignment vertical="center"/>
      <protection locked="0"/>
    </xf>
    <xf numFmtId="3" fontId="3" fillId="0" borderId="103" xfId="1" applyNumberFormat="1" applyFont="1" applyBorder="1" applyAlignment="1" applyProtection="1">
      <alignment vertical="center"/>
    </xf>
    <xf numFmtId="3" fontId="3" fillId="0" borderId="109" xfId="1" applyNumberFormat="1" applyFont="1" applyFill="1" applyBorder="1" applyAlignment="1" applyProtection="1">
      <alignment vertical="center"/>
    </xf>
    <xf numFmtId="3" fontId="3" fillId="0" borderId="112" xfId="1" applyNumberFormat="1" applyFont="1" applyFill="1" applyBorder="1" applyAlignment="1" applyProtection="1">
      <alignment vertical="center"/>
    </xf>
    <xf numFmtId="3" fontId="3" fillId="0" borderId="103" xfId="1" applyNumberFormat="1" applyFont="1" applyFill="1" applyBorder="1" applyAlignment="1" applyProtection="1">
      <alignment vertical="center"/>
    </xf>
    <xf numFmtId="3" fontId="3" fillId="3" borderId="113" xfId="1" applyNumberFormat="1" applyFont="1" applyFill="1" applyBorder="1" applyAlignment="1" applyProtection="1">
      <alignment vertical="center"/>
    </xf>
    <xf numFmtId="3" fontId="2" fillId="0" borderId="18" xfId="1" applyNumberFormat="1" applyFont="1" applyFill="1" applyBorder="1" applyAlignment="1" applyProtection="1">
      <alignment vertical="center"/>
    </xf>
    <xf numFmtId="3" fontId="2" fillId="0" borderId="14" xfId="1" applyNumberFormat="1" applyFont="1" applyFill="1" applyBorder="1" applyAlignment="1" applyProtection="1">
      <alignment vertical="center"/>
    </xf>
    <xf numFmtId="3" fontId="2" fillId="0" borderId="14" xfId="1" applyNumberFormat="1" applyFont="1" applyFill="1" applyBorder="1" applyAlignment="1" applyProtection="1">
      <alignment vertical="center"/>
      <protection locked="0"/>
    </xf>
    <xf numFmtId="3" fontId="2" fillId="0" borderId="24" xfId="1" applyNumberFormat="1" applyFont="1" applyFill="1" applyBorder="1" applyAlignment="1" applyProtection="1">
      <alignment vertical="center"/>
    </xf>
    <xf numFmtId="3" fontId="3" fillId="0" borderId="77" xfId="1" applyNumberFormat="1" applyFont="1" applyFill="1" applyBorder="1" applyAlignment="1" applyProtection="1">
      <alignment vertical="center"/>
    </xf>
    <xf numFmtId="3" fontId="3" fillId="3" borderId="77" xfId="1" applyNumberFormat="1" applyFont="1" applyFill="1" applyBorder="1" applyAlignment="1" applyProtection="1">
      <alignment vertical="center"/>
    </xf>
    <xf numFmtId="3" fontId="2" fillId="0" borderId="109" xfId="1" applyNumberFormat="1" applyFont="1" applyFill="1" applyBorder="1" applyAlignment="1" applyProtection="1">
      <alignment vertical="center"/>
    </xf>
    <xf numFmtId="3" fontId="2" fillId="0" borderId="22" xfId="1" applyNumberFormat="1" applyFont="1" applyFill="1" applyBorder="1" applyAlignment="1" applyProtection="1">
      <alignment horizontal="right" vertical="center"/>
    </xf>
    <xf numFmtId="3" fontId="2" fillId="0" borderId="62" xfId="1" applyNumberFormat="1" applyFont="1" applyFill="1" applyBorder="1" applyAlignment="1" applyProtection="1">
      <alignment horizontal="center" vertical="center"/>
    </xf>
    <xf numFmtId="3" fontId="2" fillId="0" borderId="74" xfId="1" applyNumberFormat="1" applyFont="1" applyFill="1" applyBorder="1" applyAlignment="1" applyProtection="1">
      <alignment vertical="center"/>
    </xf>
    <xf numFmtId="3" fontId="2" fillId="0" borderId="74" xfId="1" applyNumberFormat="1" applyFont="1" applyFill="1" applyBorder="1" applyAlignment="1" applyProtection="1">
      <alignment horizontal="center" vertical="center"/>
    </xf>
    <xf numFmtId="3" fontId="2" fillId="0" borderId="68" xfId="1" applyNumberFormat="1" applyFont="1" applyFill="1" applyBorder="1" applyAlignment="1" applyProtection="1">
      <alignment horizontal="right" vertical="center"/>
    </xf>
    <xf numFmtId="3" fontId="2" fillId="0" borderId="62" xfId="1" applyNumberFormat="1" applyFont="1" applyFill="1" applyBorder="1" applyAlignment="1" applyProtection="1">
      <alignment vertical="center"/>
    </xf>
    <xf numFmtId="3" fontId="2" fillId="0" borderId="62" xfId="1" applyNumberFormat="1" applyFont="1" applyFill="1" applyBorder="1" applyAlignment="1" applyProtection="1">
      <alignment horizontal="left" vertical="center" wrapText="1"/>
      <protection locked="0"/>
    </xf>
    <xf numFmtId="3" fontId="3" fillId="3" borderId="56" xfId="1" applyNumberFormat="1" applyFont="1" applyFill="1" applyBorder="1" applyAlignment="1" applyProtection="1">
      <alignment vertical="center"/>
    </xf>
    <xf numFmtId="0" fontId="2" fillId="0" borderId="5" xfId="5" applyFont="1" applyFill="1" applyBorder="1" applyAlignment="1">
      <alignment horizontal="center" vertical="center" wrapText="1"/>
    </xf>
    <xf numFmtId="0" fontId="2" fillId="0" borderId="5" xfId="5" applyFont="1" applyBorder="1" applyAlignment="1">
      <alignment horizontal="center" vertical="center" wrapText="1"/>
    </xf>
    <xf numFmtId="0" fontId="6" fillId="0" borderId="5" xfId="5" applyFont="1" applyFill="1" applyBorder="1" applyAlignment="1">
      <alignment horizontal="left" vertical="center" wrapText="1"/>
    </xf>
    <xf numFmtId="3" fontId="3" fillId="6" borderId="5" xfId="1" applyNumberFormat="1" applyFont="1" applyFill="1" applyBorder="1" applyAlignment="1" applyProtection="1">
      <alignment vertical="center" wrapText="1"/>
      <protection locked="0"/>
    </xf>
    <xf numFmtId="1" fontId="3" fillId="0" borderId="5" xfId="5" applyNumberFormat="1" applyFont="1" applyFill="1" applyBorder="1" applyAlignment="1" applyProtection="1">
      <alignment horizontal="center" vertical="center" wrapText="1"/>
      <protection locked="0"/>
    </xf>
    <xf numFmtId="3" fontId="2" fillId="0" borderId="5" xfId="5" applyNumberFormat="1" applyFont="1" applyFill="1" applyBorder="1" applyAlignment="1" applyProtection="1">
      <alignment vertical="center" wrapText="1"/>
      <protection locked="0"/>
    </xf>
    <xf numFmtId="3" fontId="12" fillId="0" borderId="5" xfId="5" applyNumberFormat="1" applyFont="1" applyFill="1" applyBorder="1" applyAlignment="1" applyProtection="1">
      <alignment vertical="center" wrapText="1"/>
      <protection locked="0"/>
    </xf>
    <xf numFmtId="3" fontId="2" fillId="0" borderId="5" xfId="5" applyNumberFormat="1" applyFont="1" applyFill="1" applyBorder="1" applyAlignment="1" applyProtection="1">
      <alignment horizontal="center" vertical="center" wrapText="1"/>
      <protection locked="0"/>
    </xf>
    <xf numFmtId="0" fontId="2" fillId="0" borderId="5" xfId="5" applyFont="1" applyBorder="1" applyAlignment="1" applyProtection="1">
      <alignment horizontal="center" vertical="center" wrapText="1"/>
      <protection locked="0"/>
    </xf>
    <xf numFmtId="1" fontId="3" fillId="0" borderId="5" xfId="5" applyNumberFormat="1" applyFont="1" applyBorder="1" applyAlignment="1" applyProtection="1">
      <alignment horizontal="center" vertical="center" wrapText="1"/>
      <protection locked="0"/>
    </xf>
    <xf numFmtId="3" fontId="2" fillId="0" borderId="5" xfId="5" applyNumberFormat="1" applyFont="1" applyBorder="1" applyAlignment="1" applyProtection="1">
      <alignment vertical="center" wrapText="1"/>
      <protection locked="0"/>
    </xf>
    <xf numFmtId="3" fontId="3" fillId="0" borderId="5" xfId="5" applyNumberFormat="1" applyFont="1" applyFill="1" applyBorder="1" applyAlignment="1" applyProtection="1">
      <alignment vertical="center" wrapText="1"/>
      <protection locked="0"/>
    </xf>
    <xf numFmtId="0" fontId="2" fillId="0" borderId="5" xfId="5" applyFont="1" applyFill="1" applyBorder="1" applyAlignment="1" applyProtection="1">
      <alignment horizontal="center" vertical="center" wrapText="1"/>
      <protection locked="0"/>
    </xf>
    <xf numFmtId="0" fontId="2" fillId="0" borderId="0" xfId="5" applyFont="1" applyBorder="1" applyAlignment="1" applyProtection="1">
      <alignment horizontal="center" vertical="center" wrapText="1"/>
      <protection locked="0"/>
    </xf>
    <xf numFmtId="0" fontId="2" fillId="0" borderId="0" xfId="5" applyFont="1" applyBorder="1" applyAlignment="1" applyProtection="1">
      <alignment horizontal="left" vertical="center" wrapText="1"/>
      <protection locked="0"/>
    </xf>
    <xf numFmtId="1" fontId="2" fillId="0" borderId="0" xfId="5" applyNumberFormat="1" applyFont="1" applyBorder="1" applyAlignment="1" applyProtection="1">
      <alignment vertical="center" wrapText="1"/>
      <protection locked="0"/>
    </xf>
    <xf numFmtId="3" fontId="2" fillId="0" borderId="0" xfId="5" applyNumberFormat="1" applyFont="1" applyBorder="1" applyAlignment="1" applyProtection="1">
      <alignment vertical="center" wrapText="1"/>
      <protection locked="0"/>
    </xf>
    <xf numFmtId="3" fontId="2" fillId="0" borderId="0" xfId="5" applyNumberFormat="1" applyFont="1" applyFill="1" applyBorder="1" applyAlignment="1" applyProtection="1">
      <alignment vertical="center" wrapText="1"/>
      <protection locked="0"/>
    </xf>
    <xf numFmtId="0" fontId="13" fillId="0" borderId="5" xfId="5" applyFont="1" applyFill="1" applyBorder="1" applyAlignment="1" applyProtection="1">
      <alignment horizontal="left" vertical="center" wrapText="1"/>
      <protection locked="0"/>
    </xf>
    <xf numFmtId="0" fontId="2" fillId="0" borderId="5" xfId="5" applyFont="1" applyFill="1" applyBorder="1" applyAlignment="1">
      <alignment horizontal="left" vertical="center" wrapText="1"/>
    </xf>
    <xf numFmtId="0" fontId="2" fillId="0" borderId="105" xfId="5" applyFont="1" applyBorder="1" applyAlignment="1" applyProtection="1">
      <alignment horizontal="center" vertical="center" wrapText="1"/>
      <protection locked="0"/>
    </xf>
    <xf numFmtId="0" fontId="2" fillId="0" borderId="105" xfId="5" applyFont="1" applyBorder="1" applyAlignment="1" applyProtection="1">
      <alignment horizontal="left" vertical="center" wrapText="1"/>
      <protection locked="0"/>
    </xf>
    <xf numFmtId="1" fontId="2" fillId="0" borderId="105" xfId="5" applyNumberFormat="1" applyFont="1" applyBorder="1" applyAlignment="1" applyProtection="1">
      <alignment vertical="center" wrapText="1"/>
      <protection locked="0"/>
    </xf>
    <xf numFmtId="3" fontId="2" fillId="0" borderId="105" xfId="5" applyNumberFormat="1" applyFont="1" applyBorder="1" applyAlignment="1" applyProtection="1">
      <alignment vertical="center" wrapText="1"/>
      <protection locked="0"/>
    </xf>
    <xf numFmtId="3" fontId="2" fillId="0" borderId="105" xfId="5" applyNumberFormat="1" applyFont="1" applyFill="1" applyBorder="1" applyAlignment="1" applyProtection="1">
      <alignment vertical="center" wrapText="1"/>
      <protection locked="0"/>
    </xf>
    <xf numFmtId="0" fontId="6" fillId="0" borderId="5" xfId="5" applyFont="1" applyFill="1" applyBorder="1" applyAlignment="1" applyProtection="1">
      <alignment horizontal="left" vertical="center" wrapText="1"/>
      <protection locked="0"/>
    </xf>
    <xf numFmtId="1" fontId="3" fillId="0" borderId="4" xfId="5" applyNumberFormat="1" applyFont="1" applyBorder="1" applyAlignment="1" applyProtection="1">
      <alignment horizontal="center" vertical="center" wrapText="1"/>
      <protection locked="0"/>
    </xf>
    <xf numFmtId="3" fontId="2" fillId="0" borderId="4" xfId="5" applyNumberFormat="1" applyFont="1" applyBorder="1" applyAlignment="1" applyProtection="1">
      <alignment vertical="center" wrapText="1"/>
      <protection locked="0"/>
    </xf>
    <xf numFmtId="3" fontId="3" fillId="0" borderId="4" xfId="5" applyNumberFormat="1" applyFont="1" applyFill="1" applyBorder="1" applyAlignment="1" applyProtection="1">
      <alignment vertical="center" wrapText="1"/>
      <protection locked="0"/>
    </xf>
    <xf numFmtId="3" fontId="3" fillId="6" borderId="5" xfId="1" applyNumberFormat="1" applyFont="1" applyFill="1" applyBorder="1" applyAlignment="1">
      <alignment vertical="center" wrapText="1"/>
    </xf>
    <xf numFmtId="3" fontId="3" fillId="6" borderId="1" xfId="1" applyNumberFormat="1" applyFont="1" applyFill="1" applyBorder="1" applyAlignment="1" applyProtection="1">
      <alignment vertical="center" wrapText="1"/>
      <protection locked="0"/>
    </xf>
    <xf numFmtId="0" fontId="2" fillId="0" borderId="0" xfId="1" applyFont="1" applyFill="1"/>
    <xf numFmtId="0" fontId="17" fillId="0" borderId="0" xfId="5"/>
    <xf numFmtId="0" fontId="3" fillId="0" borderId="96" xfId="1" applyFont="1" applyFill="1" applyBorder="1" applyAlignment="1" applyProtection="1">
      <alignment horizontal="left" vertical="center"/>
    </xf>
    <xf numFmtId="0" fontId="3" fillId="0" borderId="97" xfId="1" applyFont="1" applyFill="1" applyBorder="1" applyAlignment="1" applyProtection="1">
      <alignment horizontal="left" vertical="center"/>
    </xf>
    <xf numFmtId="0" fontId="3" fillId="0" borderId="57" xfId="1" applyFont="1" applyFill="1" applyBorder="1" applyAlignment="1" applyProtection="1">
      <alignment horizontal="left" vertical="center"/>
    </xf>
    <xf numFmtId="0" fontId="3" fillId="0" borderId="59" xfId="1" applyFont="1" applyFill="1" applyBorder="1" applyAlignment="1" applyProtection="1">
      <alignment horizontal="left" vertical="center"/>
    </xf>
    <xf numFmtId="0" fontId="2" fillId="0" borderId="94" xfId="1" applyNumberFormat="1" applyFont="1" applyFill="1" applyBorder="1" applyAlignment="1" applyProtection="1">
      <alignment horizontal="center" vertical="center" textRotation="90" wrapText="1"/>
    </xf>
    <xf numFmtId="0" fontId="2" fillId="0" borderId="26" xfId="1" applyNumberFormat="1" applyFont="1" applyFill="1" applyBorder="1" applyAlignment="1" applyProtection="1">
      <alignment horizontal="center" vertical="center" textRotation="90" wrapText="1"/>
    </xf>
    <xf numFmtId="0" fontId="2" fillId="0" borderId="24" xfId="1" applyFont="1" applyFill="1" applyBorder="1" applyAlignment="1" applyProtection="1">
      <alignment horizontal="center" vertical="center" textRotation="90" wrapText="1"/>
    </xf>
    <xf numFmtId="0" fontId="2" fillId="0" borderId="28" xfId="1" applyFont="1" applyFill="1" applyBorder="1" applyAlignment="1" applyProtection="1">
      <alignment horizontal="center" vertical="center" textRotation="90" wrapText="1"/>
    </xf>
    <xf numFmtId="0" fontId="2" fillId="0" borderId="1" xfId="1" applyFont="1" applyFill="1" applyBorder="1" applyAlignment="1" applyProtection="1">
      <alignment horizontal="center" vertical="center" textRotation="90" wrapText="1"/>
    </xf>
    <xf numFmtId="0" fontId="2" fillId="0" borderId="29" xfId="1" applyFont="1" applyFill="1" applyBorder="1" applyAlignment="1" applyProtection="1">
      <alignment horizontal="center" vertical="center" textRotation="90" wrapText="1"/>
    </xf>
    <xf numFmtId="49" fontId="2" fillId="2" borderId="13" xfId="1" applyNumberFormat="1" applyFont="1" applyFill="1" applyBorder="1" applyAlignment="1" applyProtection="1">
      <alignment horizontal="center" vertical="center"/>
      <protection locked="0"/>
    </xf>
    <xf numFmtId="49" fontId="2" fillId="2" borderId="14" xfId="1" applyNumberFormat="1" applyFont="1" applyFill="1" applyBorder="1" applyAlignment="1" applyProtection="1">
      <alignment horizontal="center" vertical="center"/>
      <protection locked="0"/>
    </xf>
    <xf numFmtId="49" fontId="2" fillId="0" borderId="19" xfId="1" applyNumberFormat="1" applyFont="1" applyFill="1" applyBorder="1" applyAlignment="1" applyProtection="1">
      <alignment horizontal="center" vertical="center" textRotation="90" wrapText="1"/>
    </xf>
    <xf numFmtId="0" fontId="2" fillId="0" borderId="22" xfId="1" applyFont="1" applyFill="1" applyBorder="1" applyAlignment="1" applyProtection="1">
      <alignment horizontal="center" vertical="center" wrapText="1"/>
    </xf>
    <xf numFmtId="0" fontId="2" fillId="0" borderId="26" xfId="1" applyFont="1" applyFill="1" applyBorder="1" applyAlignment="1" applyProtection="1">
      <alignment horizontal="center" vertical="center" wrapText="1"/>
    </xf>
    <xf numFmtId="49" fontId="2" fillId="0" borderId="19" xfId="1" applyNumberFormat="1" applyFont="1" applyFill="1" applyBorder="1" applyAlignment="1" applyProtection="1">
      <alignment horizontal="center" vertical="center" wrapText="1"/>
    </xf>
    <xf numFmtId="49" fontId="2" fillId="0" borderId="22" xfId="1" applyNumberFormat="1" applyFont="1" applyFill="1" applyBorder="1" applyAlignment="1" applyProtection="1">
      <alignment horizontal="center" vertical="center" wrapText="1"/>
    </xf>
    <xf numFmtId="49" fontId="2" fillId="0" borderId="20" xfId="1" applyNumberFormat="1" applyFont="1" applyFill="1" applyBorder="1" applyAlignment="1" applyProtection="1">
      <alignment horizontal="center" vertical="center"/>
    </xf>
    <xf numFmtId="49" fontId="2" fillId="0" borderId="21" xfId="1" applyNumberFormat="1" applyFont="1" applyFill="1" applyBorder="1" applyAlignment="1" applyProtection="1">
      <alignment horizontal="center" vertical="center"/>
    </xf>
    <xf numFmtId="0" fontId="2" fillId="0" borderId="23" xfId="1" applyFont="1" applyFill="1" applyBorder="1" applyAlignment="1" applyProtection="1">
      <alignment horizontal="center" vertical="center" textRotation="90"/>
    </xf>
    <xf numFmtId="0" fontId="2" fillId="0" borderId="27" xfId="1" applyFont="1" applyFill="1" applyBorder="1" applyAlignment="1" applyProtection="1">
      <alignment horizontal="center" vertical="center" textRotation="90"/>
    </xf>
    <xf numFmtId="0" fontId="2" fillId="0" borderId="6" xfId="1" applyFont="1" applyFill="1" applyBorder="1" applyAlignment="1" applyProtection="1">
      <alignment horizontal="center" vertical="center" textRotation="90" wrapText="1"/>
    </xf>
    <xf numFmtId="0" fontId="2" fillId="0" borderId="32" xfId="1" applyFont="1" applyFill="1" applyBorder="1" applyAlignment="1" applyProtection="1">
      <alignment horizontal="center" vertical="center" textRotation="90" wrapText="1"/>
    </xf>
    <xf numFmtId="0" fontId="2" fillId="0" borderId="94" xfId="1" applyFont="1" applyFill="1" applyBorder="1" applyAlignment="1" applyProtection="1">
      <alignment horizontal="center" vertical="center" textRotation="90"/>
    </xf>
    <xf numFmtId="0" fontId="2" fillId="0" borderId="26" xfId="1" applyFont="1" applyFill="1" applyBorder="1" applyAlignment="1" applyProtection="1">
      <alignment horizontal="center" vertical="center" textRotation="90"/>
    </xf>
    <xf numFmtId="0" fontId="2" fillId="0" borderId="7" xfId="1" applyNumberFormat="1" applyFont="1" applyFill="1" applyBorder="1" applyAlignment="1" applyProtection="1">
      <alignment horizontal="center" vertical="center" textRotation="90" wrapText="1"/>
    </xf>
    <xf numFmtId="0" fontId="2" fillId="0" borderId="31" xfId="1" applyNumberFormat="1" applyFont="1" applyFill="1" applyBorder="1" applyAlignment="1" applyProtection="1">
      <alignment horizontal="center" vertical="center" textRotation="90" wrapText="1"/>
    </xf>
    <xf numFmtId="0" fontId="2" fillId="0" borderId="25" xfId="1" applyFont="1" applyFill="1" applyBorder="1" applyAlignment="1" applyProtection="1">
      <alignment horizontal="center" vertical="center" textRotation="90" wrapText="1"/>
    </xf>
    <xf numFmtId="0" fontId="2" fillId="0" borderId="30" xfId="1" applyFont="1" applyFill="1" applyBorder="1" applyAlignment="1" applyProtection="1">
      <alignment horizontal="center" vertical="center" textRotation="90" wrapText="1"/>
    </xf>
    <xf numFmtId="0" fontId="2" fillId="0" borderId="7" xfId="1" applyFont="1" applyFill="1" applyBorder="1" applyAlignment="1" applyProtection="1">
      <alignment horizontal="center" vertical="center" textRotation="90" wrapText="1"/>
    </xf>
    <xf numFmtId="0" fontId="2" fillId="0" borderId="31" xfId="1" applyFont="1" applyFill="1" applyBorder="1" applyAlignment="1" applyProtection="1">
      <alignment horizontal="center" vertical="center" textRotation="90" wrapText="1"/>
    </xf>
    <xf numFmtId="0" fontId="3" fillId="2" borderId="0" xfId="1" applyFont="1" applyFill="1" applyBorder="1" applyAlignment="1" applyProtection="1">
      <alignment horizontal="right" vertical="center"/>
      <protection locked="0"/>
    </xf>
    <xf numFmtId="49" fontId="4" fillId="2" borderId="9" xfId="1" applyNumberFormat="1" applyFont="1" applyFill="1" applyBorder="1" applyAlignment="1" applyProtection="1">
      <alignment horizontal="center" vertical="center"/>
    </xf>
    <xf numFmtId="49" fontId="4" fillId="2" borderId="10" xfId="1" applyNumberFormat="1" applyFont="1" applyFill="1" applyBorder="1" applyAlignment="1" applyProtection="1">
      <alignment horizontal="center" vertical="center"/>
    </xf>
    <xf numFmtId="49" fontId="4" fillId="2" borderId="11" xfId="1" applyNumberFormat="1" applyFont="1" applyFill="1" applyBorder="1" applyAlignment="1" applyProtection="1">
      <alignment horizontal="center" vertical="center"/>
    </xf>
    <xf numFmtId="49" fontId="3" fillId="2" borderId="13" xfId="1" applyNumberFormat="1" applyFont="1" applyFill="1" applyBorder="1" applyAlignment="1" applyProtection="1">
      <alignment horizontal="center" vertical="center" wrapText="1"/>
      <protection locked="0"/>
    </xf>
    <xf numFmtId="49" fontId="3" fillId="2" borderId="14" xfId="1" applyNumberFormat="1" applyFont="1" applyFill="1" applyBorder="1" applyAlignment="1" applyProtection="1">
      <alignment horizontal="center" vertical="center" wrapText="1"/>
      <protection locked="0"/>
    </xf>
    <xf numFmtId="0" fontId="2" fillId="0" borderId="13" xfId="1" applyFont="1" applyBorder="1" applyAlignment="1" applyProtection="1">
      <alignment horizontal="center" vertical="center"/>
      <protection locked="0"/>
    </xf>
    <xf numFmtId="0" fontId="2" fillId="0" borderId="14" xfId="1" applyFont="1" applyBorder="1" applyAlignment="1" applyProtection="1">
      <alignment horizontal="center" vertical="center"/>
      <protection locked="0"/>
    </xf>
    <xf numFmtId="0" fontId="2" fillId="0" borderId="6" xfId="1" applyNumberFormat="1" applyFont="1" applyFill="1" applyBorder="1" applyAlignment="1" applyProtection="1">
      <alignment horizontal="center" vertical="center" textRotation="90" wrapText="1"/>
    </xf>
    <xf numFmtId="0" fontId="2" fillId="0" borderId="32" xfId="1" applyNumberFormat="1" applyFont="1" applyFill="1" applyBorder="1" applyAlignment="1" applyProtection="1">
      <alignment horizontal="center" vertical="center" textRotation="90" wrapText="1"/>
    </xf>
    <xf numFmtId="0" fontId="2" fillId="0" borderId="25" xfId="1" applyFont="1" applyFill="1" applyBorder="1" applyAlignment="1" applyProtection="1">
      <alignment horizontal="center" vertical="center" textRotation="90"/>
    </xf>
    <xf numFmtId="0" fontId="2" fillId="0" borderId="30" xfId="1" applyFont="1" applyFill="1" applyBorder="1" applyAlignment="1" applyProtection="1">
      <alignment horizontal="center" vertical="center" textRotation="90"/>
    </xf>
    <xf numFmtId="0" fontId="2" fillId="0" borderId="0" xfId="1" applyFont="1" applyBorder="1" applyAlignment="1">
      <alignment horizontal="left" vertical="center" wrapText="1"/>
    </xf>
    <xf numFmtId="0" fontId="2" fillId="0" borderId="0" xfId="1" applyFont="1" applyAlignment="1">
      <alignment horizontal="left" vertical="top" wrapText="1"/>
    </xf>
    <xf numFmtId="0" fontId="2" fillId="0" borderId="5" xfId="1" applyFont="1" applyBorder="1" applyAlignment="1">
      <alignment horizontal="center" vertical="center" wrapText="1"/>
    </xf>
    <xf numFmtId="0" fontId="3" fillId="0" borderId="5" xfId="1" applyFont="1" applyBorder="1" applyAlignment="1">
      <alignment horizontal="right" vertical="center" wrapText="1"/>
    </xf>
    <xf numFmtId="0" fontId="2" fillId="0" borderId="5" xfId="1" applyFont="1" applyBorder="1" applyAlignment="1" applyProtection="1">
      <alignment horizontal="left" vertical="center" wrapText="1"/>
      <protection locked="0"/>
    </xf>
    <xf numFmtId="0" fontId="2" fillId="0" borderId="2" xfId="1" applyFont="1" applyBorder="1" applyAlignment="1" applyProtection="1">
      <alignment horizontal="left" vertical="center" wrapText="1"/>
      <protection locked="0"/>
    </xf>
    <xf numFmtId="0" fontId="2" fillId="0" borderId="3" xfId="1" applyFont="1" applyBorder="1" applyAlignment="1" applyProtection="1">
      <alignment horizontal="left" vertical="center" wrapText="1"/>
      <protection locked="0"/>
    </xf>
    <xf numFmtId="0" fontId="2" fillId="0" borderId="6" xfId="1" applyFont="1" applyBorder="1" applyAlignment="1" applyProtection="1">
      <alignment horizontal="left" vertical="center" wrapText="1"/>
      <protection locked="0"/>
    </xf>
    <xf numFmtId="0" fontId="2" fillId="0" borderId="7" xfId="1" applyFont="1" applyBorder="1" applyAlignment="1" applyProtection="1">
      <alignment horizontal="left" vertical="center" wrapText="1"/>
      <protection locked="0"/>
    </xf>
    <xf numFmtId="0" fontId="2" fillId="0" borderId="0" xfId="1" applyFont="1" applyBorder="1" applyAlignment="1">
      <alignment horizontal="left" vertical="center"/>
    </xf>
    <xf numFmtId="0" fontId="2" fillId="0" borderId="106" xfId="1" applyFont="1" applyBorder="1" applyAlignment="1">
      <alignment horizontal="left" vertical="center"/>
    </xf>
    <xf numFmtId="0" fontId="2" fillId="0" borderId="5" xfId="1" applyFont="1" applyBorder="1" applyAlignment="1" applyProtection="1">
      <alignment horizontal="center" vertical="center" wrapText="1"/>
      <protection locked="0"/>
    </xf>
    <xf numFmtId="3" fontId="2" fillId="0" borderId="5" xfId="1" applyNumberFormat="1" applyFont="1" applyFill="1" applyBorder="1" applyAlignment="1" applyProtection="1">
      <alignment horizontal="center" vertical="center" wrapText="1"/>
      <protection locked="0"/>
    </xf>
    <xf numFmtId="0" fontId="2" fillId="0" borderId="5" xfId="1" applyFont="1" applyFill="1" applyBorder="1" applyAlignment="1" applyProtection="1">
      <alignment horizontal="left" vertical="center" wrapText="1"/>
      <protection locked="0"/>
    </xf>
    <xf numFmtId="0" fontId="2" fillId="0" borderId="2" xfId="1" applyFont="1" applyFill="1" applyBorder="1" applyAlignment="1" applyProtection="1">
      <alignment horizontal="left" vertical="center" wrapText="1"/>
      <protection locked="0"/>
    </xf>
    <xf numFmtId="0" fontId="2" fillId="0" borderId="3" xfId="1" applyFont="1" applyFill="1" applyBorder="1" applyAlignment="1" applyProtection="1">
      <alignment horizontal="left" vertical="center" wrapText="1"/>
      <protection locked="0"/>
    </xf>
    <xf numFmtId="0" fontId="2" fillId="0" borderId="0" xfId="1" applyFont="1" applyAlignment="1">
      <alignment horizontal="left" vertical="center"/>
    </xf>
    <xf numFmtId="0" fontId="2" fillId="0" borderId="6" xfId="1" applyFont="1" applyFill="1" applyBorder="1" applyAlignment="1" applyProtection="1">
      <alignment horizontal="left" vertical="center" wrapText="1"/>
      <protection locked="0"/>
    </xf>
    <xf numFmtId="0" fontId="2" fillId="0" borderId="7" xfId="1" applyFont="1" applyFill="1" applyBorder="1" applyAlignment="1" applyProtection="1">
      <alignment horizontal="left" vertical="center" wrapText="1"/>
      <protection locked="0"/>
    </xf>
    <xf numFmtId="0" fontId="2" fillId="0" borderId="1" xfId="1" applyFont="1" applyBorder="1" applyAlignment="1" applyProtection="1">
      <alignment horizontal="center" vertical="center"/>
      <protection locked="0"/>
    </xf>
    <xf numFmtId="0" fontId="2" fillId="0" borderId="4" xfId="1" applyFont="1" applyBorder="1" applyAlignment="1" applyProtection="1">
      <alignment horizontal="center" vertical="center"/>
      <protection locked="0"/>
    </xf>
    <xf numFmtId="0" fontId="2" fillId="0" borderId="85" xfId="1" applyFont="1" applyFill="1" applyBorder="1" applyAlignment="1" applyProtection="1">
      <alignment horizontal="left" vertical="center" wrapText="1"/>
      <protection locked="0"/>
    </xf>
    <xf numFmtId="0" fontId="2" fillId="0" borderId="84" xfId="1" applyFont="1" applyFill="1" applyBorder="1" applyAlignment="1" applyProtection="1">
      <alignment horizontal="left" vertical="center" wrapText="1"/>
      <protection locked="0"/>
    </xf>
    <xf numFmtId="3" fontId="2" fillId="0" borderId="1" xfId="1" applyNumberFormat="1" applyFont="1" applyFill="1" applyBorder="1" applyAlignment="1" applyProtection="1">
      <alignment horizontal="center" vertical="center" wrapText="1"/>
      <protection locked="0"/>
    </xf>
    <xf numFmtId="3" fontId="2" fillId="0" borderId="4" xfId="1" applyNumberFormat="1" applyFont="1" applyFill="1" applyBorder="1" applyAlignment="1" applyProtection="1">
      <alignment horizontal="center" vertical="center" wrapText="1"/>
      <protection locked="0"/>
    </xf>
    <xf numFmtId="3" fontId="2" fillId="0" borderId="8" xfId="1" applyNumberFormat="1" applyFont="1" applyFill="1" applyBorder="1" applyAlignment="1" applyProtection="1">
      <alignment horizontal="center" vertical="center" wrapText="1"/>
      <protection locked="0"/>
    </xf>
    <xf numFmtId="0" fontId="2" fillId="0" borderId="1" xfId="1" applyFont="1" applyBorder="1" applyAlignment="1">
      <alignment horizontal="center" vertical="center" wrapText="1"/>
    </xf>
    <xf numFmtId="0" fontId="2" fillId="0" borderId="4" xfId="1" applyFont="1" applyBorder="1" applyAlignment="1">
      <alignment horizontal="center" vertical="center" wrapText="1"/>
    </xf>
    <xf numFmtId="0" fontId="2" fillId="0" borderId="85" xfId="1" applyFont="1" applyBorder="1" applyAlignment="1" applyProtection="1">
      <alignment horizontal="left" vertical="center" wrapText="1"/>
      <protection locked="0"/>
    </xf>
    <xf numFmtId="0" fontId="2" fillId="0" borderId="84" xfId="1" applyFont="1" applyBorder="1" applyAlignment="1" applyProtection="1">
      <alignment horizontal="left" vertical="center" wrapText="1"/>
      <protection locked="0"/>
    </xf>
    <xf numFmtId="3" fontId="2" fillId="0" borderId="1" xfId="1" applyNumberFormat="1" applyFont="1" applyFill="1" applyBorder="1" applyAlignment="1">
      <alignment horizontal="center" vertical="center" wrapText="1"/>
    </xf>
    <xf numFmtId="3" fontId="2" fillId="0" borderId="4" xfId="1" applyNumberFormat="1" applyFont="1" applyFill="1" applyBorder="1" applyAlignment="1">
      <alignment horizontal="center" vertical="center" wrapText="1"/>
    </xf>
    <xf numFmtId="0" fontId="2" fillId="0" borderId="5" xfId="0" applyFont="1" applyBorder="1" applyAlignment="1" applyProtection="1">
      <alignment horizontal="left" vertical="center" wrapText="1"/>
      <protection locked="0"/>
    </xf>
    <xf numFmtId="0" fontId="2" fillId="0" borderId="5" xfId="0" applyFont="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3" fontId="2" fillId="0" borderId="4" xfId="0" applyNumberFormat="1" applyFont="1" applyFill="1" applyBorder="1" applyAlignment="1" applyProtection="1">
      <alignment horizontal="center" vertical="center" wrapText="1"/>
      <protection locked="0"/>
    </xf>
    <xf numFmtId="0" fontId="2" fillId="0" borderId="5" xfId="0" applyFont="1" applyFill="1" applyBorder="1" applyAlignment="1" applyProtection="1">
      <alignment horizontal="left" vertical="center" wrapText="1"/>
      <protection locked="0"/>
    </xf>
    <xf numFmtId="0" fontId="2" fillId="0" borderId="1" xfId="1" applyFont="1" applyBorder="1" applyAlignment="1" applyProtection="1">
      <alignment horizontal="center" vertical="center" wrapText="1"/>
      <protection locked="0"/>
    </xf>
    <xf numFmtId="0" fontId="2" fillId="0" borderId="4" xfId="1" applyFont="1" applyBorder="1" applyAlignment="1" applyProtection="1">
      <alignment horizontal="center" vertical="center" wrapText="1"/>
      <protection locked="0"/>
    </xf>
    <xf numFmtId="0" fontId="3" fillId="0" borderId="0" xfId="1" applyFont="1" applyAlignment="1">
      <alignment horizontal="left" vertical="center"/>
    </xf>
    <xf numFmtId="0" fontId="10" fillId="0" borderId="0" xfId="1" applyFont="1" applyAlignment="1">
      <alignment horizontal="center" vertical="center"/>
    </xf>
    <xf numFmtId="0" fontId="11" fillId="0" borderId="0" xfId="1" applyFont="1" applyAlignment="1">
      <alignment horizontal="left" vertical="center"/>
    </xf>
    <xf numFmtId="3" fontId="2" fillId="0" borderId="5" xfId="1" applyNumberFormat="1" applyFont="1" applyBorder="1" applyAlignment="1" applyProtection="1">
      <alignment horizontal="center" vertical="center" wrapText="1"/>
      <protection locked="0"/>
    </xf>
    <xf numFmtId="0" fontId="2" fillId="0" borderId="0" xfId="1" applyFont="1" applyAlignment="1">
      <alignment horizontal="left" wrapText="1"/>
    </xf>
    <xf numFmtId="3" fontId="2" fillId="0" borderId="1" xfId="1" applyNumberFormat="1" applyFont="1" applyBorder="1" applyAlignment="1" applyProtection="1">
      <alignment horizontal="center" vertical="center" wrapText="1"/>
      <protection locked="0"/>
    </xf>
    <xf numFmtId="3" fontId="2" fillId="0" borderId="4" xfId="1" applyNumberFormat="1" applyFont="1" applyBorder="1" applyAlignment="1" applyProtection="1">
      <alignment horizontal="center" vertical="center" wrapText="1"/>
      <protection locked="0"/>
    </xf>
    <xf numFmtId="0" fontId="2" fillId="0" borderId="8" xfId="1" applyFont="1" applyBorder="1" applyAlignment="1" applyProtection="1">
      <alignment horizontal="center" vertical="center" wrapText="1"/>
      <protection locked="0"/>
    </xf>
    <xf numFmtId="0" fontId="2" fillId="0" borderId="43" xfId="1" applyFont="1" applyBorder="1" applyAlignment="1" applyProtection="1">
      <alignment horizontal="left" vertical="center" wrapText="1"/>
      <protection locked="0"/>
    </xf>
    <xf numFmtId="0" fontId="2" fillId="0" borderId="42" xfId="1" applyFont="1" applyBorder="1" applyAlignment="1" applyProtection="1">
      <alignment horizontal="left" vertical="center" wrapText="1"/>
      <protection locked="0"/>
    </xf>
    <xf numFmtId="3" fontId="2" fillId="0" borderId="8" xfId="1" applyNumberFormat="1" applyFont="1" applyBorder="1" applyAlignment="1" applyProtection="1">
      <alignment horizontal="center" vertical="center" wrapText="1"/>
      <protection locked="0"/>
    </xf>
    <xf numFmtId="49" fontId="3" fillId="0" borderId="0" xfId="1" applyNumberFormat="1" applyFont="1" applyAlignment="1">
      <alignment horizontal="left" vertical="center"/>
    </xf>
    <xf numFmtId="0" fontId="2" fillId="0" borderId="105" xfId="1" applyFont="1" applyBorder="1" applyAlignment="1">
      <alignment horizontal="center" vertical="center" wrapText="1"/>
    </xf>
    <xf numFmtId="0" fontId="2" fillId="0" borderId="7" xfId="1" applyFont="1" applyBorder="1" applyAlignment="1">
      <alignment horizontal="center" vertical="center" wrapText="1"/>
    </xf>
    <xf numFmtId="0" fontId="3" fillId="0" borderId="2" xfId="1" applyFont="1" applyBorder="1" applyAlignment="1">
      <alignment horizontal="right" vertical="center" wrapText="1"/>
    </xf>
    <xf numFmtId="0" fontId="3" fillId="0" borderId="13" xfId="1" applyFont="1" applyBorder="1" applyAlignment="1">
      <alignment horizontal="right" vertical="center" wrapText="1"/>
    </xf>
    <xf numFmtId="0" fontId="3" fillId="0" borderId="3" xfId="1" applyFont="1" applyBorder="1" applyAlignment="1">
      <alignment horizontal="right" vertical="center" wrapText="1"/>
    </xf>
    <xf numFmtId="0" fontId="2" fillId="0" borderId="6" xfId="1" applyFont="1" applyBorder="1" applyAlignment="1" applyProtection="1">
      <alignment horizontal="left" vertical="center"/>
      <protection locked="0"/>
    </xf>
    <xf numFmtId="0" fontId="2" fillId="0" borderId="7" xfId="1" applyFont="1" applyBorder="1" applyAlignment="1" applyProtection="1">
      <alignment horizontal="left" vertical="center"/>
      <protection locked="0"/>
    </xf>
    <xf numFmtId="0" fontId="2" fillId="0" borderId="85" xfId="1" applyFont="1" applyBorder="1" applyAlignment="1" applyProtection="1">
      <alignment horizontal="left" vertical="center"/>
      <protection locked="0"/>
    </xf>
    <xf numFmtId="0" fontId="2" fillId="0" borderId="84" xfId="1" applyFont="1" applyBorder="1" applyAlignment="1" applyProtection="1">
      <alignment horizontal="left" vertical="center"/>
      <protection locked="0"/>
    </xf>
    <xf numFmtId="0" fontId="2" fillId="0" borderId="2" xfId="1" applyFont="1" applyBorder="1" applyAlignment="1" applyProtection="1">
      <alignment horizontal="left" vertical="center"/>
      <protection locked="0"/>
    </xf>
    <xf numFmtId="0" fontId="2" fillId="0" borderId="3" xfId="1" applyFont="1" applyBorder="1" applyAlignment="1" applyProtection="1">
      <alignment horizontal="left" vertical="center"/>
      <protection locked="0"/>
    </xf>
    <xf numFmtId="3" fontId="3" fillId="0" borderId="0" xfId="1" applyNumberFormat="1" applyFont="1" applyAlignment="1">
      <alignment horizontal="left" vertical="center"/>
    </xf>
    <xf numFmtId="0" fontId="2" fillId="0" borderId="24" xfId="1" applyFont="1" applyFill="1" applyBorder="1" applyAlignment="1" applyProtection="1">
      <alignment horizontal="center" vertical="center" textRotation="90"/>
    </xf>
    <xf numFmtId="0" fontId="2" fillId="0" borderId="28" xfId="1" applyFont="1" applyFill="1" applyBorder="1" applyAlignment="1" applyProtection="1">
      <alignment horizontal="center" vertical="center" textRotation="90"/>
    </xf>
    <xf numFmtId="0" fontId="2" fillId="0" borderId="41" xfId="1" applyFont="1" applyFill="1" applyBorder="1" applyAlignment="1" applyProtection="1">
      <alignment horizontal="center" vertical="center" wrapText="1"/>
    </xf>
    <xf numFmtId="0" fontId="2" fillId="0" borderId="30" xfId="1" applyFont="1" applyFill="1" applyBorder="1" applyAlignment="1" applyProtection="1">
      <alignment horizontal="center" vertical="center" wrapText="1"/>
    </xf>
    <xf numFmtId="0" fontId="2" fillId="0" borderId="1" xfId="1" applyNumberFormat="1" applyFont="1" applyFill="1" applyBorder="1" applyAlignment="1" applyProtection="1">
      <alignment horizontal="center" vertical="center" textRotation="90" wrapText="1"/>
    </xf>
    <xf numFmtId="0" fontId="2" fillId="0" borderId="29" xfId="1" applyNumberFormat="1" applyFont="1" applyFill="1" applyBorder="1" applyAlignment="1" applyProtection="1">
      <alignment horizontal="center" vertical="center" textRotation="90" wrapText="1"/>
    </xf>
    <xf numFmtId="0" fontId="2" fillId="0" borderId="94" xfId="1" applyFont="1" applyFill="1" applyBorder="1" applyAlignment="1" applyProtection="1">
      <alignment horizontal="center" vertical="center" textRotation="90" wrapText="1"/>
    </xf>
    <xf numFmtId="0" fontId="2" fillId="0" borderId="26" xfId="1" applyFont="1" applyFill="1" applyBorder="1" applyAlignment="1" applyProtection="1">
      <alignment horizontal="center" vertical="center" textRotation="90" wrapText="1"/>
    </xf>
    <xf numFmtId="0" fontId="2" fillId="0" borderId="5" xfId="5" applyFont="1" applyBorder="1" applyAlignment="1" applyProtection="1">
      <alignment horizontal="left" vertical="center" wrapText="1"/>
      <protection locked="0"/>
    </xf>
    <xf numFmtId="0" fontId="2" fillId="0" borderId="5" xfId="5" applyFont="1" applyFill="1" applyBorder="1" applyAlignment="1" applyProtection="1">
      <alignment horizontal="left" vertical="center" wrapText="1"/>
      <protection locked="0"/>
    </xf>
    <xf numFmtId="3" fontId="2" fillId="0" borderId="1" xfId="5" applyNumberFormat="1" applyFont="1" applyFill="1" applyBorder="1" applyAlignment="1" applyProtection="1">
      <alignment horizontal="center" vertical="center" wrapText="1"/>
      <protection locked="0"/>
    </xf>
    <xf numFmtId="3" fontId="2" fillId="0" borderId="4" xfId="5" applyNumberFormat="1" applyFont="1" applyFill="1" applyBorder="1" applyAlignment="1" applyProtection="1">
      <alignment horizontal="center" vertical="center" wrapText="1"/>
      <protection locked="0"/>
    </xf>
    <xf numFmtId="0" fontId="2" fillId="0" borderId="5" xfId="5" applyFont="1" applyBorder="1" applyAlignment="1" applyProtection="1">
      <alignment horizontal="center" vertical="center" wrapText="1"/>
      <protection locked="0"/>
    </xf>
    <xf numFmtId="0" fontId="2" fillId="0" borderId="0" xfId="3" applyFont="1" applyAlignment="1">
      <alignment horizontal="left"/>
    </xf>
    <xf numFmtId="0" fontId="2" fillId="0" borderId="0" xfId="3" applyFont="1" applyFill="1" applyBorder="1" applyAlignment="1" applyProtection="1">
      <alignment horizontal="left" vertical="center" wrapText="1"/>
      <protection locked="0"/>
    </xf>
    <xf numFmtId="0" fontId="2" fillId="0" borderId="5" xfId="3" applyFont="1" applyBorder="1" applyAlignment="1" applyProtection="1">
      <alignment horizontal="center" vertical="center" wrapText="1"/>
      <protection locked="0"/>
    </xf>
    <xf numFmtId="0" fontId="2" fillId="0" borderId="5" xfId="3" applyFont="1" applyFill="1" applyBorder="1" applyAlignment="1" applyProtection="1">
      <alignment horizontal="left" vertical="center" wrapText="1"/>
      <protection locked="0"/>
    </xf>
    <xf numFmtId="3" fontId="2" fillId="0" borderId="5" xfId="3" applyNumberFormat="1" applyFont="1" applyBorder="1" applyAlignment="1" applyProtection="1">
      <alignment horizontal="center" vertical="center"/>
      <protection locked="0"/>
    </xf>
    <xf numFmtId="0" fontId="2" fillId="0" borderId="5" xfId="3" applyFont="1" applyBorder="1" applyAlignment="1" applyProtection="1">
      <alignment horizontal="left" vertical="center" wrapText="1"/>
      <protection locked="0"/>
    </xf>
    <xf numFmtId="3" fontId="2" fillId="0" borderId="1" xfId="3" applyNumberFormat="1" applyFont="1" applyBorder="1" applyAlignment="1" applyProtection="1">
      <alignment horizontal="center" vertical="center" wrapText="1"/>
      <protection locked="0"/>
    </xf>
    <xf numFmtId="3" fontId="2" fillId="0" borderId="8" xfId="3" applyNumberFormat="1" applyFont="1" applyBorder="1" applyAlignment="1" applyProtection="1">
      <alignment horizontal="center" vertical="center" wrapText="1"/>
      <protection locked="0"/>
    </xf>
    <xf numFmtId="3" fontId="2" fillId="0" borderId="4" xfId="3" applyNumberFormat="1" applyFont="1" applyBorder="1" applyAlignment="1" applyProtection="1">
      <alignment horizontal="center" vertical="center" wrapText="1"/>
      <protection locked="0"/>
    </xf>
    <xf numFmtId="0" fontId="2" fillId="0" borderId="1" xfId="3" applyFont="1" applyBorder="1" applyAlignment="1" applyProtection="1">
      <alignment horizontal="center" vertical="center" wrapText="1"/>
      <protection locked="0"/>
    </xf>
    <xf numFmtId="0" fontId="2" fillId="0" borderId="8" xfId="3" applyFont="1" applyBorder="1" applyAlignment="1" applyProtection="1">
      <alignment horizontal="center" vertical="center" wrapText="1"/>
      <protection locked="0"/>
    </xf>
    <xf numFmtId="0" fontId="2" fillId="0" borderId="4" xfId="3" applyFont="1" applyBorder="1" applyAlignment="1" applyProtection="1">
      <alignment horizontal="center" vertical="center" wrapText="1"/>
      <protection locked="0"/>
    </xf>
    <xf numFmtId="0" fontId="2" fillId="0" borderId="1" xfId="3" applyFont="1" applyBorder="1" applyAlignment="1" applyProtection="1">
      <alignment horizontal="left" vertical="center" wrapText="1"/>
      <protection locked="0"/>
    </xf>
    <xf numFmtId="0" fontId="2" fillId="0" borderId="8" xfId="3" applyFont="1" applyBorder="1" applyAlignment="1" applyProtection="1">
      <alignment horizontal="left" vertical="center" wrapText="1"/>
      <protection locked="0"/>
    </xf>
    <xf numFmtId="0" fontId="2" fillId="0" borderId="4" xfId="3" applyFont="1" applyBorder="1" applyAlignment="1" applyProtection="1">
      <alignment horizontal="left" vertical="center" wrapText="1"/>
      <protection locked="0"/>
    </xf>
    <xf numFmtId="3" fontId="2" fillId="0" borderId="5" xfId="3" applyNumberFormat="1" applyFont="1" applyBorder="1" applyAlignment="1" applyProtection="1">
      <alignment horizontal="center" vertical="center" wrapText="1"/>
      <protection locked="0"/>
    </xf>
    <xf numFmtId="17" fontId="2" fillId="0" borderId="5" xfId="3" applyNumberFormat="1" applyFont="1" applyBorder="1" applyAlignment="1" applyProtection="1">
      <alignment horizontal="center" vertical="center" wrapText="1"/>
      <protection locked="0"/>
    </xf>
    <xf numFmtId="0" fontId="2" fillId="0" borderId="5" xfId="3" applyFont="1" applyBorder="1" applyAlignment="1" applyProtection="1">
      <alignment vertical="center" wrapText="1"/>
      <protection locked="0"/>
    </xf>
    <xf numFmtId="3" fontId="2" fillId="0" borderId="1" xfId="3" applyNumberFormat="1" applyFont="1" applyBorder="1" applyAlignment="1">
      <alignment horizontal="center" vertical="center" wrapText="1"/>
    </xf>
    <xf numFmtId="3" fontId="2" fillId="0" borderId="8" xfId="3" applyNumberFormat="1" applyFont="1" applyBorder="1" applyAlignment="1">
      <alignment horizontal="center" vertical="center" wrapText="1"/>
    </xf>
    <xf numFmtId="3" fontId="2" fillId="0" borderId="4" xfId="3" applyNumberFormat="1" applyFont="1" applyBorder="1" applyAlignment="1">
      <alignment horizontal="center" vertical="center" wrapText="1"/>
    </xf>
    <xf numFmtId="3" fontId="2" fillId="0" borderId="5" xfId="3" applyNumberFormat="1" applyFont="1" applyBorder="1" applyAlignment="1">
      <alignment horizontal="center" vertical="top" wrapText="1"/>
    </xf>
    <xf numFmtId="3" fontId="2" fillId="0" borderId="5" xfId="3" applyNumberFormat="1" applyFont="1" applyBorder="1" applyAlignment="1">
      <alignment horizontal="center" vertical="center" wrapText="1"/>
    </xf>
    <xf numFmtId="0" fontId="2" fillId="0" borderId="5" xfId="3" applyFont="1" applyBorder="1" applyAlignment="1">
      <alignment horizontal="center" vertical="center" wrapText="1"/>
    </xf>
    <xf numFmtId="0" fontId="2" fillId="0" borderId="5" xfId="3" applyFont="1" applyBorder="1" applyAlignment="1">
      <alignment horizontal="left" vertical="center" wrapText="1"/>
    </xf>
    <xf numFmtId="0" fontId="2" fillId="0" borderId="5" xfId="3" applyFont="1" applyFill="1" applyBorder="1" applyAlignment="1">
      <alignment horizontal="left" vertical="center" wrapText="1"/>
    </xf>
    <xf numFmtId="0" fontId="2" fillId="0" borderId="1" xfId="3" applyFont="1" applyBorder="1" applyAlignment="1">
      <alignment horizontal="center" vertical="center" wrapText="1"/>
    </xf>
    <xf numFmtId="0" fontId="2" fillId="0" borderId="8" xfId="3" applyFont="1" applyBorder="1" applyAlignment="1">
      <alignment horizontal="center" vertical="center" wrapText="1"/>
    </xf>
    <xf numFmtId="0" fontId="2" fillId="0" borderId="4" xfId="3" applyFont="1" applyBorder="1" applyAlignment="1">
      <alignment horizontal="center" vertical="center" wrapText="1"/>
    </xf>
    <xf numFmtId="0" fontId="2" fillId="0" borderId="1" xfId="3" applyFont="1" applyBorder="1" applyAlignment="1">
      <alignment horizontal="left" vertical="center" wrapText="1"/>
    </xf>
    <xf numFmtId="0" fontId="2" fillId="0" borderId="8" xfId="3" applyFont="1" applyBorder="1" applyAlignment="1">
      <alignment horizontal="left" vertical="center" wrapText="1"/>
    </xf>
    <xf numFmtId="0" fontId="2" fillId="0" borderId="4" xfId="3" applyFont="1" applyBorder="1" applyAlignment="1">
      <alignment horizontal="left" vertical="center" wrapText="1"/>
    </xf>
    <xf numFmtId="3" fontId="2" fillId="0" borderId="1" xfId="3" applyNumberFormat="1" applyFont="1" applyFill="1" applyBorder="1" applyAlignment="1">
      <alignment horizontal="center" vertical="center" wrapText="1"/>
    </xf>
    <xf numFmtId="3" fontId="2" fillId="0" borderId="8" xfId="3" applyNumberFormat="1" applyFont="1" applyFill="1" applyBorder="1" applyAlignment="1">
      <alignment horizontal="center" vertical="center" wrapText="1"/>
    </xf>
    <xf numFmtId="3" fontId="2" fillId="0" borderId="4" xfId="3" applyNumberFormat="1" applyFont="1" applyFill="1" applyBorder="1" applyAlignment="1">
      <alignment horizontal="center" vertical="center" wrapText="1"/>
    </xf>
    <xf numFmtId="0" fontId="3" fillId="0" borderId="6" xfId="1" applyFont="1" applyBorder="1" applyAlignment="1">
      <alignment horizontal="right" wrapText="1"/>
    </xf>
    <xf numFmtId="0" fontId="3" fillId="0" borderId="7" xfId="1" applyFont="1" applyBorder="1" applyAlignment="1">
      <alignment horizontal="right" wrapText="1"/>
    </xf>
    <xf numFmtId="0" fontId="3" fillId="0" borderId="5" xfId="3" applyFont="1" applyBorder="1" applyAlignment="1">
      <alignment horizontal="center" vertical="center" wrapText="1"/>
    </xf>
    <xf numFmtId="0" fontId="3" fillId="0" borderId="5" xfId="3" applyFont="1" applyFill="1" applyBorder="1" applyAlignment="1">
      <alignment horizontal="left" vertical="center" wrapText="1"/>
    </xf>
    <xf numFmtId="0" fontId="10" fillId="0" borderId="0" xfId="1" applyFont="1" applyBorder="1" applyAlignment="1">
      <alignment horizontal="center"/>
    </xf>
    <xf numFmtId="0" fontId="2" fillId="0" borderId="0" xfId="1" applyFont="1" applyBorder="1" applyAlignment="1">
      <alignment horizontal="left"/>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cellXfs>
  <cellStyles count="6">
    <cellStyle name="Normal" xfId="0" builtinId="0"/>
    <cellStyle name="Normal 11" xfId="3"/>
    <cellStyle name="Normal 2" xfId="1"/>
    <cellStyle name="Normal 2 3 2" xfId="4"/>
    <cellStyle name="Normal 3 2 2 2" xfId="2"/>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9</xdr:col>
      <xdr:colOff>0</xdr:colOff>
      <xdr:row>39</xdr:row>
      <xdr:rowOff>0</xdr:rowOff>
    </xdr:from>
    <xdr:ext cx="9525" cy="9525"/>
    <xdr:pic>
      <xdr:nvPicPr>
        <xdr:cNvPr id="2" name="Picture 1"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81800" y="900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39</xdr:row>
      <xdr:rowOff>0</xdr:rowOff>
    </xdr:from>
    <xdr:ext cx="9525" cy="9525"/>
    <xdr:pic>
      <xdr:nvPicPr>
        <xdr:cNvPr id="3" name="Picture 2"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81800" y="900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39</xdr:row>
      <xdr:rowOff>0</xdr:rowOff>
    </xdr:from>
    <xdr:ext cx="9525" cy="9525"/>
    <xdr:pic>
      <xdr:nvPicPr>
        <xdr:cNvPr id="4" name="Picture 3"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81800" y="900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43</xdr:row>
      <xdr:rowOff>0</xdr:rowOff>
    </xdr:from>
    <xdr:ext cx="9525" cy="9525"/>
    <xdr:pic>
      <xdr:nvPicPr>
        <xdr:cNvPr id="5" name="Picture 4" descr="https://doclogix.jpd.gov.lv/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81800" y="9610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43</xdr:row>
      <xdr:rowOff>0</xdr:rowOff>
    </xdr:from>
    <xdr:ext cx="9525" cy="9525"/>
    <xdr:pic>
      <xdr:nvPicPr>
        <xdr:cNvPr id="6" name="Picture 5" descr="https://doclogix.jpd.gov.lv/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81800" y="9610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117</xdr:row>
      <xdr:rowOff>0</xdr:rowOff>
    </xdr:from>
    <xdr:ext cx="9525" cy="9525"/>
    <xdr:pic>
      <xdr:nvPicPr>
        <xdr:cNvPr id="7" name="Picture 6"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81800" y="2538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117</xdr:row>
      <xdr:rowOff>0</xdr:rowOff>
    </xdr:from>
    <xdr:ext cx="9525" cy="9525"/>
    <xdr:pic>
      <xdr:nvPicPr>
        <xdr:cNvPr id="8" name="Picture 9853" descr="Bla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81800" y="2538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117</xdr:row>
      <xdr:rowOff>0</xdr:rowOff>
    </xdr:from>
    <xdr:ext cx="9525" cy="9525"/>
    <xdr:pic>
      <xdr:nvPicPr>
        <xdr:cNvPr id="9" name="Picture 8"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81800" y="2538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117</xdr:row>
      <xdr:rowOff>0</xdr:rowOff>
    </xdr:from>
    <xdr:ext cx="9525" cy="9525"/>
    <xdr:pic>
      <xdr:nvPicPr>
        <xdr:cNvPr id="10" name="Picture 9"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81800" y="2538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117</xdr:row>
      <xdr:rowOff>0</xdr:rowOff>
    </xdr:from>
    <xdr:ext cx="9525" cy="9525"/>
    <xdr:pic>
      <xdr:nvPicPr>
        <xdr:cNvPr id="11" name="Picture 10"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81800" y="2538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117</xdr:row>
      <xdr:rowOff>0</xdr:rowOff>
    </xdr:from>
    <xdr:ext cx="9525" cy="9525"/>
    <xdr:pic>
      <xdr:nvPicPr>
        <xdr:cNvPr id="12" name="Picture 11"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81800" y="2538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117</xdr:row>
      <xdr:rowOff>0</xdr:rowOff>
    </xdr:from>
    <xdr:ext cx="9525" cy="9525"/>
    <xdr:pic>
      <xdr:nvPicPr>
        <xdr:cNvPr id="13" name="Picture 12"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81800" y="2538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117</xdr:row>
      <xdr:rowOff>0</xdr:rowOff>
    </xdr:from>
    <xdr:ext cx="9525" cy="9525"/>
    <xdr:pic>
      <xdr:nvPicPr>
        <xdr:cNvPr id="14" name="Picture 13"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81800" y="2538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9</xdr:col>
      <xdr:colOff>0</xdr:colOff>
      <xdr:row>39</xdr:row>
      <xdr:rowOff>0</xdr:rowOff>
    </xdr:from>
    <xdr:ext cx="9525" cy="9525"/>
    <xdr:pic>
      <xdr:nvPicPr>
        <xdr:cNvPr id="2" name="Picture 1"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48450" y="8658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39</xdr:row>
      <xdr:rowOff>0</xdr:rowOff>
    </xdr:from>
    <xdr:ext cx="9525" cy="9525"/>
    <xdr:pic>
      <xdr:nvPicPr>
        <xdr:cNvPr id="3" name="Picture 2"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48450" y="8658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39</xdr:row>
      <xdr:rowOff>0</xdr:rowOff>
    </xdr:from>
    <xdr:ext cx="9525" cy="9525"/>
    <xdr:pic>
      <xdr:nvPicPr>
        <xdr:cNvPr id="4" name="Picture 3"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48450" y="8658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43</xdr:row>
      <xdr:rowOff>0</xdr:rowOff>
    </xdr:from>
    <xdr:ext cx="9525" cy="9525"/>
    <xdr:pic>
      <xdr:nvPicPr>
        <xdr:cNvPr id="5" name="Picture 4" descr="https://doclogix.jpd.gov.lv/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48450" y="9277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43</xdr:row>
      <xdr:rowOff>0</xdr:rowOff>
    </xdr:from>
    <xdr:ext cx="9525" cy="9525"/>
    <xdr:pic>
      <xdr:nvPicPr>
        <xdr:cNvPr id="6" name="Picture 5" descr="https://doclogix.jpd.gov.lv/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48450" y="9277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119</xdr:row>
      <xdr:rowOff>0</xdr:rowOff>
    </xdr:from>
    <xdr:ext cx="9525" cy="9525"/>
    <xdr:pic>
      <xdr:nvPicPr>
        <xdr:cNvPr id="7" name="Picture 6"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48450" y="26155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119</xdr:row>
      <xdr:rowOff>0</xdr:rowOff>
    </xdr:from>
    <xdr:ext cx="9525" cy="9525"/>
    <xdr:pic>
      <xdr:nvPicPr>
        <xdr:cNvPr id="8" name="Picture 9853" descr="Bla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48450" y="26155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119</xdr:row>
      <xdr:rowOff>0</xdr:rowOff>
    </xdr:from>
    <xdr:ext cx="9525" cy="9525"/>
    <xdr:pic>
      <xdr:nvPicPr>
        <xdr:cNvPr id="9" name="Picture 8"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48450" y="26155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119</xdr:row>
      <xdr:rowOff>0</xdr:rowOff>
    </xdr:from>
    <xdr:ext cx="9525" cy="9525"/>
    <xdr:pic>
      <xdr:nvPicPr>
        <xdr:cNvPr id="10" name="Picture 9"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48450" y="26155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119</xdr:row>
      <xdr:rowOff>0</xdr:rowOff>
    </xdr:from>
    <xdr:ext cx="9525" cy="9525"/>
    <xdr:pic>
      <xdr:nvPicPr>
        <xdr:cNvPr id="11" name="Picture 10"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48450" y="26155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119</xdr:row>
      <xdr:rowOff>0</xdr:rowOff>
    </xdr:from>
    <xdr:ext cx="9525" cy="9525"/>
    <xdr:pic>
      <xdr:nvPicPr>
        <xdr:cNvPr id="12" name="Picture 11"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48450" y="26155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119</xdr:row>
      <xdr:rowOff>0</xdr:rowOff>
    </xdr:from>
    <xdr:ext cx="9525" cy="9525"/>
    <xdr:pic>
      <xdr:nvPicPr>
        <xdr:cNvPr id="13" name="Picture 12"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48450" y="26155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119</xdr:row>
      <xdr:rowOff>0</xdr:rowOff>
    </xdr:from>
    <xdr:ext cx="9525" cy="9525"/>
    <xdr:pic>
      <xdr:nvPicPr>
        <xdr:cNvPr id="14" name="Picture 13"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48450" y="26155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Q314"/>
  <sheetViews>
    <sheetView showGridLines="0" view="pageLayout" zoomScaleNormal="100" workbookViewId="0">
      <selection activeCell="S5" sqref="S5"/>
    </sheetView>
  </sheetViews>
  <sheetFormatPr defaultRowHeight="12" outlineLevelCol="1" x14ac:dyDescent="0.25"/>
  <cols>
    <col min="1" max="1" width="10.42578125" style="347" customWidth="1"/>
    <col min="2" max="2" width="32.5703125" style="347" customWidth="1"/>
    <col min="3" max="3" width="8" style="347" customWidth="1"/>
    <col min="4" max="4" width="7.42578125" style="347" hidden="1" customWidth="1" outlineLevel="1"/>
    <col min="5" max="5" width="8.7109375" style="347" hidden="1" customWidth="1" outlineLevel="1"/>
    <col min="6" max="6" width="8.140625" style="347" customWidth="1" collapsed="1"/>
    <col min="7" max="7" width="11" style="347" hidden="1" customWidth="1" outlineLevel="1"/>
    <col min="8" max="8" width="9.42578125" style="347" hidden="1" customWidth="1" outlineLevel="1"/>
    <col min="9" max="9" width="8.7109375" style="347" customWidth="1" collapsed="1"/>
    <col min="10" max="10" width="8.7109375" style="347" hidden="1" customWidth="1" outlineLevel="1"/>
    <col min="11" max="11" width="8.28515625" style="347" hidden="1" customWidth="1" outlineLevel="1"/>
    <col min="12" max="12" width="7.5703125" style="347" customWidth="1" collapsed="1"/>
    <col min="13" max="14" width="8.7109375" style="347" hidden="1" customWidth="1" outlineLevel="1"/>
    <col min="15" max="15" width="7.5703125" style="347" customWidth="1" collapsed="1"/>
    <col min="16" max="16" width="30" style="1" hidden="1" customWidth="1" outlineLevel="1"/>
    <col min="17" max="17" width="9.140625" style="1" collapsed="1"/>
    <col min="18" max="16384" width="9.140625" style="1"/>
  </cols>
  <sheetData>
    <row r="1" spans="1:17" x14ac:dyDescent="0.25">
      <c r="A1" s="744" t="s">
        <v>328</v>
      </c>
      <c r="B1" s="744"/>
      <c r="C1" s="744"/>
      <c r="D1" s="744"/>
      <c r="E1" s="744"/>
      <c r="F1" s="744"/>
      <c r="G1" s="744"/>
      <c r="H1" s="744"/>
      <c r="I1" s="744"/>
      <c r="J1" s="744"/>
      <c r="K1" s="744"/>
      <c r="L1" s="744"/>
      <c r="M1" s="744"/>
      <c r="N1" s="744"/>
      <c r="O1" s="744"/>
    </row>
    <row r="2" spans="1:17" ht="35.25" customHeight="1" x14ac:dyDescent="0.25">
      <c r="A2" s="745" t="s">
        <v>3</v>
      </c>
      <c r="B2" s="746"/>
      <c r="C2" s="746"/>
      <c r="D2" s="746"/>
      <c r="E2" s="746"/>
      <c r="F2" s="746"/>
      <c r="G2" s="746"/>
      <c r="H2" s="746"/>
      <c r="I2" s="746"/>
      <c r="J2" s="746"/>
      <c r="K2" s="746"/>
      <c r="L2" s="746"/>
      <c r="M2" s="746"/>
      <c r="N2" s="746"/>
      <c r="O2" s="746"/>
      <c r="P2" s="747"/>
      <c r="Q2" s="2"/>
    </row>
    <row r="3" spans="1:17" ht="12.75" customHeight="1" x14ac:dyDescent="0.25">
      <c r="A3" s="3" t="s">
        <v>0</v>
      </c>
      <c r="B3" s="4"/>
      <c r="C3" s="748" t="s">
        <v>329</v>
      </c>
      <c r="D3" s="748"/>
      <c r="E3" s="748"/>
      <c r="F3" s="748"/>
      <c r="G3" s="748"/>
      <c r="H3" s="748"/>
      <c r="I3" s="748"/>
      <c r="J3" s="748"/>
      <c r="K3" s="748"/>
      <c r="L3" s="748"/>
      <c r="M3" s="748"/>
      <c r="N3" s="748"/>
      <c r="O3" s="748"/>
      <c r="P3" s="749"/>
      <c r="Q3" s="2"/>
    </row>
    <row r="4" spans="1:17" ht="12.75" customHeight="1" x14ac:dyDescent="0.25">
      <c r="A4" s="3" t="s">
        <v>1</v>
      </c>
      <c r="B4" s="4"/>
      <c r="C4" s="748" t="s">
        <v>330</v>
      </c>
      <c r="D4" s="748"/>
      <c r="E4" s="748"/>
      <c r="F4" s="748"/>
      <c r="G4" s="748"/>
      <c r="H4" s="748"/>
      <c r="I4" s="748"/>
      <c r="J4" s="748"/>
      <c r="K4" s="748"/>
      <c r="L4" s="748"/>
      <c r="M4" s="748"/>
      <c r="N4" s="748"/>
      <c r="O4" s="748"/>
      <c r="P4" s="749"/>
      <c r="Q4" s="2"/>
    </row>
    <row r="5" spans="1:17" ht="12.75" customHeight="1" x14ac:dyDescent="0.25">
      <c r="A5" s="5" t="s">
        <v>4</v>
      </c>
      <c r="B5" s="6"/>
      <c r="C5" s="723" t="s">
        <v>331</v>
      </c>
      <c r="D5" s="723"/>
      <c r="E5" s="723"/>
      <c r="F5" s="723"/>
      <c r="G5" s="723"/>
      <c r="H5" s="723"/>
      <c r="I5" s="723"/>
      <c r="J5" s="723"/>
      <c r="K5" s="723"/>
      <c r="L5" s="723"/>
      <c r="M5" s="723"/>
      <c r="N5" s="723"/>
      <c r="O5" s="723"/>
      <c r="P5" s="724"/>
      <c r="Q5" s="2"/>
    </row>
    <row r="6" spans="1:17" ht="12.75" customHeight="1" x14ac:dyDescent="0.25">
      <c r="A6" s="5" t="s">
        <v>5</v>
      </c>
      <c r="B6" s="6"/>
      <c r="C6" s="723" t="s">
        <v>332</v>
      </c>
      <c r="D6" s="723"/>
      <c r="E6" s="723"/>
      <c r="F6" s="723"/>
      <c r="G6" s="723"/>
      <c r="H6" s="723"/>
      <c r="I6" s="723"/>
      <c r="J6" s="723"/>
      <c r="K6" s="723"/>
      <c r="L6" s="723"/>
      <c r="M6" s="723"/>
      <c r="N6" s="723"/>
      <c r="O6" s="723"/>
      <c r="P6" s="724"/>
      <c r="Q6" s="2"/>
    </row>
    <row r="7" spans="1:17" ht="24.75" customHeight="1" x14ac:dyDescent="0.25">
      <c r="A7" s="5" t="s">
        <v>6</v>
      </c>
      <c r="B7" s="6"/>
      <c r="C7" s="748" t="s">
        <v>333</v>
      </c>
      <c r="D7" s="748"/>
      <c r="E7" s="748"/>
      <c r="F7" s="748"/>
      <c r="G7" s="748"/>
      <c r="H7" s="748"/>
      <c r="I7" s="748"/>
      <c r="J7" s="748"/>
      <c r="K7" s="748"/>
      <c r="L7" s="748"/>
      <c r="M7" s="748"/>
      <c r="N7" s="748"/>
      <c r="O7" s="748"/>
      <c r="P7" s="749"/>
      <c r="Q7" s="2"/>
    </row>
    <row r="8" spans="1:17" ht="12.75" customHeight="1" x14ac:dyDescent="0.25">
      <c r="A8" s="7" t="s">
        <v>7</v>
      </c>
      <c r="B8" s="6"/>
      <c r="C8" s="750"/>
      <c r="D8" s="750"/>
      <c r="E8" s="750"/>
      <c r="F8" s="750"/>
      <c r="G8" s="750"/>
      <c r="H8" s="750"/>
      <c r="I8" s="750"/>
      <c r="J8" s="750"/>
      <c r="K8" s="750"/>
      <c r="L8" s="750"/>
      <c r="M8" s="750"/>
      <c r="N8" s="750"/>
      <c r="O8" s="750"/>
      <c r="P8" s="751"/>
      <c r="Q8" s="2"/>
    </row>
    <row r="9" spans="1:17" ht="12.75" customHeight="1" x14ac:dyDescent="0.25">
      <c r="A9" s="5"/>
      <c r="B9" s="6" t="s">
        <v>8</v>
      </c>
      <c r="C9" s="723" t="s">
        <v>334</v>
      </c>
      <c r="D9" s="723"/>
      <c r="E9" s="723"/>
      <c r="F9" s="723"/>
      <c r="G9" s="723"/>
      <c r="H9" s="723"/>
      <c r="I9" s="723"/>
      <c r="J9" s="723"/>
      <c r="K9" s="723"/>
      <c r="L9" s="723"/>
      <c r="M9" s="723"/>
      <c r="N9" s="723"/>
      <c r="O9" s="723"/>
      <c r="P9" s="724"/>
      <c r="Q9" s="2"/>
    </row>
    <row r="10" spans="1:17" ht="12.75" customHeight="1" x14ac:dyDescent="0.25">
      <c r="A10" s="5"/>
      <c r="B10" s="6" t="s">
        <v>9</v>
      </c>
      <c r="C10" s="723"/>
      <c r="D10" s="723"/>
      <c r="E10" s="723"/>
      <c r="F10" s="723"/>
      <c r="G10" s="723"/>
      <c r="H10" s="723"/>
      <c r="I10" s="723"/>
      <c r="J10" s="723"/>
      <c r="K10" s="723"/>
      <c r="L10" s="723"/>
      <c r="M10" s="723"/>
      <c r="N10" s="723"/>
      <c r="O10" s="723"/>
      <c r="P10" s="724"/>
      <c r="Q10" s="2"/>
    </row>
    <row r="11" spans="1:17" ht="12.75" customHeight="1" x14ac:dyDescent="0.25">
      <c r="A11" s="5"/>
      <c r="B11" s="6" t="s">
        <v>10</v>
      </c>
      <c r="C11" s="750"/>
      <c r="D11" s="750"/>
      <c r="E11" s="750"/>
      <c r="F11" s="750"/>
      <c r="G11" s="750"/>
      <c r="H11" s="750"/>
      <c r="I11" s="750"/>
      <c r="J11" s="750"/>
      <c r="K11" s="750"/>
      <c r="L11" s="750"/>
      <c r="M11" s="750"/>
      <c r="N11" s="750"/>
      <c r="O11" s="750"/>
      <c r="P11" s="751"/>
      <c r="Q11" s="2"/>
    </row>
    <row r="12" spans="1:17" ht="12.75" customHeight="1" x14ac:dyDescent="0.25">
      <c r="A12" s="5"/>
      <c r="B12" s="6" t="s">
        <v>11</v>
      </c>
      <c r="C12" s="723"/>
      <c r="D12" s="723"/>
      <c r="E12" s="723"/>
      <c r="F12" s="723"/>
      <c r="G12" s="723"/>
      <c r="H12" s="723"/>
      <c r="I12" s="723"/>
      <c r="J12" s="723"/>
      <c r="K12" s="723"/>
      <c r="L12" s="723"/>
      <c r="M12" s="723"/>
      <c r="N12" s="723"/>
      <c r="O12" s="723"/>
      <c r="P12" s="724"/>
      <c r="Q12" s="2"/>
    </row>
    <row r="13" spans="1:17" ht="12.75" customHeight="1" x14ac:dyDescent="0.25">
      <c r="A13" s="5"/>
      <c r="B13" s="6" t="s">
        <v>12</v>
      </c>
      <c r="C13" s="723"/>
      <c r="D13" s="723"/>
      <c r="E13" s="723"/>
      <c r="F13" s="723"/>
      <c r="G13" s="723"/>
      <c r="H13" s="723"/>
      <c r="I13" s="723"/>
      <c r="J13" s="723"/>
      <c r="K13" s="723"/>
      <c r="L13" s="723"/>
      <c r="M13" s="723"/>
      <c r="N13" s="723"/>
      <c r="O13" s="723"/>
      <c r="P13" s="724"/>
      <c r="Q13" s="2"/>
    </row>
    <row r="14" spans="1:17" ht="12.75" customHeight="1" x14ac:dyDescent="0.25">
      <c r="A14" s="8"/>
      <c r="B14" s="9"/>
      <c r="C14" s="10"/>
      <c r="D14" s="10"/>
      <c r="E14" s="10"/>
      <c r="F14" s="10"/>
      <c r="G14" s="10"/>
      <c r="H14" s="10"/>
      <c r="I14" s="10"/>
      <c r="J14" s="10"/>
      <c r="K14" s="10"/>
      <c r="L14" s="10"/>
      <c r="M14" s="10"/>
      <c r="N14" s="10"/>
      <c r="O14" s="10"/>
      <c r="P14" s="11"/>
      <c r="Q14" s="2"/>
    </row>
    <row r="15" spans="1:17" s="14" customFormat="1" ht="12.75" customHeight="1" x14ac:dyDescent="0.25">
      <c r="A15" s="725" t="s">
        <v>13</v>
      </c>
      <c r="B15" s="728" t="s">
        <v>14</v>
      </c>
      <c r="C15" s="730" t="s">
        <v>15</v>
      </c>
      <c r="D15" s="731"/>
      <c r="E15" s="731"/>
      <c r="F15" s="731"/>
      <c r="G15" s="731"/>
      <c r="H15" s="731"/>
      <c r="I15" s="731"/>
      <c r="J15" s="731"/>
      <c r="K15" s="731"/>
      <c r="L15" s="731"/>
      <c r="M15" s="731"/>
      <c r="N15" s="731"/>
      <c r="O15" s="731"/>
      <c r="P15" s="354"/>
      <c r="Q15" s="13"/>
    </row>
    <row r="16" spans="1:17" s="14" customFormat="1" ht="12.75" customHeight="1" x14ac:dyDescent="0.25">
      <c r="A16" s="726"/>
      <c r="B16" s="729"/>
      <c r="C16" s="732" t="s">
        <v>16</v>
      </c>
      <c r="D16" s="719" t="s">
        <v>17</v>
      </c>
      <c r="E16" s="734" t="s">
        <v>18</v>
      </c>
      <c r="F16" s="736" t="s">
        <v>19</v>
      </c>
      <c r="G16" s="738" t="s">
        <v>20</v>
      </c>
      <c r="H16" s="734" t="s">
        <v>21</v>
      </c>
      <c r="I16" s="717" t="s">
        <v>22</v>
      </c>
      <c r="J16" s="719" t="s">
        <v>23</v>
      </c>
      <c r="K16" s="721" t="s">
        <v>24</v>
      </c>
      <c r="L16" s="740" t="s">
        <v>25</v>
      </c>
      <c r="M16" s="742" t="s">
        <v>26</v>
      </c>
      <c r="N16" s="721" t="s">
        <v>27</v>
      </c>
      <c r="O16" s="734" t="s">
        <v>28</v>
      </c>
      <c r="P16" s="726" t="s">
        <v>2</v>
      </c>
      <c r="Q16" s="13"/>
    </row>
    <row r="17" spans="1:17" s="16" customFormat="1" ht="66" customHeight="1" thickBot="1" x14ac:dyDescent="0.3">
      <c r="A17" s="727"/>
      <c r="B17" s="729"/>
      <c r="C17" s="733"/>
      <c r="D17" s="720"/>
      <c r="E17" s="735"/>
      <c r="F17" s="737"/>
      <c r="G17" s="739"/>
      <c r="H17" s="735"/>
      <c r="I17" s="718"/>
      <c r="J17" s="720"/>
      <c r="K17" s="722"/>
      <c r="L17" s="741"/>
      <c r="M17" s="743"/>
      <c r="N17" s="722"/>
      <c r="O17" s="735"/>
      <c r="P17" s="727"/>
      <c r="Q17" s="15"/>
    </row>
    <row r="18" spans="1:17" s="16" customFormat="1" ht="9.75" customHeight="1" thickTop="1" x14ac:dyDescent="0.25">
      <c r="A18" s="17" t="s">
        <v>29</v>
      </c>
      <c r="B18" s="17">
        <v>2</v>
      </c>
      <c r="C18" s="18">
        <v>3</v>
      </c>
      <c r="D18" s="19">
        <v>4</v>
      </c>
      <c r="E18" s="23">
        <v>5</v>
      </c>
      <c r="F18" s="17">
        <v>6</v>
      </c>
      <c r="G18" s="22">
        <v>7</v>
      </c>
      <c r="H18" s="23">
        <v>8</v>
      </c>
      <c r="I18" s="17">
        <v>9</v>
      </c>
      <c r="J18" s="19">
        <v>10</v>
      </c>
      <c r="K18" s="20">
        <v>11</v>
      </c>
      <c r="L18" s="21">
        <v>12</v>
      </c>
      <c r="M18" s="22">
        <v>13</v>
      </c>
      <c r="N18" s="20">
        <v>14</v>
      </c>
      <c r="O18" s="23">
        <v>15</v>
      </c>
      <c r="P18" s="17">
        <v>16</v>
      </c>
      <c r="Q18" s="15"/>
    </row>
    <row r="19" spans="1:17" s="33" customFormat="1" x14ac:dyDescent="0.25">
      <c r="A19" s="24"/>
      <c r="B19" s="25" t="s">
        <v>30</v>
      </c>
      <c r="C19" s="26"/>
      <c r="D19" s="27"/>
      <c r="E19" s="31"/>
      <c r="F19" s="32"/>
      <c r="G19" s="30"/>
      <c r="H19" s="31"/>
      <c r="I19" s="32"/>
      <c r="J19" s="27"/>
      <c r="K19" s="28"/>
      <c r="L19" s="29"/>
      <c r="M19" s="30"/>
      <c r="N19" s="28"/>
      <c r="O19" s="31"/>
      <c r="P19" s="32"/>
      <c r="Q19" s="26"/>
    </row>
    <row r="20" spans="1:17" s="33" customFormat="1" ht="12.75" thickBot="1" x14ac:dyDescent="0.3">
      <c r="A20" s="34"/>
      <c r="B20" s="35" t="s">
        <v>31</v>
      </c>
      <c r="C20" s="36">
        <f>SUM(F20,I20,L20,O20)</f>
        <v>41331</v>
      </c>
      <c r="D20" s="37">
        <f>SUM(D21,D24,D25,D41,D42)</f>
        <v>39842</v>
      </c>
      <c r="E20" s="41">
        <f>SUM(E21,E24,E25,E41,E42)</f>
        <v>1489</v>
      </c>
      <c r="F20" s="355">
        <f>SUM(F21,F24,F25,F41,F42)</f>
        <v>41331</v>
      </c>
      <c r="G20" s="40">
        <f>SUM(G21,G24,G42)</f>
        <v>0</v>
      </c>
      <c r="H20" s="41">
        <f t="shared" ref="H20:I20" si="0">SUM(H21,H24,H42)</f>
        <v>0</v>
      </c>
      <c r="I20" s="355">
        <f t="shared" si="0"/>
        <v>0</v>
      </c>
      <c r="J20" s="37">
        <f>SUM(J21,J26,J42)</f>
        <v>0</v>
      </c>
      <c r="K20" s="38">
        <f t="shared" ref="K20:L20" si="1">SUM(K21,K26,K42)</f>
        <v>0</v>
      </c>
      <c r="L20" s="39">
        <f t="shared" si="1"/>
        <v>0</v>
      </c>
      <c r="M20" s="40">
        <f>SUM(M21,M44)</f>
        <v>0</v>
      </c>
      <c r="N20" s="38">
        <f t="shared" ref="N20:O20" si="2">SUM(N21,N44)</f>
        <v>0</v>
      </c>
      <c r="O20" s="41">
        <f t="shared" si="2"/>
        <v>0</v>
      </c>
      <c r="P20" s="42"/>
      <c r="Q20" s="26"/>
    </row>
    <row r="21" spans="1:17" ht="12.75" hidden="1" thickTop="1" x14ac:dyDescent="0.25">
      <c r="A21" s="43"/>
      <c r="B21" s="44" t="s">
        <v>32</v>
      </c>
      <c r="C21" s="45">
        <f t="shared" ref="C21" si="3">SUM(F21,I21,L21,O21)</f>
        <v>0</v>
      </c>
      <c r="D21" s="46">
        <f>SUM(D22:D23)</f>
        <v>0</v>
      </c>
      <c r="E21" s="47">
        <f t="shared" ref="E21" si="4">SUM(E22:E23)</f>
        <v>0</v>
      </c>
      <c r="F21" s="48">
        <f>SUM(F22:F23)</f>
        <v>0</v>
      </c>
      <c r="G21" s="49">
        <f t="shared" ref="G21:O21" si="5">SUM(G22:G23)</f>
        <v>0</v>
      </c>
      <c r="H21" s="47">
        <f t="shared" si="5"/>
        <v>0</v>
      </c>
      <c r="I21" s="50">
        <f t="shared" si="5"/>
        <v>0</v>
      </c>
      <c r="J21" s="46">
        <f t="shared" si="5"/>
        <v>0</v>
      </c>
      <c r="K21" s="47">
        <f t="shared" si="5"/>
        <v>0</v>
      </c>
      <c r="L21" s="48">
        <f t="shared" si="5"/>
        <v>0</v>
      </c>
      <c r="M21" s="49">
        <f>SUM(M22:M23)</f>
        <v>0</v>
      </c>
      <c r="N21" s="47">
        <f t="shared" si="5"/>
        <v>0</v>
      </c>
      <c r="O21" s="50">
        <f t="shared" si="5"/>
        <v>0</v>
      </c>
      <c r="P21" s="51"/>
      <c r="Q21" s="2"/>
    </row>
    <row r="22" spans="1:17" ht="12.75" hidden="1" thickTop="1" x14ac:dyDescent="0.25">
      <c r="A22" s="52"/>
      <c r="B22" s="53" t="s">
        <v>33</v>
      </c>
      <c r="C22" s="54">
        <f>SUM(F22,I22,L22,O22)</f>
        <v>0</v>
      </c>
      <c r="D22" s="55"/>
      <c r="E22" s="56"/>
      <c r="F22" s="57">
        <f>D22+E22</f>
        <v>0</v>
      </c>
      <c r="G22" s="58"/>
      <c r="H22" s="56"/>
      <c r="I22" s="59">
        <f>G22+H22</f>
        <v>0</v>
      </c>
      <c r="J22" s="55"/>
      <c r="K22" s="56"/>
      <c r="L22" s="57">
        <f>J22+K22</f>
        <v>0</v>
      </c>
      <c r="M22" s="58"/>
      <c r="N22" s="56"/>
      <c r="O22" s="59">
        <f t="shared" ref="O22" si="6">M22+N22</f>
        <v>0</v>
      </c>
      <c r="P22" s="60"/>
      <c r="Q22" s="2"/>
    </row>
    <row r="23" spans="1:17" ht="12.75" hidden="1" thickTop="1" x14ac:dyDescent="0.25">
      <c r="A23" s="61"/>
      <c r="B23" s="62" t="s">
        <v>34</v>
      </c>
      <c r="C23" s="63">
        <f t="shared" ref="C23" si="7">SUM(F23,I23,L23,O23)</f>
        <v>0</v>
      </c>
      <c r="D23" s="64"/>
      <c r="E23" s="65"/>
      <c r="F23" s="66">
        <f t="shared" ref="F23:F24" si="8">D23+E23</f>
        <v>0</v>
      </c>
      <c r="G23" s="67"/>
      <c r="H23" s="65"/>
      <c r="I23" s="68">
        <f>G23+H23</f>
        <v>0</v>
      </c>
      <c r="J23" s="64"/>
      <c r="K23" s="65"/>
      <c r="L23" s="66">
        <f>J23+K23</f>
        <v>0</v>
      </c>
      <c r="M23" s="67"/>
      <c r="N23" s="65"/>
      <c r="O23" s="68">
        <f>M23+N23</f>
        <v>0</v>
      </c>
      <c r="P23" s="69"/>
      <c r="Q23" s="2"/>
    </row>
    <row r="24" spans="1:17" s="33" customFormat="1" ht="25.5" thickTop="1" thickBot="1" x14ac:dyDescent="0.3">
      <c r="A24" s="70">
        <v>19300</v>
      </c>
      <c r="B24" s="70" t="s">
        <v>35</v>
      </c>
      <c r="C24" s="71">
        <f>SUM(F24,I24)</f>
        <v>41331</v>
      </c>
      <c r="D24" s="72">
        <f>15642+24200</f>
        <v>39842</v>
      </c>
      <c r="E24" s="356">
        <v>1489</v>
      </c>
      <c r="F24" s="357">
        <f t="shared" si="8"/>
        <v>41331</v>
      </c>
      <c r="G24" s="75"/>
      <c r="H24" s="356"/>
      <c r="I24" s="357">
        <f t="shared" ref="I24" si="9">G24+H24</f>
        <v>0</v>
      </c>
      <c r="J24" s="77" t="s">
        <v>36</v>
      </c>
      <c r="K24" s="78" t="s">
        <v>36</v>
      </c>
      <c r="L24" s="79" t="s">
        <v>36</v>
      </c>
      <c r="M24" s="80" t="s">
        <v>36</v>
      </c>
      <c r="N24" s="81" t="s">
        <v>36</v>
      </c>
      <c r="O24" s="81" t="s">
        <v>36</v>
      </c>
      <c r="P24" s="348"/>
      <c r="Q24" s="26"/>
    </row>
    <row r="25" spans="1:17" s="33" customFormat="1" ht="24.75" hidden="1" thickTop="1" x14ac:dyDescent="0.25">
      <c r="A25" s="82"/>
      <c r="B25" s="83" t="s">
        <v>37</v>
      </c>
      <c r="C25" s="84">
        <f>SUM(F25)</f>
        <v>0</v>
      </c>
      <c r="D25" s="85"/>
      <c r="E25" s="86"/>
      <c r="F25" s="87">
        <f>D25+E25</f>
        <v>0</v>
      </c>
      <c r="G25" s="88" t="s">
        <v>36</v>
      </c>
      <c r="H25" s="89" t="s">
        <v>36</v>
      </c>
      <c r="I25" s="90" t="s">
        <v>36</v>
      </c>
      <c r="J25" s="91" t="s">
        <v>36</v>
      </c>
      <c r="K25" s="89" t="s">
        <v>36</v>
      </c>
      <c r="L25" s="92" t="s">
        <v>36</v>
      </c>
      <c r="M25" s="93" t="s">
        <v>36</v>
      </c>
      <c r="N25" s="90" t="s">
        <v>36</v>
      </c>
      <c r="O25" s="90" t="s">
        <v>36</v>
      </c>
      <c r="P25" s="94"/>
      <c r="Q25" s="26"/>
    </row>
    <row r="26" spans="1:17" s="33" customFormat="1" ht="24.75" hidden="1" thickTop="1" x14ac:dyDescent="0.25">
      <c r="A26" s="83">
        <v>21300</v>
      </c>
      <c r="B26" s="83" t="s">
        <v>38</v>
      </c>
      <c r="C26" s="84">
        <f>SUM(L26)</f>
        <v>0</v>
      </c>
      <c r="D26" s="91" t="s">
        <v>36</v>
      </c>
      <c r="E26" s="89" t="s">
        <v>36</v>
      </c>
      <c r="F26" s="92" t="s">
        <v>36</v>
      </c>
      <c r="G26" s="88" t="s">
        <v>36</v>
      </c>
      <c r="H26" s="89" t="s">
        <v>36</v>
      </c>
      <c r="I26" s="90" t="s">
        <v>36</v>
      </c>
      <c r="J26" s="95">
        <f t="shared" ref="J26:K26" si="10">SUM(J27,J31,J33,J36)</f>
        <v>0</v>
      </c>
      <c r="K26" s="96">
        <f t="shared" si="10"/>
        <v>0</v>
      </c>
      <c r="L26" s="97">
        <f>SUM(L27,L31,L33,L36)</f>
        <v>0</v>
      </c>
      <c r="M26" s="93" t="s">
        <v>36</v>
      </c>
      <c r="N26" s="90" t="s">
        <v>36</v>
      </c>
      <c r="O26" s="90" t="s">
        <v>36</v>
      </c>
      <c r="P26" s="94"/>
      <c r="Q26" s="26"/>
    </row>
    <row r="27" spans="1:17" s="33" customFormat="1" ht="12.75" hidden="1" thickTop="1" x14ac:dyDescent="0.25">
      <c r="A27" s="98">
        <v>21350</v>
      </c>
      <c r="B27" s="83" t="s">
        <v>39</v>
      </c>
      <c r="C27" s="84">
        <f t="shared" ref="C27:C40" si="11">SUM(L27)</f>
        <v>0</v>
      </c>
      <c r="D27" s="91" t="s">
        <v>36</v>
      </c>
      <c r="E27" s="89" t="s">
        <v>36</v>
      </c>
      <c r="F27" s="92" t="s">
        <v>36</v>
      </c>
      <c r="G27" s="88" t="s">
        <v>36</v>
      </c>
      <c r="H27" s="89" t="s">
        <v>36</v>
      </c>
      <c r="I27" s="90" t="s">
        <v>36</v>
      </c>
      <c r="J27" s="95">
        <f t="shared" ref="J27:K27" si="12">SUM(J28:J30)</f>
        <v>0</v>
      </c>
      <c r="K27" s="96">
        <f t="shared" si="12"/>
        <v>0</v>
      </c>
      <c r="L27" s="97">
        <f>SUM(L28:L30)</f>
        <v>0</v>
      </c>
      <c r="M27" s="93" t="s">
        <v>36</v>
      </c>
      <c r="N27" s="90" t="s">
        <v>36</v>
      </c>
      <c r="O27" s="90" t="s">
        <v>36</v>
      </c>
      <c r="P27" s="94"/>
      <c r="Q27" s="26"/>
    </row>
    <row r="28" spans="1:17" ht="12.75" hidden="1" thickTop="1" x14ac:dyDescent="0.25">
      <c r="A28" s="52">
        <v>21351</v>
      </c>
      <c r="B28" s="99" t="s">
        <v>40</v>
      </c>
      <c r="C28" s="100">
        <f t="shared" si="11"/>
        <v>0</v>
      </c>
      <c r="D28" s="101" t="s">
        <v>36</v>
      </c>
      <c r="E28" s="102" t="s">
        <v>36</v>
      </c>
      <c r="F28" s="103" t="s">
        <v>36</v>
      </c>
      <c r="G28" s="104" t="s">
        <v>36</v>
      </c>
      <c r="H28" s="102" t="s">
        <v>36</v>
      </c>
      <c r="I28" s="105" t="s">
        <v>36</v>
      </c>
      <c r="J28" s="106"/>
      <c r="K28" s="107"/>
      <c r="L28" s="108">
        <f t="shared" ref="L28:L30" si="13">J28+K28</f>
        <v>0</v>
      </c>
      <c r="M28" s="109" t="s">
        <v>36</v>
      </c>
      <c r="N28" s="105" t="s">
        <v>36</v>
      </c>
      <c r="O28" s="105" t="s">
        <v>36</v>
      </c>
      <c r="P28" s="110"/>
      <c r="Q28" s="2"/>
    </row>
    <row r="29" spans="1:17" ht="12.75" hidden="1" thickTop="1" x14ac:dyDescent="0.25">
      <c r="A29" s="61">
        <v>21352</v>
      </c>
      <c r="B29" s="111" t="s">
        <v>41</v>
      </c>
      <c r="C29" s="112">
        <f t="shared" si="11"/>
        <v>0</v>
      </c>
      <c r="D29" s="113" t="s">
        <v>36</v>
      </c>
      <c r="E29" s="114" t="s">
        <v>36</v>
      </c>
      <c r="F29" s="115" t="s">
        <v>36</v>
      </c>
      <c r="G29" s="116" t="s">
        <v>36</v>
      </c>
      <c r="H29" s="114" t="s">
        <v>36</v>
      </c>
      <c r="I29" s="117" t="s">
        <v>36</v>
      </c>
      <c r="J29" s="118"/>
      <c r="K29" s="119"/>
      <c r="L29" s="120">
        <f t="shared" si="13"/>
        <v>0</v>
      </c>
      <c r="M29" s="121" t="s">
        <v>36</v>
      </c>
      <c r="N29" s="117" t="s">
        <v>36</v>
      </c>
      <c r="O29" s="117" t="s">
        <v>36</v>
      </c>
      <c r="P29" s="122"/>
      <c r="Q29" s="2"/>
    </row>
    <row r="30" spans="1:17" ht="24.75" hidden="1" thickTop="1" x14ac:dyDescent="0.25">
      <c r="A30" s="61">
        <v>21359</v>
      </c>
      <c r="B30" s="111" t="s">
        <v>42</v>
      </c>
      <c r="C30" s="112">
        <f t="shared" si="11"/>
        <v>0</v>
      </c>
      <c r="D30" s="113" t="s">
        <v>36</v>
      </c>
      <c r="E30" s="114" t="s">
        <v>36</v>
      </c>
      <c r="F30" s="115" t="s">
        <v>36</v>
      </c>
      <c r="G30" s="116" t="s">
        <v>36</v>
      </c>
      <c r="H30" s="114" t="s">
        <v>36</v>
      </c>
      <c r="I30" s="117" t="s">
        <v>36</v>
      </c>
      <c r="J30" s="118"/>
      <c r="K30" s="119"/>
      <c r="L30" s="120">
        <f t="shared" si="13"/>
        <v>0</v>
      </c>
      <c r="M30" s="121" t="s">
        <v>36</v>
      </c>
      <c r="N30" s="117" t="s">
        <v>36</v>
      </c>
      <c r="O30" s="117" t="s">
        <v>36</v>
      </c>
      <c r="P30" s="122"/>
      <c r="Q30" s="2"/>
    </row>
    <row r="31" spans="1:17" s="33" customFormat="1" ht="24.75" hidden="1" thickTop="1" x14ac:dyDescent="0.25">
      <c r="A31" s="98">
        <v>21370</v>
      </c>
      <c r="B31" s="83" t="s">
        <v>43</v>
      </c>
      <c r="C31" s="84">
        <f t="shared" si="11"/>
        <v>0</v>
      </c>
      <c r="D31" s="91" t="s">
        <v>36</v>
      </c>
      <c r="E31" s="89" t="s">
        <v>36</v>
      </c>
      <c r="F31" s="92" t="s">
        <v>36</v>
      </c>
      <c r="G31" s="88" t="s">
        <v>36</v>
      </c>
      <c r="H31" s="89" t="s">
        <v>36</v>
      </c>
      <c r="I31" s="90" t="s">
        <v>36</v>
      </c>
      <c r="J31" s="95">
        <f t="shared" ref="J31:K31" si="14">SUM(J32)</f>
        <v>0</v>
      </c>
      <c r="K31" s="96">
        <f t="shared" si="14"/>
        <v>0</v>
      </c>
      <c r="L31" s="97">
        <f>SUM(L32)</f>
        <v>0</v>
      </c>
      <c r="M31" s="93" t="s">
        <v>36</v>
      </c>
      <c r="N31" s="90" t="s">
        <v>36</v>
      </c>
      <c r="O31" s="90" t="s">
        <v>36</v>
      </c>
      <c r="P31" s="94"/>
      <c r="Q31" s="26"/>
    </row>
    <row r="32" spans="1:17" ht="24.75" hidden="1" thickTop="1" x14ac:dyDescent="0.25">
      <c r="A32" s="123">
        <v>21379</v>
      </c>
      <c r="B32" s="124" t="s">
        <v>44</v>
      </c>
      <c r="C32" s="125">
        <f t="shared" si="11"/>
        <v>0</v>
      </c>
      <c r="D32" s="126" t="s">
        <v>36</v>
      </c>
      <c r="E32" s="127" t="s">
        <v>36</v>
      </c>
      <c r="F32" s="128" t="s">
        <v>36</v>
      </c>
      <c r="G32" s="129" t="s">
        <v>36</v>
      </c>
      <c r="H32" s="127" t="s">
        <v>36</v>
      </c>
      <c r="I32" s="130" t="s">
        <v>36</v>
      </c>
      <c r="J32" s="131"/>
      <c r="K32" s="132"/>
      <c r="L32" s="133">
        <f>J32+K32</f>
        <v>0</v>
      </c>
      <c r="M32" s="134" t="s">
        <v>36</v>
      </c>
      <c r="N32" s="130" t="s">
        <v>36</v>
      </c>
      <c r="O32" s="130" t="s">
        <v>36</v>
      </c>
      <c r="P32" s="135"/>
      <c r="Q32" s="2"/>
    </row>
    <row r="33" spans="1:17" s="33" customFormat="1" ht="12.75" hidden="1" thickTop="1" x14ac:dyDescent="0.25">
      <c r="A33" s="98">
        <v>21380</v>
      </c>
      <c r="B33" s="83" t="s">
        <v>45</v>
      </c>
      <c r="C33" s="84">
        <f t="shared" si="11"/>
        <v>0</v>
      </c>
      <c r="D33" s="91" t="s">
        <v>36</v>
      </c>
      <c r="E33" s="89" t="s">
        <v>36</v>
      </c>
      <c r="F33" s="92" t="s">
        <v>36</v>
      </c>
      <c r="G33" s="88" t="s">
        <v>36</v>
      </c>
      <c r="H33" s="89" t="s">
        <v>36</v>
      </c>
      <c r="I33" s="90" t="s">
        <v>36</v>
      </c>
      <c r="J33" s="95">
        <f t="shared" ref="J33:K33" si="15">SUM(J34:J35)</f>
        <v>0</v>
      </c>
      <c r="K33" s="96">
        <f t="shared" si="15"/>
        <v>0</v>
      </c>
      <c r="L33" s="97">
        <f>SUM(L34:L35)</f>
        <v>0</v>
      </c>
      <c r="M33" s="93" t="s">
        <v>36</v>
      </c>
      <c r="N33" s="90" t="s">
        <v>36</v>
      </c>
      <c r="O33" s="90" t="s">
        <v>36</v>
      </c>
      <c r="P33" s="94"/>
      <c r="Q33" s="26"/>
    </row>
    <row r="34" spans="1:17" ht="12.75" hidden="1" thickTop="1" x14ac:dyDescent="0.25">
      <c r="A34" s="53">
        <v>21381</v>
      </c>
      <c r="B34" s="99" t="s">
        <v>46</v>
      </c>
      <c r="C34" s="100">
        <f t="shared" si="11"/>
        <v>0</v>
      </c>
      <c r="D34" s="101" t="s">
        <v>36</v>
      </c>
      <c r="E34" s="102" t="s">
        <v>36</v>
      </c>
      <c r="F34" s="103" t="s">
        <v>36</v>
      </c>
      <c r="G34" s="104" t="s">
        <v>36</v>
      </c>
      <c r="H34" s="102" t="s">
        <v>36</v>
      </c>
      <c r="I34" s="105" t="s">
        <v>36</v>
      </c>
      <c r="J34" s="106"/>
      <c r="K34" s="107"/>
      <c r="L34" s="108">
        <f t="shared" ref="L34:L35" si="16">J34+K34</f>
        <v>0</v>
      </c>
      <c r="M34" s="109" t="s">
        <v>36</v>
      </c>
      <c r="N34" s="105" t="s">
        <v>36</v>
      </c>
      <c r="O34" s="105" t="s">
        <v>36</v>
      </c>
      <c r="P34" s="110"/>
      <c r="Q34" s="2"/>
    </row>
    <row r="35" spans="1:17" ht="12.75" hidden="1" thickTop="1" x14ac:dyDescent="0.25">
      <c r="A35" s="62">
        <v>21383</v>
      </c>
      <c r="B35" s="111" t="s">
        <v>47</v>
      </c>
      <c r="C35" s="112">
        <f t="shared" si="11"/>
        <v>0</v>
      </c>
      <c r="D35" s="113" t="s">
        <v>36</v>
      </c>
      <c r="E35" s="114" t="s">
        <v>36</v>
      </c>
      <c r="F35" s="115" t="s">
        <v>36</v>
      </c>
      <c r="G35" s="116" t="s">
        <v>36</v>
      </c>
      <c r="H35" s="114" t="s">
        <v>36</v>
      </c>
      <c r="I35" s="117" t="s">
        <v>36</v>
      </c>
      <c r="J35" s="118"/>
      <c r="K35" s="119"/>
      <c r="L35" s="120">
        <f t="shared" si="16"/>
        <v>0</v>
      </c>
      <c r="M35" s="121" t="s">
        <v>36</v>
      </c>
      <c r="N35" s="117" t="s">
        <v>36</v>
      </c>
      <c r="O35" s="117" t="s">
        <v>36</v>
      </c>
      <c r="P35" s="122"/>
      <c r="Q35" s="2"/>
    </row>
    <row r="36" spans="1:17" s="33" customFormat="1" ht="24.75" hidden="1" thickTop="1" x14ac:dyDescent="0.25">
      <c r="A36" s="98">
        <v>21390</v>
      </c>
      <c r="B36" s="83" t="s">
        <v>48</v>
      </c>
      <c r="C36" s="84">
        <f t="shared" si="11"/>
        <v>0</v>
      </c>
      <c r="D36" s="91" t="s">
        <v>36</v>
      </c>
      <c r="E36" s="89" t="s">
        <v>36</v>
      </c>
      <c r="F36" s="92" t="s">
        <v>36</v>
      </c>
      <c r="G36" s="88" t="s">
        <v>36</v>
      </c>
      <c r="H36" s="89" t="s">
        <v>36</v>
      </c>
      <c r="I36" s="90" t="s">
        <v>36</v>
      </c>
      <c r="J36" s="95">
        <f t="shared" ref="J36:K36" si="17">SUM(J37:J40)</f>
        <v>0</v>
      </c>
      <c r="K36" s="96">
        <f t="shared" si="17"/>
        <v>0</v>
      </c>
      <c r="L36" s="97">
        <f>SUM(L37:L40)</f>
        <v>0</v>
      </c>
      <c r="M36" s="93" t="s">
        <v>36</v>
      </c>
      <c r="N36" s="90" t="s">
        <v>36</v>
      </c>
      <c r="O36" s="90" t="s">
        <v>36</v>
      </c>
      <c r="P36" s="94"/>
      <c r="Q36" s="26"/>
    </row>
    <row r="37" spans="1:17" ht="24.75" hidden="1" thickTop="1" x14ac:dyDescent="0.25">
      <c r="A37" s="53">
        <v>21391</v>
      </c>
      <c r="B37" s="99" t="s">
        <v>49</v>
      </c>
      <c r="C37" s="100">
        <f t="shared" si="11"/>
        <v>0</v>
      </c>
      <c r="D37" s="101" t="s">
        <v>36</v>
      </c>
      <c r="E37" s="102" t="s">
        <v>36</v>
      </c>
      <c r="F37" s="103" t="s">
        <v>36</v>
      </c>
      <c r="G37" s="104" t="s">
        <v>36</v>
      </c>
      <c r="H37" s="102" t="s">
        <v>36</v>
      </c>
      <c r="I37" s="105" t="s">
        <v>36</v>
      </c>
      <c r="J37" s="106"/>
      <c r="K37" s="107"/>
      <c r="L37" s="108">
        <f t="shared" ref="L37:L40" si="18">J37+K37</f>
        <v>0</v>
      </c>
      <c r="M37" s="109" t="s">
        <v>36</v>
      </c>
      <c r="N37" s="105" t="s">
        <v>36</v>
      </c>
      <c r="O37" s="105" t="s">
        <v>36</v>
      </c>
      <c r="P37" s="110"/>
      <c r="Q37" s="2"/>
    </row>
    <row r="38" spans="1:17" ht="12.75" hidden="1" thickTop="1" x14ac:dyDescent="0.25">
      <c r="A38" s="62">
        <v>21393</v>
      </c>
      <c r="B38" s="111" t="s">
        <v>50</v>
      </c>
      <c r="C38" s="112">
        <f t="shared" si="11"/>
        <v>0</v>
      </c>
      <c r="D38" s="113" t="s">
        <v>36</v>
      </c>
      <c r="E38" s="114" t="s">
        <v>36</v>
      </c>
      <c r="F38" s="115" t="s">
        <v>36</v>
      </c>
      <c r="G38" s="116" t="s">
        <v>36</v>
      </c>
      <c r="H38" s="114" t="s">
        <v>36</v>
      </c>
      <c r="I38" s="117" t="s">
        <v>36</v>
      </c>
      <c r="J38" s="118"/>
      <c r="K38" s="119"/>
      <c r="L38" s="120">
        <f t="shared" si="18"/>
        <v>0</v>
      </c>
      <c r="M38" s="121" t="s">
        <v>36</v>
      </c>
      <c r="N38" s="117" t="s">
        <v>36</v>
      </c>
      <c r="O38" s="117" t="s">
        <v>36</v>
      </c>
      <c r="P38" s="122"/>
      <c r="Q38" s="2"/>
    </row>
    <row r="39" spans="1:17" ht="12.75" hidden="1" thickTop="1" x14ac:dyDescent="0.25">
      <c r="A39" s="62">
        <v>21395</v>
      </c>
      <c r="B39" s="111" t="s">
        <v>51</v>
      </c>
      <c r="C39" s="112">
        <f t="shared" si="11"/>
        <v>0</v>
      </c>
      <c r="D39" s="113" t="s">
        <v>36</v>
      </c>
      <c r="E39" s="114" t="s">
        <v>36</v>
      </c>
      <c r="F39" s="115" t="s">
        <v>36</v>
      </c>
      <c r="G39" s="116" t="s">
        <v>36</v>
      </c>
      <c r="H39" s="114" t="s">
        <v>36</v>
      </c>
      <c r="I39" s="117" t="s">
        <v>36</v>
      </c>
      <c r="J39" s="118"/>
      <c r="K39" s="119"/>
      <c r="L39" s="120">
        <f t="shared" si="18"/>
        <v>0</v>
      </c>
      <c r="M39" s="121" t="s">
        <v>36</v>
      </c>
      <c r="N39" s="117" t="s">
        <v>36</v>
      </c>
      <c r="O39" s="117" t="s">
        <v>36</v>
      </c>
      <c r="P39" s="122"/>
      <c r="Q39" s="2"/>
    </row>
    <row r="40" spans="1:17" ht="12.75" hidden="1" thickTop="1" x14ac:dyDescent="0.25">
      <c r="A40" s="62">
        <v>21399</v>
      </c>
      <c r="B40" s="111" t="s">
        <v>52</v>
      </c>
      <c r="C40" s="112">
        <f t="shared" si="11"/>
        <v>0</v>
      </c>
      <c r="D40" s="113" t="s">
        <v>36</v>
      </c>
      <c r="E40" s="114" t="s">
        <v>36</v>
      </c>
      <c r="F40" s="115" t="s">
        <v>36</v>
      </c>
      <c r="G40" s="116" t="s">
        <v>36</v>
      </c>
      <c r="H40" s="114" t="s">
        <v>36</v>
      </c>
      <c r="I40" s="117" t="s">
        <v>36</v>
      </c>
      <c r="J40" s="118"/>
      <c r="K40" s="119"/>
      <c r="L40" s="120">
        <f t="shared" si="18"/>
        <v>0</v>
      </c>
      <c r="M40" s="121" t="s">
        <v>36</v>
      </c>
      <c r="N40" s="117" t="s">
        <v>36</v>
      </c>
      <c r="O40" s="117" t="s">
        <v>36</v>
      </c>
      <c r="P40" s="122"/>
      <c r="Q40" s="2"/>
    </row>
    <row r="41" spans="1:17" s="33" customFormat="1" ht="36.75" hidden="1" customHeight="1" x14ac:dyDescent="0.25">
      <c r="A41" s="98">
        <v>21420</v>
      </c>
      <c r="B41" s="83" t="s">
        <v>53</v>
      </c>
      <c r="C41" s="136">
        <f>SUM(F41)</f>
        <v>0</v>
      </c>
      <c r="D41" s="137"/>
      <c r="E41" s="138"/>
      <c r="F41" s="87">
        <f>D41+E41</f>
        <v>0</v>
      </c>
      <c r="G41" s="88" t="s">
        <v>36</v>
      </c>
      <c r="H41" s="89" t="s">
        <v>36</v>
      </c>
      <c r="I41" s="90" t="s">
        <v>36</v>
      </c>
      <c r="J41" s="91" t="s">
        <v>36</v>
      </c>
      <c r="K41" s="89" t="s">
        <v>36</v>
      </c>
      <c r="L41" s="92" t="s">
        <v>36</v>
      </c>
      <c r="M41" s="93" t="s">
        <v>36</v>
      </c>
      <c r="N41" s="90" t="s">
        <v>36</v>
      </c>
      <c r="O41" s="90" t="s">
        <v>36</v>
      </c>
      <c r="P41" s="94"/>
      <c r="Q41" s="26"/>
    </row>
    <row r="42" spans="1:17" s="33" customFormat="1" ht="24.75" hidden="1" thickTop="1" x14ac:dyDescent="0.25">
      <c r="A42" s="139">
        <v>21490</v>
      </c>
      <c r="B42" s="140" t="s">
        <v>54</v>
      </c>
      <c r="C42" s="136">
        <f>SUM(F42,I42,L42)</f>
        <v>0</v>
      </c>
      <c r="D42" s="141">
        <f>D43</f>
        <v>0</v>
      </c>
      <c r="E42" s="142">
        <f t="shared" ref="E42" si="19">E43</f>
        <v>0</v>
      </c>
      <c r="F42" s="143">
        <f>F43</f>
        <v>0</v>
      </c>
      <c r="G42" s="144">
        <f t="shared" ref="G42:K42" si="20">G43</f>
        <v>0</v>
      </c>
      <c r="H42" s="142">
        <f t="shared" si="20"/>
        <v>0</v>
      </c>
      <c r="I42" s="145">
        <f t="shared" si="20"/>
        <v>0</v>
      </c>
      <c r="J42" s="141">
        <f t="shared" si="20"/>
        <v>0</v>
      </c>
      <c r="K42" s="142">
        <f t="shared" si="20"/>
        <v>0</v>
      </c>
      <c r="L42" s="143">
        <f>L43</f>
        <v>0</v>
      </c>
      <c r="M42" s="93" t="s">
        <v>36</v>
      </c>
      <c r="N42" s="90" t="s">
        <v>36</v>
      </c>
      <c r="O42" s="90" t="s">
        <v>36</v>
      </c>
      <c r="P42" s="94"/>
      <c r="Q42" s="26"/>
    </row>
    <row r="43" spans="1:17" s="33" customFormat="1" ht="12.75" hidden="1" thickTop="1" x14ac:dyDescent="0.25">
      <c r="A43" s="62">
        <v>21499</v>
      </c>
      <c r="B43" s="111" t="s">
        <v>55</v>
      </c>
      <c r="C43" s="146">
        <f>SUM(F43,I43,L43)</f>
        <v>0</v>
      </c>
      <c r="D43" s="147"/>
      <c r="E43" s="148"/>
      <c r="F43" s="108">
        <f>D43+E43</f>
        <v>0</v>
      </c>
      <c r="G43" s="149"/>
      <c r="H43" s="150"/>
      <c r="I43" s="151">
        <f>G43+H43</f>
        <v>0</v>
      </c>
      <c r="J43" s="152"/>
      <c r="K43" s="150"/>
      <c r="L43" s="108">
        <f>J43+K43</f>
        <v>0</v>
      </c>
      <c r="M43" s="134" t="s">
        <v>36</v>
      </c>
      <c r="N43" s="130" t="s">
        <v>36</v>
      </c>
      <c r="O43" s="130" t="s">
        <v>36</v>
      </c>
      <c r="P43" s="135"/>
      <c r="Q43" s="26"/>
    </row>
    <row r="44" spans="1:17" ht="12.75" hidden="1" thickTop="1" x14ac:dyDescent="0.25">
      <c r="A44" s="153">
        <v>23000</v>
      </c>
      <c r="B44" s="154" t="s">
        <v>56</v>
      </c>
      <c r="C44" s="136">
        <f>SUM(O44)</f>
        <v>0</v>
      </c>
      <c r="D44" s="155" t="s">
        <v>36</v>
      </c>
      <c r="E44" s="156" t="s">
        <v>36</v>
      </c>
      <c r="F44" s="157" t="s">
        <v>36</v>
      </c>
      <c r="G44" s="158" t="s">
        <v>36</v>
      </c>
      <c r="H44" s="156" t="s">
        <v>36</v>
      </c>
      <c r="I44" s="159" t="s">
        <v>36</v>
      </c>
      <c r="J44" s="155" t="s">
        <v>36</v>
      </c>
      <c r="K44" s="156" t="s">
        <v>36</v>
      </c>
      <c r="L44" s="157" t="s">
        <v>36</v>
      </c>
      <c r="M44" s="160">
        <f t="shared" ref="M44:N44" si="21">SUM(M45:M46)</f>
        <v>0</v>
      </c>
      <c r="N44" s="161">
        <f t="shared" si="21"/>
        <v>0</v>
      </c>
      <c r="O44" s="161">
        <f>SUM(O45:O46)</f>
        <v>0</v>
      </c>
      <c r="P44" s="162"/>
      <c r="Q44" s="2"/>
    </row>
    <row r="45" spans="1:17" ht="24.75" hidden="1" thickTop="1" x14ac:dyDescent="0.25">
      <c r="A45" s="163">
        <v>23410</v>
      </c>
      <c r="B45" s="164" t="s">
        <v>57</v>
      </c>
      <c r="C45" s="165">
        <f t="shared" ref="C45:C46" si="22">SUM(O45)</f>
        <v>0</v>
      </c>
      <c r="D45" s="166" t="s">
        <v>36</v>
      </c>
      <c r="E45" s="167" t="s">
        <v>36</v>
      </c>
      <c r="F45" s="168" t="s">
        <v>36</v>
      </c>
      <c r="G45" s="169" t="s">
        <v>36</v>
      </c>
      <c r="H45" s="167" t="s">
        <v>36</v>
      </c>
      <c r="I45" s="170" t="s">
        <v>36</v>
      </c>
      <c r="J45" s="166" t="s">
        <v>36</v>
      </c>
      <c r="K45" s="167" t="s">
        <v>36</v>
      </c>
      <c r="L45" s="168" t="s">
        <v>36</v>
      </c>
      <c r="M45" s="171"/>
      <c r="N45" s="172"/>
      <c r="O45" s="173">
        <f t="shared" ref="O45:O46" si="23">M45+N45</f>
        <v>0</v>
      </c>
      <c r="P45" s="174"/>
      <c r="Q45" s="2"/>
    </row>
    <row r="46" spans="1:17" ht="24.75" hidden="1" thickTop="1" x14ac:dyDescent="0.25">
      <c r="A46" s="163">
        <v>23510</v>
      </c>
      <c r="B46" s="164" t="s">
        <v>58</v>
      </c>
      <c r="C46" s="165">
        <f t="shared" si="22"/>
        <v>0</v>
      </c>
      <c r="D46" s="166" t="s">
        <v>36</v>
      </c>
      <c r="E46" s="167" t="s">
        <v>36</v>
      </c>
      <c r="F46" s="168" t="s">
        <v>36</v>
      </c>
      <c r="G46" s="169" t="s">
        <v>36</v>
      </c>
      <c r="H46" s="167" t="s">
        <v>36</v>
      </c>
      <c r="I46" s="170" t="s">
        <v>36</v>
      </c>
      <c r="J46" s="166" t="s">
        <v>36</v>
      </c>
      <c r="K46" s="167" t="s">
        <v>36</v>
      </c>
      <c r="L46" s="168" t="s">
        <v>36</v>
      </c>
      <c r="M46" s="171"/>
      <c r="N46" s="172"/>
      <c r="O46" s="173">
        <f t="shared" si="23"/>
        <v>0</v>
      </c>
      <c r="P46" s="174"/>
      <c r="Q46" s="2"/>
    </row>
    <row r="47" spans="1:17" ht="12.75" thickTop="1" x14ac:dyDescent="0.25">
      <c r="A47" s="175"/>
      <c r="B47" s="164"/>
      <c r="C47" s="176"/>
      <c r="D47" s="177"/>
      <c r="E47" s="358"/>
      <c r="F47" s="359"/>
      <c r="G47" s="169"/>
      <c r="H47" s="170"/>
      <c r="I47" s="359"/>
      <c r="J47" s="166"/>
      <c r="K47" s="167"/>
      <c r="L47" s="179"/>
      <c r="M47" s="180"/>
      <c r="N47" s="181"/>
      <c r="O47" s="173"/>
      <c r="P47" s="174"/>
      <c r="Q47" s="2"/>
    </row>
    <row r="48" spans="1:17" s="33" customFormat="1" x14ac:dyDescent="0.25">
      <c r="A48" s="182"/>
      <c r="B48" s="183" t="s">
        <v>59</v>
      </c>
      <c r="C48" s="184"/>
      <c r="D48" s="185"/>
      <c r="E48" s="360"/>
      <c r="F48" s="361"/>
      <c r="G48" s="188"/>
      <c r="H48" s="190"/>
      <c r="I48" s="361"/>
      <c r="J48" s="191"/>
      <c r="K48" s="189"/>
      <c r="L48" s="187"/>
      <c r="M48" s="188"/>
      <c r="N48" s="189"/>
      <c r="O48" s="190"/>
      <c r="P48" s="192"/>
      <c r="Q48" s="26"/>
    </row>
    <row r="49" spans="1:17" s="33" customFormat="1" ht="12.75" thickBot="1" x14ac:dyDescent="0.3">
      <c r="A49" s="193"/>
      <c r="B49" s="34" t="s">
        <v>60</v>
      </c>
      <c r="C49" s="194">
        <f t="shared" ref="C49:C112" si="24">SUM(F49,I49,L49,O49)</f>
        <v>41331</v>
      </c>
      <c r="D49" s="195">
        <f>SUM(D50,D281)</f>
        <v>39842</v>
      </c>
      <c r="E49" s="199">
        <f t="shared" ref="E49" si="25">SUM(E50,E281)</f>
        <v>1489</v>
      </c>
      <c r="F49" s="362">
        <f>SUM(F50,F281)</f>
        <v>41331</v>
      </c>
      <c r="G49" s="198">
        <f t="shared" ref="G49:O49" si="26">SUM(G50,G281)</f>
        <v>0</v>
      </c>
      <c r="H49" s="199">
        <f t="shared" si="26"/>
        <v>0</v>
      </c>
      <c r="I49" s="362">
        <f t="shared" si="26"/>
        <v>0</v>
      </c>
      <c r="J49" s="195">
        <f t="shared" si="26"/>
        <v>0</v>
      </c>
      <c r="K49" s="196">
        <f t="shared" si="26"/>
        <v>0</v>
      </c>
      <c r="L49" s="197">
        <f t="shared" si="26"/>
        <v>0</v>
      </c>
      <c r="M49" s="198">
        <f t="shared" si="26"/>
        <v>0</v>
      </c>
      <c r="N49" s="196">
        <f t="shared" si="26"/>
        <v>0</v>
      </c>
      <c r="O49" s="199">
        <f t="shared" si="26"/>
        <v>0</v>
      </c>
      <c r="P49" s="200"/>
      <c r="Q49" s="26"/>
    </row>
    <row r="50" spans="1:17" s="33" customFormat="1" ht="36.75" thickTop="1" x14ac:dyDescent="0.25">
      <c r="A50" s="201"/>
      <c r="B50" s="202" t="s">
        <v>61</v>
      </c>
      <c r="C50" s="203">
        <f t="shared" si="24"/>
        <v>41331</v>
      </c>
      <c r="D50" s="204">
        <f>SUM(D51,D193)</f>
        <v>39842</v>
      </c>
      <c r="E50" s="208">
        <f t="shared" ref="E50" si="27">SUM(E51,E193)</f>
        <v>1489</v>
      </c>
      <c r="F50" s="363">
        <f>SUM(F51,F193)</f>
        <v>41331</v>
      </c>
      <c r="G50" s="207">
        <f t="shared" ref="G50:O50" si="28">SUM(G51,G193)</f>
        <v>0</v>
      </c>
      <c r="H50" s="208">
        <f t="shared" si="28"/>
        <v>0</v>
      </c>
      <c r="I50" s="363">
        <f t="shared" si="28"/>
        <v>0</v>
      </c>
      <c r="J50" s="204">
        <f t="shared" si="28"/>
        <v>0</v>
      </c>
      <c r="K50" s="205">
        <f t="shared" si="28"/>
        <v>0</v>
      </c>
      <c r="L50" s="206">
        <f t="shared" si="28"/>
        <v>0</v>
      </c>
      <c r="M50" s="207">
        <f t="shared" si="28"/>
        <v>0</v>
      </c>
      <c r="N50" s="205">
        <f t="shared" si="28"/>
        <v>0</v>
      </c>
      <c r="O50" s="208">
        <f t="shared" si="28"/>
        <v>0</v>
      </c>
      <c r="P50" s="209"/>
      <c r="Q50" s="26"/>
    </row>
    <row r="51" spans="1:17" s="33" customFormat="1" ht="24" hidden="1" x14ac:dyDescent="0.25">
      <c r="A51" s="210"/>
      <c r="B51" s="24" t="s">
        <v>62</v>
      </c>
      <c r="C51" s="211">
        <f t="shared" si="24"/>
        <v>0</v>
      </c>
      <c r="D51" s="212">
        <f>SUM(D52,D74,D172,D186)</f>
        <v>0</v>
      </c>
      <c r="E51" s="213">
        <f t="shared" ref="E51" si="29">SUM(E52,E74,E172,E186)</f>
        <v>0</v>
      </c>
      <c r="F51" s="214">
        <f>SUM(F52,F74,F172,F186)</f>
        <v>0</v>
      </c>
      <c r="G51" s="215">
        <f t="shared" ref="G51:O51" si="30">SUM(G52,G74,G172,G186)</f>
        <v>0</v>
      </c>
      <c r="H51" s="213">
        <f t="shared" si="30"/>
        <v>0</v>
      </c>
      <c r="I51" s="216">
        <f t="shared" si="30"/>
        <v>0</v>
      </c>
      <c r="J51" s="212">
        <f t="shared" si="30"/>
        <v>0</v>
      </c>
      <c r="K51" s="213">
        <f t="shared" si="30"/>
        <v>0</v>
      </c>
      <c r="L51" s="214">
        <f t="shared" si="30"/>
        <v>0</v>
      </c>
      <c r="M51" s="215">
        <f t="shared" si="30"/>
        <v>0</v>
      </c>
      <c r="N51" s="213">
        <f t="shared" si="30"/>
        <v>0</v>
      </c>
      <c r="O51" s="216">
        <f t="shared" si="30"/>
        <v>0</v>
      </c>
      <c r="P51" s="217"/>
      <c r="Q51" s="26"/>
    </row>
    <row r="52" spans="1:17" s="33" customFormat="1" hidden="1" x14ac:dyDescent="0.25">
      <c r="A52" s="218">
        <v>1000</v>
      </c>
      <c r="B52" s="218" t="s">
        <v>63</v>
      </c>
      <c r="C52" s="219">
        <f t="shared" si="24"/>
        <v>0</v>
      </c>
      <c r="D52" s="220">
        <f>SUM(D53,D66)</f>
        <v>0</v>
      </c>
      <c r="E52" s="221">
        <f t="shared" ref="E52" si="31">SUM(E53,E66)</f>
        <v>0</v>
      </c>
      <c r="F52" s="222">
        <f>SUM(F53,F66)</f>
        <v>0</v>
      </c>
      <c r="G52" s="223">
        <f t="shared" ref="G52:O52" si="32">SUM(G53,G66)</f>
        <v>0</v>
      </c>
      <c r="H52" s="221">
        <f t="shared" si="32"/>
        <v>0</v>
      </c>
      <c r="I52" s="224">
        <f t="shared" si="32"/>
        <v>0</v>
      </c>
      <c r="J52" s="220">
        <f t="shared" si="32"/>
        <v>0</v>
      </c>
      <c r="K52" s="221">
        <f t="shared" si="32"/>
        <v>0</v>
      </c>
      <c r="L52" s="222">
        <f t="shared" si="32"/>
        <v>0</v>
      </c>
      <c r="M52" s="223">
        <f t="shared" si="32"/>
        <v>0</v>
      </c>
      <c r="N52" s="221">
        <f t="shared" si="32"/>
        <v>0</v>
      </c>
      <c r="O52" s="224">
        <f t="shared" si="32"/>
        <v>0</v>
      </c>
      <c r="P52" s="225"/>
      <c r="Q52" s="26"/>
    </row>
    <row r="53" spans="1:17" hidden="1" x14ac:dyDescent="0.25">
      <c r="A53" s="83">
        <v>1100</v>
      </c>
      <c r="B53" s="226" t="s">
        <v>64</v>
      </c>
      <c r="C53" s="84">
        <f t="shared" si="24"/>
        <v>0</v>
      </c>
      <c r="D53" s="95">
        <f>SUM(D54,D57,D65)</f>
        <v>0</v>
      </c>
      <c r="E53" s="96">
        <f t="shared" ref="E53" si="33">SUM(E54,E57,E65)</f>
        <v>0</v>
      </c>
      <c r="F53" s="97">
        <f>SUM(F54,F57,F65)</f>
        <v>0</v>
      </c>
      <c r="G53" s="227">
        <f t="shared" ref="G53:N53" si="34">SUM(G54,G57,G65)</f>
        <v>0</v>
      </c>
      <c r="H53" s="96">
        <f t="shared" si="34"/>
        <v>0</v>
      </c>
      <c r="I53" s="228">
        <f t="shared" si="34"/>
        <v>0</v>
      </c>
      <c r="J53" s="95">
        <f t="shared" si="34"/>
        <v>0</v>
      </c>
      <c r="K53" s="96">
        <f t="shared" si="34"/>
        <v>0</v>
      </c>
      <c r="L53" s="97">
        <f t="shared" si="34"/>
        <v>0</v>
      </c>
      <c r="M53" s="227">
        <f t="shared" si="34"/>
        <v>0</v>
      </c>
      <c r="N53" s="96">
        <f t="shared" si="34"/>
        <v>0</v>
      </c>
      <c r="O53" s="228">
        <f>SUM(O54,O57,O65)</f>
        <v>0</v>
      </c>
      <c r="P53" s="229"/>
      <c r="Q53" s="2"/>
    </row>
    <row r="54" spans="1:17" hidden="1" x14ac:dyDescent="0.25">
      <c r="A54" s="230">
        <v>1110</v>
      </c>
      <c r="B54" s="164" t="s">
        <v>65</v>
      </c>
      <c r="C54" s="176">
        <f>SUM(F54,I54,L54,O54)</f>
        <v>0</v>
      </c>
      <c r="D54" s="231">
        <f>SUM(D55:D56)</f>
        <v>0</v>
      </c>
      <c r="E54" s="232">
        <f>SUM(E55:E56)</f>
        <v>0</v>
      </c>
      <c r="F54" s="233">
        <f>SUM(F55:F56)</f>
        <v>0</v>
      </c>
      <c r="G54" s="234">
        <f t="shared" ref="G54:H54" si="35">SUM(G55:G56)</f>
        <v>0</v>
      </c>
      <c r="H54" s="232">
        <f t="shared" si="35"/>
        <v>0</v>
      </c>
      <c r="I54" s="235">
        <f>SUM(I55:I56)</f>
        <v>0</v>
      </c>
      <c r="J54" s="231">
        <f t="shared" ref="J54:K54" si="36">SUM(J55:J56)</f>
        <v>0</v>
      </c>
      <c r="K54" s="232">
        <f t="shared" si="36"/>
        <v>0</v>
      </c>
      <c r="L54" s="233">
        <f>SUM(L55:L56)</f>
        <v>0</v>
      </c>
      <c r="M54" s="234">
        <f t="shared" ref="M54:N54" si="37">SUM(M55:M56)</f>
        <v>0</v>
      </c>
      <c r="N54" s="232">
        <f t="shared" si="37"/>
        <v>0</v>
      </c>
      <c r="O54" s="235">
        <f>SUM(O55:O56)</f>
        <v>0</v>
      </c>
      <c r="P54" s="236"/>
      <c r="Q54" s="2"/>
    </row>
    <row r="55" spans="1:17" hidden="1" x14ac:dyDescent="0.25">
      <c r="A55" s="53">
        <v>1111</v>
      </c>
      <c r="B55" s="99" t="s">
        <v>66</v>
      </c>
      <c r="C55" s="100">
        <f t="shared" si="24"/>
        <v>0</v>
      </c>
      <c r="D55" s="152">
        <v>0</v>
      </c>
      <c r="E55" s="150"/>
      <c r="F55" s="108">
        <f>D55+E55</f>
        <v>0</v>
      </c>
      <c r="G55" s="149"/>
      <c r="H55" s="150"/>
      <c r="I55" s="151">
        <f>G55+H55</f>
        <v>0</v>
      </c>
      <c r="J55" s="152"/>
      <c r="K55" s="150"/>
      <c r="L55" s="108">
        <f>J55+K55</f>
        <v>0</v>
      </c>
      <c r="M55" s="149"/>
      <c r="N55" s="150"/>
      <c r="O55" s="151">
        <f>M55+N55</f>
        <v>0</v>
      </c>
      <c r="P55" s="237"/>
      <c r="Q55" s="2"/>
    </row>
    <row r="56" spans="1:17" ht="24" hidden="1" customHeight="1" x14ac:dyDescent="0.25">
      <c r="A56" s="62">
        <v>1119</v>
      </c>
      <c r="B56" s="111" t="s">
        <v>67</v>
      </c>
      <c r="C56" s="112">
        <f t="shared" si="24"/>
        <v>0</v>
      </c>
      <c r="D56" s="238">
        <v>0</v>
      </c>
      <c r="E56" s="239"/>
      <c r="F56" s="120">
        <f>D56+E56</f>
        <v>0</v>
      </c>
      <c r="G56" s="240"/>
      <c r="H56" s="239"/>
      <c r="I56" s="241">
        <f>G56+H56</f>
        <v>0</v>
      </c>
      <c r="J56" s="238"/>
      <c r="K56" s="239"/>
      <c r="L56" s="120">
        <f>J56+K56</f>
        <v>0</v>
      </c>
      <c r="M56" s="240"/>
      <c r="N56" s="239"/>
      <c r="O56" s="241">
        <f>M56+N56</f>
        <v>0</v>
      </c>
      <c r="P56" s="242"/>
      <c r="Q56" s="2"/>
    </row>
    <row r="57" spans="1:17" ht="23.25" hidden="1" customHeight="1" x14ac:dyDescent="0.25">
      <c r="A57" s="243">
        <v>1140</v>
      </c>
      <c r="B57" s="111" t="s">
        <v>68</v>
      </c>
      <c r="C57" s="112">
        <f t="shared" si="24"/>
        <v>0</v>
      </c>
      <c r="D57" s="244">
        <f>SUM(D58:D64)</f>
        <v>0</v>
      </c>
      <c r="E57" s="245">
        <f t="shared" ref="E57" si="38">SUM(E58:E64)</f>
        <v>0</v>
      </c>
      <c r="F57" s="120">
        <f>SUM(F58:F64)</f>
        <v>0</v>
      </c>
      <c r="G57" s="246">
        <f t="shared" ref="G57:N57" si="39">SUM(G58:G64)</f>
        <v>0</v>
      </c>
      <c r="H57" s="245">
        <f t="shared" si="39"/>
        <v>0</v>
      </c>
      <c r="I57" s="241">
        <f t="shared" si="39"/>
        <v>0</v>
      </c>
      <c r="J57" s="244">
        <f t="shared" si="39"/>
        <v>0</v>
      </c>
      <c r="K57" s="245">
        <f t="shared" si="39"/>
        <v>0</v>
      </c>
      <c r="L57" s="120">
        <f t="shared" si="39"/>
        <v>0</v>
      </c>
      <c r="M57" s="246">
        <f t="shared" si="39"/>
        <v>0</v>
      </c>
      <c r="N57" s="245">
        <f t="shared" si="39"/>
        <v>0</v>
      </c>
      <c r="O57" s="241">
        <f>SUM(O58:O64)</f>
        <v>0</v>
      </c>
      <c r="P57" s="242"/>
      <c r="Q57" s="2"/>
    </row>
    <row r="58" spans="1:17" hidden="1" x14ac:dyDescent="0.25">
      <c r="A58" s="62">
        <v>1141</v>
      </c>
      <c r="B58" s="111" t="s">
        <v>69</v>
      </c>
      <c r="C58" s="112">
        <f t="shared" si="24"/>
        <v>0</v>
      </c>
      <c r="D58" s="238">
        <v>0</v>
      </c>
      <c r="E58" s="239"/>
      <c r="F58" s="120">
        <f t="shared" ref="F58:F65" si="40">D58+E58</f>
        <v>0</v>
      </c>
      <c r="G58" s="240"/>
      <c r="H58" s="239"/>
      <c r="I58" s="241">
        <f t="shared" ref="I58:I65" si="41">G58+H58</f>
        <v>0</v>
      </c>
      <c r="J58" s="238"/>
      <c r="K58" s="239"/>
      <c r="L58" s="120">
        <f t="shared" ref="L58:L65" si="42">J58+K58</f>
        <v>0</v>
      </c>
      <c r="M58" s="240"/>
      <c r="N58" s="239"/>
      <c r="O58" s="241">
        <f t="shared" ref="O58:O65" si="43">M58+N58</f>
        <v>0</v>
      </c>
      <c r="P58" s="242"/>
      <c r="Q58" s="2"/>
    </row>
    <row r="59" spans="1:17" ht="24.75" hidden="1" customHeight="1" x14ac:dyDescent="0.25">
      <c r="A59" s="62">
        <v>1142</v>
      </c>
      <c r="B59" s="111" t="s">
        <v>70</v>
      </c>
      <c r="C59" s="112">
        <f t="shared" si="24"/>
        <v>0</v>
      </c>
      <c r="D59" s="238">
        <v>0</v>
      </c>
      <c r="E59" s="239"/>
      <c r="F59" s="120">
        <f t="shared" si="40"/>
        <v>0</v>
      </c>
      <c r="G59" s="240"/>
      <c r="H59" s="239"/>
      <c r="I59" s="241">
        <f t="shared" si="41"/>
        <v>0</v>
      </c>
      <c r="J59" s="238"/>
      <c r="K59" s="239"/>
      <c r="L59" s="120">
        <f t="shared" si="42"/>
        <v>0</v>
      </c>
      <c r="M59" s="240"/>
      <c r="N59" s="239"/>
      <c r="O59" s="241">
        <f t="shared" si="43"/>
        <v>0</v>
      </c>
      <c r="P59" s="242"/>
      <c r="Q59" s="2"/>
    </row>
    <row r="60" spans="1:17" ht="24" hidden="1" x14ac:dyDescent="0.25">
      <c r="A60" s="62">
        <v>1145</v>
      </c>
      <c r="B60" s="111" t="s">
        <v>71</v>
      </c>
      <c r="C60" s="112">
        <f t="shared" si="24"/>
        <v>0</v>
      </c>
      <c r="D60" s="238">
        <v>0</v>
      </c>
      <c r="E60" s="239"/>
      <c r="F60" s="120">
        <f t="shared" si="40"/>
        <v>0</v>
      </c>
      <c r="G60" s="240"/>
      <c r="H60" s="239"/>
      <c r="I60" s="241">
        <f t="shared" si="41"/>
        <v>0</v>
      </c>
      <c r="J60" s="238"/>
      <c r="K60" s="239"/>
      <c r="L60" s="120">
        <f t="shared" si="42"/>
        <v>0</v>
      </c>
      <c r="M60" s="240"/>
      <c r="N60" s="239"/>
      <c r="O60" s="241">
        <f t="shared" si="43"/>
        <v>0</v>
      </c>
      <c r="P60" s="242"/>
      <c r="Q60" s="2"/>
    </row>
    <row r="61" spans="1:17" ht="27.75" hidden="1" customHeight="1" x14ac:dyDescent="0.25">
      <c r="A61" s="62">
        <v>1146</v>
      </c>
      <c r="B61" s="111" t="s">
        <v>72</v>
      </c>
      <c r="C61" s="112">
        <f t="shared" si="24"/>
        <v>0</v>
      </c>
      <c r="D61" s="238">
        <v>0</v>
      </c>
      <c r="E61" s="239"/>
      <c r="F61" s="120">
        <f t="shared" si="40"/>
        <v>0</v>
      </c>
      <c r="G61" s="240"/>
      <c r="H61" s="239"/>
      <c r="I61" s="241">
        <f t="shared" si="41"/>
        <v>0</v>
      </c>
      <c r="J61" s="238"/>
      <c r="K61" s="239"/>
      <c r="L61" s="120">
        <f t="shared" si="42"/>
        <v>0</v>
      </c>
      <c r="M61" s="240"/>
      <c r="N61" s="239"/>
      <c r="O61" s="241">
        <f t="shared" si="43"/>
        <v>0</v>
      </c>
      <c r="P61" s="242"/>
      <c r="Q61" s="2"/>
    </row>
    <row r="62" spans="1:17" hidden="1" x14ac:dyDescent="0.25">
      <c r="A62" s="62">
        <v>1147</v>
      </c>
      <c r="B62" s="111" t="s">
        <v>73</v>
      </c>
      <c r="C62" s="112">
        <f t="shared" si="24"/>
        <v>0</v>
      </c>
      <c r="D62" s="238">
        <v>0</v>
      </c>
      <c r="E62" s="239"/>
      <c r="F62" s="120">
        <f t="shared" si="40"/>
        <v>0</v>
      </c>
      <c r="G62" s="240"/>
      <c r="H62" s="239"/>
      <c r="I62" s="241">
        <f t="shared" si="41"/>
        <v>0</v>
      </c>
      <c r="J62" s="238"/>
      <c r="K62" s="239"/>
      <c r="L62" s="120">
        <f t="shared" si="42"/>
        <v>0</v>
      </c>
      <c r="M62" s="240"/>
      <c r="N62" s="239"/>
      <c r="O62" s="241">
        <f t="shared" si="43"/>
        <v>0</v>
      </c>
      <c r="P62" s="242"/>
      <c r="Q62" s="2"/>
    </row>
    <row r="63" spans="1:17" hidden="1" x14ac:dyDescent="0.25">
      <c r="A63" s="62">
        <v>1148</v>
      </c>
      <c r="B63" s="111" t="s">
        <v>74</v>
      </c>
      <c r="C63" s="112">
        <f t="shared" si="24"/>
        <v>0</v>
      </c>
      <c r="D63" s="238">
        <v>0</v>
      </c>
      <c r="E63" s="239"/>
      <c r="F63" s="120">
        <f t="shared" si="40"/>
        <v>0</v>
      </c>
      <c r="G63" s="240"/>
      <c r="H63" s="239"/>
      <c r="I63" s="241">
        <f t="shared" si="41"/>
        <v>0</v>
      </c>
      <c r="J63" s="238"/>
      <c r="K63" s="239"/>
      <c r="L63" s="120">
        <f t="shared" si="42"/>
        <v>0</v>
      </c>
      <c r="M63" s="240"/>
      <c r="N63" s="239"/>
      <c r="O63" s="241">
        <f t="shared" si="43"/>
        <v>0</v>
      </c>
      <c r="P63" s="242"/>
      <c r="Q63" s="2"/>
    </row>
    <row r="64" spans="1:17" ht="24" hidden="1" x14ac:dyDescent="0.25">
      <c r="A64" s="62">
        <v>1149</v>
      </c>
      <c r="B64" s="111" t="s">
        <v>75</v>
      </c>
      <c r="C64" s="112">
        <f t="shared" si="24"/>
        <v>0</v>
      </c>
      <c r="D64" s="238">
        <v>0</v>
      </c>
      <c r="E64" s="239"/>
      <c r="F64" s="120">
        <f t="shared" si="40"/>
        <v>0</v>
      </c>
      <c r="G64" s="240"/>
      <c r="H64" s="239"/>
      <c r="I64" s="241">
        <f t="shared" si="41"/>
        <v>0</v>
      </c>
      <c r="J64" s="238"/>
      <c r="K64" s="239"/>
      <c r="L64" s="120">
        <f t="shared" si="42"/>
        <v>0</v>
      </c>
      <c r="M64" s="240"/>
      <c r="N64" s="239"/>
      <c r="O64" s="241">
        <f t="shared" si="43"/>
        <v>0</v>
      </c>
      <c r="P64" s="242"/>
      <c r="Q64" s="2"/>
    </row>
    <row r="65" spans="1:17" ht="24" hidden="1" x14ac:dyDescent="0.25">
      <c r="A65" s="230">
        <v>1150</v>
      </c>
      <c r="B65" s="164" t="s">
        <v>76</v>
      </c>
      <c r="C65" s="176">
        <f t="shared" si="24"/>
        <v>0</v>
      </c>
      <c r="D65" s="177">
        <v>0</v>
      </c>
      <c r="E65" s="178"/>
      <c r="F65" s="233">
        <f t="shared" si="40"/>
        <v>0</v>
      </c>
      <c r="G65" s="247"/>
      <c r="H65" s="178"/>
      <c r="I65" s="235">
        <f t="shared" si="41"/>
        <v>0</v>
      </c>
      <c r="J65" s="177"/>
      <c r="K65" s="178"/>
      <c r="L65" s="233">
        <f t="shared" si="42"/>
        <v>0</v>
      </c>
      <c r="M65" s="247"/>
      <c r="N65" s="178"/>
      <c r="O65" s="235">
        <f t="shared" si="43"/>
        <v>0</v>
      </c>
      <c r="P65" s="236"/>
      <c r="Q65" s="2"/>
    </row>
    <row r="66" spans="1:17" ht="36" hidden="1" x14ac:dyDescent="0.25">
      <c r="A66" s="83">
        <v>1200</v>
      </c>
      <c r="B66" s="226" t="s">
        <v>77</v>
      </c>
      <c r="C66" s="84">
        <f t="shared" si="24"/>
        <v>0</v>
      </c>
      <c r="D66" s="95">
        <f>SUM(D67:D68)</f>
        <v>0</v>
      </c>
      <c r="E66" s="96">
        <f t="shared" ref="E66" si="44">SUM(E67:E68)</f>
        <v>0</v>
      </c>
      <c r="F66" s="97">
        <f>SUM(F67:F68)</f>
        <v>0</v>
      </c>
      <c r="G66" s="227">
        <f t="shared" ref="G66:N66" si="45">SUM(G67:G68)</f>
        <v>0</v>
      </c>
      <c r="H66" s="96">
        <f t="shared" si="45"/>
        <v>0</v>
      </c>
      <c r="I66" s="228">
        <f t="shared" si="45"/>
        <v>0</v>
      </c>
      <c r="J66" s="95">
        <f t="shared" si="45"/>
        <v>0</v>
      </c>
      <c r="K66" s="96">
        <f t="shared" si="45"/>
        <v>0</v>
      </c>
      <c r="L66" s="97">
        <f t="shared" si="45"/>
        <v>0</v>
      </c>
      <c r="M66" s="227">
        <f t="shared" si="45"/>
        <v>0</v>
      </c>
      <c r="N66" s="96">
        <f t="shared" si="45"/>
        <v>0</v>
      </c>
      <c r="O66" s="228">
        <f>SUM(O67:O68)</f>
        <v>0</v>
      </c>
      <c r="P66" s="249"/>
      <c r="Q66" s="2"/>
    </row>
    <row r="67" spans="1:17" ht="24" hidden="1" x14ac:dyDescent="0.25">
      <c r="A67" s="353">
        <v>1210</v>
      </c>
      <c r="B67" s="99" t="s">
        <v>78</v>
      </c>
      <c r="C67" s="100">
        <f t="shared" si="24"/>
        <v>0</v>
      </c>
      <c r="D67" s="152">
        <v>0</v>
      </c>
      <c r="E67" s="150"/>
      <c r="F67" s="108">
        <f>D67+E67</f>
        <v>0</v>
      </c>
      <c r="G67" s="149"/>
      <c r="H67" s="150"/>
      <c r="I67" s="151">
        <f>G67+H67</f>
        <v>0</v>
      </c>
      <c r="J67" s="152"/>
      <c r="K67" s="150"/>
      <c r="L67" s="108">
        <f>J67+K67</f>
        <v>0</v>
      </c>
      <c r="M67" s="149"/>
      <c r="N67" s="150"/>
      <c r="O67" s="151">
        <f>M67+N67</f>
        <v>0</v>
      </c>
      <c r="P67" s="237"/>
      <c r="Q67" s="2"/>
    </row>
    <row r="68" spans="1:17" ht="24" hidden="1" x14ac:dyDescent="0.25">
      <c r="A68" s="243">
        <v>1220</v>
      </c>
      <c r="B68" s="111" t="s">
        <v>79</v>
      </c>
      <c r="C68" s="112">
        <f t="shared" si="24"/>
        <v>0</v>
      </c>
      <c r="D68" s="244">
        <f>SUM(D69:D73)</f>
        <v>0</v>
      </c>
      <c r="E68" s="245">
        <f t="shared" ref="E68" si="46">SUM(E69:E73)</f>
        <v>0</v>
      </c>
      <c r="F68" s="120">
        <f>SUM(F69:F73)</f>
        <v>0</v>
      </c>
      <c r="G68" s="246">
        <f t="shared" ref="G68:O68" si="47">SUM(G69:G73)</f>
        <v>0</v>
      </c>
      <c r="H68" s="245">
        <f t="shared" si="47"/>
        <v>0</v>
      </c>
      <c r="I68" s="241">
        <f t="shared" si="47"/>
        <v>0</v>
      </c>
      <c r="J68" s="244">
        <f t="shared" si="47"/>
        <v>0</v>
      </c>
      <c r="K68" s="245">
        <f t="shared" si="47"/>
        <v>0</v>
      </c>
      <c r="L68" s="120">
        <f t="shared" si="47"/>
        <v>0</v>
      </c>
      <c r="M68" s="246">
        <f t="shared" si="47"/>
        <v>0</v>
      </c>
      <c r="N68" s="245">
        <f t="shared" si="47"/>
        <v>0</v>
      </c>
      <c r="O68" s="241">
        <f t="shared" si="47"/>
        <v>0</v>
      </c>
      <c r="P68" s="242"/>
      <c r="Q68" s="2"/>
    </row>
    <row r="69" spans="1:17" ht="48" hidden="1" x14ac:dyDescent="0.25">
      <c r="A69" s="62">
        <v>1221</v>
      </c>
      <c r="B69" s="111" t="s">
        <v>80</v>
      </c>
      <c r="C69" s="112">
        <f t="shared" si="24"/>
        <v>0</v>
      </c>
      <c r="D69" s="238">
        <v>0</v>
      </c>
      <c r="E69" s="239"/>
      <c r="F69" s="120">
        <f t="shared" ref="F69:F73" si="48">D69+E69</f>
        <v>0</v>
      </c>
      <c r="G69" s="240"/>
      <c r="H69" s="239"/>
      <c r="I69" s="241">
        <f t="shared" ref="I69:I73" si="49">G69+H69</f>
        <v>0</v>
      </c>
      <c r="J69" s="238"/>
      <c r="K69" s="239"/>
      <c r="L69" s="120">
        <f t="shared" ref="L69:L73" si="50">J69+K69</f>
        <v>0</v>
      </c>
      <c r="M69" s="240"/>
      <c r="N69" s="239"/>
      <c r="O69" s="241">
        <f t="shared" ref="O69:O73" si="51">M69+N69</f>
        <v>0</v>
      </c>
      <c r="P69" s="242"/>
      <c r="Q69" s="2"/>
    </row>
    <row r="70" spans="1:17" hidden="1" x14ac:dyDescent="0.25">
      <c r="A70" s="62">
        <v>1223</v>
      </c>
      <c r="B70" s="111" t="s">
        <v>81</v>
      </c>
      <c r="C70" s="112">
        <f t="shared" si="24"/>
        <v>0</v>
      </c>
      <c r="D70" s="238">
        <v>0</v>
      </c>
      <c r="E70" s="239"/>
      <c r="F70" s="120">
        <f t="shared" si="48"/>
        <v>0</v>
      </c>
      <c r="G70" s="240"/>
      <c r="H70" s="239"/>
      <c r="I70" s="241">
        <f t="shared" si="49"/>
        <v>0</v>
      </c>
      <c r="J70" s="238"/>
      <c r="K70" s="239"/>
      <c r="L70" s="120">
        <f t="shared" si="50"/>
        <v>0</v>
      </c>
      <c r="M70" s="240"/>
      <c r="N70" s="239"/>
      <c r="O70" s="241">
        <f t="shared" si="51"/>
        <v>0</v>
      </c>
      <c r="P70" s="242"/>
      <c r="Q70" s="2"/>
    </row>
    <row r="71" spans="1:17" hidden="1" x14ac:dyDescent="0.25">
      <c r="A71" s="62">
        <v>1225</v>
      </c>
      <c r="B71" s="111" t="s">
        <v>82</v>
      </c>
      <c r="C71" s="112">
        <f t="shared" si="24"/>
        <v>0</v>
      </c>
      <c r="D71" s="238">
        <v>0</v>
      </c>
      <c r="E71" s="239"/>
      <c r="F71" s="120">
        <f t="shared" si="48"/>
        <v>0</v>
      </c>
      <c r="G71" s="240"/>
      <c r="H71" s="239"/>
      <c r="I71" s="241">
        <f t="shared" si="49"/>
        <v>0</v>
      </c>
      <c r="J71" s="238"/>
      <c r="K71" s="239"/>
      <c r="L71" s="120">
        <f t="shared" si="50"/>
        <v>0</v>
      </c>
      <c r="M71" s="240"/>
      <c r="N71" s="239"/>
      <c r="O71" s="241">
        <f t="shared" si="51"/>
        <v>0</v>
      </c>
      <c r="P71" s="242"/>
      <c r="Q71" s="2"/>
    </row>
    <row r="72" spans="1:17" ht="24" hidden="1" x14ac:dyDescent="0.25">
      <c r="A72" s="62">
        <v>1227</v>
      </c>
      <c r="B72" s="111" t="s">
        <v>83</v>
      </c>
      <c r="C72" s="112">
        <f t="shared" si="24"/>
        <v>0</v>
      </c>
      <c r="D72" s="238">
        <v>0</v>
      </c>
      <c r="E72" s="239"/>
      <c r="F72" s="120">
        <f t="shared" si="48"/>
        <v>0</v>
      </c>
      <c r="G72" s="240"/>
      <c r="H72" s="239"/>
      <c r="I72" s="241">
        <f t="shared" si="49"/>
        <v>0</v>
      </c>
      <c r="J72" s="238"/>
      <c r="K72" s="239"/>
      <c r="L72" s="120">
        <f t="shared" si="50"/>
        <v>0</v>
      </c>
      <c r="M72" s="240"/>
      <c r="N72" s="239"/>
      <c r="O72" s="241">
        <f t="shared" si="51"/>
        <v>0</v>
      </c>
      <c r="P72" s="242"/>
      <c r="Q72" s="2"/>
    </row>
    <row r="73" spans="1:17" ht="48" hidden="1" x14ac:dyDescent="0.25">
      <c r="A73" s="62">
        <v>1228</v>
      </c>
      <c r="B73" s="111" t="s">
        <v>84</v>
      </c>
      <c r="C73" s="112">
        <f t="shared" si="24"/>
        <v>0</v>
      </c>
      <c r="D73" s="238">
        <v>0</v>
      </c>
      <c r="E73" s="239"/>
      <c r="F73" s="120">
        <f t="shared" si="48"/>
        <v>0</v>
      </c>
      <c r="G73" s="240"/>
      <c r="H73" s="239"/>
      <c r="I73" s="241">
        <f t="shared" si="49"/>
        <v>0</v>
      </c>
      <c r="J73" s="238"/>
      <c r="K73" s="239"/>
      <c r="L73" s="120">
        <f t="shared" si="50"/>
        <v>0</v>
      </c>
      <c r="M73" s="240"/>
      <c r="N73" s="239"/>
      <c r="O73" s="241">
        <f t="shared" si="51"/>
        <v>0</v>
      </c>
      <c r="P73" s="242"/>
      <c r="Q73" s="2"/>
    </row>
    <row r="74" spans="1:17" hidden="1" x14ac:dyDescent="0.25">
      <c r="A74" s="218">
        <v>2000</v>
      </c>
      <c r="B74" s="218" t="s">
        <v>85</v>
      </c>
      <c r="C74" s="219">
        <f t="shared" si="24"/>
        <v>0</v>
      </c>
      <c r="D74" s="220">
        <f>SUM(D75,D82,D129,D163,D164,D171)</f>
        <v>0</v>
      </c>
      <c r="E74" s="221">
        <f t="shared" ref="E74" si="52">SUM(E75,E82,E129,E163,E164,E171)</f>
        <v>0</v>
      </c>
      <c r="F74" s="222">
        <f>SUM(F75,F82,F129,F163,F164,F171)</f>
        <v>0</v>
      </c>
      <c r="G74" s="223">
        <f t="shared" ref="G74:O74" si="53">SUM(G75,G82,G129,G163,G164,G171)</f>
        <v>0</v>
      </c>
      <c r="H74" s="221">
        <f t="shared" si="53"/>
        <v>0</v>
      </c>
      <c r="I74" s="224">
        <f t="shared" si="53"/>
        <v>0</v>
      </c>
      <c r="J74" s="220">
        <f t="shared" si="53"/>
        <v>0</v>
      </c>
      <c r="K74" s="221">
        <f t="shared" si="53"/>
        <v>0</v>
      </c>
      <c r="L74" s="222">
        <f t="shared" si="53"/>
        <v>0</v>
      </c>
      <c r="M74" s="223">
        <f t="shared" si="53"/>
        <v>0</v>
      </c>
      <c r="N74" s="221">
        <f t="shared" si="53"/>
        <v>0</v>
      </c>
      <c r="O74" s="224">
        <f t="shared" si="53"/>
        <v>0</v>
      </c>
      <c r="P74" s="225"/>
      <c r="Q74" s="2"/>
    </row>
    <row r="75" spans="1:17" ht="24" hidden="1" x14ac:dyDescent="0.25">
      <c r="A75" s="83">
        <v>2100</v>
      </c>
      <c r="B75" s="226" t="s">
        <v>86</v>
      </c>
      <c r="C75" s="84">
        <f t="shared" si="24"/>
        <v>0</v>
      </c>
      <c r="D75" s="95">
        <f>SUM(D76,D79)</f>
        <v>0</v>
      </c>
      <c r="E75" s="96">
        <f t="shared" ref="E75" si="54">SUM(E76,E79)</f>
        <v>0</v>
      </c>
      <c r="F75" s="97">
        <f>SUM(F76,F79)</f>
        <v>0</v>
      </c>
      <c r="G75" s="227">
        <f t="shared" ref="G75:O75" si="55">SUM(G76,G79)</f>
        <v>0</v>
      </c>
      <c r="H75" s="96">
        <f t="shared" si="55"/>
        <v>0</v>
      </c>
      <c r="I75" s="228">
        <f t="shared" si="55"/>
        <v>0</v>
      </c>
      <c r="J75" s="95">
        <f t="shared" si="55"/>
        <v>0</v>
      </c>
      <c r="K75" s="96">
        <f t="shared" si="55"/>
        <v>0</v>
      </c>
      <c r="L75" s="97">
        <f t="shared" si="55"/>
        <v>0</v>
      </c>
      <c r="M75" s="227">
        <f t="shared" si="55"/>
        <v>0</v>
      </c>
      <c r="N75" s="96">
        <f t="shared" si="55"/>
        <v>0</v>
      </c>
      <c r="O75" s="228">
        <f t="shared" si="55"/>
        <v>0</v>
      </c>
      <c r="P75" s="249"/>
      <c r="Q75" s="2"/>
    </row>
    <row r="76" spans="1:17" ht="24" hidden="1" x14ac:dyDescent="0.25">
      <c r="A76" s="353">
        <v>2110</v>
      </c>
      <c r="B76" s="99" t="s">
        <v>87</v>
      </c>
      <c r="C76" s="100">
        <f t="shared" si="24"/>
        <v>0</v>
      </c>
      <c r="D76" s="251">
        <f>SUM(D77:D78)</f>
        <v>0</v>
      </c>
      <c r="E76" s="252">
        <f t="shared" ref="E76" si="56">SUM(E77:E78)</f>
        <v>0</v>
      </c>
      <c r="F76" s="108">
        <f>SUM(F77:F78)</f>
        <v>0</v>
      </c>
      <c r="G76" s="253">
        <f t="shared" ref="G76:O76" si="57">SUM(G77:G78)</f>
        <v>0</v>
      </c>
      <c r="H76" s="252">
        <f t="shared" si="57"/>
        <v>0</v>
      </c>
      <c r="I76" s="151">
        <f t="shared" si="57"/>
        <v>0</v>
      </c>
      <c r="J76" s="251">
        <f t="shared" si="57"/>
        <v>0</v>
      </c>
      <c r="K76" s="252">
        <f t="shared" si="57"/>
        <v>0</v>
      </c>
      <c r="L76" s="108">
        <f t="shared" si="57"/>
        <v>0</v>
      </c>
      <c r="M76" s="253">
        <f t="shared" si="57"/>
        <v>0</v>
      </c>
      <c r="N76" s="252">
        <f t="shared" si="57"/>
        <v>0</v>
      </c>
      <c r="O76" s="151">
        <f t="shared" si="57"/>
        <v>0</v>
      </c>
      <c r="P76" s="237"/>
      <c r="Q76" s="2"/>
    </row>
    <row r="77" spans="1:17" hidden="1" x14ac:dyDescent="0.25">
      <c r="A77" s="62">
        <v>2111</v>
      </c>
      <c r="B77" s="111" t="s">
        <v>88</v>
      </c>
      <c r="C77" s="112">
        <f t="shared" si="24"/>
        <v>0</v>
      </c>
      <c r="D77" s="238">
        <v>0</v>
      </c>
      <c r="E77" s="239"/>
      <c r="F77" s="120">
        <f t="shared" ref="F77:F78" si="58">D77+E77</f>
        <v>0</v>
      </c>
      <c r="G77" s="240"/>
      <c r="H77" s="239"/>
      <c r="I77" s="241">
        <f t="shared" ref="I77:I78" si="59">G77+H77</f>
        <v>0</v>
      </c>
      <c r="J77" s="238"/>
      <c r="K77" s="239"/>
      <c r="L77" s="120">
        <f t="shared" ref="L77:L78" si="60">J77+K77</f>
        <v>0</v>
      </c>
      <c r="M77" s="240"/>
      <c r="N77" s="239"/>
      <c r="O77" s="241">
        <f t="shared" ref="O77:O78" si="61">M77+N77</f>
        <v>0</v>
      </c>
      <c r="P77" s="242"/>
      <c r="Q77" s="2"/>
    </row>
    <row r="78" spans="1:17" ht="24" hidden="1" x14ac:dyDescent="0.25">
      <c r="A78" s="62">
        <v>2112</v>
      </c>
      <c r="B78" s="111" t="s">
        <v>89</v>
      </c>
      <c r="C78" s="112">
        <f t="shared" si="24"/>
        <v>0</v>
      </c>
      <c r="D78" s="238">
        <v>0</v>
      </c>
      <c r="E78" s="239"/>
      <c r="F78" s="120">
        <f t="shared" si="58"/>
        <v>0</v>
      </c>
      <c r="G78" s="240"/>
      <c r="H78" s="239"/>
      <c r="I78" s="241">
        <f t="shared" si="59"/>
        <v>0</v>
      </c>
      <c r="J78" s="238"/>
      <c r="K78" s="239"/>
      <c r="L78" s="120">
        <f t="shared" si="60"/>
        <v>0</v>
      </c>
      <c r="M78" s="240"/>
      <c r="N78" s="239"/>
      <c r="O78" s="241">
        <f t="shared" si="61"/>
        <v>0</v>
      </c>
      <c r="P78" s="242"/>
      <c r="Q78" s="2"/>
    </row>
    <row r="79" spans="1:17" ht="24" hidden="1" x14ac:dyDescent="0.25">
      <c r="A79" s="243">
        <v>2120</v>
      </c>
      <c r="B79" s="111" t="s">
        <v>90</v>
      </c>
      <c r="C79" s="112">
        <f t="shared" si="24"/>
        <v>0</v>
      </c>
      <c r="D79" s="244">
        <f>SUM(D80:D81)</f>
        <v>0</v>
      </c>
      <c r="E79" s="245">
        <f t="shared" ref="E79" si="62">SUM(E80:E81)</f>
        <v>0</v>
      </c>
      <c r="F79" s="120">
        <f>SUM(F80:F81)</f>
        <v>0</v>
      </c>
      <c r="G79" s="246">
        <f t="shared" ref="G79:O79" si="63">SUM(G80:G81)</f>
        <v>0</v>
      </c>
      <c r="H79" s="245">
        <f t="shared" si="63"/>
        <v>0</v>
      </c>
      <c r="I79" s="241">
        <f t="shared" si="63"/>
        <v>0</v>
      </c>
      <c r="J79" s="244">
        <f t="shared" si="63"/>
        <v>0</v>
      </c>
      <c r="K79" s="245">
        <f t="shared" si="63"/>
        <v>0</v>
      </c>
      <c r="L79" s="120">
        <f t="shared" si="63"/>
        <v>0</v>
      </c>
      <c r="M79" s="246">
        <f t="shared" si="63"/>
        <v>0</v>
      </c>
      <c r="N79" s="245">
        <f t="shared" si="63"/>
        <v>0</v>
      </c>
      <c r="O79" s="241">
        <f t="shared" si="63"/>
        <v>0</v>
      </c>
      <c r="P79" s="242"/>
      <c r="Q79" s="2"/>
    </row>
    <row r="80" spans="1:17" hidden="1" x14ac:dyDescent="0.25">
      <c r="A80" s="62">
        <v>2121</v>
      </c>
      <c r="B80" s="111" t="s">
        <v>88</v>
      </c>
      <c r="C80" s="112">
        <f t="shared" si="24"/>
        <v>0</v>
      </c>
      <c r="D80" s="238">
        <v>0</v>
      </c>
      <c r="E80" s="239"/>
      <c r="F80" s="120">
        <f t="shared" ref="F80:F81" si="64">D80+E80</f>
        <v>0</v>
      </c>
      <c r="G80" s="240"/>
      <c r="H80" s="239"/>
      <c r="I80" s="241">
        <f t="shared" ref="I80:I81" si="65">G80+H80</f>
        <v>0</v>
      </c>
      <c r="J80" s="238"/>
      <c r="K80" s="239"/>
      <c r="L80" s="120">
        <f t="shared" ref="L80:L81" si="66">J80+K80</f>
        <v>0</v>
      </c>
      <c r="M80" s="240"/>
      <c r="N80" s="239"/>
      <c r="O80" s="241">
        <f t="shared" ref="O80:O81" si="67">M80+N80</f>
        <v>0</v>
      </c>
      <c r="P80" s="242"/>
      <c r="Q80" s="2"/>
    </row>
    <row r="81" spans="1:17" ht="24" hidden="1" x14ac:dyDescent="0.25">
      <c r="A81" s="62">
        <v>2122</v>
      </c>
      <c r="B81" s="111" t="s">
        <v>89</v>
      </c>
      <c r="C81" s="112">
        <f t="shared" si="24"/>
        <v>0</v>
      </c>
      <c r="D81" s="238">
        <v>0</v>
      </c>
      <c r="E81" s="239"/>
      <c r="F81" s="120">
        <f t="shared" si="64"/>
        <v>0</v>
      </c>
      <c r="G81" s="240"/>
      <c r="H81" s="239"/>
      <c r="I81" s="241">
        <f t="shared" si="65"/>
        <v>0</v>
      </c>
      <c r="J81" s="238"/>
      <c r="K81" s="239"/>
      <c r="L81" s="120">
        <f t="shared" si="66"/>
        <v>0</v>
      </c>
      <c r="M81" s="240"/>
      <c r="N81" s="239"/>
      <c r="O81" s="241">
        <f t="shared" si="67"/>
        <v>0</v>
      </c>
      <c r="P81" s="242"/>
      <c r="Q81" s="2"/>
    </row>
    <row r="82" spans="1:17" hidden="1" x14ac:dyDescent="0.25">
      <c r="A82" s="83">
        <v>2200</v>
      </c>
      <c r="B82" s="226" t="s">
        <v>91</v>
      </c>
      <c r="C82" s="84">
        <f t="shared" si="24"/>
        <v>0</v>
      </c>
      <c r="D82" s="95">
        <f>SUM(D83,D88,D94,D102,D111,D115,D121,D127)</f>
        <v>0</v>
      </c>
      <c r="E82" s="96">
        <f t="shared" ref="E82" si="68">SUM(E83,E88,E94,E102,E111,E115,E121,E127)</f>
        <v>0</v>
      </c>
      <c r="F82" s="97">
        <f>SUM(F83,F88,F94,F102,F111,F115,F121,F127)</f>
        <v>0</v>
      </c>
      <c r="G82" s="227">
        <f t="shared" ref="G82:O82" si="69">SUM(G83,G88,G94,G102,G111,G115,G121,G127)</f>
        <v>0</v>
      </c>
      <c r="H82" s="96">
        <f t="shared" si="69"/>
        <v>0</v>
      </c>
      <c r="I82" s="228">
        <f t="shared" si="69"/>
        <v>0</v>
      </c>
      <c r="J82" s="95">
        <f t="shared" si="69"/>
        <v>0</v>
      </c>
      <c r="K82" s="96">
        <f t="shared" si="69"/>
        <v>0</v>
      </c>
      <c r="L82" s="97">
        <f t="shared" si="69"/>
        <v>0</v>
      </c>
      <c r="M82" s="227">
        <f t="shared" si="69"/>
        <v>0</v>
      </c>
      <c r="N82" s="96">
        <f t="shared" si="69"/>
        <v>0</v>
      </c>
      <c r="O82" s="228">
        <f t="shared" si="69"/>
        <v>0</v>
      </c>
      <c r="P82" s="254"/>
      <c r="Q82" s="2"/>
    </row>
    <row r="83" spans="1:17" hidden="1" x14ac:dyDescent="0.25">
      <c r="A83" s="230">
        <v>2210</v>
      </c>
      <c r="B83" s="164" t="s">
        <v>92</v>
      </c>
      <c r="C83" s="176">
        <f t="shared" si="24"/>
        <v>0</v>
      </c>
      <c r="D83" s="231">
        <f>SUM(D84:D87)</f>
        <v>0</v>
      </c>
      <c r="E83" s="232">
        <f t="shared" ref="E83" si="70">SUM(E84:E87)</f>
        <v>0</v>
      </c>
      <c r="F83" s="233">
        <f>SUM(F84:F87)</f>
        <v>0</v>
      </c>
      <c r="G83" s="234">
        <f t="shared" ref="G83:O83" si="71">SUM(G84:G87)</f>
        <v>0</v>
      </c>
      <c r="H83" s="232">
        <f t="shared" si="71"/>
        <v>0</v>
      </c>
      <c r="I83" s="235">
        <f t="shared" si="71"/>
        <v>0</v>
      </c>
      <c r="J83" s="231">
        <f t="shared" si="71"/>
        <v>0</v>
      </c>
      <c r="K83" s="232">
        <f t="shared" si="71"/>
        <v>0</v>
      </c>
      <c r="L83" s="233">
        <f t="shared" si="71"/>
        <v>0</v>
      </c>
      <c r="M83" s="234">
        <f t="shared" si="71"/>
        <v>0</v>
      </c>
      <c r="N83" s="232">
        <f t="shared" si="71"/>
        <v>0</v>
      </c>
      <c r="O83" s="235">
        <f t="shared" si="71"/>
        <v>0</v>
      </c>
      <c r="P83" s="236"/>
      <c r="Q83" s="2"/>
    </row>
    <row r="84" spans="1:17" ht="24" hidden="1" x14ac:dyDescent="0.25">
      <c r="A84" s="53">
        <v>2211</v>
      </c>
      <c r="B84" s="99" t="s">
        <v>93</v>
      </c>
      <c r="C84" s="100">
        <f t="shared" si="24"/>
        <v>0</v>
      </c>
      <c r="D84" s="152">
        <v>0</v>
      </c>
      <c r="E84" s="150"/>
      <c r="F84" s="108">
        <f t="shared" ref="F84:F87" si="72">D84+E84</f>
        <v>0</v>
      </c>
      <c r="G84" s="149"/>
      <c r="H84" s="150"/>
      <c r="I84" s="151">
        <f t="shared" ref="I84:I87" si="73">G84+H84</f>
        <v>0</v>
      </c>
      <c r="J84" s="152"/>
      <c r="K84" s="150"/>
      <c r="L84" s="108">
        <f t="shared" ref="L84:L87" si="74">J84+K84</f>
        <v>0</v>
      </c>
      <c r="M84" s="149"/>
      <c r="N84" s="150"/>
      <c r="O84" s="151">
        <f t="shared" ref="O84:O87" si="75">M84+N84</f>
        <v>0</v>
      </c>
      <c r="P84" s="237"/>
      <c r="Q84" s="2"/>
    </row>
    <row r="85" spans="1:17" ht="36" hidden="1" x14ac:dyDescent="0.25">
      <c r="A85" s="62">
        <v>2212</v>
      </c>
      <c r="B85" s="111" t="s">
        <v>94</v>
      </c>
      <c r="C85" s="112">
        <f t="shared" si="24"/>
        <v>0</v>
      </c>
      <c r="D85" s="238">
        <v>0</v>
      </c>
      <c r="E85" s="239"/>
      <c r="F85" s="120">
        <f t="shared" si="72"/>
        <v>0</v>
      </c>
      <c r="G85" s="240"/>
      <c r="H85" s="239"/>
      <c r="I85" s="241">
        <f t="shared" si="73"/>
        <v>0</v>
      </c>
      <c r="J85" s="238"/>
      <c r="K85" s="239"/>
      <c r="L85" s="120">
        <f t="shared" si="74"/>
        <v>0</v>
      </c>
      <c r="M85" s="240"/>
      <c r="N85" s="239"/>
      <c r="O85" s="241">
        <f t="shared" si="75"/>
        <v>0</v>
      </c>
      <c r="P85" s="242"/>
      <c r="Q85" s="2"/>
    </row>
    <row r="86" spans="1:17" ht="24" hidden="1" x14ac:dyDescent="0.25">
      <c r="A86" s="62">
        <v>2214</v>
      </c>
      <c r="B86" s="111" t="s">
        <v>95</v>
      </c>
      <c r="C86" s="112">
        <f t="shared" si="24"/>
        <v>0</v>
      </c>
      <c r="D86" s="238">
        <v>0</v>
      </c>
      <c r="E86" s="239"/>
      <c r="F86" s="120">
        <f t="shared" si="72"/>
        <v>0</v>
      </c>
      <c r="G86" s="240"/>
      <c r="H86" s="239"/>
      <c r="I86" s="241">
        <f t="shared" si="73"/>
        <v>0</v>
      </c>
      <c r="J86" s="238"/>
      <c r="K86" s="239"/>
      <c r="L86" s="120">
        <f t="shared" si="74"/>
        <v>0</v>
      </c>
      <c r="M86" s="240"/>
      <c r="N86" s="239"/>
      <c r="O86" s="241">
        <f t="shared" si="75"/>
        <v>0</v>
      </c>
      <c r="P86" s="242"/>
      <c r="Q86" s="2"/>
    </row>
    <row r="87" spans="1:17" hidden="1" x14ac:dyDescent="0.25">
      <c r="A87" s="62">
        <v>2219</v>
      </c>
      <c r="B87" s="111" t="s">
        <v>96</v>
      </c>
      <c r="C87" s="112">
        <f t="shared" si="24"/>
        <v>0</v>
      </c>
      <c r="D87" s="238">
        <v>0</v>
      </c>
      <c r="E87" s="239"/>
      <c r="F87" s="120">
        <f t="shared" si="72"/>
        <v>0</v>
      </c>
      <c r="G87" s="240"/>
      <c r="H87" s="239"/>
      <c r="I87" s="241">
        <f t="shared" si="73"/>
        <v>0</v>
      </c>
      <c r="J87" s="238"/>
      <c r="K87" s="239"/>
      <c r="L87" s="120">
        <f t="shared" si="74"/>
        <v>0</v>
      </c>
      <c r="M87" s="240"/>
      <c r="N87" s="239"/>
      <c r="O87" s="241">
        <f t="shared" si="75"/>
        <v>0</v>
      </c>
      <c r="P87" s="242"/>
      <c r="Q87" s="2"/>
    </row>
    <row r="88" spans="1:17" hidden="1" x14ac:dyDescent="0.25">
      <c r="A88" s="243">
        <v>2220</v>
      </c>
      <c r="B88" s="111" t="s">
        <v>97</v>
      </c>
      <c r="C88" s="112">
        <f t="shared" si="24"/>
        <v>0</v>
      </c>
      <c r="D88" s="244">
        <f>SUM(D89:D93)</f>
        <v>0</v>
      </c>
      <c r="E88" s="245">
        <f t="shared" ref="E88" si="76">SUM(E89:E93)</f>
        <v>0</v>
      </c>
      <c r="F88" s="120">
        <f>SUM(F89:F93)</f>
        <v>0</v>
      </c>
      <c r="G88" s="246">
        <f t="shared" ref="G88:O88" si="77">SUM(G89:G93)</f>
        <v>0</v>
      </c>
      <c r="H88" s="245">
        <f t="shared" si="77"/>
        <v>0</v>
      </c>
      <c r="I88" s="241">
        <f t="shared" si="77"/>
        <v>0</v>
      </c>
      <c r="J88" s="244">
        <f t="shared" si="77"/>
        <v>0</v>
      </c>
      <c r="K88" s="245">
        <f t="shared" si="77"/>
        <v>0</v>
      </c>
      <c r="L88" s="120">
        <f t="shared" si="77"/>
        <v>0</v>
      </c>
      <c r="M88" s="246">
        <f t="shared" si="77"/>
        <v>0</v>
      </c>
      <c r="N88" s="245">
        <f t="shared" si="77"/>
        <v>0</v>
      </c>
      <c r="O88" s="241">
        <f t="shared" si="77"/>
        <v>0</v>
      </c>
      <c r="P88" s="242"/>
      <c r="Q88" s="2"/>
    </row>
    <row r="89" spans="1:17" ht="24" hidden="1" x14ac:dyDescent="0.25">
      <c r="A89" s="62">
        <v>2221</v>
      </c>
      <c r="B89" s="111" t="s">
        <v>98</v>
      </c>
      <c r="C89" s="112">
        <f t="shared" si="24"/>
        <v>0</v>
      </c>
      <c r="D89" s="238">
        <v>0</v>
      </c>
      <c r="E89" s="239"/>
      <c r="F89" s="120">
        <f t="shared" ref="F89:F93" si="78">D89+E89</f>
        <v>0</v>
      </c>
      <c r="G89" s="240"/>
      <c r="H89" s="239"/>
      <c r="I89" s="241">
        <f t="shared" ref="I89:I93" si="79">G89+H89</f>
        <v>0</v>
      </c>
      <c r="J89" s="238"/>
      <c r="K89" s="239"/>
      <c r="L89" s="120">
        <f t="shared" ref="L89:L93" si="80">J89+K89</f>
        <v>0</v>
      </c>
      <c r="M89" s="240"/>
      <c r="N89" s="239"/>
      <c r="O89" s="241">
        <f t="shared" ref="O89:O93" si="81">M89+N89</f>
        <v>0</v>
      </c>
      <c r="P89" s="242"/>
      <c r="Q89" s="2"/>
    </row>
    <row r="90" spans="1:17" hidden="1" x14ac:dyDescent="0.25">
      <c r="A90" s="62">
        <v>2222</v>
      </c>
      <c r="B90" s="111" t="s">
        <v>99</v>
      </c>
      <c r="C90" s="112">
        <f t="shared" si="24"/>
        <v>0</v>
      </c>
      <c r="D90" s="238">
        <v>0</v>
      </c>
      <c r="E90" s="239"/>
      <c r="F90" s="120">
        <f t="shared" si="78"/>
        <v>0</v>
      </c>
      <c r="G90" s="240"/>
      <c r="H90" s="239"/>
      <c r="I90" s="241">
        <f t="shared" si="79"/>
        <v>0</v>
      </c>
      <c r="J90" s="238"/>
      <c r="K90" s="239"/>
      <c r="L90" s="120">
        <f t="shared" si="80"/>
        <v>0</v>
      </c>
      <c r="M90" s="240"/>
      <c r="N90" s="239"/>
      <c r="O90" s="241">
        <f t="shared" si="81"/>
        <v>0</v>
      </c>
      <c r="P90" s="242"/>
      <c r="Q90" s="2"/>
    </row>
    <row r="91" spans="1:17" hidden="1" x14ac:dyDescent="0.25">
      <c r="A91" s="62">
        <v>2223</v>
      </c>
      <c r="B91" s="111" t="s">
        <v>100</v>
      </c>
      <c r="C91" s="112">
        <f t="shared" si="24"/>
        <v>0</v>
      </c>
      <c r="D91" s="238">
        <v>0</v>
      </c>
      <c r="E91" s="239"/>
      <c r="F91" s="120">
        <f t="shared" si="78"/>
        <v>0</v>
      </c>
      <c r="G91" s="240"/>
      <c r="H91" s="239"/>
      <c r="I91" s="241">
        <f t="shared" si="79"/>
        <v>0</v>
      </c>
      <c r="J91" s="238"/>
      <c r="K91" s="239"/>
      <c r="L91" s="120">
        <f t="shared" si="80"/>
        <v>0</v>
      </c>
      <c r="M91" s="240"/>
      <c r="N91" s="239"/>
      <c r="O91" s="241">
        <f t="shared" si="81"/>
        <v>0</v>
      </c>
      <c r="P91" s="242"/>
      <c r="Q91" s="2"/>
    </row>
    <row r="92" spans="1:17" ht="36" hidden="1" x14ac:dyDescent="0.25">
      <c r="A92" s="62">
        <v>2224</v>
      </c>
      <c r="B92" s="111" t="s">
        <v>101</v>
      </c>
      <c r="C92" s="112">
        <f t="shared" si="24"/>
        <v>0</v>
      </c>
      <c r="D92" s="238">
        <v>0</v>
      </c>
      <c r="E92" s="239"/>
      <c r="F92" s="120">
        <f t="shared" si="78"/>
        <v>0</v>
      </c>
      <c r="G92" s="240"/>
      <c r="H92" s="239"/>
      <c r="I92" s="241">
        <f t="shared" si="79"/>
        <v>0</v>
      </c>
      <c r="J92" s="238"/>
      <c r="K92" s="239"/>
      <c r="L92" s="120">
        <f t="shared" si="80"/>
        <v>0</v>
      </c>
      <c r="M92" s="240"/>
      <c r="N92" s="239"/>
      <c r="O92" s="241">
        <f t="shared" si="81"/>
        <v>0</v>
      </c>
      <c r="P92" s="242"/>
      <c r="Q92" s="2"/>
    </row>
    <row r="93" spans="1:17" ht="24" hidden="1" x14ac:dyDescent="0.25">
      <c r="A93" s="62">
        <v>2229</v>
      </c>
      <c r="B93" s="111" t="s">
        <v>102</v>
      </c>
      <c r="C93" s="112">
        <f t="shared" si="24"/>
        <v>0</v>
      </c>
      <c r="D93" s="238">
        <v>0</v>
      </c>
      <c r="E93" s="239"/>
      <c r="F93" s="120">
        <f t="shared" si="78"/>
        <v>0</v>
      </c>
      <c r="G93" s="240"/>
      <c r="H93" s="239"/>
      <c r="I93" s="241">
        <f t="shared" si="79"/>
        <v>0</v>
      </c>
      <c r="J93" s="238"/>
      <c r="K93" s="239"/>
      <c r="L93" s="120">
        <f t="shared" si="80"/>
        <v>0</v>
      </c>
      <c r="M93" s="240"/>
      <c r="N93" s="239"/>
      <c r="O93" s="241">
        <f t="shared" si="81"/>
        <v>0</v>
      </c>
      <c r="P93" s="242"/>
      <c r="Q93" s="2"/>
    </row>
    <row r="94" spans="1:17" ht="36" hidden="1" x14ac:dyDescent="0.25">
      <c r="A94" s="243">
        <v>2230</v>
      </c>
      <c r="B94" s="111" t="s">
        <v>103</v>
      </c>
      <c r="C94" s="112">
        <f t="shared" si="24"/>
        <v>0</v>
      </c>
      <c r="D94" s="244">
        <f>SUM(D95:D101)</f>
        <v>0</v>
      </c>
      <c r="E94" s="245">
        <f t="shared" ref="E94" si="82">SUM(E95:E101)</f>
        <v>0</v>
      </c>
      <c r="F94" s="120">
        <f>SUM(F95:F101)</f>
        <v>0</v>
      </c>
      <c r="G94" s="246">
        <f t="shared" ref="G94:N94" si="83">SUM(G95:G101)</f>
        <v>0</v>
      </c>
      <c r="H94" s="245">
        <f t="shared" si="83"/>
        <v>0</v>
      </c>
      <c r="I94" s="241">
        <f t="shared" si="83"/>
        <v>0</v>
      </c>
      <c r="J94" s="244">
        <f t="shared" si="83"/>
        <v>0</v>
      </c>
      <c r="K94" s="245">
        <f t="shared" si="83"/>
        <v>0</v>
      </c>
      <c r="L94" s="120">
        <f t="shared" si="83"/>
        <v>0</v>
      </c>
      <c r="M94" s="246">
        <f t="shared" si="83"/>
        <v>0</v>
      </c>
      <c r="N94" s="245">
        <f t="shared" si="83"/>
        <v>0</v>
      </c>
      <c r="O94" s="241">
        <f>SUM(O95:O101)</f>
        <v>0</v>
      </c>
      <c r="P94" s="242"/>
      <c r="Q94" s="2"/>
    </row>
    <row r="95" spans="1:17" ht="24" hidden="1" x14ac:dyDescent="0.25">
      <c r="A95" s="62">
        <v>2231</v>
      </c>
      <c r="B95" s="111" t="s">
        <v>104</v>
      </c>
      <c r="C95" s="112">
        <f t="shared" si="24"/>
        <v>0</v>
      </c>
      <c r="D95" s="238">
        <v>0</v>
      </c>
      <c r="E95" s="239"/>
      <c r="F95" s="120">
        <f t="shared" ref="F95:F101" si="84">D95+E95</f>
        <v>0</v>
      </c>
      <c r="G95" s="240"/>
      <c r="H95" s="239"/>
      <c r="I95" s="241">
        <f t="shared" ref="I95:I101" si="85">G95+H95</f>
        <v>0</v>
      </c>
      <c r="J95" s="238"/>
      <c r="K95" s="239"/>
      <c r="L95" s="120">
        <f t="shared" ref="L95:L101" si="86">J95+K95</f>
        <v>0</v>
      </c>
      <c r="M95" s="240"/>
      <c r="N95" s="239"/>
      <c r="O95" s="241">
        <f t="shared" ref="O95:O101" si="87">M95+N95</f>
        <v>0</v>
      </c>
      <c r="P95" s="242"/>
      <c r="Q95" s="2"/>
    </row>
    <row r="96" spans="1:17" ht="24" hidden="1" x14ac:dyDescent="0.25">
      <c r="A96" s="62">
        <v>2232</v>
      </c>
      <c r="B96" s="111" t="s">
        <v>105</v>
      </c>
      <c r="C96" s="112">
        <f t="shared" si="24"/>
        <v>0</v>
      </c>
      <c r="D96" s="238">
        <v>0</v>
      </c>
      <c r="E96" s="239"/>
      <c r="F96" s="120">
        <f t="shared" si="84"/>
        <v>0</v>
      </c>
      <c r="G96" s="240"/>
      <c r="H96" s="239"/>
      <c r="I96" s="241">
        <f t="shared" si="85"/>
        <v>0</v>
      </c>
      <c r="J96" s="238"/>
      <c r="K96" s="239"/>
      <c r="L96" s="120">
        <f t="shared" si="86"/>
        <v>0</v>
      </c>
      <c r="M96" s="240"/>
      <c r="N96" s="239"/>
      <c r="O96" s="241">
        <f t="shared" si="87"/>
        <v>0</v>
      </c>
      <c r="P96" s="242"/>
      <c r="Q96" s="2"/>
    </row>
    <row r="97" spans="1:17" hidden="1" x14ac:dyDescent="0.25">
      <c r="A97" s="53">
        <v>2233</v>
      </c>
      <c r="B97" s="99" t="s">
        <v>106</v>
      </c>
      <c r="C97" s="100">
        <f t="shared" si="24"/>
        <v>0</v>
      </c>
      <c r="D97" s="152">
        <v>0</v>
      </c>
      <c r="E97" s="150"/>
      <c r="F97" s="108">
        <f t="shared" si="84"/>
        <v>0</v>
      </c>
      <c r="G97" s="149"/>
      <c r="H97" s="150"/>
      <c r="I97" s="151">
        <f t="shared" si="85"/>
        <v>0</v>
      </c>
      <c r="J97" s="152"/>
      <c r="K97" s="150"/>
      <c r="L97" s="108">
        <f t="shared" si="86"/>
        <v>0</v>
      </c>
      <c r="M97" s="149"/>
      <c r="N97" s="150"/>
      <c r="O97" s="151">
        <f t="shared" si="87"/>
        <v>0</v>
      </c>
      <c r="P97" s="237"/>
      <c r="Q97" s="2"/>
    </row>
    <row r="98" spans="1:17" ht="24" hidden="1" x14ac:dyDescent="0.25">
      <c r="A98" s="62">
        <v>2234</v>
      </c>
      <c r="B98" s="111" t="s">
        <v>107</v>
      </c>
      <c r="C98" s="112">
        <f t="shared" si="24"/>
        <v>0</v>
      </c>
      <c r="D98" s="238">
        <v>0</v>
      </c>
      <c r="E98" s="239"/>
      <c r="F98" s="120">
        <f t="shared" si="84"/>
        <v>0</v>
      </c>
      <c r="G98" s="240"/>
      <c r="H98" s="239"/>
      <c r="I98" s="241">
        <f t="shared" si="85"/>
        <v>0</v>
      </c>
      <c r="J98" s="238"/>
      <c r="K98" s="239"/>
      <c r="L98" s="120">
        <f t="shared" si="86"/>
        <v>0</v>
      </c>
      <c r="M98" s="240"/>
      <c r="N98" s="239"/>
      <c r="O98" s="241">
        <f t="shared" si="87"/>
        <v>0</v>
      </c>
      <c r="P98" s="242"/>
      <c r="Q98" s="2"/>
    </row>
    <row r="99" spans="1:17" ht="24" hidden="1" x14ac:dyDescent="0.25">
      <c r="A99" s="62">
        <v>2235</v>
      </c>
      <c r="B99" s="111" t="s">
        <v>108</v>
      </c>
      <c r="C99" s="112">
        <f t="shared" si="24"/>
        <v>0</v>
      </c>
      <c r="D99" s="238">
        <v>0</v>
      </c>
      <c r="E99" s="239"/>
      <c r="F99" s="120">
        <f t="shared" si="84"/>
        <v>0</v>
      </c>
      <c r="G99" s="240"/>
      <c r="H99" s="239"/>
      <c r="I99" s="241">
        <f t="shared" si="85"/>
        <v>0</v>
      </c>
      <c r="J99" s="238"/>
      <c r="K99" s="239"/>
      <c r="L99" s="120">
        <f t="shared" si="86"/>
        <v>0</v>
      </c>
      <c r="M99" s="240"/>
      <c r="N99" s="239"/>
      <c r="O99" s="241">
        <f t="shared" si="87"/>
        <v>0</v>
      </c>
      <c r="P99" s="242"/>
      <c r="Q99" s="2"/>
    </row>
    <row r="100" spans="1:17" hidden="1" x14ac:dyDescent="0.25">
      <c r="A100" s="62">
        <v>2236</v>
      </c>
      <c r="B100" s="111" t="s">
        <v>109</v>
      </c>
      <c r="C100" s="112">
        <f t="shared" si="24"/>
        <v>0</v>
      </c>
      <c r="D100" s="238">
        <v>0</v>
      </c>
      <c r="E100" s="239"/>
      <c r="F100" s="120">
        <f t="shared" si="84"/>
        <v>0</v>
      </c>
      <c r="G100" s="240"/>
      <c r="H100" s="239"/>
      <c r="I100" s="241">
        <f t="shared" si="85"/>
        <v>0</v>
      </c>
      <c r="J100" s="238"/>
      <c r="K100" s="239"/>
      <c r="L100" s="120">
        <f t="shared" si="86"/>
        <v>0</v>
      </c>
      <c r="M100" s="240"/>
      <c r="N100" s="239"/>
      <c r="O100" s="241">
        <f t="shared" si="87"/>
        <v>0</v>
      </c>
      <c r="P100" s="242"/>
      <c r="Q100" s="2"/>
    </row>
    <row r="101" spans="1:17" hidden="1" x14ac:dyDescent="0.25">
      <c r="A101" s="62">
        <v>2239</v>
      </c>
      <c r="B101" s="111" t="s">
        <v>110</v>
      </c>
      <c r="C101" s="112">
        <f t="shared" si="24"/>
        <v>0</v>
      </c>
      <c r="D101" s="238"/>
      <c r="E101" s="239"/>
      <c r="F101" s="120">
        <f t="shared" si="84"/>
        <v>0</v>
      </c>
      <c r="G101" s="240"/>
      <c r="H101" s="239"/>
      <c r="I101" s="241">
        <f t="shared" si="85"/>
        <v>0</v>
      </c>
      <c r="J101" s="238"/>
      <c r="K101" s="239"/>
      <c r="L101" s="120">
        <f t="shared" si="86"/>
        <v>0</v>
      </c>
      <c r="M101" s="240"/>
      <c r="N101" s="239"/>
      <c r="O101" s="241">
        <f t="shared" si="87"/>
        <v>0</v>
      </c>
      <c r="P101" s="242"/>
      <c r="Q101" s="2"/>
    </row>
    <row r="102" spans="1:17" ht="24" hidden="1" x14ac:dyDescent="0.25">
      <c r="A102" s="243">
        <v>2240</v>
      </c>
      <c r="B102" s="111" t="s">
        <v>111</v>
      </c>
      <c r="C102" s="112">
        <f t="shared" si="24"/>
        <v>0</v>
      </c>
      <c r="D102" s="244">
        <f>SUM(D103:D110)</f>
        <v>0</v>
      </c>
      <c r="E102" s="245">
        <f t="shared" ref="E102" si="88">SUM(E103:E110)</f>
        <v>0</v>
      </c>
      <c r="F102" s="120">
        <f>SUM(F103:F110)</f>
        <v>0</v>
      </c>
      <c r="G102" s="246">
        <f t="shared" ref="G102:N102" si="89">SUM(G103:G110)</f>
        <v>0</v>
      </c>
      <c r="H102" s="245">
        <f t="shared" si="89"/>
        <v>0</v>
      </c>
      <c r="I102" s="241">
        <f t="shared" si="89"/>
        <v>0</v>
      </c>
      <c r="J102" s="244">
        <f t="shared" si="89"/>
        <v>0</v>
      </c>
      <c r="K102" s="245">
        <f t="shared" si="89"/>
        <v>0</v>
      </c>
      <c r="L102" s="120">
        <f t="shared" si="89"/>
        <v>0</v>
      </c>
      <c r="M102" s="246">
        <f t="shared" si="89"/>
        <v>0</v>
      </c>
      <c r="N102" s="245">
        <f t="shared" si="89"/>
        <v>0</v>
      </c>
      <c r="O102" s="241">
        <f>SUM(O103:O110)</f>
        <v>0</v>
      </c>
      <c r="P102" s="242"/>
      <c r="Q102" s="2"/>
    </row>
    <row r="103" spans="1:17" hidden="1" x14ac:dyDescent="0.25">
      <c r="A103" s="62">
        <v>2241</v>
      </c>
      <c r="B103" s="111" t="s">
        <v>112</v>
      </c>
      <c r="C103" s="112">
        <f t="shared" si="24"/>
        <v>0</v>
      </c>
      <c r="D103" s="238"/>
      <c r="E103" s="239"/>
      <c r="F103" s="120">
        <f t="shared" ref="F103:F110" si="90">D103+E103</f>
        <v>0</v>
      </c>
      <c r="G103" s="240"/>
      <c r="H103" s="239"/>
      <c r="I103" s="241">
        <f t="shared" ref="I103:I110" si="91">G103+H103</f>
        <v>0</v>
      </c>
      <c r="J103" s="238"/>
      <c r="K103" s="239"/>
      <c r="L103" s="120">
        <f t="shared" ref="L103:L110" si="92">J103+K103</f>
        <v>0</v>
      </c>
      <c r="M103" s="240"/>
      <c r="N103" s="239"/>
      <c r="O103" s="241">
        <f t="shared" ref="O103:O110" si="93">M103+N103</f>
        <v>0</v>
      </c>
      <c r="P103" s="242"/>
      <c r="Q103" s="2"/>
    </row>
    <row r="104" spans="1:17" hidden="1" x14ac:dyDescent="0.25">
      <c r="A104" s="62">
        <v>2242</v>
      </c>
      <c r="B104" s="111" t="s">
        <v>113</v>
      </c>
      <c r="C104" s="112">
        <f t="shared" si="24"/>
        <v>0</v>
      </c>
      <c r="D104" s="238">
        <v>0</v>
      </c>
      <c r="E104" s="239"/>
      <c r="F104" s="120">
        <f t="shared" si="90"/>
        <v>0</v>
      </c>
      <c r="G104" s="240"/>
      <c r="H104" s="239"/>
      <c r="I104" s="241">
        <f t="shared" si="91"/>
        <v>0</v>
      </c>
      <c r="J104" s="238"/>
      <c r="K104" s="239"/>
      <c r="L104" s="120">
        <f t="shared" si="92"/>
        <v>0</v>
      </c>
      <c r="M104" s="240"/>
      <c r="N104" s="239"/>
      <c r="O104" s="241">
        <f t="shared" si="93"/>
        <v>0</v>
      </c>
      <c r="P104" s="242"/>
      <c r="Q104" s="2"/>
    </row>
    <row r="105" spans="1:17" ht="24" hidden="1" x14ac:dyDescent="0.25">
      <c r="A105" s="62">
        <v>2243</v>
      </c>
      <c r="B105" s="111" t="s">
        <v>114</v>
      </c>
      <c r="C105" s="112">
        <f t="shared" si="24"/>
        <v>0</v>
      </c>
      <c r="D105" s="238">
        <v>0</v>
      </c>
      <c r="E105" s="239"/>
      <c r="F105" s="120">
        <f t="shared" si="90"/>
        <v>0</v>
      </c>
      <c r="G105" s="240"/>
      <c r="H105" s="239"/>
      <c r="I105" s="241">
        <f t="shared" si="91"/>
        <v>0</v>
      </c>
      <c r="J105" s="238"/>
      <c r="K105" s="239"/>
      <c r="L105" s="120">
        <f t="shared" si="92"/>
        <v>0</v>
      </c>
      <c r="M105" s="240"/>
      <c r="N105" s="239"/>
      <c r="O105" s="241">
        <f t="shared" si="93"/>
        <v>0</v>
      </c>
      <c r="P105" s="242"/>
      <c r="Q105" s="2"/>
    </row>
    <row r="106" spans="1:17" hidden="1" x14ac:dyDescent="0.25">
      <c r="A106" s="62">
        <v>2244</v>
      </c>
      <c r="B106" s="111" t="s">
        <v>115</v>
      </c>
      <c r="C106" s="112">
        <f t="shared" si="24"/>
        <v>0</v>
      </c>
      <c r="D106" s="238">
        <v>0</v>
      </c>
      <c r="E106" s="239"/>
      <c r="F106" s="120">
        <f t="shared" si="90"/>
        <v>0</v>
      </c>
      <c r="G106" s="240"/>
      <c r="H106" s="239"/>
      <c r="I106" s="241">
        <f t="shared" si="91"/>
        <v>0</v>
      </c>
      <c r="J106" s="238"/>
      <c r="K106" s="239"/>
      <c r="L106" s="120">
        <f t="shared" si="92"/>
        <v>0</v>
      </c>
      <c r="M106" s="240"/>
      <c r="N106" s="239"/>
      <c r="O106" s="241">
        <f t="shared" si="93"/>
        <v>0</v>
      </c>
      <c r="P106" s="242"/>
      <c r="Q106" s="2"/>
    </row>
    <row r="107" spans="1:17" hidden="1" x14ac:dyDescent="0.25">
      <c r="A107" s="62">
        <v>2246</v>
      </c>
      <c r="B107" s="111" t="s">
        <v>116</v>
      </c>
      <c r="C107" s="112">
        <f t="shared" si="24"/>
        <v>0</v>
      </c>
      <c r="D107" s="238">
        <v>0</v>
      </c>
      <c r="E107" s="239"/>
      <c r="F107" s="120">
        <f t="shared" si="90"/>
        <v>0</v>
      </c>
      <c r="G107" s="240"/>
      <c r="H107" s="239"/>
      <c r="I107" s="241">
        <f t="shared" si="91"/>
        <v>0</v>
      </c>
      <c r="J107" s="238"/>
      <c r="K107" s="239"/>
      <c r="L107" s="120">
        <f t="shared" si="92"/>
        <v>0</v>
      </c>
      <c r="M107" s="240"/>
      <c r="N107" s="239"/>
      <c r="O107" s="241">
        <f t="shared" si="93"/>
        <v>0</v>
      </c>
      <c r="P107" s="242"/>
      <c r="Q107" s="2"/>
    </row>
    <row r="108" spans="1:17" hidden="1" x14ac:dyDescent="0.25">
      <c r="A108" s="62">
        <v>2247</v>
      </c>
      <c r="B108" s="111" t="s">
        <v>117</v>
      </c>
      <c r="C108" s="112">
        <f t="shared" si="24"/>
        <v>0</v>
      </c>
      <c r="D108" s="238">
        <v>0</v>
      </c>
      <c r="E108" s="239"/>
      <c r="F108" s="120">
        <f t="shared" si="90"/>
        <v>0</v>
      </c>
      <c r="G108" s="240"/>
      <c r="H108" s="239"/>
      <c r="I108" s="241">
        <f t="shared" si="91"/>
        <v>0</v>
      </c>
      <c r="J108" s="238"/>
      <c r="K108" s="239"/>
      <c r="L108" s="120">
        <f t="shared" si="92"/>
        <v>0</v>
      </c>
      <c r="M108" s="240"/>
      <c r="N108" s="239"/>
      <c r="O108" s="241">
        <f t="shared" si="93"/>
        <v>0</v>
      </c>
      <c r="P108" s="242"/>
      <c r="Q108" s="2"/>
    </row>
    <row r="109" spans="1:17" ht="24" hidden="1" x14ac:dyDescent="0.25">
      <c r="A109" s="62">
        <v>2248</v>
      </c>
      <c r="B109" s="111" t="s">
        <v>118</v>
      </c>
      <c r="C109" s="112">
        <f t="shared" si="24"/>
        <v>0</v>
      </c>
      <c r="D109" s="238">
        <v>0</v>
      </c>
      <c r="E109" s="239"/>
      <c r="F109" s="120">
        <f t="shared" si="90"/>
        <v>0</v>
      </c>
      <c r="G109" s="240"/>
      <c r="H109" s="239"/>
      <c r="I109" s="241">
        <f t="shared" si="91"/>
        <v>0</v>
      </c>
      <c r="J109" s="238"/>
      <c r="K109" s="239"/>
      <c r="L109" s="120">
        <f t="shared" si="92"/>
        <v>0</v>
      </c>
      <c r="M109" s="240"/>
      <c r="N109" s="239"/>
      <c r="O109" s="241">
        <f t="shared" si="93"/>
        <v>0</v>
      </c>
      <c r="P109" s="242"/>
      <c r="Q109" s="2"/>
    </row>
    <row r="110" spans="1:17" ht="24" hidden="1" x14ac:dyDescent="0.25">
      <c r="A110" s="62">
        <v>2249</v>
      </c>
      <c r="B110" s="111" t="s">
        <v>119</v>
      </c>
      <c r="C110" s="112">
        <f t="shared" si="24"/>
        <v>0</v>
      </c>
      <c r="D110" s="238">
        <v>0</v>
      </c>
      <c r="E110" s="239"/>
      <c r="F110" s="120">
        <f t="shared" si="90"/>
        <v>0</v>
      </c>
      <c r="G110" s="240"/>
      <c r="H110" s="239"/>
      <c r="I110" s="241">
        <f t="shared" si="91"/>
        <v>0</v>
      </c>
      <c r="J110" s="238"/>
      <c r="K110" s="239"/>
      <c r="L110" s="120">
        <f t="shared" si="92"/>
        <v>0</v>
      </c>
      <c r="M110" s="240"/>
      <c r="N110" s="239"/>
      <c r="O110" s="241">
        <f t="shared" si="93"/>
        <v>0</v>
      </c>
      <c r="P110" s="242"/>
      <c r="Q110" s="2"/>
    </row>
    <row r="111" spans="1:17" hidden="1" x14ac:dyDescent="0.25">
      <c r="A111" s="243">
        <v>2250</v>
      </c>
      <c r="B111" s="111" t="s">
        <v>120</v>
      </c>
      <c r="C111" s="112">
        <f t="shared" si="24"/>
        <v>0</v>
      </c>
      <c r="D111" s="244">
        <f>SUM(D112:D114)</f>
        <v>0</v>
      </c>
      <c r="E111" s="245">
        <f t="shared" ref="E111" si="94">SUM(E112:E114)</f>
        <v>0</v>
      </c>
      <c r="F111" s="120">
        <f>SUM(F112:F114)</f>
        <v>0</v>
      </c>
      <c r="G111" s="246">
        <f t="shared" ref="G111:N111" si="95">SUM(G112:G114)</f>
        <v>0</v>
      </c>
      <c r="H111" s="245">
        <f t="shared" si="95"/>
        <v>0</v>
      </c>
      <c r="I111" s="241">
        <f t="shared" si="95"/>
        <v>0</v>
      </c>
      <c r="J111" s="244">
        <f t="shared" si="95"/>
        <v>0</v>
      </c>
      <c r="K111" s="245">
        <f t="shared" si="95"/>
        <v>0</v>
      </c>
      <c r="L111" s="120">
        <f t="shared" si="95"/>
        <v>0</v>
      </c>
      <c r="M111" s="246">
        <f t="shared" si="95"/>
        <v>0</v>
      </c>
      <c r="N111" s="245">
        <f t="shared" si="95"/>
        <v>0</v>
      </c>
      <c r="O111" s="241">
        <f>SUM(O112:O114)</f>
        <v>0</v>
      </c>
      <c r="P111" s="242"/>
      <c r="Q111" s="2"/>
    </row>
    <row r="112" spans="1:17" hidden="1" x14ac:dyDescent="0.25">
      <c r="A112" s="62">
        <v>2251</v>
      </c>
      <c r="B112" s="111" t="s">
        <v>121</v>
      </c>
      <c r="C112" s="112">
        <f t="shared" si="24"/>
        <v>0</v>
      </c>
      <c r="D112" s="238">
        <v>0</v>
      </c>
      <c r="E112" s="239"/>
      <c r="F112" s="120">
        <f t="shared" ref="F112:F114" si="96">D112+E112</f>
        <v>0</v>
      </c>
      <c r="G112" s="240"/>
      <c r="H112" s="239"/>
      <c r="I112" s="241">
        <f t="shared" ref="I112:I114" si="97">G112+H112</f>
        <v>0</v>
      </c>
      <c r="J112" s="238"/>
      <c r="K112" s="239"/>
      <c r="L112" s="120">
        <f t="shared" ref="L112:L114" si="98">J112+K112</f>
        <v>0</v>
      </c>
      <c r="M112" s="240"/>
      <c r="N112" s="239"/>
      <c r="O112" s="241">
        <f t="shared" ref="O112:O114" si="99">M112+N112</f>
        <v>0</v>
      </c>
      <c r="P112" s="242"/>
      <c r="Q112" s="2"/>
    </row>
    <row r="113" spans="1:17" ht="24" hidden="1" x14ac:dyDescent="0.25">
      <c r="A113" s="62">
        <v>2252</v>
      </c>
      <c r="B113" s="111" t="s">
        <v>122</v>
      </c>
      <c r="C113" s="112">
        <f t="shared" ref="C113:C176" si="100">SUM(F113,I113,L113,O113)</f>
        <v>0</v>
      </c>
      <c r="D113" s="238">
        <v>0</v>
      </c>
      <c r="E113" s="239"/>
      <c r="F113" s="120">
        <f t="shared" si="96"/>
        <v>0</v>
      </c>
      <c r="G113" s="240"/>
      <c r="H113" s="239"/>
      <c r="I113" s="241">
        <f t="shared" si="97"/>
        <v>0</v>
      </c>
      <c r="J113" s="238"/>
      <c r="K113" s="239"/>
      <c r="L113" s="120">
        <f t="shared" si="98"/>
        <v>0</v>
      </c>
      <c r="M113" s="240"/>
      <c r="N113" s="239"/>
      <c r="O113" s="241">
        <f t="shared" si="99"/>
        <v>0</v>
      </c>
      <c r="P113" s="242"/>
      <c r="Q113" s="2"/>
    </row>
    <row r="114" spans="1:17" hidden="1" x14ac:dyDescent="0.25">
      <c r="A114" s="62">
        <v>2259</v>
      </c>
      <c r="B114" s="111" t="s">
        <v>123</v>
      </c>
      <c r="C114" s="112">
        <f t="shared" si="100"/>
        <v>0</v>
      </c>
      <c r="D114" s="238">
        <v>0</v>
      </c>
      <c r="E114" s="239"/>
      <c r="F114" s="120">
        <f t="shared" si="96"/>
        <v>0</v>
      </c>
      <c r="G114" s="240"/>
      <c r="H114" s="239"/>
      <c r="I114" s="241">
        <f t="shared" si="97"/>
        <v>0</v>
      </c>
      <c r="J114" s="238"/>
      <c r="K114" s="239"/>
      <c r="L114" s="120">
        <f t="shared" si="98"/>
        <v>0</v>
      </c>
      <c r="M114" s="240"/>
      <c r="N114" s="239"/>
      <c r="O114" s="241">
        <f t="shared" si="99"/>
        <v>0</v>
      </c>
      <c r="P114" s="242"/>
      <c r="Q114" s="2"/>
    </row>
    <row r="115" spans="1:17" hidden="1" x14ac:dyDescent="0.25">
      <c r="A115" s="243">
        <v>2260</v>
      </c>
      <c r="B115" s="111" t="s">
        <v>124</v>
      </c>
      <c r="C115" s="112">
        <f t="shared" si="100"/>
        <v>0</v>
      </c>
      <c r="D115" s="244">
        <f>SUM(D116:D120)</f>
        <v>0</v>
      </c>
      <c r="E115" s="245">
        <f t="shared" ref="E115" si="101">SUM(E116:E120)</f>
        <v>0</v>
      </c>
      <c r="F115" s="120">
        <f>SUM(F116:F120)</f>
        <v>0</v>
      </c>
      <c r="G115" s="246">
        <f t="shared" ref="G115:N115" si="102">SUM(G116:G120)</f>
        <v>0</v>
      </c>
      <c r="H115" s="245">
        <f t="shared" si="102"/>
        <v>0</v>
      </c>
      <c r="I115" s="241">
        <f t="shared" si="102"/>
        <v>0</v>
      </c>
      <c r="J115" s="244">
        <f t="shared" si="102"/>
        <v>0</v>
      </c>
      <c r="K115" s="245">
        <f t="shared" si="102"/>
        <v>0</v>
      </c>
      <c r="L115" s="120">
        <f t="shared" si="102"/>
        <v>0</v>
      </c>
      <c r="M115" s="246">
        <f t="shared" si="102"/>
        <v>0</v>
      </c>
      <c r="N115" s="245">
        <f t="shared" si="102"/>
        <v>0</v>
      </c>
      <c r="O115" s="241">
        <f>SUM(O116:O120)</f>
        <v>0</v>
      </c>
      <c r="P115" s="242"/>
      <c r="Q115" s="2"/>
    </row>
    <row r="116" spans="1:17" hidden="1" x14ac:dyDescent="0.25">
      <c r="A116" s="62">
        <v>2261</v>
      </c>
      <c r="B116" s="111" t="s">
        <v>125</v>
      </c>
      <c r="C116" s="112">
        <f t="shared" si="100"/>
        <v>0</v>
      </c>
      <c r="D116" s="238">
        <v>0</v>
      </c>
      <c r="E116" s="239"/>
      <c r="F116" s="120">
        <f t="shared" ref="F116:F120" si="103">D116+E116</f>
        <v>0</v>
      </c>
      <c r="G116" s="240"/>
      <c r="H116" s="239"/>
      <c r="I116" s="241">
        <f t="shared" ref="I116:I120" si="104">G116+H116</f>
        <v>0</v>
      </c>
      <c r="J116" s="238"/>
      <c r="K116" s="239"/>
      <c r="L116" s="120">
        <f t="shared" ref="L116:L120" si="105">J116+K116</f>
        <v>0</v>
      </c>
      <c r="M116" s="240"/>
      <c r="N116" s="239"/>
      <c r="O116" s="241">
        <f t="shared" ref="O116:O120" si="106">M116+N116</f>
        <v>0</v>
      </c>
      <c r="P116" s="242"/>
      <c r="Q116" s="2"/>
    </row>
    <row r="117" spans="1:17" hidden="1" x14ac:dyDescent="0.25">
      <c r="A117" s="62">
        <v>2262</v>
      </c>
      <c r="B117" s="111" t="s">
        <v>126</v>
      </c>
      <c r="C117" s="112">
        <f t="shared" si="100"/>
        <v>0</v>
      </c>
      <c r="D117" s="238">
        <v>0</v>
      </c>
      <c r="E117" s="239"/>
      <c r="F117" s="120">
        <f t="shared" si="103"/>
        <v>0</v>
      </c>
      <c r="G117" s="240"/>
      <c r="H117" s="239"/>
      <c r="I117" s="241">
        <f t="shared" si="104"/>
        <v>0</v>
      </c>
      <c r="J117" s="238"/>
      <c r="K117" s="239"/>
      <c r="L117" s="120">
        <f t="shared" si="105"/>
        <v>0</v>
      </c>
      <c r="M117" s="240"/>
      <c r="N117" s="239"/>
      <c r="O117" s="241">
        <f t="shared" si="106"/>
        <v>0</v>
      </c>
      <c r="P117" s="242"/>
      <c r="Q117" s="2"/>
    </row>
    <row r="118" spans="1:17" hidden="1" x14ac:dyDescent="0.25">
      <c r="A118" s="62">
        <v>2263</v>
      </c>
      <c r="B118" s="111" t="s">
        <v>127</v>
      </c>
      <c r="C118" s="112">
        <f t="shared" si="100"/>
        <v>0</v>
      </c>
      <c r="D118" s="238">
        <v>0</v>
      </c>
      <c r="E118" s="239"/>
      <c r="F118" s="120">
        <f t="shared" si="103"/>
        <v>0</v>
      </c>
      <c r="G118" s="240"/>
      <c r="H118" s="239"/>
      <c r="I118" s="241">
        <f t="shared" si="104"/>
        <v>0</v>
      </c>
      <c r="J118" s="238"/>
      <c r="K118" s="239"/>
      <c r="L118" s="120">
        <f t="shared" si="105"/>
        <v>0</v>
      </c>
      <c r="M118" s="240"/>
      <c r="N118" s="239"/>
      <c r="O118" s="241">
        <f t="shared" si="106"/>
        <v>0</v>
      </c>
      <c r="P118" s="242"/>
      <c r="Q118" s="2"/>
    </row>
    <row r="119" spans="1:17" hidden="1" x14ac:dyDescent="0.25">
      <c r="A119" s="62">
        <v>2264</v>
      </c>
      <c r="B119" s="111" t="s">
        <v>128</v>
      </c>
      <c r="C119" s="112">
        <f t="shared" si="100"/>
        <v>0</v>
      </c>
      <c r="D119" s="238">
        <v>0</v>
      </c>
      <c r="E119" s="239"/>
      <c r="F119" s="120">
        <f t="shared" si="103"/>
        <v>0</v>
      </c>
      <c r="G119" s="240"/>
      <c r="H119" s="239"/>
      <c r="I119" s="241">
        <f t="shared" si="104"/>
        <v>0</v>
      </c>
      <c r="J119" s="238"/>
      <c r="K119" s="239"/>
      <c r="L119" s="120">
        <f t="shared" si="105"/>
        <v>0</v>
      </c>
      <c r="M119" s="240"/>
      <c r="N119" s="239"/>
      <c r="O119" s="241">
        <f t="shared" si="106"/>
        <v>0</v>
      </c>
      <c r="P119" s="242"/>
      <c r="Q119" s="2"/>
    </row>
    <row r="120" spans="1:17" hidden="1" x14ac:dyDescent="0.25">
      <c r="A120" s="62">
        <v>2269</v>
      </c>
      <c r="B120" s="111" t="s">
        <v>129</v>
      </c>
      <c r="C120" s="112">
        <f t="shared" si="100"/>
        <v>0</v>
      </c>
      <c r="D120" s="238">
        <v>0</v>
      </c>
      <c r="E120" s="239"/>
      <c r="F120" s="120">
        <f t="shared" si="103"/>
        <v>0</v>
      </c>
      <c r="G120" s="240"/>
      <c r="H120" s="239"/>
      <c r="I120" s="241">
        <f t="shared" si="104"/>
        <v>0</v>
      </c>
      <c r="J120" s="238"/>
      <c r="K120" s="239"/>
      <c r="L120" s="120">
        <f t="shared" si="105"/>
        <v>0</v>
      </c>
      <c r="M120" s="240"/>
      <c r="N120" s="239"/>
      <c r="O120" s="241">
        <f t="shared" si="106"/>
        <v>0</v>
      </c>
      <c r="P120" s="242"/>
      <c r="Q120" s="2"/>
    </row>
    <row r="121" spans="1:17" hidden="1" x14ac:dyDescent="0.25">
      <c r="A121" s="243">
        <v>2270</v>
      </c>
      <c r="B121" s="111" t="s">
        <v>130</v>
      </c>
      <c r="C121" s="112">
        <f t="shared" si="100"/>
        <v>0</v>
      </c>
      <c r="D121" s="244">
        <f>SUM(D122:D126)</f>
        <v>0</v>
      </c>
      <c r="E121" s="245">
        <f t="shared" ref="E121" si="107">SUM(E122:E126)</f>
        <v>0</v>
      </c>
      <c r="F121" s="120">
        <f>SUM(F122:F126)</f>
        <v>0</v>
      </c>
      <c r="G121" s="246">
        <f t="shared" ref="G121:N121" si="108">SUM(G122:G126)</f>
        <v>0</v>
      </c>
      <c r="H121" s="245">
        <f t="shared" si="108"/>
        <v>0</v>
      </c>
      <c r="I121" s="241">
        <f t="shared" si="108"/>
        <v>0</v>
      </c>
      <c r="J121" s="244">
        <f t="shared" si="108"/>
        <v>0</v>
      </c>
      <c r="K121" s="245">
        <f t="shared" si="108"/>
        <v>0</v>
      </c>
      <c r="L121" s="120">
        <f t="shared" si="108"/>
        <v>0</v>
      </c>
      <c r="M121" s="246">
        <f t="shared" si="108"/>
        <v>0</v>
      </c>
      <c r="N121" s="245">
        <f t="shared" si="108"/>
        <v>0</v>
      </c>
      <c r="O121" s="241">
        <f>SUM(O122:O126)</f>
        <v>0</v>
      </c>
      <c r="P121" s="242"/>
      <c r="Q121" s="2"/>
    </row>
    <row r="122" spans="1:17" hidden="1" x14ac:dyDescent="0.25">
      <c r="A122" s="62">
        <v>2272</v>
      </c>
      <c r="B122" s="255" t="s">
        <v>131</v>
      </c>
      <c r="C122" s="112">
        <f t="shared" si="100"/>
        <v>0</v>
      </c>
      <c r="D122" s="238">
        <v>0</v>
      </c>
      <c r="E122" s="239"/>
      <c r="F122" s="120">
        <f t="shared" ref="F122:F126" si="109">D122+E122</f>
        <v>0</v>
      </c>
      <c r="G122" s="240"/>
      <c r="H122" s="239"/>
      <c r="I122" s="241">
        <f t="shared" ref="I122:I126" si="110">G122+H122</f>
        <v>0</v>
      </c>
      <c r="J122" s="238"/>
      <c r="K122" s="239"/>
      <c r="L122" s="120">
        <f t="shared" ref="L122:L126" si="111">J122+K122</f>
        <v>0</v>
      </c>
      <c r="M122" s="240"/>
      <c r="N122" s="239"/>
      <c r="O122" s="241">
        <f t="shared" ref="O122:O126" si="112">M122+N122</f>
        <v>0</v>
      </c>
      <c r="P122" s="242"/>
      <c r="Q122" s="2"/>
    </row>
    <row r="123" spans="1:17" ht="24" hidden="1" x14ac:dyDescent="0.25">
      <c r="A123" s="62">
        <v>2274</v>
      </c>
      <c r="B123" s="256" t="s">
        <v>132</v>
      </c>
      <c r="C123" s="112">
        <f t="shared" si="100"/>
        <v>0</v>
      </c>
      <c r="D123" s="238">
        <v>0</v>
      </c>
      <c r="E123" s="239"/>
      <c r="F123" s="120">
        <f t="shared" si="109"/>
        <v>0</v>
      </c>
      <c r="G123" s="240"/>
      <c r="H123" s="239"/>
      <c r="I123" s="241">
        <f t="shared" si="110"/>
        <v>0</v>
      </c>
      <c r="J123" s="238"/>
      <c r="K123" s="239"/>
      <c r="L123" s="120">
        <f t="shared" si="111"/>
        <v>0</v>
      </c>
      <c r="M123" s="240"/>
      <c r="N123" s="239"/>
      <c r="O123" s="241">
        <f t="shared" si="112"/>
        <v>0</v>
      </c>
      <c r="P123" s="242"/>
      <c r="Q123" s="2"/>
    </row>
    <row r="124" spans="1:17" ht="24" hidden="1" x14ac:dyDescent="0.25">
      <c r="A124" s="62">
        <v>2275</v>
      </c>
      <c r="B124" s="111" t="s">
        <v>133</v>
      </c>
      <c r="C124" s="112">
        <f t="shared" si="100"/>
        <v>0</v>
      </c>
      <c r="D124" s="238">
        <v>0</v>
      </c>
      <c r="E124" s="239"/>
      <c r="F124" s="120">
        <f t="shared" si="109"/>
        <v>0</v>
      </c>
      <c r="G124" s="240"/>
      <c r="H124" s="239"/>
      <c r="I124" s="241">
        <f t="shared" si="110"/>
        <v>0</v>
      </c>
      <c r="J124" s="238"/>
      <c r="K124" s="239"/>
      <c r="L124" s="120">
        <f t="shared" si="111"/>
        <v>0</v>
      </c>
      <c r="M124" s="240"/>
      <c r="N124" s="239"/>
      <c r="O124" s="241">
        <f t="shared" si="112"/>
        <v>0</v>
      </c>
      <c r="P124" s="242"/>
      <c r="Q124" s="2"/>
    </row>
    <row r="125" spans="1:17" ht="24" hidden="1" x14ac:dyDescent="0.25">
      <c r="A125" s="62">
        <v>2276</v>
      </c>
      <c r="B125" s="111" t="s">
        <v>134</v>
      </c>
      <c r="C125" s="112">
        <f t="shared" si="100"/>
        <v>0</v>
      </c>
      <c r="D125" s="238">
        <v>0</v>
      </c>
      <c r="E125" s="239"/>
      <c r="F125" s="120">
        <f t="shared" si="109"/>
        <v>0</v>
      </c>
      <c r="G125" s="240"/>
      <c r="H125" s="239"/>
      <c r="I125" s="241">
        <f t="shared" si="110"/>
        <v>0</v>
      </c>
      <c r="J125" s="238"/>
      <c r="K125" s="239"/>
      <c r="L125" s="120">
        <f t="shared" si="111"/>
        <v>0</v>
      </c>
      <c r="M125" s="240"/>
      <c r="N125" s="239"/>
      <c r="O125" s="241">
        <f t="shared" si="112"/>
        <v>0</v>
      </c>
      <c r="P125" s="242"/>
      <c r="Q125" s="2"/>
    </row>
    <row r="126" spans="1:17" ht="24" hidden="1" x14ac:dyDescent="0.25">
      <c r="A126" s="62">
        <v>2279</v>
      </c>
      <c r="B126" s="111" t="s">
        <v>135</v>
      </c>
      <c r="C126" s="112">
        <f t="shared" si="100"/>
        <v>0</v>
      </c>
      <c r="D126" s="238">
        <v>0</v>
      </c>
      <c r="E126" s="239"/>
      <c r="F126" s="120">
        <f t="shared" si="109"/>
        <v>0</v>
      </c>
      <c r="G126" s="240"/>
      <c r="H126" s="239"/>
      <c r="I126" s="241">
        <f t="shared" si="110"/>
        <v>0</v>
      </c>
      <c r="J126" s="238"/>
      <c r="K126" s="239"/>
      <c r="L126" s="120">
        <f t="shared" si="111"/>
        <v>0</v>
      </c>
      <c r="M126" s="240"/>
      <c r="N126" s="239"/>
      <c r="O126" s="241">
        <f t="shared" si="112"/>
        <v>0</v>
      </c>
      <c r="P126" s="242"/>
      <c r="Q126" s="2"/>
    </row>
    <row r="127" spans="1:17" ht="24" hidden="1" x14ac:dyDescent="0.25">
      <c r="A127" s="353">
        <v>2280</v>
      </c>
      <c r="B127" s="99" t="s">
        <v>136</v>
      </c>
      <c r="C127" s="100">
        <f t="shared" si="100"/>
        <v>0</v>
      </c>
      <c r="D127" s="251">
        <f t="shared" ref="D127" si="113">SUM(D128)</f>
        <v>0</v>
      </c>
      <c r="E127" s="252">
        <f>SUM(E128)</f>
        <v>0</v>
      </c>
      <c r="F127" s="108">
        <f t="shared" ref="F127:O127" si="114">SUM(F128)</f>
        <v>0</v>
      </c>
      <c r="G127" s="253">
        <f t="shared" si="114"/>
        <v>0</v>
      </c>
      <c r="H127" s="252">
        <f t="shared" si="114"/>
        <v>0</v>
      </c>
      <c r="I127" s="151">
        <f t="shared" si="114"/>
        <v>0</v>
      </c>
      <c r="J127" s="251">
        <f t="shared" si="114"/>
        <v>0</v>
      </c>
      <c r="K127" s="252">
        <f t="shared" si="114"/>
        <v>0</v>
      </c>
      <c r="L127" s="108">
        <f t="shared" si="114"/>
        <v>0</v>
      </c>
      <c r="M127" s="253">
        <f t="shared" si="114"/>
        <v>0</v>
      </c>
      <c r="N127" s="252">
        <f t="shared" si="114"/>
        <v>0</v>
      </c>
      <c r="O127" s="241">
        <f t="shared" si="114"/>
        <v>0</v>
      </c>
      <c r="P127" s="242"/>
      <c r="Q127" s="2"/>
    </row>
    <row r="128" spans="1:17" ht="24" hidden="1" x14ac:dyDescent="0.25">
      <c r="A128" s="62">
        <v>2283</v>
      </c>
      <c r="B128" s="111" t="s">
        <v>137</v>
      </c>
      <c r="C128" s="112">
        <f t="shared" si="100"/>
        <v>0</v>
      </c>
      <c r="D128" s="238">
        <v>0</v>
      </c>
      <c r="E128" s="239"/>
      <c r="F128" s="120">
        <f>D128+E128</f>
        <v>0</v>
      </c>
      <c r="G128" s="240"/>
      <c r="H128" s="239"/>
      <c r="I128" s="241">
        <f>G128+H128</f>
        <v>0</v>
      </c>
      <c r="J128" s="238"/>
      <c r="K128" s="239"/>
      <c r="L128" s="120">
        <f>J128+K128</f>
        <v>0</v>
      </c>
      <c r="M128" s="240"/>
      <c r="N128" s="239"/>
      <c r="O128" s="241">
        <f>M128+N128</f>
        <v>0</v>
      </c>
      <c r="P128" s="242"/>
      <c r="Q128" s="2"/>
    </row>
    <row r="129" spans="1:17" ht="38.25" hidden="1" customHeight="1" x14ac:dyDescent="0.25">
      <c r="A129" s="83">
        <v>2300</v>
      </c>
      <c r="B129" s="226" t="s">
        <v>138</v>
      </c>
      <c r="C129" s="84">
        <f t="shared" si="100"/>
        <v>0</v>
      </c>
      <c r="D129" s="95">
        <f>SUM(D130,D135,D139,D140,D143,D150,D158,D159,D162)</f>
        <v>0</v>
      </c>
      <c r="E129" s="96">
        <f t="shared" ref="E129" si="115">SUM(E130,E135,E139,E140,E143,E150,E158,E159,E162)</f>
        <v>0</v>
      </c>
      <c r="F129" s="97">
        <f>SUM(F130,F135,F139,F140,F143,F150,F158,F159,F162)</f>
        <v>0</v>
      </c>
      <c r="G129" s="227">
        <f t="shared" ref="G129:N129" si="116">SUM(G130,G135,G139,G140,G143,G150,G158,G159,G162)</f>
        <v>0</v>
      </c>
      <c r="H129" s="96">
        <f t="shared" si="116"/>
        <v>0</v>
      </c>
      <c r="I129" s="228">
        <f t="shared" si="116"/>
        <v>0</v>
      </c>
      <c r="J129" s="95">
        <f t="shared" si="116"/>
        <v>0</v>
      </c>
      <c r="K129" s="96">
        <f t="shared" si="116"/>
        <v>0</v>
      </c>
      <c r="L129" s="97">
        <f t="shared" si="116"/>
        <v>0</v>
      </c>
      <c r="M129" s="227">
        <f t="shared" si="116"/>
        <v>0</v>
      </c>
      <c r="N129" s="96">
        <f t="shared" si="116"/>
        <v>0</v>
      </c>
      <c r="O129" s="228">
        <f>SUM(O130,O135,O139,O140,O143,O150,O158,O159,O162)</f>
        <v>0</v>
      </c>
      <c r="P129" s="249"/>
      <c r="Q129" s="2"/>
    </row>
    <row r="130" spans="1:17" ht="24" hidden="1" x14ac:dyDescent="0.25">
      <c r="A130" s="353">
        <v>2310</v>
      </c>
      <c r="B130" s="99" t="s">
        <v>139</v>
      </c>
      <c r="C130" s="100">
        <f t="shared" si="100"/>
        <v>0</v>
      </c>
      <c r="D130" s="251">
        <f t="shared" ref="D130:O130" si="117">SUM(D131:D134)</f>
        <v>0</v>
      </c>
      <c r="E130" s="252">
        <f t="shared" si="117"/>
        <v>0</v>
      </c>
      <c r="F130" s="108">
        <f t="shared" si="117"/>
        <v>0</v>
      </c>
      <c r="G130" s="253">
        <f t="shared" si="117"/>
        <v>0</v>
      </c>
      <c r="H130" s="252">
        <f t="shared" si="117"/>
        <v>0</v>
      </c>
      <c r="I130" s="151">
        <f t="shared" si="117"/>
        <v>0</v>
      </c>
      <c r="J130" s="251">
        <f t="shared" si="117"/>
        <v>0</v>
      </c>
      <c r="K130" s="252">
        <f t="shared" si="117"/>
        <v>0</v>
      </c>
      <c r="L130" s="108">
        <f t="shared" si="117"/>
        <v>0</v>
      </c>
      <c r="M130" s="253">
        <f t="shared" si="117"/>
        <v>0</v>
      </c>
      <c r="N130" s="252">
        <f t="shared" si="117"/>
        <v>0</v>
      </c>
      <c r="O130" s="151">
        <f t="shared" si="117"/>
        <v>0</v>
      </c>
      <c r="P130" s="237"/>
      <c r="Q130" s="2"/>
    </row>
    <row r="131" spans="1:17" hidden="1" x14ac:dyDescent="0.25">
      <c r="A131" s="62">
        <v>2311</v>
      </c>
      <c r="B131" s="111" t="s">
        <v>140</v>
      </c>
      <c r="C131" s="112">
        <f t="shared" si="100"/>
        <v>0</v>
      </c>
      <c r="D131" s="238">
        <v>0</v>
      </c>
      <c r="E131" s="239"/>
      <c r="F131" s="120">
        <f t="shared" ref="F131:F134" si="118">D131+E131</f>
        <v>0</v>
      </c>
      <c r="G131" s="240"/>
      <c r="H131" s="239"/>
      <c r="I131" s="241">
        <f t="shared" ref="I131:I134" si="119">G131+H131</f>
        <v>0</v>
      </c>
      <c r="J131" s="238"/>
      <c r="K131" s="239"/>
      <c r="L131" s="120">
        <f t="shared" ref="L131:L134" si="120">J131+K131</f>
        <v>0</v>
      </c>
      <c r="M131" s="240"/>
      <c r="N131" s="239"/>
      <c r="O131" s="241">
        <f t="shared" ref="O131:O134" si="121">M131+N131</f>
        <v>0</v>
      </c>
      <c r="P131" s="242"/>
      <c r="Q131" s="2"/>
    </row>
    <row r="132" spans="1:17" hidden="1" x14ac:dyDescent="0.25">
      <c r="A132" s="62">
        <v>2312</v>
      </c>
      <c r="B132" s="111" t="s">
        <v>141</v>
      </c>
      <c r="C132" s="112">
        <f t="shared" si="100"/>
        <v>0</v>
      </c>
      <c r="D132" s="238">
        <v>0</v>
      </c>
      <c r="E132" s="239"/>
      <c r="F132" s="120">
        <f t="shared" si="118"/>
        <v>0</v>
      </c>
      <c r="G132" s="240"/>
      <c r="H132" s="239"/>
      <c r="I132" s="241">
        <f t="shared" si="119"/>
        <v>0</v>
      </c>
      <c r="J132" s="238"/>
      <c r="K132" s="239"/>
      <c r="L132" s="120">
        <f t="shared" si="120"/>
        <v>0</v>
      </c>
      <c r="M132" s="240"/>
      <c r="N132" s="239"/>
      <c r="O132" s="241">
        <f t="shared" si="121"/>
        <v>0</v>
      </c>
      <c r="P132" s="242"/>
      <c r="Q132" s="2"/>
    </row>
    <row r="133" spans="1:17" hidden="1" x14ac:dyDescent="0.25">
      <c r="A133" s="62">
        <v>2313</v>
      </c>
      <c r="B133" s="111" t="s">
        <v>142</v>
      </c>
      <c r="C133" s="112">
        <f t="shared" si="100"/>
        <v>0</v>
      </c>
      <c r="D133" s="238">
        <v>0</v>
      </c>
      <c r="E133" s="239"/>
      <c r="F133" s="120">
        <f t="shared" si="118"/>
        <v>0</v>
      </c>
      <c r="G133" s="240"/>
      <c r="H133" s="239"/>
      <c r="I133" s="241">
        <f t="shared" si="119"/>
        <v>0</v>
      </c>
      <c r="J133" s="238"/>
      <c r="K133" s="239"/>
      <c r="L133" s="120">
        <f t="shared" si="120"/>
        <v>0</v>
      </c>
      <c r="M133" s="240"/>
      <c r="N133" s="239"/>
      <c r="O133" s="241">
        <f t="shared" si="121"/>
        <v>0</v>
      </c>
      <c r="P133" s="242"/>
      <c r="Q133" s="2"/>
    </row>
    <row r="134" spans="1:17" ht="47.25" hidden="1" customHeight="1" x14ac:dyDescent="0.25">
      <c r="A134" s="62">
        <v>2314</v>
      </c>
      <c r="B134" s="111" t="s">
        <v>143</v>
      </c>
      <c r="C134" s="112">
        <f t="shared" si="100"/>
        <v>0</v>
      </c>
      <c r="D134" s="238">
        <v>0</v>
      </c>
      <c r="E134" s="239"/>
      <c r="F134" s="120">
        <f t="shared" si="118"/>
        <v>0</v>
      </c>
      <c r="G134" s="240"/>
      <c r="H134" s="239"/>
      <c r="I134" s="241">
        <f t="shared" si="119"/>
        <v>0</v>
      </c>
      <c r="J134" s="238"/>
      <c r="K134" s="239"/>
      <c r="L134" s="120">
        <f t="shared" si="120"/>
        <v>0</v>
      </c>
      <c r="M134" s="240"/>
      <c r="N134" s="239"/>
      <c r="O134" s="241">
        <f t="shared" si="121"/>
        <v>0</v>
      </c>
      <c r="P134" s="242"/>
      <c r="Q134" s="2"/>
    </row>
    <row r="135" spans="1:17" hidden="1" x14ac:dyDescent="0.25">
      <c r="A135" s="243">
        <v>2320</v>
      </c>
      <c r="B135" s="111" t="s">
        <v>144</v>
      </c>
      <c r="C135" s="112">
        <f t="shared" si="100"/>
        <v>0</v>
      </c>
      <c r="D135" s="244">
        <f>SUM(D136:D138)</f>
        <v>0</v>
      </c>
      <c r="E135" s="245">
        <f>SUM(E136:E138)</f>
        <v>0</v>
      </c>
      <c r="F135" s="120">
        <f>SUM(F136:F138)</f>
        <v>0</v>
      </c>
      <c r="G135" s="246">
        <f t="shared" ref="G135" si="122">SUM(G136:G138)</f>
        <v>0</v>
      </c>
      <c r="H135" s="245">
        <f>SUM(H136:H138)</f>
        <v>0</v>
      </c>
      <c r="I135" s="241">
        <f t="shared" ref="I135:N135" si="123">SUM(I136:I138)</f>
        <v>0</v>
      </c>
      <c r="J135" s="244">
        <f t="shared" si="123"/>
        <v>0</v>
      </c>
      <c r="K135" s="245">
        <f t="shared" si="123"/>
        <v>0</v>
      </c>
      <c r="L135" s="120">
        <f t="shared" si="123"/>
        <v>0</v>
      </c>
      <c r="M135" s="246">
        <f t="shared" si="123"/>
        <v>0</v>
      </c>
      <c r="N135" s="245">
        <f t="shared" si="123"/>
        <v>0</v>
      </c>
      <c r="O135" s="241">
        <f>SUM(O136:O138)</f>
        <v>0</v>
      </c>
      <c r="P135" s="242"/>
      <c r="Q135" s="2"/>
    </row>
    <row r="136" spans="1:17" hidden="1" x14ac:dyDescent="0.25">
      <c r="A136" s="62">
        <v>2321</v>
      </c>
      <c r="B136" s="111" t="s">
        <v>145</v>
      </c>
      <c r="C136" s="112">
        <f t="shared" si="100"/>
        <v>0</v>
      </c>
      <c r="D136" s="238">
        <v>0</v>
      </c>
      <c r="E136" s="239"/>
      <c r="F136" s="120">
        <f t="shared" ref="F136:F139" si="124">D136+E136</f>
        <v>0</v>
      </c>
      <c r="G136" s="240"/>
      <c r="H136" s="239"/>
      <c r="I136" s="241">
        <f t="shared" ref="I136:I139" si="125">G136+H136</f>
        <v>0</v>
      </c>
      <c r="J136" s="238"/>
      <c r="K136" s="239"/>
      <c r="L136" s="120">
        <f t="shared" ref="L136:L139" si="126">J136+K136</f>
        <v>0</v>
      </c>
      <c r="M136" s="240"/>
      <c r="N136" s="239"/>
      <c r="O136" s="241">
        <f t="shared" ref="O136:O139" si="127">M136+N136</f>
        <v>0</v>
      </c>
      <c r="P136" s="242"/>
      <c r="Q136" s="2"/>
    </row>
    <row r="137" spans="1:17" hidden="1" x14ac:dyDescent="0.25">
      <c r="A137" s="62">
        <v>2322</v>
      </c>
      <c r="B137" s="111" t="s">
        <v>146</v>
      </c>
      <c r="C137" s="112">
        <f t="shared" si="100"/>
        <v>0</v>
      </c>
      <c r="D137" s="238">
        <v>0</v>
      </c>
      <c r="E137" s="239"/>
      <c r="F137" s="120">
        <f t="shared" si="124"/>
        <v>0</v>
      </c>
      <c r="G137" s="240"/>
      <c r="H137" s="239"/>
      <c r="I137" s="241">
        <f t="shared" si="125"/>
        <v>0</v>
      </c>
      <c r="J137" s="238"/>
      <c r="K137" s="239"/>
      <c r="L137" s="120">
        <f t="shared" si="126"/>
        <v>0</v>
      </c>
      <c r="M137" s="240"/>
      <c r="N137" s="239"/>
      <c r="O137" s="241">
        <f t="shared" si="127"/>
        <v>0</v>
      </c>
      <c r="P137" s="242"/>
      <c r="Q137" s="2"/>
    </row>
    <row r="138" spans="1:17" ht="10.5" hidden="1" customHeight="1" x14ac:dyDescent="0.25">
      <c r="A138" s="62">
        <v>2329</v>
      </c>
      <c r="B138" s="111" t="s">
        <v>147</v>
      </c>
      <c r="C138" s="112">
        <f t="shared" si="100"/>
        <v>0</v>
      </c>
      <c r="D138" s="238">
        <v>0</v>
      </c>
      <c r="E138" s="239"/>
      <c r="F138" s="120">
        <f t="shared" si="124"/>
        <v>0</v>
      </c>
      <c r="G138" s="240"/>
      <c r="H138" s="239"/>
      <c r="I138" s="241">
        <f t="shared" si="125"/>
        <v>0</v>
      </c>
      <c r="J138" s="238"/>
      <c r="K138" s="239"/>
      <c r="L138" s="120">
        <f t="shared" si="126"/>
        <v>0</v>
      </c>
      <c r="M138" s="240"/>
      <c r="N138" s="239"/>
      <c r="O138" s="241">
        <f t="shared" si="127"/>
        <v>0</v>
      </c>
      <c r="P138" s="242"/>
      <c r="Q138" s="2"/>
    </row>
    <row r="139" spans="1:17" hidden="1" x14ac:dyDescent="0.25">
      <c r="A139" s="243">
        <v>2330</v>
      </c>
      <c r="B139" s="111" t="s">
        <v>148</v>
      </c>
      <c r="C139" s="112">
        <f t="shared" si="100"/>
        <v>0</v>
      </c>
      <c r="D139" s="238">
        <v>0</v>
      </c>
      <c r="E139" s="239"/>
      <c r="F139" s="120">
        <f t="shared" si="124"/>
        <v>0</v>
      </c>
      <c r="G139" s="240"/>
      <c r="H139" s="239"/>
      <c r="I139" s="241">
        <f t="shared" si="125"/>
        <v>0</v>
      </c>
      <c r="J139" s="238"/>
      <c r="K139" s="239"/>
      <c r="L139" s="120">
        <f t="shared" si="126"/>
        <v>0</v>
      </c>
      <c r="M139" s="240"/>
      <c r="N139" s="239"/>
      <c r="O139" s="241">
        <f t="shared" si="127"/>
        <v>0</v>
      </c>
      <c r="P139" s="242"/>
      <c r="Q139" s="2"/>
    </row>
    <row r="140" spans="1:17" ht="36" hidden="1" x14ac:dyDescent="0.25">
      <c r="A140" s="243">
        <v>2340</v>
      </c>
      <c r="B140" s="111" t="s">
        <v>149</v>
      </c>
      <c r="C140" s="112">
        <f t="shared" si="100"/>
        <v>0</v>
      </c>
      <c r="D140" s="244">
        <f>SUM(D141:D142)</f>
        <v>0</v>
      </c>
      <c r="E140" s="245">
        <f>SUM(E141:E142)</f>
        <v>0</v>
      </c>
      <c r="F140" s="120">
        <f>SUM(F141:F142)</f>
        <v>0</v>
      </c>
      <c r="G140" s="246">
        <f t="shared" ref="G140:N140" si="128">SUM(G141:G142)</f>
        <v>0</v>
      </c>
      <c r="H140" s="245">
        <f t="shared" si="128"/>
        <v>0</v>
      </c>
      <c r="I140" s="241">
        <f t="shared" si="128"/>
        <v>0</v>
      </c>
      <c r="J140" s="244">
        <f t="shared" si="128"/>
        <v>0</v>
      </c>
      <c r="K140" s="245">
        <f t="shared" si="128"/>
        <v>0</v>
      </c>
      <c r="L140" s="120">
        <f t="shared" si="128"/>
        <v>0</v>
      </c>
      <c r="M140" s="246">
        <f t="shared" si="128"/>
        <v>0</v>
      </c>
      <c r="N140" s="245">
        <f t="shared" si="128"/>
        <v>0</v>
      </c>
      <c r="O140" s="241">
        <f>SUM(O141:O142)</f>
        <v>0</v>
      </c>
      <c r="P140" s="242"/>
      <c r="Q140" s="2"/>
    </row>
    <row r="141" spans="1:17" hidden="1" x14ac:dyDescent="0.25">
      <c r="A141" s="62">
        <v>2341</v>
      </c>
      <c r="B141" s="111" t="s">
        <v>150</v>
      </c>
      <c r="C141" s="112">
        <f t="shared" si="100"/>
        <v>0</v>
      </c>
      <c r="D141" s="238">
        <v>0</v>
      </c>
      <c r="E141" s="239"/>
      <c r="F141" s="120">
        <f t="shared" ref="F141:F142" si="129">D141+E141</f>
        <v>0</v>
      </c>
      <c r="G141" s="240"/>
      <c r="H141" s="239"/>
      <c r="I141" s="241">
        <f t="shared" ref="I141:I142" si="130">G141+H141</f>
        <v>0</v>
      </c>
      <c r="J141" s="238"/>
      <c r="K141" s="239"/>
      <c r="L141" s="120">
        <f t="shared" ref="L141:L142" si="131">J141+K141</f>
        <v>0</v>
      </c>
      <c r="M141" s="240"/>
      <c r="N141" s="239"/>
      <c r="O141" s="241">
        <f t="shared" ref="O141:O142" si="132">M141+N141</f>
        <v>0</v>
      </c>
      <c r="P141" s="242"/>
      <c r="Q141" s="2"/>
    </row>
    <row r="142" spans="1:17" ht="24" hidden="1" x14ac:dyDescent="0.25">
      <c r="A142" s="62">
        <v>2344</v>
      </c>
      <c r="B142" s="111" t="s">
        <v>151</v>
      </c>
      <c r="C142" s="112">
        <f t="shared" si="100"/>
        <v>0</v>
      </c>
      <c r="D142" s="238">
        <v>0</v>
      </c>
      <c r="E142" s="239"/>
      <c r="F142" s="120">
        <f t="shared" si="129"/>
        <v>0</v>
      </c>
      <c r="G142" s="240"/>
      <c r="H142" s="239"/>
      <c r="I142" s="241">
        <f t="shared" si="130"/>
        <v>0</v>
      </c>
      <c r="J142" s="238"/>
      <c r="K142" s="239"/>
      <c r="L142" s="120">
        <f t="shared" si="131"/>
        <v>0</v>
      </c>
      <c r="M142" s="240"/>
      <c r="N142" s="239"/>
      <c r="O142" s="241">
        <f t="shared" si="132"/>
        <v>0</v>
      </c>
      <c r="P142" s="242"/>
      <c r="Q142" s="2"/>
    </row>
    <row r="143" spans="1:17" ht="24" hidden="1" x14ac:dyDescent="0.25">
      <c r="A143" s="230">
        <v>2350</v>
      </c>
      <c r="B143" s="164" t="s">
        <v>152</v>
      </c>
      <c r="C143" s="176">
        <f t="shared" si="100"/>
        <v>0</v>
      </c>
      <c r="D143" s="231">
        <f>SUM(D144:D149)</f>
        <v>0</v>
      </c>
      <c r="E143" s="232">
        <f>SUM(E144:E149)</f>
        <v>0</v>
      </c>
      <c r="F143" s="233">
        <f>SUM(F144:F149)</f>
        <v>0</v>
      </c>
      <c r="G143" s="234">
        <f t="shared" ref="G143:N143" si="133">SUM(G144:G149)</f>
        <v>0</v>
      </c>
      <c r="H143" s="232">
        <f t="shared" si="133"/>
        <v>0</v>
      </c>
      <c r="I143" s="235">
        <f t="shared" si="133"/>
        <v>0</v>
      </c>
      <c r="J143" s="231">
        <f t="shared" si="133"/>
        <v>0</v>
      </c>
      <c r="K143" s="232">
        <f t="shared" si="133"/>
        <v>0</v>
      </c>
      <c r="L143" s="233">
        <f t="shared" si="133"/>
        <v>0</v>
      </c>
      <c r="M143" s="234">
        <f t="shared" si="133"/>
        <v>0</v>
      </c>
      <c r="N143" s="232">
        <f t="shared" si="133"/>
        <v>0</v>
      </c>
      <c r="O143" s="235">
        <f>SUM(O144:O149)</f>
        <v>0</v>
      </c>
      <c r="P143" s="236"/>
      <c r="Q143" s="2"/>
    </row>
    <row r="144" spans="1:17" hidden="1" x14ac:dyDescent="0.25">
      <c r="A144" s="53">
        <v>2351</v>
      </c>
      <c r="B144" s="99" t="s">
        <v>153</v>
      </c>
      <c r="C144" s="100">
        <f t="shared" si="100"/>
        <v>0</v>
      </c>
      <c r="D144" s="152">
        <v>0</v>
      </c>
      <c r="E144" s="150"/>
      <c r="F144" s="108">
        <f t="shared" ref="F144:F149" si="134">D144+E144</f>
        <v>0</v>
      </c>
      <c r="G144" s="149"/>
      <c r="H144" s="150"/>
      <c r="I144" s="151">
        <f t="shared" ref="I144:I149" si="135">G144+H144</f>
        <v>0</v>
      </c>
      <c r="J144" s="152"/>
      <c r="K144" s="150"/>
      <c r="L144" s="108">
        <f t="shared" ref="L144:L149" si="136">J144+K144</f>
        <v>0</v>
      </c>
      <c r="M144" s="149"/>
      <c r="N144" s="150"/>
      <c r="O144" s="151">
        <f t="shared" ref="O144:O149" si="137">M144+N144</f>
        <v>0</v>
      </c>
      <c r="P144" s="237"/>
      <c r="Q144" s="2"/>
    </row>
    <row r="145" spans="1:17" hidden="1" x14ac:dyDescent="0.25">
      <c r="A145" s="62">
        <v>2352</v>
      </c>
      <c r="B145" s="111" t="s">
        <v>154</v>
      </c>
      <c r="C145" s="112">
        <f t="shared" si="100"/>
        <v>0</v>
      </c>
      <c r="D145" s="238">
        <v>0</v>
      </c>
      <c r="E145" s="239"/>
      <c r="F145" s="120">
        <f t="shared" si="134"/>
        <v>0</v>
      </c>
      <c r="G145" s="240"/>
      <c r="H145" s="239"/>
      <c r="I145" s="241">
        <f t="shared" si="135"/>
        <v>0</v>
      </c>
      <c r="J145" s="238"/>
      <c r="K145" s="239"/>
      <c r="L145" s="120">
        <f t="shared" si="136"/>
        <v>0</v>
      </c>
      <c r="M145" s="240"/>
      <c r="N145" s="239"/>
      <c r="O145" s="241">
        <f t="shared" si="137"/>
        <v>0</v>
      </c>
      <c r="P145" s="242"/>
      <c r="Q145" s="2"/>
    </row>
    <row r="146" spans="1:17" ht="24" hidden="1" x14ac:dyDescent="0.25">
      <c r="A146" s="62">
        <v>2353</v>
      </c>
      <c r="B146" s="111" t="s">
        <v>155</v>
      </c>
      <c r="C146" s="112">
        <f t="shared" si="100"/>
        <v>0</v>
      </c>
      <c r="D146" s="238">
        <v>0</v>
      </c>
      <c r="E146" s="239"/>
      <c r="F146" s="120">
        <f t="shared" si="134"/>
        <v>0</v>
      </c>
      <c r="G146" s="240"/>
      <c r="H146" s="239"/>
      <c r="I146" s="241">
        <f t="shared" si="135"/>
        <v>0</v>
      </c>
      <c r="J146" s="238"/>
      <c r="K146" s="239"/>
      <c r="L146" s="120">
        <f t="shared" si="136"/>
        <v>0</v>
      </c>
      <c r="M146" s="240"/>
      <c r="N146" s="239"/>
      <c r="O146" s="241">
        <f t="shared" si="137"/>
        <v>0</v>
      </c>
      <c r="P146" s="242"/>
      <c r="Q146" s="2"/>
    </row>
    <row r="147" spans="1:17" ht="24" hidden="1" x14ac:dyDescent="0.25">
      <c r="A147" s="62">
        <v>2354</v>
      </c>
      <c r="B147" s="111" t="s">
        <v>156</v>
      </c>
      <c r="C147" s="112">
        <f t="shared" si="100"/>
        <v>0</v>
      </c>
      <c r="D147" s="238">
        <v>0</v>
      </c>
      <c r="E147" s="239"/>
      <c r="F147" s="120">
        <f t="shared" si="134"/>
        <v>0</v>
      </c>
      <c r="G147" s="240"/>
      <c r="H147" s="239"/>
      <c r="I147" s="241">
        <f t="shared" si="135"/>
        <v>0</v>
      </c>
      <c r="J147" s="238"/>
      <c r="K147" s="239"/>
      <c r="L147" s="120">
        <f t="shared" si="136"/>
        <v>0</v>
      </c>
      <c r="M147" s="240"/>
      <c r="N147" s="239"/>
      <c r="O147" s="241">
        <f t="shared" si="137"/>
        <v>0</v>
      </c>
      <c r="P147" s="242"/>
      <c r="Q147" s="2"/>
    </row>
    <row r="148" spans="1:17" ht="24" hidden="1" x14ac:dyDescent="0.25">
      <c r="A148" s="62">
        <v>2355</v>
      </c>
      <c r="B148" s="111" t="s">
        <v>157</v>
      </c>
      <c r="C148" s="112">
        <f t="shared" si="100"/>
        <v>0</v>
      </c>
      <c r="D148" s="238">
        <v>0</v>
      </c>
      <c r="E148" s="239"/>
      <c r="F148" s="120">
        <f t="shared" si="134"/>
        <v>0</v>
      </c>
      <c r="G148" s="240"/>
      <c r="H148" s="239"/>
      <c r="I148" s="241">
        <f t="shared" si="135"/>
        <v>0</v>
      </c>
      <c r="J148" s="238"/>
      <c r="K148" s="239"/>
      <c r="L148" s="120">
        <f t="shared" si="136"/>
        <v>0</v>
      </c>
      <c r="M148" s="240"/>
      <c r="N148" s="239"/>
      <c r="O148" s="241">
        <f t="shared" si="137"/>
        <v>0</v>
      </c>
      <c r="P148" s="242"/>
      <c r="Q148" s="2"/>
    </row>
    <row r="149" spans="1:17" hidden="1" x14ac:dyDescent="0.25">
      <c r="A149" s="62">
        <v>2359</v>
      </c>
      <c r="B149" s="111" t="s">
        <v>158</v>
      </c>
      <c r="C149" s="112">
        <f t="shared" si="100"/>
        <v>0</v>
      </c>
      <c r="D149" s="238">
        <v>0</v>
      </c>
      <c r="E149" s="239"/>
      <c r="F149" s="120">
        <f t="shared" si="134"/>
        <v>0</v>
      </c>
      <c r="G149" s="240"/>
      <c r="H149" s="239"/>
      <c r="I149" s="241">
        <f t="shared" si="135"/>
        <v>0</v>
      </c>
      <c r="J149" s="238"/>
      <c r="K149" s="239"/>
      <c r="L149" s="120">
        <f t="shared" si="136"/>
        <v>0</v>
      </c>
      <c r="M149" s="240"/>
      <c r="N149" s="239"/>
      <c r="O149" s="241">
        <f t="shared" si="137"/>
        <v>0</v>
      </c>
      <c r="P149" s="242"/>
      <c r="Q149" s="2"/>
    </row>
    <row r="150" spans="1:17" ht="24.75" hidden="1" customHeight="1" x14ac:dyDescent="0.25">
      <c r="A150" s="243">
        <v>2360</v>
      </c>
      <c r="B150" s="111" t="s">
        <v>159</v>
      </c>
      <c r="C150" s="112">
        <f t="shared" si="100"/>
        <v>0</v>
      </c>
      <c r="D150" s="244">
        <f>SUM(D151:D157)</f>
        <v>0</v>
      </c>
      <c r="E150" s="245">
        <f>SUM(E151:E157)</f>
        <v>0</v>
      </c>
      <c r="F150" s="120">
        <f>SUM(F151:F157)</f>
        <v>0</v>
      </c>
      <c r="G150" s="246">
        <f t="shared" ref="G150:N150" si="138">SUM(G151:G157)</f>
        <v>0</v>
      </c>
      <c r="H150" s="245">
        <f t="shared" si="138"/>
        <v>0</v>
      </c>
      <c r="I150" s="241">
        <f t="shared" si="138"/>
        <v>0</v>
      </c>
      <c r="J150" s="244">
        <f t="shared" si="138"/>
        <v>0</v>
      </c>
      <c r="K150" s="245">
        <f t="shared" si="138"/>
        <v>0</v>
      </c>
      <c r="L150" s="120">
        <f t="shared" si="138"/>
        <v>0</v>
      </c>
      <c r="M150" s="246">
        <f t="shared" si="138"/>
        <v>0</v>
      </c>
      <c r="N150" s="245">
        <f t="shared" si="138"/>
        <v>0</v>
      </c>
      <c r="O150" s="241">
        <f>SUM(O151:O157)</f>
        <v>0</v>
      </c>
      <c r="P150" s="242"/>
      <c r="Q150" s="2"/>
    </row>
    <row r="151" spans="1:17" hidden="1" x14ac:dyDescent="0.25">
      <c r="A151" s="61">
        <v>2361</v>
      </c>
      <c r="B151" s="111" t="s">
        <v>160</v>
      </c>
      <c r="C151" s="112">
        <f t="shared" si="100"/>
        <v>0</v>
      </c>
      <c r="D151" s="238">
        <v>0</v>
      </c>
      <c r="E151" s="239"/>
      <c r="F151" s="120">
        <f t="shared" ref="F151:F158" si="139">D151+E151</f>
        <v>0</v>
      </c>
      <c r="G151" s="240"/>
      <c r="H151" s="239"/>
      <c r="I151" s="241">
        <f t="shared" ref="I151:I158" si="140">G151+H151</f>
        <v>0</v>
      </c>
      <c r="J151" s="238"/>
      <c r="K151" s="239"/>
      <c r="L151" s="120">
        <f t="shared" ref="L151:L158" si="141">J151+K151</f>
        <v>0</v>
      </c>
      <c r="M151" s="240"/>
      <c r="N151" s="239"/>
      <c r="O151" s="241">
        <f t="shared" ref="O151:O158" si="142">M151+N151</f>
        <v>0</v>
      </c>
      <c r="P151" s="242"/>
      <c r="Q151" s="2"/>
    </row>
    <row r="152" spans="1:17" hidden="1" x14ac:dyDescent="0.25">
      <c r="A152" s="61">
        <v>2362</v>
      </c>
      <c r="B152" s="111" t="s">
        <v>161</v>
      </c>
      <c r="C152" s="112">
        <f t="shared" si="100"/>
        <v>0</v>
      </c>
      <c r="D152" s="238">
        <v>0</v>
      </c>
      <c r="E152" s="239"/>
      <c r="F152" s="120">
        <f t="shared" si="139"/>
        <v>0</v>
      </c>
      <c r="G152" s="240"/>
      <c r="H152" s="239"/>
      <c r="I152" s="241">
        <f t="shared" si="140"/>
        <v>0</v>
      </c>
      <c r="J152" s="238"/>
      <c r="K152" s="239"/>
      <c r="L152" s="120">
        <f t="shared" si="141"/>
        <v>0</v>
      </c>
      <c r="M152" s="240"/>
      <c r="N152" s="239"/>
      <c r="O152" s="241">
        <f t="shared" si="142"/>
        <v>0</v>
      </c>
      <c r="P152" s="242"/>
      <c r="Q152" s="2"/>
    </row>
    <row r="153" spans="1:17" hidden="1" x14ac:dyDescent="0.25">
      <c r="A153" s="61">
        <v>2363</v>
      </c>
      <c r="B153" s="111" t="s">
        <v>162</v>
      </c>
      <c r="C153" s="112">
        <f t="shared" si="100"/>
        <v>0</v>
      </c>
      <c r="D153" s="238">
        <v>0</v>
      </c>
      <c r="E153" s="239"/>
      <c r="F153" s="120">
        <f t="shared" si="139"/>
        <v>0</v>
      </c>
      <c r="G153" s="240"/>
      <c r="H153" s="239"/>
      <c r="I153" s="241">
        <f t="shared" si="140"/>
        <v>0</v>
      </c>
      <c r="J153" s="238"/>
      <c r="K153" s="239"/>
      <c r="L153" s="120">
        <f t="shared" si="141"/>
        <v>0</v>
      </c>
      <c r="M153" s="240"/>
      <c r="N153" s="239"/>
      <c r="O153" s="241">
        <f t="shared" si="142"/>
        <v>0</v>
      </c>
      <c r="P153" s="242"/>
      <c r="Q153" s="2"/>
    </row>
    <row r="154" spans="1:17" hidden="1" x14ac:dyDescent="0.25">
      <c r="A154" s="61">
        <v>2364</v>
      </c>
      <c r="B154" s="111" t="s">
        <v>163</v>
      </c>
      <c r="C154" s="112">
        <f t="shared" si="100"/>
        <v>0</v>
      </c>
      <c r="D154" s="238">
        <v>0</v>
      </c>
      <c r="E154" s="239"/>
      <c r="F154" s="120">
        <f t="shared" si="139"/>
        <v>0</v>
      </c>
      <c r="G154" s="240"/>
      <c r="H154" s="239"/>
      <c r="I154" s="241">
        <f t="shared" si="140"/>
        <v>0</v>
      </c>
      <c r="J154" s="238"/>
      <c r="K154" s="239"/>
      <c r="L154" s="120">
        <f t="shared" si="141"/>
        <v>0</v>
      </c>
      <c r="M154" s="240"/>
      <c r="N154" s="239"/>
      <c r="O154" s="241">
        <f t="shared" si="142"/>
        <v>0</v>
      </c>
      <c r="P154" s="242"/>
      <c r="Q154" s="2"/>
    </row>
    <row r="155" spans="1:17" ht="12.75" hidden="1" customHeight="1" x14ac:dyDescent="0.25">
      <c r="A155" s="61">
        <v>2365</v>
      </c>
      <c r="B155" s="111" t="s">
        <v>164</v>
      </c>
      <c r="C155" s="112">
        <f t="shared" si="100"/>
        <v>0</v>
      </c>
      <c r="D155" s="238">
        <v>0</v>
      </c>
      <c r="E155" s="239"/>
      <c r="F155" s="120">
        <f t="shared" si="139"/>
        <v>0</v>
      </c>
      <c r="G155" s="240"/>
      <c r="H155" s="239"/>
      <c r="I155" s="241">
        <f t="shared" si="140"/>
        <v>0</v>
      </c>
      <c r="J155" s="238"/>
      <c r="K155" s="239"/>
      <c r="L155" s="120">
        <f t="shared" si="141"/>
        <v>0</v>
      </c>
      <c r="M155" s="240"/>
      <c r="N155" s="239"/>
      <c r="O155" s="241">
        <f t="shared" si="142"/>
        <v>0</v>
      </c>
      <c r="P155" s="242"/>
      <c r="Q155" s="2"/>
    </row>
    <row r="156" spans="1:17" ht="24" hidden="1" x14ac:dyDescent="0.25">
      <c r="A156" s="61">
        <v>2366</v>
      </c>
      <c r="B156" s="111" t="s">
        <v>165</v>
      </c>
      <c r="C156" s="112">
        <f t="shared" si="100"/>
        <v>0</v>
      </c>
      <c r="D156" s="238">
        <v>0</v>
      </c>
      <c r="E156" s="239"/>
      <c r="F156" s="120">
        <f t="shared" si="139"/>
        <v>0</v>
      </c>
      <c r="G156" s="240"/>
      <c r="H156" s="239"/>
      <c r="I156" s="241">
        <f t="shared" si="140"/>
        <v>0</v>
      </c>
      <c r="J156" s="238"/>
      <c r="K156" s="239"/>
      <c r="L156" s="120">
        <f t="shared" si="141"/>
        <v>0</v>
      </c>
      <c r="M156" s="240"/>
      <c r="N156" s="239"/>
      <c r="O156" s="241">
        <f t="shared" si="142"/>
        <v>0</v>
      </c>
      <c r="P156" s="242"/>
      <c r="Q156" s="2"/>
    </row>
    <row r="157" spans="1:17" ht="36" hidden="1" x14ac:dyDescent="0.25">
      <c r="A157" s="61">
        <v>2369</v>
      </c>
      <c r="B157" s="111" t="s">
        <v>166</v>
      </c>
      <c r="C157" s="112">
        <f t="shared" si="100"/>
        <v>0</v>
      </c>
      <c r="D157" s="238">
        <v>0</v>
      </c>
      <c r="E157" s="239"/>
      <c r="F157" s="120">
        <f t="shared" si="139"/>
        <v>0</v>
      </c>
      <c r="G157" s="240"/>
      <c r="H157" s="239"/>
      <c r="I157" s="241">
        <f t="shared" si="140"/>
        <v>0</v>
      </c>
      <c r="J157" s="238"/>
      <c r="K157" s="239"/>
      <c r="L157" s="120">
        <f t="shared" si="141"/>
        <v>0</v>
      </c>
      <c r="M157" s="240"/>
      <c r="N157" s="239"/>
      <c r="O157" s="241">
        <f t="shared" si="142"/>
        <v>0</v>
      </c>
      <c r="P157" s="242"/>
      <c r="Q157" s="2"/>
    </row>
    <row r="158" spans="1:17" hidden="1" x14ac:dyDescent="0.25">
      <c r="A158" s="230">
        <v>2370</v>
      </c>
      <c r="B158" s="164" t="s">
        <v>167</v>
      </c>
      <c r="C158" s="176">
        <f t="shared" si="100"/>
        <v>0</v>
      </c>
      <c r="D158" s="177">
        <v>0</v>
      </c>
      <c r="E158" s="178"/>
      <c r="F158" s="233">
        <f t="shared" si="139"/>
        <v>0</v>
      </c>
      <c r="G158" s="247"/>
      <c r="H158" s="178"/>
      <c r="I158" s="235">
        <f t="shared" si="140"/>
        <v>0</v>
      </c>
      <c r="J158" s="177"/>
      <c r="K158" s="178"/>
      <c r="L158" s="233">
        <f t="shared" si="141"/>
        <v>0</v>
      </c>
      <c r="M158" s="247"/>
      <c r="N158" s="178"/>
      <c r="O158" s="235">
        <f t="shared" si="142"/>
        <v>0</v>
      </c>
      <c r="P158" s="236"/>
      <c r="Q158" s="2"/>
    </row>
    <row r="159" spans="1:17" hidden="1" x14ac:dyDescent="0.25">
      <c r="A159" s="230">
        <v>2380</v>
      </c>
      <c r="B159" s="164" t="s">
        <v>168</v>
      </c>
      <c r="C159" s="176">
        <f t="shared" si="100"/>
        <v>0</v>
      </c>
      <c r="D159" s="231">
        <f>SUM(D160:D161)</f>
        <v>0</v>
      </c>
      <c r="E159" s="232">
        <f t="shared" ref="E159" si="143">SUM(E160:E161)</f>
        <v>0</v>
      </c>
      <c r="F159" s="233">
        <f>SUM(F160:F161)</f>
        <v>0</v>
      </c>
      <c r="G159" s="234">
        <f t="shared" ref="G159:N159" si="144">SUM(G160:G161)</f>
        <v>0</v>
      </c>
      <c r="H159" s="232">
        <f t="shared" si="144"/>
        <v>0</v>
      </c>
      <c r="I159" s="235">
        <f t="shared" si="144"/>
        <v>0</v>
      </c>
      <c r="J159" s="231">
        <f t="shared" si="144"/>
        <v>0</v>
      </c>
      <c r="K159" s="232">
        <f t="shared" si="144"/>
        <v>0</v>
      </c>
      <c r="L159" s="233">
        <f t="shared" si="144"/>
        <v>0</v>
      </c>
      <c r="M159" s="234">
        <f t="shared" si="144"/>
        <v>0</v>
      </c>
      <c r="N159" s="232">
        <f t="shared" si="144"/>
        <v>0</v>
      </c>
      <c r="O159" s="235">
        <f>SUM(O160:O161)</f>
        <v>0</v>
      </c>
      <c r="P159" s="236"/>
      <c r="Q159" s="2"/>
    </row>
    <row r="160" spans="1:17" hidden="1" x14ac:dyDescent="0.25">
      <c r="A160" s="52">
        <v>2381</v>
      </c>
      <c r="B160" s="99" t="s">
        <v>169</v>
      </c>
      <c r="C160" s="100">
        <f t="shared" si="100"/>
        <v>0</v>
      </c>
      <c r="D160" s="152">
        <v>0</v>
      </c>
      <c r="E160" s="150"/>
      <c r="F160" s="108">
        <f t="shared" ref="F160:F163" si="145">D160+E160</f>
        <v>0</v>
      </c>
      <c r="G160" s="149"/>
      <c r="H160" s="150"/>
      <c r="I160" s="151">
        <f t="shared" ref="I160:I163" si="146">G160+H160</f>
        <v>0</v>
      </c>
      <c r="J160" s="152"/>
      <c r="K160" s="150"/>
      <c r="L160" s="108">
        <f t="shared" ref="L160:L163" si="147">J160+K160</f>
        <v>0</v>
      </c>
      <c r="M160" s="149"/>
      <c r="N160" s="150"/>
      <c r="O160" s="151">
        <f t="shared" ref="O160:O163" si="148">M160+N160</f>
        <v>0</v>
      </c>
      <c r="P160" s="237"/>
      <c r="Q160" s="2"/>
    </row>
    <row r="161" spans="1:17" ht="24" hidden="1" x14ac:dyDescent="0.25">
      <c r="A161" s="61">
        <v>2389</v>
      </c>
      <c r="B161" s="111" t="s">
        <v>170</v>
      </c>
      <c r="C161" s="112">
        <f t="shared" si="100"/>
        <v>0</v>
      </c>
      <c r="D161" s="238">
        <v>0</v>
      </c>
      <c r="E161" s="239"/>
      <c r="F161" s="120">
        <f t="shared" si="145"/>
        <v>0</v>
      </c>
      <c r="G161" s="240"/>
      <c r="H161" s="239"/>
      <c r="I161" s="241">
        <f t="shared" si="146"/>
        <v>0</v>
      </c>
      <c r="J161" s="238"/>
      <c r="K161" s="239"/>
      <c r="L161" s="120">
        <f t="shared" si="147"/>
        <v>0</v>
      </c>
      <c r="M161" s="240"/>
      <c r="N161" s="239"/>
      <c r="O161" s="241">
        <f t="shared" si="148"/>
        <v>0</v>
      </c>
      <c r="P161" s="242"/>
      <c r="Q161" s="2"/>
    </row>
    <row r="162" spans="1:17" hidden="1" x14ac:dyDescent="0.25">
      <c r="A162" s="230">
        <v>2390</v>
      </c>
      <c r="B162" s="164" t="s">
        <v>171</v>
      </c>
      <c r="C162" s="176">
        <f t="shared" si="100"/>
        <v>0</v>
      </c>
      <c r="D162" s="177">
        <v>0</v>
      </c>
      <c r="E162" s="178"/>
      <c r="F162" s="233">
        <f t="shared" si="145"/>
        <v>0</v>
      </c>
      <c r="G162" s="247"/>
      <c r="H162" s="178"/>
      <c r="I162" s="235">
        <f t="shared" si="146"/>
        <v>0</v>
      </c>
      <c r="J162" s="177"/>
      <c r="K162" s="178"/>
      <c r="L162" s="233">
        <f t="shared" si="147"/>
        <v>0</v>
      </c>
      <c r="M162" s="247"/>
      <c r="N162" s="178"/>
      <c r="O162" s="235">
        <f t="shared" si="148"/>
        <v>0</v>
      </c>
      <c r="P162" s="236"/>
      <c r="Q162" s="2"/>
    </row>
    <row r="163" spans="1:17" hidden="1" x14ac:dyDescent="0.25">
      <c r="A163" s="83">
        <v>2400</v>
      </c>
      <c r="B163" s="226" t="s">
        <v>172</v>
      </c>
      <c r="C163" s="84">
        <f t="shared" si="100"/>
        <v>0</v>
      </c>
      <c r="D163" s="85">
        <v>0</v>
      </c>
      <c r="E163" s="86"/>
      <c r="F163" s="97">
        <f t="shared" si="145"/>
        <v>0</v>
      </c>
      <c r="G163" s="257"/>
      <c r="H163" s="86"/>
      <c r="I163" s="228">
        <f t="shared" si="146"/>
        <v>0</v>
      </c>
      <c r="J163" s="85"/>
      <c r="K163" s="86"/>
      <c r="L163" s="97">
        <f t="shared" si="147"/>
        <v>0</v>
      </c>
      <c r="M163" s="257"/>
      <c r="N163" s="86"/>
      <c r="O163" s="228">
        <f t="shared" si="148"/>
        <v>0</v>
      </c>
      <c r="P163" s="249"/>
      <c r="Q163" s="2"/>
    </row>
    <row r="164" spans="1:17" ht="24" hidden="1" x14ac:dyDescent="0.25">
      <c r="A164" s="83">
        <v>2500</v>
      </c>
      <c r="B164" s="226" t="s">
        <v>173</v>
      </c>
      <c r="C164" s="84">
        <f t="shared" si="100"/>
        <v>0</v>
      </c>
      <c r="D164" s="95">
        <f>SUM(D165,D170)</f>
        <v>0</v>
      </c>
      <c r="E164" s="96">
        <f t="shared" ref="E164" si="149">SUM(E165,E170)</f>
        <v>0</v>
      </c>
      <c r="F164" s="97">
        <f>SUM(F165,F170)</f>
        <v>0</v>
      </c>
      <c r="G164" s="227">
        <f t="shared" ref="G164:O164" si="150">SUM(G165,G170)</f>
        <v>0</v>
      </c>
      <c r="H164" s="96">
        <f t="shared" si="150"/>
        <v>0</v>
      </c>
      <c r="I164" s="228">
        <f t="shared" si="150"/>
        <v>0</v>
      </c>
      <c r="J164" s="95">
        <f t="shared" si="150"/>
        <v>0</v>
      </c>
      <c r="K164" s="96">
        <f t="shared" si="150"/>
        <v>0</v>
      </c>
      <c r="L164" s="97">
        <f t="shared" si="150"/>
        <v>0</v>
      </c>
      <c r="M164" s="227">
        <f t="shared" si="150"/>
        <v>0</v>
      </c>
      <c r="N164" s="96">
        <f t="shared" si="150"/>
        <v>0</v>
      </c>
      <c r="O164" s="228">
        <f t="shared" si="150"/>
        <v>0</v>
      </c>
      <c r="P164" s="229"/>
      <c r="Q164" s="2"/>
    </row>
    <row r="165" spans="1:17" ht="16.5" hidden="1" customHeight="1" x14ac:dyDescent="0.25">
      <c r="A165" s="353">
        <v>2510</v>
      </c>
      <c r="B165" s="99" t="s">
        <v>174</v>
      </c>
      <c r="C165" s="100">
        <f t="shared" si="100"/>
        <v>0</v>
      </c>
      <c r="D165" s="251">
        <f>SUM(D166:D169)</f>
        <v>0</v>
      </c>
      <c r="E165" s="252">
        <f t="shared" ref="E165" si="151">SUM(E166:E169)</f>
        <v>0</v>
      </c>
      <c r="F165" s="108">
        <f>SUM(F166:F169)</f>
        <v>0</v>
      </c>
      <c r="G165" s="253">
        <f t="shared" ref="G165:O165" si="152">SUM(G166:G169)</f>
        <v>0</v>
      </c>
      <c r="H165" s="252">
        <f t="shared" si="152"/>
        <v>0</v>
      </c>
      <c r="I165" s="151">
        <f t="shared" si="152"/>
        <v>0</v>
      </c>
      <c r="J165" s="251">
        <f t="shared" si="152"/>
        <v>0</v>
      </c>
      <c r="K165" s="252">
        <f t="shared" si="152"/>
        <v>0</v>
      </c>
      <c r="L165" s="108">
        <f t="shared" si="152"/>
        <v>0</v>
      </c>
      <c r="M165" s="253">
        <f t="shared" si="152"/>
        <v>0</v>
      </c>
      <c r="N165" s="252">
        <f t="shared" si="152"/>
        <v>0</v>
      </c>
      <c r="O165" s="258">
        <f t="shared" si="152"/>
        <v>0</v>
      </c>
      <c r="P165" s="259"/>
      <c r="Q165" s="2"/>
    </row>
    <row r="166" spans="1:17" ht="24" hidden="1" x14ac:dyDescent="0.25">
      <c r="A166" s="62">
        <v>2512</v>
      </c>
      <c r="B166" s="111" t="s">
        <v>175</v>
      </c>
      <c r="C166" s="112">
        <f t="shared" si="100"/>
        <v>0</v>
      </c>
      <c r="D166" s="238">
        <v>0</v>
      </c>
      <c r="E166" s="239"/>
      <c r="F166" s="120">
        <f t="shared" ref="F166:F171" si="153">D166+E166</f>
        <v>0</v>
      </c>
      <c r="G166" s="240"/>
      <c r="H166" s="239"/>
      <c r="I166" s="241">
        <f t="shared" ref="I166:I171" si="154">G166+H166</f>
        <v>0</v>
      </c>
      <c r="J166" s="238"/>
      <c r="K166" s="239"/>
      <c r="L166" s="120">
        <f t="shared" ref="L166:L171" si="155">J166+K166</f>
        <v>0</v>
      </c>
      <c r="M166" s="240"/>
      <c r="N166" s="239"/>
      <c r="O166" s="241">
        <f t="shared" ref="O166:O171" si="156">M166+N166</f>
        <v>0</v>
      </c>
      <c r="P166" s="242"/>
      <c r="Q166" s="2"/>
    </row>
    <row r="167" spans="1:17" ht="36" hidden="1" x14ac:dyDescent="0.25">
      <c r="A167" s="62">
        <v>2513</v>
      </c>
      <c r="B167" s="111" t="s">
        <v>176</v>
      </c>
      <c r="C167" s="112">
        <f t="shared" si="100"/>
        <v>0</v>
      </c>
      <c r="D167" s="238">
        <v>0</v>
      </c>
      <c r="E167" s="239"/>
      <c r="F167" s="120">
        <f t="shared" si="153"/>
        <v>0</v>
      </c>
      <c r="G167" s="240"/>
      <c r="H167" s="239"/>
      <c r="I167" s="241">
        <f t="shared" si="154"/>
        <v>0</v>
      </c>
      <c r="J167" s="238"/>
      <c r="K167" s="239"/>
      <c r="L167" s="120">
        <f t="shared" si="155"/>
        <v>0</v>
      </c>
      <c r="M167" s="240"/>
      <c r="N167" s="239"/>
      <c r="O167" s="241">
        <f t="shared" si="156"/>
        <v>0</v>
      </c>
      <c r="P167" s="242"/>
      <c r="Q167" s="2"/>
    </row>
    <row r="168" spans="1:17" ht="24" hidden="1" x14ac:dyDescent="0.25">
      <c r="A168" s="62">
        <v>2515</v>
      </c>
      <c r="B168" s="111" t="s">
        <v>177</v>
      </c>
      <c r="C168" s="112">
        <f t="shared" si="100"/>
        <v>0</v>
      </c>
      <c r="D168" s="238">
        <v>0</v>
      </c>
      <c r="E168" s="239"/>
      <c r="F168" s="120">
        <f t="shared" si="153"/>
        <v>0</v>
      </c>
      <c r="G168" s="240"/>
      <c r="H168" s="239"/>
      <c r="I168" s="241">
        <f t="shared" si="154"/>
        <v>0</v>
      </c>
      <c r="J168" s="238"/>
      <c r="K168" s="239"/>
      <c r="L168" s="120">
        <f t="shared" si="155"/>
        <v>0</v>
      </c>
      <c r="M168" s="240"/>
      <c r="N168" s="239"/>
      <c r="O168" s="241">
        <f t="shared" si="156"/>
        <v>0</v>
      </c>
      <c r="P168" s="242"/>
      <c r="Q168" s="2"/>
    </row>
    <row r="169" spans="1:17" ht="24" hidden="1" x14ac:dyDescent="0.25">
      <c r="A169" s="62">
        <v>2519</v>
      </c>
      <c r="B169" s="111" t="s">
        <v>178</v>
      </c>
      <c r="C169" s="112">
        <f t="shared" si="100"/>
        <v>0</v>
      </c>
      <c r="D169" s="238">
        <v>0</v>
      </c>
      <c r="E169" s="239"/>
      <c r="F169" s="120">
        <f t="shared" si="153"/>
        <v>0</v>
      </c>
      <c r="G169" s="240"/>
      <c r="H169" s="239"/>
      <c r="I169" s="241">
        <f t="shared" si="154"/>
        <v>0</v>
      </c>
      <c r="J169" s="238"/>
      <c r="K169" s="239"/>
      <c r="L169" s="120">
        <f t="shared" si="155"/>
        <v>0</v>
      </c>
      <c r="M169" s="240"/>
      <c r="N169" s="239"/>
      <c r="O169" s="241">
        <f t="shared" si="156"/>
        <v>0</v>
      </c>
      <c r="P169" s="242"/>
      <c r="Q169" s="2"/>
    </row>
    <row r="170" spans="1:17" hidden="1" x14ac:dyDescent="0.25">
      <c r="A170" s="243">
        <v>2520</v>
      </c>
      <c r="B170" s="111" t="s">
        <v>179</v>
      </c>
      <c r="C170" s="112">
        <f t="shared" si="100"/>
        <v>0</v>
      </c>
      <c r="D170" s="238">
        <v>0</v>
      </c>
      <c r="E170" s="239"/>
      <c r="F170" s="120">
        <f t="shared" si="153"/>
        <v>0</v>
      </c>
      <c r="G170" s="240"/>
      <c r="H170" s="239"/>
      <c r="I170" s="241">
        <f t="shared" si="154"/>
        <v>0</v>
      </c>
      <c r="J170" s="238"/>
      <c r="K170" s="239"/>
      <c r="L170" s="120">
        <f t="shared" si="155"/>
        <v>0</v>
      </c>
      <c r="M170" s="240"/>
      <c r="N170" s="239"/>
      <c r="O170" s="241">
        <f t="shared" si="156"/>
        <v>0</v>
      </c>
      <c r="P170" s="242"/>
      <c r="Q170" s="2"/>
    </row>
    <row r="171" spans="1:17" s="261" customFormat="1" ht="36" hidden="1" x14ac:dyDescent="0.25">
      <c r="A171" s="25">
        <v>2800</v>
      </c>
      <c r="B171" s="99" t="s">
        <v>180</v>
      </c>
      <c r="C171" s="100">
        <f t="shared" si="100"/>
        <v>0</v>
      </c>
      <c r="D171" s="152">
        <v>0</v>
      </c>
      <c r="E171" s="150"/>
      <c r="F171" s="57">
        <f t="shared" si="153"/>
        <v>0</v>
      </c>
      <c r="G171" s="58"/>
      <c r="H171" s="56"/>
      <c r="I171" s="59">
        <f t="shared" si="154"/>
        <v>0</v>
      </c>
      <c r="J171" s="55"/>
      <c r="K171" s="56"/>
      <c r="L171" s="57">
        <f t="shared" si="155"/>
        <v>0</v>
      </c>
      <c r="M171" s="58"/>
      <c r="N171" s="56"/>
      <c r="O171" s="59">
        <f t="shared" si="156"/>
        <v>0</v>
      </c>
      <c r="P171" s="60"/>
      <c r="Q171" s="260"/>
    </row>
    <row r="172" spans="1:17" hidden="1" x14ac:dyDescent="0.25">
      <c r="A172" s="218">
        <v>3000</v>
      </c>
      <c r="B172" s="218" t="s">
        <v>181</v>
      </c>
      <c r="C172" s="219">
        <f t="shared" si="100"/>
        <v>0</v>
      </c>
      <c r="D172" s="220">
        <f>SUM(D173,D183)</f>
        <v>0</v>
      </c>
      <c r="E172" s="221">
        <f t="shared" ref="E172" si="157">SUM(E173,E183)</f>
        <v>0</v>
      </c>
      <c r="F172" s="222">
        <f>SUM(F173,F183)</f>
        <v>0</v>
      </c>
      <c r="G172" s="223">
        <f t="shared" ref="G172:N172" si="158">SUM(G173,G183)</f>
        <v>0</v>
      </c>
      <c r="H172" s="221">
        <f t="shared" si="158"/>
        <v>0</v>
      </c>
      <c r="I172" s="224">
        <f t="shared" si="158"/>
        <v>0</v>
      </c>
      <c r="J172" s="220">
        <f t="shared" si="158"/>
        <v>0</v>
      </c>
      <c r="K172" s="221">
        <f t="shared" si="158"/>
        <v>0</v>
      </c>
      <c r="L172" s="222">
        <f t="shared" si="158"/>
        <v>0</v>
      </c>
      <c r="M172" s="223">
        <f t="shared" si="158"/>
        <v>0</v>
      </c>
      <c r="N172" s="221">
        <f t="shared" si="158"/>
        <v>0</v>
      </c>
      <c r="O172" s="224">
        <f>SUM(O173,O183)</f>
        <v>0</v>
      </c>
      <c r="P172" s="225"/>
      <c r="Q172" s="2"/>
    </row>
    <row r="173" spans="1:17" ht="24" hidden="1" x14ac:dyDescent="0.25">
      <c r="A173" s="83">
        <v>3200</v>
      </c>
      <c r="B173" s="262" t="s">
        <v>182</v>
      </c>
      <c r="C173" s="84">
        <f t="shared" si="100"/>
        <v>0</v>
      </c>
      <c r="D173" s="95">
        <f>SUM(D174,D178)</f>
        <v>0</v>
      </c>
      <c r="E173" s="96">
        <f t="shared" ref="E173" si="159">SUM(E174,E178)</f>
        <v>0</v>
      </c>
      <c r="F173" s="97">
        <f>SUM(F174,F178)</f>
        <v>0</v>
      </c>
      <c r="G173" s="227">
        <f t="shared" ref="G173:O173" si="160">SUM(G174,G178)</f>
        <v>0</v>
      </c>
      <c r="H173" s="96">
        <f t="shared" si="160"/>
        <v>0</v>
      </c>
      <c r="I173" s="228">
        <f t="shared" si="160"/>
        <v>0</v>
      </c>
      <c r="J173" s="95">
        <f t="shared" si="160"/>
        <v>0</v>
      </c>
      <c r="K173" s="96">
        <f t="shared" si="160"/>
        <v>0</v>
      </c>
      <c r="L173" s="97">
        <f t="shared" si="160"/>
        <v>0</v>
      </c>
      <c r="M173" s="227">
        <f t="shared" si="160"/>
        <v>0</v>
      </c>
      <c r="N173" s="96">
        <f t="shared" si="160"/>
        <v>0</v>
      </c>
      <c r="O173" s="263">
        <f t="shared" si="160"/>
        <v>0</v>
      </c>
      <c r="P173" s="229"/>
      <c r="Q173" s="2"/>
    </row>
    <row r="174" spans="1:17" ht="36" hidden="1" x14ac:dyDescent="0.25">
      <c r="A174" s="353">
        <v>3260</v>
      </c>
      <c r="B174" s="99" t="s">
        <v>183</v>
      </c>
      <c r="C174" s="100">
        <f t="shared" si="100"/>
        <v>0</v>
      </c>
      <c r="D174" s="251">
        <f>SUM(D175:D177)</f>
        <v>0</v>
      </c>
      <c r="E174" s="252">
        <f t="shared" ref="E174" si="161">SUM(E175:E177)</f>
        <v>0</v>
      </c>
      <c r="F174" s="108">
        <f>SUM(F175:F177)</f>
        <v>0</v>
      </c>
      <c r="G174" s="253">
        <f t="shared" ref="G174:N174" si="162">SUM(G175:G177)</f>
        <v>0</v>
      </c>
      <c r="H174" s="252">
        <f t="shared" si="162"/>
        <v>0</v>
      </c>
      <c r="I174" s="151">
        <f t="shared" si="162"/>
        <v>0</v>
      </c>
      <c r="J174" s="251">
        <f t="shared" si="162"/>
        <v>0</v>
      </c>
      <c r="K174" s="252">
        <f t="shared" si="162"/>
        <v>0</v>
      </c>
      <c r="L174" s="108">
        <f t="shared" si="162"/>
        <v>0</v>
      </c>
      <c r="M174" s="253">
        <f t="shared" si="162"/>
        <v>0</v>
      </c>
      <c r="N174" s="252">
        <f t="shared" si="162"/>
        <v>0</v>
      </c>
      <c r="O174" s="151">
        <f>SUM(O175:O177)</f>
        <v>0</v>
      </c>
      <c r="P174" s="237"/>
      <c r="Q174" s="2"/>
    </row>
    <row r="175" spans="1:17" ht="24" hidden="1" x14ac:dyDescent="0.25">
      <c r="A175" s="62">
        <v>3261</v>
      </c>
      <c r="B175" s="111" t="s">
        <v>184</v>
      </c>
      <c r="C175" s="112">
        <f t="shared" si="100"/>
        <v>0</v>
      </c>
      <c r="D175" s="238">
        <v>0</v>
      </c>
      <c r="E175" s="239"/>
      <c r="F175" s="120">
        <f t="shared" ref="F175:F177" si="163">D175+E175</f>
        <v>0</v>
      </c>
      <c r="G175" s="240"/>
      <c r="H175" s="239"/>
      <c r="I175" s="241">
        <f t="shared" ref="I175:I177" si="164">G175+H175</f>
        <v>0</v>
      </c>
      <c r="J175" s="238"/>
      <c r="K175" s="239"/>
      <c r="L175" s="120">
        <f t="shared" ref="L175:L177" si="165">J175+K175</f>
        <v>0</v>
      </c>
      <c r="M175" s="240"/>
      <c r="N175" s="239"/>
      <c r="O175" s="241">
        <f t="shared" ref="O175:O177" si="166">M175+N175</f>
        <v>0</v>
      </c>
      <c r="P175" s="242"/>
      <c r="Q175" s="2"/>
    </row>
    <row r="176" spans="1:17" ht="36" hidden="1" x14ac:dyDescent="0.25">
      <c r="A176" s="62">
        <v>3262</v>
      </c>
      <c r="B176" s="111" t="s">
        <v>185</v>
      </c>
      <c r="C176" s="112">
        <f t="shared" si="100"/>
        <v>0</v>
      </c>
      <c r="D176" s="238">
        <v>0</v>
      </c>
      <c r="E176" s="239"/>
      <c r="F176" s="120">
        <f t="shared" si="163"/>
        <v>0</v>
      </c>
      <c r="G176" s="240"/>
      <c r="H176" s="239"/>
      <c r="I176" s="241">
        <f t="shared" si="164"/>
        <v>0</v>
      </c>
      <c r="J176" s="238"/>
      <c r="K176" s="239"/>
      <c r="L176" s="120">
        <f t="shared" si="165"/>
        <v>0</v>
      </c>
      <c r="M176" s="240"/>
      <c r="N176" s="239"/>
      <c r="O176" s="241">
        <f t="shared" si="166"/>
        <v>0</v>
      </c>
      <c r="P176" s="242"/>
      <c r="Q176" s="2"/>
    </row>
    <row r="177" spans="1:17" ht="24" hidden="1" x14ac:dyDescent="0.25">
      <c r="A177" s="62">
        <v>3263</v>
      </c>
      <c r="B177" s="111" t="s">
        <v>186</v>
      </c>
      <c r="C177" s="112">
        <f t="shared" ref="C177:C240" si="167">SUM(F177,I177,L177,O177)</f>
        <v>0</v>
      </c>
      <c r="D177" s="238">
        <v>0</v>
      </c>
      <c r="E177" s="239"/>
      <c r="F177" s="120">
        <f t="shared" si="163"/>
        <v>0</v>
      </c>
      <c r="G177" s="240"/>
      <c r="H177" s="239"/>
      <c r="I177" s="241">
        <f t="shared" si="164"/>
        <v>0</v>
      </c>
      <c r="J177" s="238"/>
      <c r="K177" s="239"/>
      <c r="L177" s="120">
        <f t="shared" si="165"/>
        <v>0</v>
      </c>
      <c r="M177" s="240"/>
      <c r="N177" s="239"/>
      <c r="O177" s="241">
        <f t="shared" si="166"/>
        <v>0</v>
      </c>
      <c r="P177" s="242"/>
      <c r="Q177" s="2"/>
    </row>
    <row r="178" spans="1:17" ht="72" hidden="1" x14ac:dyDescent="0.25">
      <c r="A178" s="353">
        <v>3290</v>
      </c>
      <c r="B178" s="99" t="s">
        <v>187</v>
      </c>
      <c r="C178" s="264">
        <f t="shared" si="167"/>
        <v>0</v>
      </c>
      <c r="D178" s="251">
        <f>SUM(D179:D182)</f>
        <v>0</v>
      </c>
      <c r="E178" s="252">
        <f t="shared" ref="E178" si="168">SUM(E179:E182)</f>
        <v>0</v>
      </c>
      <c r="F178" s="108">
        <f>SUM(F179:F182)</f>
        <v>0</v>
      </c>
      <c r="G178" s="253">
        <f t="shared" ref="G178:O178" si="169">SUM(G179:G182)</f>
        <v>0</v>
      </c>
      <c r="H178" s="252">
        <f t="shared" si="169"/>
        <v>0</v>
      </c>
      <c r="I178" s="151">
        <f t="shared" si="169"/>
        <v>0</v>
      </c>
      <c r="J178" s="251">
        <f t="shared" si="169"/>
        <v>0</v>
      </c>
      <c r="K178" s="252">
        <f t="shared" si="169"/>
        <v>0</v>
      </c>
      <c r="L178" s="108">
        <f t="shared" si="169"/>
        <v>0</v>
      </c>
      <c r="M178" s="253">
        <f t="shared" si="169"/>
        <v>0</v>
      </c>
      <c r="N178" s="252">
        <f t="shared" si="169"/>
        <v>0</v>
      </c>
      <c r="O178" s="265">
        <f t="shared" si="169"/>
        <v>0</v>
      </c>
      <c r="P178" s="266"/>
      <c r="Q178" s="2"/>
    </row>
    <row r="179" spans="1:17" ht="60" hidden="1" x14ac:dyDescent="0.25">
      <c r="A179" s="62">
        <v>3291</v>
      </c>
      <c r="B179" s="111" t="s">
        <v>188</v>
      </c>
      <c r="C179" s="112">
        <f t="shared" si="167"/>
        <v>0</v>
      </c>
      <c r="D179" s="238">
        <v>0</v>
      </c>
      <c r="E179" s="239"/>
      <c r="F179" s="120">
        <f t="shared" ref="F179:F182" si="170">D179+E179</f>
        <v>0</v>
      </c>
      <c r="G179" s="240"/>
      <c r="H179" s="239"/>
      <c r="I179" s="241">
        <f t="shared" ref="I179:I182" si="171">G179+H179</f>
        <v>0</v>
      </c>
      <c r="J179" s="238"/>
      <c r="K179" s="239"/>
      <c r="L179" s="120">
        <f t="shared" ref="L179:L182" si="172">J179+K179</f>
        <v>0</v>
      </c>
      <c r="M179" s="240"/>
      <c r="N179" s="239"/>
      <c r="O179" s="241">
        <f t="shared" ref="O179:O182" si="173">M179+N179</f>
        <v>0</v>
      </c>
      <c r="P179" s="242"/>
      <c r="Q179" s="2"/>
    </row>
    <row r="180" spans="1:17" ht="60" hidden="1" x14ac:dyDescent="0.25">
      <c r="A180" s="62">
        <v>3292</v>
      </c>
      <c r="B180" s="111" t="s">
        <v>189</v>
      </c>
      <c r="C180" s="112">
        <f t="shared" si="167"/>
        <v>0</v>
      </c>
      <c r="D180" s="238">
        <v>0</v>
      </c>
      <c r="E180" s="239"/>
      <c r="F180" s="120">
        <f t="shared" si="170"/>
        <v>0</v>
      </c>
      <c r="G180" s="240"/>
      <c r="H180" s="239"/>
      <c r="I180" s="241">
        <f t="shared" si="171"/>
        <v>0</v>
      </c>
      <c r="J180" s="238"/>
      <c r="K180" s="239"/>
      <c r="L180" s="120">
        <f t="shared" si="172"/>
        <v>0</v>
      </c>
      <c r="M180" s="240"/>
      <c r="N180" s="239"/>
      <c r="O180" s="241">
        <f t="shared" si="173"/>
        <v>0</v>
      </c>
      <c r="P180" s="242"/>
      <c r="Q180" s="2"/>
    </row>
    <row r="181" spans="1:17" ht="60" hidden="1" x14ac:dyDescent="0.25">
      <c r="A181" s="62">
        <v>3293</v>
      </c>
      <c r="B181" s="111" t="s">
        <v>190</v>
      </c>
      <c r="C181" s="112">
        <f t="shared" si="167"/>
        <v>0</v>
      </c>
      <c r="D181" s="238">
        <v>0</v>
      </c>
      <c r="E181" s="239"/>
      <c r="F181" s="120">
        <f t="shared" si="170"/>
        <v>0</v>
      </c>
      <c r="G181" s="240"/>
      <c r="H181" s="239"/>
      <c r="I181" s="241">
        <f t="shared" si="171"/>
        <v>0</v>
      </c>
      <c r="J181" s="238"/>
      <c r="K181" s="239"/>
      <c r="L181" s="120">
        <f t="shared" si="172"/>
        <v>0</v>
      </c>
      <c r="M181" s="240"/>
      <c r="N181" s="239"/>
      <c r="O181" s="241">
        <f t="shared" si="173"/>
        <v>0</v>
      </c>
      <c r="P181" s="242"/>
      <c r="Q181" s="2"/>
    </row>
    <row r="182" spans="1:17" ht="48" hidden="1" x14ac:dyDescent="0.25">
      <c r="A182" s="267">
        <v>3294</v>
      </c>
      <c r="B182" s="111" t="s">
        <v>191</v>
      </c>
      <c r="C182" s="264">
        <f t="shared" si="167"/>
        <v>0</v>
      </c>
      <c r="D182" s="268">
        <v>0</v>
      </c>
      <c r="E182" s="269"/>
      <c r="F182" s="270">
        <f t="shared" si="170"/>
        <v>0</v>
      </c>
      <c r="G182" s="271"/>
      <c r="H182" s="269"/>
      <c r="I182" s="265">
        <f t="shared" si="171"/>
        <v>0</v>
      </c>
      <c r="J182" s="268"/>
      <c r="K182" s="269"/>
      <c r="L182" s="270">
        <f t="shared" si="172"/>
        <v>0</v>
      </c>
      <c r="M182" s="271"/>
      <c r="N182" s="269"/>
      <c r="O182" s="265">
        <f t="shared" si="173"/>
        <v>0</v>
      </c>
      <c r="P182" s="266"/>
      <c r="Q182" s="2"/>
    </row>
    <row r="183" spans="1:17" ht="36" hidden="1" x14ac:dyDescent="0.25">
      <c r="A183" s="140">
        <v>3300</v>
      </c>
      <c r="B183" s="262" t="s">
        <v>192</v>
      </c>
      <c r="C183" s="272">
        <f t="shared" si="167"/>
        <v>0</v>
      </c>
      <c r="D183" s="273">
        <f>SUM(D184:D185)</f>
        <v>0</v>
      </c>
      <c r="E183" s="274">
        <f t="shared" ref="E183" si="174">SUM(E184:E185)</f>
        <v>0</v>
      </c>
      <c r="F183" s="275">
        <f>SUM(F184:F185)</f>
        <v>0</v>
      </c>
      <c r="G183" s="276">
        <f t="shared" ref="G183:O183" si="175">SUM(G184:G185)</f>
        <v>0</v>
      </c>
      <c r="H183" s="274">
        <f t="shared" si="175"/>
        <v>0</v>
      </c>
      <c r="I183" s="263">
        <f t="shared" si="175"/>
        <v>0</v>
      </c>
      <c r="J183" s="273">
        <f t="shared" si="175"/>
        <v>0</v>
      </c>
      <c r="K183" s="274">
        <f t="shared" si="175"/>
        <v>0</v>
      </c>
      <c r="L183" s="275">
        <f t="shared" si="175"/>
        <v>0</v>
      </c>
      <c r="M183" s="276">
        <f t="shared" si="175"/>
        <v>0</v>
      </c>
      <c r="N183" s="274">
        <f t="shared" si="175"/>
        <v>0</v>
      </c>
      <c r="O183" s="263">
        <f t="shared" si="175"/>
        <v>0</v>
      </c>
      <c r="P183" s="229"/>
      <c r="Q183" s="2"/>
    </row>
    <row r="184" spans="1:17" ht="48" hidden="1" x14ac:dyDescent="0.25">
      <c r="A184" s="163">
        <v>3310</v>
      </c>
      <c r="B184" s="164" t="s">
        <v>193</v>
      </c>
      <c r="C184" s="176">
        <f t="shared" si="167"/>
        <v>0</v>
      </c>
      <c r="D184" s="177">
        <v>0</v>
      </c>
      <c r="E184" s="178"/>
      <c r="F184" s="233">
        <f t="shared" ref="F184:F185" si="176">D184+E184</f>
        <v>0</v>
      </c>
      <c r="G184" s="247"/>
      <c r="H184" s="178"/>
      <c r="I184" s="235">
        <f t="shared" ref="I184:I185" si="177">G184+H184</f>
        <v>0</v>
      </c>
      <c r="J184" s="177"/>
      <c r="K184" s="178"/>
      <c r="L184" s="233">
        <f t="shared" ref="L184:L185" si="178">J184+K184</f>
        <v>0</v>
      </c>
      <c r="M184" s="247"/>
      <c r="N184" s="178"/>
      <c r="O184" s="235">
        <f t="shared" ref="O184:O185" si="179">M184+N184</f>
        <v>0</v>
      </c>
      <c r="P184" s="236"/>
      <c r="Q184" s="2"/>
    </row>
    <row r="185" spans="1:17" ht="48" hidden="1" x14ac:dyDescent="0.25">
      <c r="A185" s="53">
        <v>3320</v>
      </c>
      <c r="B185" s="99" t="s">
        <v>194</v>
      </c>
      <c r="C185" s="100">
        <f t="shared" si="167"/>
        <v>0</v>
      </c>
      <c r="D185" s="152">
        <v>0</v>
      </c>
      <c r="E185" s="150"/>
      <c r="F185" s="108">
        <f t="shared" si="176"/>
        <v>0</v>
      </c>
      <c r="G185" s="149"/>
      <c r="H185" s="150"/>
      <c r="I185" s="151">
        <f t="shared" si="177"/>
        <v>0</v>
      </c>
      <c r="J185" s="152"/>
      <c r="K185" s="150"/>
      <c r="L185" s="108">
        <f t="shared" si="178"/>
        <v>0</v>
      </c>
      <c r="M185" s="149"/>
      <c r="N185" s="150"/>
      <c r="O185" s="151">
        <f t="shared" si="179"/>
        <v>0</v>
      </c>
      <c r="P185" s="237"/>
      <c r="Q185" s="2"/>
    </row>
    <row r="186" spans="1:17" hidden="1" x14ac:dyDescent="0.25">
      <c r="A186" s="277">
        <v>4000</v>
      </c>
      <c r="B186" s="218" t="s">
        <v>195</v>
      </c>
      <c r="C186" s="219">
        <f t="shared" si="167"/>
        <v>0</v>
      </c>
      <c r="D186" s="220">
        <f>SUM(D187,D190)</f>
        <v>0</v>
      </c>
      <c r="E186" s="221">
        <f t="shared" ref="E186" si="180">SUM(E187,E190)</f>
        <v>0</v>
      </c>
      <c r="F186" s="222">
        <f>SUM(F187,F190)</f>
        <v>0</v>
      </c>
      <c r="G186" s="223">
        <f t="shared" ref="G186:N186" si="181">SUM(G187,G190)</f>
        <v>0</v>
      </c>
      <c r="H186" s="221">
        <f t="shared" si="181"/>
        <v>0</v>
      </c>
      <c r="I186" s="224">
        <f t="shared" si="181"/>
        <v>0</v>
      </c>
      <c r="J186" s="220">
        <f t="shared" si="181"/>
        <v>0</v>
      </c>
      <c r="K186" s="221">
        <f t="shared" si="181"/>
        <v>0</v>
      </c>
      <c r="L186" s="222">
        <f t="shared" si="181"/>
        <v>0</v>
      </c>
      <c r="M186" s="223">
        <f t="shared" si="181"/>
        <v>0</v>
      </c>
      <c r="N186" s="221">
        <f t="shared" si="181"/>
        <v>0</v>
      </c>
      <c r="O186" s="224">
        <f>SUM(O187,O190)</f>
        <v>0</v>
      </c>
      <c r="P186" s="225"/>
      <c r="Q186" s="2"/>
    </row>
    <row r="187" spans="1:17" ht="24" hidden="1" x14ac:dyDescent="0.25">
      <c r="A187" s="278">
        <v>4200</v>
      </c>
      <c r="B187" s="226" t="s">
        <v>196</v>
      </c>
      <c r="C187" s="84">
        <f t="shared" si="167"/>
        <v>0</v>
      </c>
      <c r="D187" s="95">
        <f>SUM(D188,D189)</f>
        <v>0</v>
      </c>
      <c r="E187" s="96">
        <f t="shared" ref="E187" si="182">SUM(E188,E189)</f>
        <v>0</v>
      </c>
      <c r="F187" s="97">
        <f>SUM(F188,F189)</f>
        <v>0</v>
      </c>
      <c r="G187" s="227">
        <f t="shared" ref="G187:N187" si="183">SUM(G188,G189)</f>
        <v>0</v>
      </c>
      <c r="H187" s="96">
        <f t="shared" si="183"/>
        <v>0</v>
      </c>
      <c r="I187" s="228">
        <f t="shared" si="183"/>
        <v>0</v>
      </c>
      <c r="J187" s="95">
        <f t="shared" si="183"/>
        <v>0</v>
      </c>
      <c r="K187" s="96">
        <f t="shared" si="183"/>
        <v>0</v>
      </c>
      <c r="L187" s="97">
        <f t="shared" si="183"/>
        <v>0</v>
      </c>
      <c r="M187" s="227">
        <f t="shared" si="183"/>
        <v>0</v>
      </c>
      <c r="N187" s="96">
        <f t="shared" si="183"/>
        <v>0</v>
      </c>
      <c r="O187" s="228">
        <f>SUM(O188,O189)</f>
        <v>0</v>
      </c>
      <c r="P187" s="249"/>
      <c r="Q187" s="2"/>
    </row>
    <row r="188" spans="1:17" ht="36" hidden="1" x14ac:dyDescent="0.25">
      <c r="A188" s="353">
        <v>4240</v>
      </c>
      <c r="B188" s="99" t="s">
        <v>197</v>
      </c>
      <c r="C188" s="100">
        <f t="shared" si="167"/>
        <v>0</v>
      </c>
      <c r="D188" s="152">
        <v>0</v>
      </c>
      <c r="E188" s="150"/>
      <c r="F188" s="108">
        <f t="shared" ref="F188:F189" si="184">D188+E188</f>
        <v>0</v>
      </c>
      <c r="G188" s="149"/>
      <c r="H188" s="150"/>
      <c r="I188" s="151">
        <f t="shared" ref="I188:I189" si="185">G188+H188</f>
        <v>0</v>
      </c>
      <c r="J188" s="152"/>
      <c r="K188" s="150"/>
      <c r="L188" s="108">
        <f t="shared" ref="L188:L189" si="186">J188+K188</f>
        <v>0</v>
      </c>
      <c r="M188" s="149"/>
      <c r="N188" s="150"/>
      <c r="O188" s="151">
        <f t="shared" ref="O188:O189" si="187">M188+N188</f>
        <v>0</v>
      </c>
      <c r="P188" s="237"/>
      <c r="Q188" s="2"/>
    </row>
    <row r="189" spans="1:17" hidden="1" x14ac:dyDescent="0.25">
      <c r="A189" s="243">
        <v>4250</v>
      </c>
      <c r="B189" s="111" t="s">
        <v>198</v>
      </c>
      <c r="C189" s="112">
        <f t="shared" si="167"/>
        <v>0</v>
      </c>
      <c r="D189" s="238">
        <v>0</v>
      </c>
      <c r="E189" s="239"/>
      <c r="F189" s="120">
        <f t="shared" si="184"/>
        <v>0</v>
      </c>
      <c r="G189" s="240"/>
      <c r="H189" s="239"/>
      <c r="I189" s="241">
        <f t="shared" si="185"/>
        <v>0</v>
      </c>
      <c r="J189" s="238"/>
      <c r="K189" s="239"/>
      <c r="L189" s="120">
        <f t="shared" si="186"/>
        <v>0</v>
      </c>
      <c r="M189" s="240"/>
      <c r="N189" s="239"/>
      <c r="O189" s="241">
        <f t="shared" si="187"/>
        <v>0</v>
      </c>
      <c r="P189" s="242"/>
      <c r="Q189" s="2"/>
    </row>
    <row r="190" spans="1:17" hidden="1" x14ac:dyDescent="0.25">
      <c r="A190" s="83">
        <v>4300</v>
      </c>
      <c r="B190" s="226" t="s">
        <v>199</v>
      </c>
      <c r="C190" s="84">
        <f t="shared" si="167"/>
        <v>0</v>
      </c>
      <c r="D190" s="95">
        <f>SUM(D191)</f>
        <v>0</v>
      </c>
      <c r="E190" s="96">
        <f t="shared" ref="E190" si="188">SUM(E191)</f>
        <v>0</v>
      </c>
      <c r="F190" s="97">
        <f>SUM(F191)</f>
        <v>0</v>
      </c>
      <c r="G190" s="227">
        <f t="shared" ref="G190:N190" si="189">SUM(G191)</f>
        <v>0</v>
      </c>
      <c r="H190" s="96">
        <f t="shared" si="189"/>
        <v>0</v>
      </c>
      <c r="I190" s="228">
        <f t="shared" si="189"/>
        <v>0</v>
      </c>
      <c r="J190" s="95">
        <f t="shared" si="189"/>
        <v>0</v>
      </c>
      <c r="K190" s="96">
        <f t="shared" si="189"/>
        <v>0</v>
      </c>
      <c r="L190" s="97">
        <f t="shared" si="189"/>
        <v>0</v>
      </c>
      <c r="M190" s="227">
        <f t="shared" si="189"/>
        <v>0</v>
      </c>
      <c r="N190" s="96">
        <f t="shared" si="189"/>
        <v>0</v>
      </c>
      <c r="O190" s="228">
        <f>SUM(O191)</f>
        <v>0</v>
      </c>
      <c r="P190" s="249"/>
      <c r="Q190" s="2"/>
    </row>
    <row r="191" spans="1:17" ht="24" hidden="1" x14ac:dyDescent="0.25">
      <c r="A191" s="353">
        <v>4310</v>
      </c>
      <c r="B191" s="99" t="s">
        <v>200</v>
      </c>
      <c r="C191" s="100">
        <f t="shared" si="167"/>
        <v>0</v>
      </c>
      <c r="D191" s="251">
        <f>SUM(D192:D192)</f>
        <v>0</v>
      </c>
      <c r="E191" s="252">
        <f t="shared" ref="E191" si="190">SUM(E192:E192)</f>
        <v>0</v>
      </c>
      <c r="F191" s="108">
        <f>SUM(F192:F192)</f>
        <v>0</v>
      </c>
      <c r="G191" s="253">
        <f t="shared" ref="G191:N191" si="191">SUM(G192:G192)</f>
        <v>0</v>
      </c>
      <c r="H191" s="252">
        <f t="shared" si="191"/>
        <v>0</v>
      </c>
      <c r="I191" s="151">
        <f t="shared" si="191"/>
        <v>0</v>
      </c>
      <c r="J191" s="251">
        <f t="shared" si="191"/>
        <v>0</v>
      </c>
      <c r="K191" s="252">
        <f t="shared" si="191"/>
        <v>0</v>
      </c>
      <c r="L191" s="108">
        <f t="shared" si="191"/>
        <v>0</v>
      </c>
      <c r="M191" s="253">
        <f t="shared" si="191"/>
        <v>0</v>
      </c>
      <c r="N191" s="252">
        <f t="shared" si="191"/>
        <v>0</v>
      </c>
      <c r="O191" s="151">
        <f>SUM(O192:O192)</f>
        <v>0</v>
      </c>
      <c r="P191" s="237"/>
      <c r="Q191" s="2"/>
    </row>
    <row r="192" spans="1:17" ht="36" hidden="1" x14ac:dyDescent="0.25">
      <c r="A192" s="62">
        <v>4311</v>
      </c>
      <c r="B192" s="111" t="s">
        <v>201</v>
      </c>
      <c r="C192" s="112">
        <f t="shared" si="167"/>
        <v>0</v>
      </c>
      <c r="D192" s="238">
        <v>0</v>
      </c>
      <c r="E192" s="239"/>
      <c r="F192" s="120">
        <f>D192+E192</f>
        <v>0</v>
      </c>
      <c r="G192" s="240"/>
      <c r="H192" s="239"/>
      <c r="I192" s="241">
        <f>G192+H192</f>
        <v>0</v>
      </c>
      <c r="J192" s="238"/>
      <c r="K192" s="239"/>
      <c r="L192" s="120">
        <f>J192+K192</f>
        <v>0</v>
      </c>
      <c r="M192" s="240"/>
      <c r="N192" s="239"/>
      <c r="O192" s="241">
        <f>M192+N192</f>
        <v>0</v>
      </c>
      <c r="P192" s="242"/>
      <c r="Q192" s="2"/>
    </row>
    <row r="193" spans="1:17" s="33" customFormat="1" x14ac:dyDescent="0.25">
      <c r="A193" s="279"/>
      <c r="B193" s="25" t="s">
        <v>202</v>
      </c>
      <c r="C193" s="211">
        <f t="shared" si="167"/>
        <v>41331</v>
      </c>
      <c r="D193" s="212">
        <f>SUM(D194,D229,D268)</f>
        <v>39842</v>
      </c>
      <c r="E193" s="216">
        <f t="shared" ref="E193" si="192">SUM(E194,E229,E268)</f>
        <v>1489</v>
      </c>
      <c r="F193" s="364">
        <f>SUM(F194,F229,F268)</f>
        <v>41331</v>
      </c>
      <c r="G193" s="215">
        <f t="shared" ref="G193:N193" si="193">SUM(G194,G229,G268)</f>
        <v>0</v>
      </c>
      <c r="H193" s="216">
        <f t="shared" si="193"/>
        <v>0</v>
      </c>
      <c r="I193" s="364">
        <f t="shared" si="193"/>
        <v>0</v>
      </c>
      <c r="J193" s="212">
        <f t="shared" si="193"/>
        <v>0</v>
      </c>
      <c r="K193" s="213">
        <f t="shared" si="193"/>
        <v>0</v>
      </c>
      <c r="L193" s="214">
        <f t="shared" si="193"/>
        <v>0</v>
      </c>
      <c r="M193" s="215">
        <f t="shared" si="193"/>
        <v>0</v>
      </c>
      <c r="N193" s="213">
        <f t="shared" si="193"/>
        <v>0</v>
      </c>
      <c r="O193" s="280">
        <f>SUM(O194,O229,O268)</f>
        <v>0</v>
      </c>
      <c r="P193" s="281"/>
      <c r="Q193" s="26"/>
    </row>
    <row r="194" spans="1:17" x14ac:dyDescent="0.25">
      <c r="A194" s="218">
        <v>5000</v>
      </c>
      <c r="B194" s="218" t="s">
        <v>203</v>
      </c>
      <c r="C194" s="219">
        <f t="shared" si="167"/>
        <v>41331</v>
      </c>
      <c r="D194" s="220">
        <f>D195+D203</f>
        <v>39842</v>
      </c>
      <c r="E194" s="224">
        <f t="shared" ref="E194" si="194">E195+E203</f>
        <v>1489</v>
      </c>
      <c r="F194" s="365">
        <f>F195+F203</f>
        <v>41331</v>
      </c>
      <c r="G194" s="223">
        <f t="shared" ref="G194:N194" si="195">G195+G203</f>
        <v>0</v>
      </c>
      <c r="H194" s="224">
        <f t="shared" si="195"/>
        <v>0</v>
      </c>
      <c r="I194" s="365">
        <f t="shared" si="195"/>
        <v>0</v>
      </c>
      <c r="J194" s="220">
        <f t="shared" si="195"/>
        <v>0</v>
      </c>
      <c r="K194" s="221">
        <f t="shared" si="195"/>
        <v>0</v>
      </c>
      <c r="L194" s="222">
        <f t="shared" si="195"/>
        <v>0</v>
      </c>
      <c r="M194" s="223">
        <f t="shared" si="195"/>
        <v>0</v>
      </c>
      <c r="N194" s="221">
        <f t="shared" si="195"/>
        <v>0</v>
      </c>
      <c r="O194" s="224">
        <f>O195+O203</f>
        <v>0</v>
      </c>
      <c r="P194" s="225"/>
      <c r="Q194" s="2"/>
    </row>
    <row r="195" spans="1:17" hidden="1" x14ac:dyDescent="0.25">
      <c r="A195" s="83">
        <v>5100</v>
      </c>
      <c r="B195" s="226" t="s">
        <v>204</v>
      </c>
      <c r="C195" s="84">
        <f t="shared" si="167"/>
        <v>0</v>
      </c>
      <c r="D195" s="95">
        <f>D196+D197+D200+D201+D202</f>
        <v>0</v>
      </c>
      <c r="E195" s="96">
        <f t="shared" ref="E195" si="196">E196+E197+E200+E201+E202</f>
        <v>0</v>
      </c>
      <c r="F195" s="97">
        <f>F196+F197+F200+F201+F202</f>
        <v>0</v>
      </c>
      <c r="G195" s="227">
        <f t="shared" ref="G195:N195" si="197">G196+G197+G200+G201+G202</f>
        <v>0</v>
      </c>
      <c r="H195" s="96">
        <f t="shared" si="197"/>
        <v>0</v>
      </c>
      <c r="I195" s="228">
        <f t="shared" si="197"/>
        <v>0</v>
      </c>
      <c r="J195" s="95">
        <f t="shared" si="197"/>
        <v>0</v>
      </c>
      <c r="K195" s="96">
        <f t="shared" si="197"/>
        <v>0</v>
      </c>
      <c r="L195" s="97">
        <f t="shared" si="197"/>
        <v>0</v>
      </c>
      <c r="M195" s="227">
        <f t="shared" si="197"/>
        <v>0</v>
      </c>
      <c r="N195" s="96">
        <f t="shared" si="197"/>
        <v>0</v>
      </c>
      <c r="O195" s="228">
        <f>O196+O197+O200+O201+O202</f>
        <v>0</v>
      </c>
      <c r="P195" s="249"/>
      <c r="Q195" s="2"/>
    </row>
    <row r="196" spans="1:17" hidden="1" x14ac:dyDescent="0.25">
      <c r="A196" s="353">
        <v>5110</v>
      </c>
      <c r="B196" s="99" t="s">
        <v>205</v>
      </c>
      <c r="C196" s="100">
        <f t="shared" si="167"/>
        <v>0</v>
      </c>
      <c r="D196" s="152">
        <v>0</v>
      </c>
      <c r="E196" s="150"/>
      <c r="F196" s="108">
        <f>D196+E196</f>
        <v>0</v>
      </c>
      <c r="G196" s="149"/>
      <c r="H196" s="150"/>
      <c r="I196" s="151">
        <f>G196+H196</f>
        <v>0</v>
      </c>
      <c r="J196" s="152"/>
      <c r="K196" s="150"/>
      <c r="L196" s="108">
        <f>J196+K196</f>
        <v>0</v>
      </c>
      <c r="M196" s="149"/>
      <c r="N196" s="150"/>
      <c r="O196" s="151">
        <f>M196+N196</f>
        <v>0</v>
      </c>
      <c r="P196" s="237"/>
      <c r="Q196" s="2"/>
    </row>
    <row r="197" spans="1:17" ht="24" hidden="1" x14ac:dyDescent="0.25">
      <c r="A197" s="243">
        <v>5120</v>
      </c>
      <c r="B197" s="111" t="s">
        <v>206</v>
      </c>
      <c r="C197" s="112">
        <f t="shared" si="167"/>
        <v>0</v>
      </c>
      <c r="D197" s="244">
        <f>D198+D199</f>
        <v>0</v>
      </c>
      <c r="E197" s="245">
        <f t="shared" ref="E197" si="198">E198+E199</f>
        <v>0</v>
      </c>
      <c r="F197" s="120">
        <f>F198+F199</f>
        <v>0</v>
      </c>
      <c r="G197" s="246">
        <f t="shared" ref="G197:O197" si="199">G198+G199</f>
        <v>0</v>
      </c>
      <c r="H197" s="245">
        <f t="shared" si="199"/>
        <v>0</v>
      </c>
      <c r="I197" s="241">
        <f t="shared" si="199"/>
        <v>0</v>
      </c>
      <c r="J197" s="244">
        <f t="shared" si="199"/>
        <v>0</v>
      </c>
      <c r="K197" s="245">
        <f t="shared" si="199"/>
        <v>0</v>
      </c>
      <c r="L197" s="120">
        <f t="shared" si="199"/>
        <v>0</v>
      </c>
      <c r="M197" s="246">
        <f t="shared" si="199"/>
        <v>0</v>
      </c>
      <c r="N197" s="245">
        <f t="shared" si="199"/>
        <v>0</v>
      </c>
      <c r="O197" s="241">
        <f t="shared" si="199"/>
        <v>0</v>
      </c>
      <c r="P197" s="242"/>
      <c r="Q197" s="2"/>
    </row>
    <row r="198" spans="1:17" hidden="1" x14ac:dyDescent="0.25">
      <c r="A198" s="62">
        <v>5121</v>
      </c>
      <c r="B198" s="111" t="s">
        <v>207</v>
      </c>
      <c r="C198" s="112">
        <f t="shared" si="167"/>
        <v>0</v>
      </c>
      <c r="D198" s="238">
        <v>0</v>
      </c>
      <c r="E198" s="239"/>
      <c r="F198" s="120">
        <f t="shared" ref="F198:F202" si="200">D198+E198</f>
        <v>0</v>
      </c>
      <c r="G198" s="240"/>
      <c r="H198" s="239"/>
      <c r="I198" s="241">
        <f t="shared" ref="I198:I202" si="201">G198+H198</f>
        <v>0</v>
      </c>
      <c r="J198" s="238"/>
      <c r="K198" s="239"/>
      <c r="L198" s="120">
        <f t="shared" ref="L198:L202" si="202">J198+K198</f>
        <v>0</v>
      </c>
      <c r="M198" s="240"/>
      <c r="N198" s="239"/>
      <c r="O198" s="241">
        <f t="shared" ref="O198:O202" si="203">M198+N198</f>
        <v>0</v>
      </c>
      <c r="P198" s="242"/>
      <c r="Q198" s="2"/>
    </row>
    <row r="199" spans="1:17" ht="24" hidden="1" x14ac:dyDescent="0.25">
      <c r="A199" s="62">
        <v>5129</v>
      </c>
      <c r="B199" s="111" t="s">
        <v>208</v>
      </c>
      <c r="C199" s="112">
        <f t="shared" si="167"/>
        <v>0</v>
      </c>
      <c r="D199" s="238">
        <v>0</v>
      </c>
      <c r="E199" s="239"/>
      <c r="F199" s="120">
        <f t="shared" si="200"/>
        <v>0</v>
      </c>
      <c r="G199" s="240"/>
      <c r="H199" s="239"/>
      <c r="I199" s="241">
        <f t="shared" si="201"/>
        <v>0</v>
      </c>
      <c r="J199" s="238"/>
      <c r="K199" s="239"/>
      <c r="L199" s="120">
        <f t="shared" si="202"/>
        <v>0</v>
      </c>
      <c r="M199" s="240"/>
      <c r="N199" s="239"/>
      <c r="O199" s="241">
        <f t="shared" si="203"/>
        <v>0</v>
      </c>
      <c r="P199" s="242"/>
      <c r="Q199" s="2"/>
    </row>
    <row r="200" spans="1:17" hidden="1" x14ac:dyDescent="0.25">
      <c r="A200" s="243">
        <v>5130</v>
      </c>
      <c r="B200" s="111" t="s">
        <v>209</v>
      </c>
      <c r="C200" s="112">
        <f t="shared" si="167"/>
        <v>0</v>
      </c>
      <c r="D200" s="238">
        <v>0</v>
      </c>
      <c r="E200" s="239"/>
      <c r="F200" s="120">
        <f t="shared" si="200"/>
        <v>0</v>
      </c>
      <c r="G200" s="240"/>
      <c r="H200" s="239"/>
      <c r="I200" s="241">
        <f t="shared" si="201"/>
        <v>0</v>
      </c>
      <c r="J200" s="238"/>
      <c r="K200" s="239"/>
      <c r="L200" s="120">
        <f t="shared" si="202"/>
        <v>0</v>
      </c>
      <c r="M200" s="240"/>
      <c r="N200" s="239"/>
      <c r="O200" s="241">
        <f t="shared" si="203"/>
        <v>0</v>
      </c>
      <c r="P200" s="242"/>
      <c r="Q200" s="2"/>
    </row>
    <row r="201" spans="1:17" hidden="1" x14ac:dyDescent="0.25">
      <c r="A201" s="243">
        <v>5140</v>
      </c>
      <c r="B201" s="111" t="s">
        <v>210</v>
      </c>
      <c r="C201" s="112">
        <f t="shared" si="167"/>
        <v>0</v>
      </c>
      <c r="D201" s="238">
        <v>0</v>
      </c>
      <c r="E201" s="239"/>
      <c r="F201" s="120">
        <f t="shared" si="200"/>
        <v>0</v>
      </c>
      <c r="G201" s="240"/>
      <c r="H201" s="239"/>
      <c r="I201" s="241">
        <f t="shared" si="201"/>
        <v>0</v>
      </c>
      <c r="J201" s="238"/>
      <c r="K201" s="239"/>
      <c r="L201" s="120">
        <f t="shared" si="202"/>
        <v>0</v>
      </c>
      <c r="M201" s="240"/>
      <c r="N201" s="239"/>
      <c r="O201" s="241">
        <f t="shared" si="203"/>
        <v>0</v>
      </c>
      <c r="P201" s="242"/>
      <c r="Q201" s="2"/>
    </row>
    <row r="202" spans="1:17" ht="24" hidden="1" x14ac:dyDescent="0.25">
      <c r="A202" s="243">
        <v>5170</v>
      </c>
      <c r="B202" s="111" t="s">
        <v>211</v>
      </c>
      <c r="C202" s="112">
        <f t="shared" si="167"/>
        <v>0</v>
      </c>
      <c r="D202" s="238">
        <v>0</v>
      </c>
      <c r="E202" s="239"/>
      <c r="F202" s="120">
        <f t="shared" si="200"/>
        <v>0</v>
      </c>
      <c r="G202" s="240"/>
      <c r="H202" s="239"/>
      <c r="I202" s="241">
        <f t="shared" si="201"/>
        <v>0</v>
      </c>
      <c r="J202" s="238"/>
      <c r="K202" s="239"/>
      <c r="L202" s="120">
        <f t="shared" si="202"/>
        <v>0</v>
      </c>
      <c r="M202" s="240"/>
      <c r="N202" s="239"/>
      <c r="O202" s="241">
        <f t="shared" si="203"/>
        <v>0</v>
      </c>
      <c r="P202" s="242"/>
      <c r="Q202" s="2"/>
    </row>
    <row r="203" spans="1:17" x14ac:dyDescent="0.25">
      <c r="A203" s="83">
        <v>5200</v>
      </c>
      <c r="B203" s="226" t="s">
        <v>212</v>
      </c>
      <c r="C203" s="84">
        <f t="shared" si="167"/>
        <v>41331</v>
      </c>
      <c r="D203" s="95">
        <f>D204+D214+D215+D224+D225+D226+D228</f>
        <v>39842</v>
      </c>
      <c r="E203" s="228">
        <f t="shared" ref="E203" si="204">E204+E214+E215+E224+E225+E226+E228</f>
        <v>1489</v>
      </c>
      <c r="F203" s="366">
        <f>F204+F214+F215+F224+F225+F226+F228</f>
        <v>41331</v>
      </c>
      <c r="G203" s="227">
        <f t="shared" ref="G203:O203" si="205">G204+G214+G215+G224+G225+G226+G228</f>
        <v>0</v>
      </c>
      <c r="H203" s="228">
        <f t="shared" si="205"/>
        <v>0</v>
      </c>
      <c r="I203" s="366">
        <f t="shared" si="205"/>
        <v>0</v>
      </c>
      <c r="J203" s="95">
        <f t="shared" si="205"/>
        <v>0</v>
      </c>
      <c r="K203" s="96">
        <f t="shared" si="205"/>
        <v>0</v>
      </c>
      <c r="L203" s="97">
        <f t="shared" si="205"/>
        <v>0</v>
      </c>
      <c r="M203" s="227">
        <f t="shared" si="205"/>
        <v>0</v>
      </c>
      <c r="N203" s="96">
        <f t="shared" si="205"/>
        <v>0</v>
      </c>
      <c r="O203" s="228">
        <f t="shared" si="205"/>
        <v>0</v>
      </c>
      <c r="P203" s="249"/>
      <c r="Q203" s="2"/>
    </row>
    <row r="204" spans="1:17" hidden="1" x14ac:dyDescent="0.25">
      <c r="A204" s="230">
        <v>5210</v>
      </c>
      <c r="B204" s="164" t="s">
        <v>213</v>
      </c>
      <c r="C204" s="176">
        <f t="shared" si="167"/>
        <v>0</v>
      </c>
      <c r="D204" s="231">
        <f>SUM(D205:D213)</f>
        <v>0</v>
      </c>
      <c r="E204" s="232">
        <f>SUM(E205:E213)</f>
        <v>0</v>
      </c>
      <c r="F204" s="233">
        <f t="shared" ref="F204:N204" si="206">SUM(F205:F213)</f>
        <v>0</v>
      </c>
      <c r="G204" s="234">
        <f t="shared" si="206"/>
        <v>0</v>
      </c>
      <c r="H204" s="232">
        <f t="shared" si="206"/>
        <v>0</v>
      </c>
      <c r="I204" s="235">
        <f t="shared" si="206"/>
        <v>0</v>
      </c>
      <c r="J204" s="231">
        <f t="shared" si="206"/>
        <v>0</v>
      </c>
      <c r="K204" s="232">
        <f t="shared" si="206"/>
        <v>0</v>
      </c>
      <c r="L204" s="233">
        <f t="shared" si="206"/>
        <v>0</v>
      </c>
      <c r="M204" s="234">
        <f t="shared" si="206"/>
        <v>0</v>
      </c>
      <c r="N204" s="232">
        <f t="shared" si="206"/>
        <v>0</v>
      </c>
      <c r="O204" s="235">
        <f>SUM(O205:O213)</f>
        <v>0</v>
      </c>
      <c r="P204" s="236"/>
      <c r="Q204" s="2"/>
    </row>
    <row r="205" spans="1:17" hidden="1" x14ac:dyDescent="0.25">
      <c r="A205" s="53">
        <v>5211</v>
      </c>
      <c r="B205" s="99" t="s">
        <v>214</v>
      </c>
      <c r="C205" s="100">
        <f t="shared" si="167"/>
        <v>0</v>
      </c>
      <c r="D205" s="152">
        <v>0</v>
      </c>
      <c r="E205" s="150"/>
      <c r="F205" s="108">
        <f t="shared" ref="F205:F214" si="207">D205+E205</f>
        <v>0</v>
      </c>
      <c r="G205" s="149"/>
      <c r="H205" s="150"/>
      <c r="I205" s="151">
        <f t="shared" ref="I205:I214" si="208">G205+H205</f>
        <v>0</v>
      </c>
      <c r="J205" s="152"/>
      <c r="K205" s="150"/>
      <c r="L205" s="108">
        <f t="shared" ref="L205:L214" si="209">J205+K205</f>
        <v>0</v>
      </c>
      <c r="M205" s="149"/>
      <c r="N205" s="150"/>
      <c r="O205" s="151">
        <f t="shared" ref="O205:O214" si="210">M205+N205</f>
        <v>0</v>
      </c>
      <c r="P205" s="237"/>
      <c r="Q205" s="2"/>
    </row>
    <row r="206" spans="1:17" hidden="1" x14ac:dyDescent="0.25">
      <c r="A206" s="62">
        <v>5212</v>
      </c>
      <c r="B206" s="111" t="s">
        <v>215</v>
      </c>
      <c r="C206" s="112">
        <f t="shared" si="167"/>
        <v>0</v>
      </c>
      <c r="D206" s="238">
        <v>0</v>
      </c>
      <c r="E206" s="239"/>
      <c r="F206" s="120">
        <f t="shared" si="207"/>
        <v>0</v>
      </c>
      <c r="G206" s="240"/>
      <c r="H206" s="239"/>
      <c r="I206" s="241">
        <f t="shared" si="208"/>
        <v>0</v>
      </c>
      <c r="J206" s="238"/>
      <c r="K206" s="239"/>
      <c r="L206" s="120">
        <f t="shared" si="209"/>
        <v>0</v>
      </c>
      <c r="M206" s="240"/>
      <c r="N206" s="239"/>
      <c r="O206" s="241">
        <f t="shared" si="210"/>
        <v>0</v>
      </c>
      <c r="P206" s="242"/>
      <c r="Q206" s="2"/>
    </row>
    <row r="207" spans="1:17" hidden="1" x14ac:dyDescent="0.25">
      <c r="A207" s="62">
        <v>5213</v>
      </c>
      <c r="B207" s="111" t="s">
        <v>216</v>
      </c>
      <c r="C207" s="112">
        <f t="shared" si="167"/>
        <v>0</v>
      </c>
      <c r="D207" s="238">
        <v>0</v>
      </c>
      <c r="E207" s="239"/>
      <c r="F207" s="120">
        <f t="shared" si="207"/>
        <v>0</v>
      </c>
      <c r="G207" s="240"/>
      <c r="H207" s="239"/>
      <c r="I207" s="241">
        <f t="shared" si="208"/>
        <v>0</v>
      </c>
      <c r="J207" s="238"/>
      <c r="K207" s="239"/>
      <c r="L207" s="120">
        <f t="shared" si="209"/>
        <v>0</v>
      </c>
      <c r="M207" s="240"/>
      <c r="N207" s="239"/>
      <c r="O207" s="241">
        <f t="shared" si="210"/>
        <v>0</v>
      </c>
      <c r="P207" s="242"/>
      <c r="Q207" s="2"/>
    </row>
    <row r="208" spans="1:17" hidden="1" x14ac:dyDescent="0.25">
      <c r="A208" s="62">
        <v>5214</v>
      </c>
      <c r="B208" s="111" t="s">
        <v>217</v>
      </c>
      <c r="C208" s="112">
        <f t="shared" si="167"/>
        <v>0</v>
      </c>
      <c r="D208" s="238">
        <v>0</v>
      </c>
      <c r="E208" s="239"/>
      <c r="F208" s="120">
        <f t="shared" si="207"/>
        <v>0</v>
      </c>
      <c r="G208" s="240"/>
      <c r="H208" s="239"/>
      <c r="I208" s="241">
        <f t="shared" si="208"/>
        <v>0</v>
      </c>
      <c r="J208" s="238"/>
      <c r="K208" s="239"/>
      <c r="L208" s="120">
        <f t="shared" si="209"/>
        <v>0</v>
      </c>
      <c r="M208" s="240"/>
      <c r="N208" s="239"/>
      <c r="O208" s="241">
        <f t="shared" si="210"/>
        <v>0</v>
      </c>
      <c r="P208" s="242"/>
      <c r="Q208" s="2"/>
    </row>
    <row r="209" spans="1:17" hidden="1" x14ac:dyDescent="0.25">
      <c r="A209" s="62">
        <v>5215</v>
      </c>
      <c r="B209" s="111" t="s">
        <v>218</v>
      </c>
      <c r="C209" s="112">
        <f t="shared" si="167"/>
        <v>0</v>
      </c>
      <c r="D209" s="238">
        <v>0</v>
      </c>
      <c r="E209" s="239"/>
      <c r="F209" s="120">
        <f t="shared" si="207"/>
        <v>0</v>
      </c>
      <c r="G209" s="240"/>
      <c r="H209" s="239"/>
      <c r="I209" s="241">
        <f t="shared" si="208"/>
        <v>0</v>
      </c>
      <c r="J209" s="238"/>
      <c r="K209" s="239"/>
      <c r="L209" s="120">
        <f t="shared" si="209"/>
        <v>0</v>
      </c>
      <c r="M209" s="240"/>
      <c r="N209" s="239"/>
      <c r="O209" s="241">
        <f t="shared" si="210"/>
        <v>0</v>
      </c>
      <c r="P209" s="242"/>
      <c r="Q209" s="2"/>
    </row>
    <row r="210" spans="1:17" hidden="1" x14ac:dyDescent="0.25">
      <c r="A210" s="62">
        <v>5216</v>
      </c>
      <c r="B210" s="111" t="s">
        <v>219</v>
      </c>
      <c r="C210" s="112">
        <f t="shared" si="167"/>
        <v>0</v>
      </c>
      <c r="D210" s="238">
        <v>0</v>
      </c>
      <c r="E210" s="239"/>
      <c r="F210" s="120">
        <f t="shared" si="207"/>
        <v>0</v>
      </c>
      <c r="G210" s="240"/>
      <c r="H210" s="239"/>
      <c r="I210" s="241">
        <f t="shared" si="208"/>
        <v>0</v>
      </c>
      <c r="J210" s="238"/>
      <c r="K210" s="239"/>
      <c r="L210" s="120">
        <f t="shared" si="209"/>
        <v>0</v>
      </c>
      <c r="M210" s="240"/>
      <c r="N210" s="239"/>
      <c r="O210" s="241">
        <f t="shared" si="210"/>
        <v>0</v>
      </c>
      <c r="P210" s="242"/>
      <c r="Q210" s="2"/>
    </row>
    <row r="211" spans="1:17" hidden="1" x14ac:dyDescent="0.25">
      <c r="A211" s="62">
        <v>5217</v>
      </c>
      <c r="B211" s="111" t="s">
        <v>220</v>
      </c>
      <c r="C211" s="112">
        <f t="shared" si="167"/>
        <v>0</v>
      </c>
      <c r="D211" s="238">
        <v>0</v>
      </c>
      <c r="E211" s="239"/>
      <c r="F211" s="120">
        <f t="shared" si="207"/>
        <v>0</v>
      </c>
      <c r="G211" s="240"/>
      <c r="H211" s="239"/>
      <c r="I211" s="241">
        <f t="shared" si="208"/>
        <v>0</v>
      </c>
      <c r="J211" s="238"/>
      <c r="K211" s="239"/>
      <c r="L211" s="120">
        <f t="shared" si="209"/>
        <v>0</v>
      </c>
      <c r="M211" s="240"/>
      <c r="N211" s="239"/>
      <c r="O211" s="241">
        <f t="shared" si="210"/>
        <v>0</v>
      </c>
      <c r="P211" s="242"/>
      <c r="Q211" s="2"/>
    </row>
    <row r="212" spans="1:17" hidden="1" x14ac:dyDescent="0.25">
      <c r="A212" s="62">
        <v>5218</v>
      </c>
      <c r="B212" s="111" t="s">
        <v>221</v>
      </c>
      <c r="C212" s="112">
        <f t="shared" si="167"/>
        <v>0</v>
      </c>
      <c r="D212" s="238">
        <v>0</v>
      </c>
      <c r="E212" s="239"/>
      <c r="F212" s="120">
        <f t="shared" si="207"/>
        <v>0</v>
      </c>
      <c r="G212" s="240"/>
      <c r="H212" s="239"/>
      <c r="I212" s="241">
        <f t="shared" si="208"/>
        <v>0</v>
      </c>
      <c r="J212" s="238"/>
      <c r="K212" s="239"/>
      <c r="L212" s="120">
        <f t="shared" si="209"/>
        <v>0</v>
      </c>
      <c r="M212" s="240"/>
      <c r="N212" s="239"/>
      <c r="O212" s="241">
        <f t="shared" si="210"/>
        <v>0</v>
      </c>
      <c r="P212" s="242"/>
      <c r="Q212" s="2"/>
    </row>
    <row r="213" spans="1:17" hidden="1" x14ac:dyDescent="0.25">
      <c r="A213" s="62">
        <v>5219</v>
      </c>
      <c r="B213" s="111" t="s">
        <v>222</v>
      </c>
      <c r="C213" s="112">
        <f t="shared" si="167"/>
        <v>0</v>
      </c>
      <c r="D213" s="238">
        <v>0</v>
      </c>
      <c r="E213" s="239"/>
      <c r="F213" s="120">
        <f t="shared" si="207"/>
        <v>0</v>
      </c>
      <c r="G213" s="240"/>
      <c r="H213" s="239"/>
      <c r="I213" s="241">
        <f t="shared" si="208"/>
        <v>0</v>
      </c>
      <c r="J213" s="238"/>
      <c r="K213" s="239"/>
      <c r="L213" s="120">
        <f t="shared" si="209"/>
        <v>0</v>
      </c>
      <c r="M213" s="240"/>
      <c r="N213" s="239"/>
      <c r="O213" s="241">
        <f t="shared" si="210"/>
        <v>0</v>
      </c>
      <c r="P213" s="242"/>
      <c r="Q213" s="2"/>
    </row>
    <row r="214" spans="1:17" ht="13.5" hidden="1" customHeight="1" x14ac:dyDescent="0.25">
      <c r="A214" s="243">
        <v>5220</v>
      </c>
      <c r="B214" s="111" t="s">
        <v>223</v>
      </c>
      <c r="C214" s="112">
        <f t="shared" si="167"/>
        <v>0</v>
      </c>
      <c r="D214" s="238">
        <v>0</v>
      </c>
      <c r="E214" s="239"/>
      <c r="F214" s="120">
        <f t="shared" si="207"/>
        <v>0</v>
      </c>
      <c r="G214" s="240"/>
      <c r="H214" s="239"/>
      <c r="I214" s="241">
        <f t="shared" si="208"/>
        <v>0</v>
      </c>
      <c r="J214" s="238"/>
      <c r="K214" s="239"/>
      <c r="L214" s="120">
        <f t="shared" si="209"/>
        <v>0</v>
      </c>
      <c r="M214" s="240"/>
      <c r="N214" s="239"/>
      <c r="O214" s="241">
        <f t="shared" si="210"/>
        <v>0</v>
      </c>
      <c r="P214" s="242"/>
      <c r="Q214" s="2"/>
    </row>
    <row r="215" spans="1:17" hidden="1" x14ac:dyDescent="0.25">
      <c r="A215" s="243">
        <v>5230</v>
      </c>
      <c r="B215" s="111" t="s">
        <v>224</v>
      </c>
      <c r="C215" s="112">
        <f t="shared" si="167"/>
        <v>0</v>
      </c>
      <c r="D215" s="244">
        <f>SUM(D216:D223)</f>
        <v>0</v>
      </c>
      <c r="E215" s="245">
        <f t="shared" ref="E215" si="211">SUM(E216:E223)</f>
        <v>0</v>
      </c>
      <c r="F215" s="120">
        <f>SUM(F216:F223)</f>
        <v>0</v>
      </c>
      <c r="G215" s="246">
        <f t="shared" ref="G215:N215" si="212">SUM(G216:G223)</f>
        <v>0</v>
      </c>
      <c r="H215" s="245">
        <f t="shared" si="212"/>
        <v>0</v>
      </c>
      <c r="I215" s="241">
        <f t="shared" si="212"/>
        <v>0</v>
      </c>
      <c r="J215" s="244">
        <f t="shared" si="212"/>
        <v>0</v>
      </c>
      <c r="K215" s="245">
        <f t="shared" si="212"/>
        <v>0</v>
      </c>
      <c r="L215" s="120">
        <f t="shared" si="212"/>
        <v>0</v>
      </c>
      <c r="M215" s="246">
        <f t="shared" si="212"/>
        <v>0</v>
      </c>
      <c r="N215" s="245">
        <f t="shared" si="212"/>
        <v>0</v>
      </c>
      <c r="O215" s="241">
        <f>SUM(O216:O223)</f>
        <v>0</v>
      </c>
      <c r="P215" s="242"/>
      <c r="Q215" s="2"/>
    </row>
    <row r="216" spans="1:17" hidden="1" x14ac:dyDescent="0.25">
      <c r="A216" s="62">
        <v>5231</v>
      </c>
      <c r="B216" s="111" t="s">
        <v>225</v>
      </c>
      <c r="C216" s="112">
        <f t="shared" si="167"/>
        <v>0</v>
      </c>
      <c r="D216" s="238">
        <v>0</v>
      </c>
      <c r="E216" s="239"/>
      <c r="F216" s="120">
        <f t="shared" ref="F216:F225" si="213">D216+E216</f>
        <v>0</v>
      </c>
      <c r="G216" s="240"/>
      <c r="H216" s="239"/>
      <c r="I216" s="241">
        <f t="shared" ref="I216:I225" si="214">G216+H216</f>
        <v>0</v>
      </c>
      <c r="J216" s="238"/>
      <c r="K216" s="239"/>
      <c r="L216" s="120">
        <f t="shared" ref="L216:L225" si="215">J216+K216</f>
        <v>0</v>
      </c>
      <c r="M216" s="240"/>
      <c r="N216" s="239"/>
      <c r="O216" s="241">
        <f t="shared" ref="O216:O225" si="216">M216+N216</f>
        <v>0</v>
      </c>
      <c r="P216" s="242"/>
      <c r="Q216" s="2"/>
    </row>
    <row r="217" spans="1:17" hidden="1" x14ac:dyDescent="0.25">
      <c r="A217" s="62">
        <v>5232</v>
      </c>
      <c r="B217" s="111" t="s">
        <v>226</v>
      </c>
      <c r="C217" s="112">
        <f t="shared" si="167"/>
        <v>0</v>
      </c>
      <c r="D217" s="238">
        <v>0</v>
      </c>
      <c r="E217" s="239"/>
      <c r="F217" s="120">
        <f t="shared" si="213"/>
        <v>0</v>
      </c>
      <c r="G217" s="240"/>
      <c r="H217" s="239"/>
      <c r="I217" s="241">
        <f t="shared" si="214"/>
        <v>0</v>
      </c>
      <c r="J217" s="238"/>
      <c r="K217" s="239"/>
      <c r="L217" s="120">
        <f t="shared" si="215"/>
        <v>0</v>
      </c>
      <c r="M217" s="240"/>
      <c r="N217" s="239"/>
      <c r="O217" s="241">
        <f t="shared" si="216"/>
        <v>0</v>
      </c>
      <c r="P217" s="242"/>
      <c r="Q217" s="2"/>
    </row>
    <row r="218" spans="1:17" hidden="1" x14ac:dyDescent="0.25">
      <c r="A218" s="62">
        <v>5233</v>
      </c>
      <c r="B218" s="111" t="s">
        <v>227</v>
      </c>
      <c r="C218" s="112">
        <f t="shared" si="167"/>
        <v>0</v>
      </c>
      <c r="D218" s="238">
        <v>0</v>
      </c>
      <c r="E218" s="239"/>
      <c r="F218" s="120">
        <f t="shared" si="213"/>
        <v>0</v>
      </c>
      <c r="G218" s="240"/>
      <c r="H218" s="239"/>
      <c r="I218" s="241">
        <f t="shared" si="214"/>
        <v>0</v>
      </c>
      <c r="J218" s="238"/>
      <c r="K218" s="239"/>
      <c r="L218" s="120">
        <f t="shared" si="215"/>
        <v>0</v>
      </c>
      <c r="M218" s="240"/>
      <c r="N218" s="239"/>
      <c r="O218" s="241">
        <f t="shared" si="216"/>
        <v>0</v>
      </c>
      <c r="P218" s="242"/>
      <c r="Q218" s="2"/>
    </row>
    <row r="219" spans="1:17" hidden="1" x14ac:dyDescent="0.25">
      <c r="A219" s="62">
        <v>5234</v>
      </c>
      <c r="B219" s="111" t="s">
        <v>228</v>
      </c>
      <c r="C219" s="112">
        <f t="shared" si="167"/>
        <v>0</v>
      </c>
      <c r="D219" s="238">
        <v>0</v>
      </c>
      <c r="E219" s="239"/>
      <c r="F219" s="120">
        <f t="shared" si="213"/>
        <v>0</v>
      </c>
      <c r="G219" s="240"/>
      <c r="H219" s="239"/>
      <c r="I219" s="241">
        <f t="shared" si="214"/>
        <v>0</v>
      </c>
      <c r="J219" s="238"/>
      <c r="K219" s="239"/>
      <c r="L219" s="120">
        <f t="shared" si="215"/>
        <v>0</v>
      </c>
      <c r="M219" s="240"/>
      <c r="N219" s="239"/>
      <c r="O219" s="241">
        <f t="shared" si="216"/>
        <v>0</v>
      </c>
      <c r="P219" s="242"/>
      <c r="Q219" s="2"/>
    </row>
    <row r="220" spans="1:17" ht="14.25" hidden="1" customHeight="1" x14ac:dyDescent="0.25">
      <c r="A220" s="62">
        <v>5236</v>
      </c>
      <c r="B220" s="111" t="s">
        <v>229</v>
      </c>
      <c r="C220" s="112">
        <f t="shared" si="167"/>
        <v>0</v>
      </c>
      <c r="D220" s="238">
        <v>0</v>
      </c>
      <c r="E220" s="239"/>
      <c r="F220" s="120">
        <f t="shared" si="213"/>
        <v>0</v>
      </c>
      <c r="G220" s="240"/>
      <c r="H220" s="239"/>
      <c r="I220" s="241">
        <f t="shared" si="214"/>
        <v>0</v>
      </c>
      <c r="J220" s="238"/>
      <c r="K220" s="239"/>
      <c r="L220" s="120">
        <f t="shared" si="215"/>
        <v>0</v>
      </c>
      <c r="M220" s="240"/>
      <c r="N220" s="239"/>
      <c r="O220" s="241">
        <f t="shared" si="216"/>
        <v>0</v>
      </c>
      <c r="P220" s="242"/>
      <c r="Q220" s="2"/>
    </row>
    <row r="221" spans="1:17" ht="14.25" hidden="1" customHeight="1" x14ac:dyDescent="0.25">
      <c r="A221" s="62">
        <v>5237</v>
      </c>
      <c r="B221" s="111" t="s">
        <v>230</v>
      </c>
      <c r="C221" s="112">
        <f t="shared" si="167"/>
        <v>0</v>
      </c>
      <c r="D221" s="238">
        <v>0</v>
      </c>
      <c r="E221" s="239"/>
      <c r="F221" s="120">
        <f t="shared" si="213"/>
        <v>0</v>
      </c>
      <c r="G221" s="240"/>
      <c r="H221" s="239"/>
      <c r="I221" s="241">
        <f t="shared" si="214"/>
        <v>0</v>
      </c>
      <c r="J221" s="238"/>
      <c r="K221" s="239"/>
      <c r="L221" s="120">
        <f t="shared" si="215"/>
        <v>0</v>
      </c>
      <c r="M221" s="240"/>
      <c r="N221" s="239"/>
      <c r="O221" s="241">
        <f t="shared" si="216"/>
        <v>0</v>
      </c>
      <c r="P221" s="242"/>
      <c r="Q221" s="2"/>
    </row>
    <row r="222" spans="1:17" hidden="1" x14ac:dyDescent="0.25">
      <c r="A222" s="62">
        <v>5238</v>
      </c>
      <c r="B222" s="111" t="s">
        <v>231</v>
      </c>
      <c r="C222" s="112">
        <f t="shared" si="167"/>
        <v>0</v>
      </c>
      <c r="D222" s="238">
        <v>0</v>
      </c>
      <c r="E222" s="239"/>
      <c r="F222" s="120">
        <f t="shared" si="213"/>
        <v>0</v>
      </c>
      <c r="G222" s="240"/>
      <c r="H222" s="239"/>
      <c r="I222" s="241">
        <f t="shared" si="214"/>
        <v>0</v>
      </c>
      <c r="J222" s="238"/>
      <c r="K222" s="239"/>
      <c r="L222" s="120">
        <f t="shared" si="215"/>
        <v>0</v>
      </c>
      <c r="M222" s="240"/>
      <c r="N222" s="239"/>
      <c r="O222" s="241">
        <f t="shared" si="216"/>
        <v>0</v>
      </c>
      <c r="P222" s="242"/>
      <c r="Q222" s="2"/>
    </row>
    <row r="223" spans="1:17" hidden="1" x14ac:dyDescent="0.25">
      <c r="A223" s="62">
        <v>5239</v>
      </c>
      <c r="B223" s="111" t="s">
        <v>232</v>
      </c>
      <c r="C223" s="112">
        <f t="shared" si="167"/>
        <v>0</v>
      </c>
      <c r="D223" s="238">
        <v>0</v>
      </c>
      <c r="E223" s="239"/>
      <c r="F223" s="120">
        <f t="shared" si="213"/>
        <v>0</v>
      </c>
      <c r="G223" s="240"/>
      <c r="H223" s="239"/>
      <c r="I223" s="241">
        <f t="shared" si="214"/>
        <v>0</v>
      </c>
      <c r="J223" s="238"/>
      <c r="K223" s="239"/>
      <c r="L223" s="120">
        <f t="shared" si="215"/>
        <v>0</v>
      </c>
      <c r="M223" s="240"/>
      <c r="N223" s="239"/>
      <c r="O223" s="241">
        <f t="shared" si="216"/>
        <v>0</v>
      </c>
      <c r="P223" s="242"/>
      <c r="Q223" s="2"/>
    </row>
    <row r="224" spans="1:17" ht="24" hidden="1" x14ac:dyDescent="0.25">
      <c r="A224" s="243">
        <v>5240</v>
      </c>
      <c r="B224" s="111" t="s">
        <v>233</v>
      </c>
      <c r="C224" s="112">
        <f t="shared" si="167"/>
        <v>0</v>
      </c>
      <c r="D224" s="238">
        <v>0</v>
      </c>
      <c r="E224" s="239"/>
      <c r="F224" s="120">
        <f t="shared" si="213"/>
        <v>0</v>
      </c>
      <c r="G224" s="240"/>
      <c r="H224" s="239"/>
      <c r="I224" s="241">
        <f t="shared" si="214"/>
        <v>0</v>
      </c>
      <c r="J224" s="238"/>
      <c r="K224" s="239"/>
      <c r="L224" s="120">
        <f t="shared" si="215"/>
        <v>0</v>
      </c>
      <c r="M224" s="240"/>
      <c r="N224" s="239"/>
      <c r="O224" s="241">
        <f t="shared" si="216"/>
        <v>0</v>
      </c>
      <c r="P224" s="242"/>
      <c r="Q224" s="2"/>
    </row>
    <row r="225" spans="1:17" x14ac:dyDescent="0.25">
      <c r="A225" s="243">
        <v>5250</v>
      </c>
      <c r="B225" s="111" t="s">
        <v>234</v>
      </c>
      <c r="C225" s="112">
        <f t="shared" si="167"/>
        <v>41331</v>
      </c>
      <c r="D225" s="238">
        <f>15642+24200</f>
        <v>39842</v>
      </c>
      <c r="E225" s="367">
        <v>1489</v>
      </c>
      <c r="F225" s="368">
        <f t="shared" si="213"/>
        <v>41331</v>
      </c>
      <c r="G225" s="240"/>
      <c r="H225" s="367"/>
      <c r="I225" s="368">
        <f t="shared" si="214"/>
        <v>0</v>
      </c>
      <c r="J225" s="238"/>
      <c r="K225" s="239"/>
      <c r="L225" s="120">
        <f t="shared" si="215"/>
        <v>0</v>
      </c>
      <c r="M225" s="240"/>
      <c r="N225" s="239"/>
      <c r="O225" s="241">
        <f t="shared" si="216"/>
        <v>0</v>
      </c>
      <c r="P225" s="242"/>
      <c r="Q225" s="2"/>
    </row>
    <row r="226" spans="1:17" hidden="1" x14ac:dyDescent="0.25">
      <c r="A226" s="243">
        <v>5260</v>
      </c>
      <c r="B226" s="111" t="s">
        <v>235</v>
      </c>
      <c r="C226" s="112">
        <f t="shared" si="167"/>
        <v>0</v>
      </c>
      <c r="D226" s="244">
        <f>SUM(D227)</f>
        <v>0</v>
      </c>
      <c r="E226" s="245">
        <f t="shared" ref="E226" si="217">SUM(E227)</f>
        <v>0</v>
      </c>
      <c r="F226" s="120">
        <f>SUM(F227)</f>
        <v>0</v>
      </c>
      <c r="G226" s="246">
        <f t="shared" ref="G226:N226" si="218">SUM(G227)</f>
        <v>0</v>
      </c>
      <c r="H226" s="245">
        <f t="shared" si="218"/>
        <v>0</v>
      </c>
      <c r="I226" s="241">
        <f t="shared" si="218"/>
        <v>0</v>
      </c>
      <c r="J226" s="244">
        <f t="shared" si="218"/>
        <v>0</v>
      </c>
      <c r="K226" s="245">
        <f t="shared" si="218"/>
        <v>0</v>
      </c>
      <c r="L226" s="120">
        <f t="shared" si="218"/>
        <v>0</v>
      </c>
      <c r="M226" s="246">
        <f t="shared" si="218"/>
        <v>0</v>
      </c>
      <c r="N226" s="245">
        <f t="shared" si="218"/>
        <v>0</v>
      </c>
      <c r="O226" s="241">
        <f>SUM(O227)</f>
        <v>0</v>
      </c>
      <c r="P226" s="242"/>
      <c r="Q226" s="2"/>
    </row>
    <row r="227" spans="1:17" hidden="1" x14ac:dyDescent="0.25">
      <c r="A227" s="62">
        <v>5269</v>
      </c>
      <c r="B227" s="111" t="s">
        <v>236</v>
      </c>
      <c r="C227" s="112">
        <f t="shared" si="167"/>
        <v>0</v>
      </c>
      <c r="D227" s="238">
        <v>0</v>
      </c>
      <c r="E227" s="239"/>
      <c r="F227" s="120">
        <f t="shared" ref="F227:F228" si="219">D227+E227</f>
        <v>0</v>
      </c>
      <c r="G227" s="240"/>
      <c r="H227" s="239"/>
      <c r="I227" s="241">
        <f t="shared" ref="I227:I228" si="220">G227+H227</f>
        <v>0</v>
      </c>
      <c r="J227" s="238"/>
      <c r="K227" s="239"/>
      <c r="L227" s="120">
        <f t="shared" ref="L227:L228" si="221">J227+K227</f>
        <v>0</v>
      </c>
      <c r="M227" s="240"/>
      <c r="N227" s="239"/>
      <c r="O227" s="241">
        <f t="shared" ref="O227:O228" si="222">M227+N227</f>
        <v>0</v>
      </c>
      <c r="P227" s="242"/>
      <c r="Q227" s="2"/>
    </row>
    <row r="228" spans="1:17" ht="24" hidden="1" x14ac:dyDescent="0.25">
      <c r="A228" s="230">
        <v>5270</v>
      </c>
      <c r="B228" s="164" t="s">
        <v>237</v>
      </c>
      <c r="C228" s="176">
        <f t="shared" si="167"/>
        <v>0</v>
      </c>
      <c r="D228" s="177">
        <v>0</v>
      </c>
      <c r="E228" s="178"/>
      <c r="F228" s="233">
        <f t="shared" si="219"/>
        <v>0</v>
      </c>
      <c r="G228" s="247"/>
      <c r="H228" s="178"/>
      <c r="I228" s="235">
        <f t="shared" si="220"/>
        <v>0</v>
      </c>
      <c r="J228" s="177"/>
      <c r="K228" s="178"/>
      <c r="L228" s="233">
        <f t="shared" si="221"/>
        <v>0</v>
      </c>
      <c r="M228" s="247"/>
      <c r="N228" s="178"/>
      <c r="O228" s="235">
        <f t="shared" si="222"/>
        <v>0</v>
      </c>
      <c r="P228" s="236"/>
      <c r="Q228" s="2"/>
    </row>
    <row r="229" spans="1:17" hidden="1" x14ac:dyDescent="0.25">
      <c r="A229" s="218">
        <v>6000</v>
      </c>
      <c r="B229" s="218" t="s">
        <v>238</v>
      </c>
      <c r="C229" s="219">
        <f t="shared" si="167"/>
        <v>0</v>
      </c>
      <c r="D229" s="220">
        <f>D230+D250+D258</f>
        <v>0</v>
      </c>
      <c r="E229" s="221">
        <f t="shared" ref="E229" si="223">E230+E250+E258</f>
        <v>0</v>
      </c>
      <c r="F229" s="222">
        <f>F230+F250+F258</f>
        <v>0</v>
      </c>
      <c r="G229" s="223">
        <f t="shared" ref="G229:N229" si="224">G230+G250+G258</f>
        <v>0</v>
      </c>
      <c r="H229" s="221">
        <f t="shared" si="224"/>
        <v>0</v>
      </c>
      <c r="I229" s="224">
        <f t="shared" si="224"/>
        <v>0</v>
      </c>
      <c r="J229" s="220">
        <f t="shared" si="224"/>
        <v>0</v>
      </c>
      <c r="K229" s="221">
        <f t="shared" si="224"/>
        <v>0</v>
      </c>
      <c r="L229" s="222">
        <f t="shared" si="224"/>
        <v>0</v>
      </c>
      <c r="M229" s="223">
        <f t="shared" si="224"/>
        <v>0</v>
      </c>
      <c r="N229" s="221">
        <f t="shared" si="224"/>
        <v>0</v>
      </c>
      <c r="O229" s="224">
        <f>O230+O250+O258</f>
        <v>0</v>
      </c>
      <c r="P229" s="225"/>
      <c r="Q229" s="2"/>
    </row>
    <row r="230" spans="1:17" ht="14.25" hidden="1" customHeight="1" x14ac:dyDescent="0.25">
      <c r="A230" s="140">
        <v>6200</v>
      </c>
      <c r="B230" s="262" t="s">
        <v>239</v>
      </c>
      <c r="C230" s="272">
        <f t="shared" si="167"/>
        <v>0</v>
      </c>
      <c r="D230" s="273">
        <f>SUM(D231,D232,D234,D237,D243,D244,D245)</f>
        <v>0</v>
      </c>
      <c r="E230" s="274">
        <f t="shared" ref="E230" si="225">SUM(E231,E232,E234,E237,E243,E244,E245)</f>
        <v>0</v>
      </c>
      <c r="F230" s="275">
        <f>SUM(F231,F232,F234,F237,F243,F244,F245)</f>
        <v>0</v>
      </c>
      <c r="G230" s="276">
        <f t="shared" ref="G230:N230" si="226">SUM(G231,G232,G234,G237,G243,G244,G245)</f>
        <v>0</v>
      </c>
      <c r="H230" s="274">
        <f t="shared" si="226"/>
        <v>0</v>
      </c>
      <c r="I230" s="263">
        <f t="shared" si="226"/>
        <v>0</v>
      </c>
      <c r="J230" s="273">
        <f t="shared" si="226"/>
        <v>0</v>
      </c>
      <c r="K230" s="274">
        <f t="shared" si="226"/>
        <v>0</v>
      </c>
      <c r="L230" s="275">
        <f t="shared" si="226"/>
        <v>0</v>
      </c>
      <c r="M230" s="276">
        <f t="shared" si="226"/>
        <v>0</v>
      </c>
      <c r="N230" s="274">
        <f t="shared" si="226"/>
        <v>0</v>
      </c>
      <c r="O230" s="263">
        <f>SUM(O231,O232,O234,O237,O243,O244,O245)</f>
        <v>0</v>
      </c>
      <c r="P230" s="229"/>
      <c r="Q230" s="2"/>
    </row>
    <row r="231" spans="1:17" ht="24" hidden="1" x14ac:dyDescent="0.25">
      <c r="A231" s="353">
        <v>6220</v>
      </c>
      <c r="B231" s="99" t="s">
        <v>240</v>
      </c>
      <c r="C231" s="100">
        <f t="shared" si="167"/>
        <v>0</v>
      </c>
      <c r="D231" s="152">
        <v>0</v>
      </c>
      <c r="E231" s="150"/>
      <c r="F231" s="108">
        <f>D231+E231</f>
        <v>0</v>
      </c>
      <c r="G231" s="149"/>
      <c r="H231" s="150"/>
      <c r="I231" s="151">
        <f>G231+H231</f>
        <v>0</v>
      </c>
      <c r="J231" s="152"/>
      <c r="K231" s="150"/>
      <c r="L231" s="108">
        <f>J231+K231</f>
        <v>0</v>
      </c>
      <c r="M231" s="149"/>
      <c r="N231" s="150"/>
      <c r="O231" s="151">
        <f>M231+N231</f>
        <v>0</v>
      </c>
      <c r="P231" s="237"/>
      <c r="Q231" s="2"/>
    </row>
    <row r="232" spans="1:17" hidden="1" x14ac:dyDescent="0.25">
      <c r="A232" s="243">
        <v>6230</v>
      </c>
      <c r="B232" s="111" t="s">
        <v>241</v>
      </c>
      <c r="C232" s="112">
        <f t="shared" si="167"/>
        <v>0</v>
      </c>
      <c r="D232" s="244">
        <f t="shared" ref="D232:O232" si="227">SUM(D233)</f>
        <v>0</v>
      </c>
      <c r="E232" s="245">
        <f t="shared" si="227"/>
        <v>0</v>
      </c>
      <c r="F232" s="120">
        <f t="shared" si="227"/>
        <v>0</v>
      </c>
      <c r="G232" s="246">
        <f t="shared" si="227"/>
        <v>0</v>
      </c>
      <c r="H232" s="245">
        <f t="shared" si="227"/>
        <v>0</v>
      </c>
      <c r="I232" s="241">
        <f t="shared" si="227"/>
        <v>0</v>
      </c>
      <c r="J232" s="244">
        <f t="shared" si="227"/>
        <v>0</v>
      </c>
      <c r="K232" s="245">
        <f t="shared" si="227"/>
        <v>0</v>
      </c>
      <c r="L232" s="120">
        <f t="shared" si="227"/>
        <v>0</v>
      </c>
      <c r="M232" s="246">
        <f t="shared" si="227"/>
        <v>0</v>
      </c>
      <c r="N232" s="245">
        <f t="shared" si="227"/>
        <v>0</v>
      </c>
      <c r="O232" s="241">
        <f t="shared" si="227"/>
        <v>0</v>
      </c>
      <c r="P232" s="242"/>
      <c r="Q232" s="2"/>
    </row>
    <row r="233" spans="1:17" hidden="1" x14ac:dyDescent="0.25">
      <c r="A233" s="62">
        <v>6239</v>
      </c>
      <c r="B233" s="99" t="s">
        <v>242</v>
      </c>
      <c r="C233" s="112">
        <f t="shared" si="167"/>
        <v>0</v>
      </c>
      <c r="D233" s="152">
        <v>0</v>
      </c>
      <c r="E233" s="150"/>
      <c r="F233" s="108">
        <f>D233+E233</f>
        <v>0</v>
      </c>
      <c r="G233" s="149"/>
      <c r="H233" s="150"/>
      <c r="I233" s="151">
        <f>G233+H233</f>
        <v>0</v>
      </c>
      <c r="J233" s="152"/>
      <c r="K233" s="150"/>
      <c r="L233" s="108">
        <f>J233+K233</f>
        <v>0</v>
      </c>
      <c r="M233" s="149"/>
      <c r="N233" s="150"/>
      <c r="O233" s="151">
        <f>M233+N233</f>
        <v>0</v>
      </c>
      <c r="P233" s="237"/>
      <c r="Q233" s="2"/>
    </row>
    <row r="234" spans="1:17" ht="24" hidden="1" x14ac:dyDescent="0.25">
      <c r="A234" s="243">
        <v>6240</v>
      </c>
      <c r="B234" s="111" t="s">
        <v>243</v>
      </c>
      <c r="C234" s="112">
        <f t="shared" si="167"/>
        <v>0</v>
      </c>
      <c r="D234" s="244">
        <f>SUM(D235:D236)</f>
        <v>0</v>
      </c>
      <c r="E234" s="245">
        <f t="shared" ref="E234" si="228">SUM(E235:E236)</f>
        <v>0</v>
      </c>
      <c r="F234" s="120">
        <f>SUM(F235:F236)</f>
        <v>0</v>
      </c>
      <c r="G234" s="246">
        <f t="shared" ref="G234:N234" si="229">SUM(G235:G236)</f>
        <v>0</v>
      </c>
      <c r="H234" s="245">
        <f t="shared" si="229"/>
        <v>0</v>
      </c>
      <c r="I234" s="241">
        <f t="shared" si="229"/>
        <v>0</v>
      </c>
      <c r="J234" s="244">
        <f t="shared" si="229"/>
        <v>0</v>
      </c>
      <c r="K234" s="245">
        <f t="shared" si="229"/>
        <v>0</v>
      </c>
      <c r="L234" s="120">
        <f t="shared" si="229"/>
        <v>0</v>
      </c>
      <c r="M234" s="246">
        <f t="shared" si="229"/>
        <v>0</v>
      </c>
      <c r="N234" s="245">
        <f t="shared" si="229"/>
        <v>0</v>
      </c>
      <c r="O234" s="241">
        <f>SUM(O235:O236)</f>
        <v>0</v>
      </c>
      <c r="P234" s="242"/>
      <c r="Q234" s="2"/>
    </row>
    <row r="235" spans="1:17" hidden="1" x14ac:dyDescent="0.25">
      <c r="A235" s="62">
        <v>6241</v>
      </c>
      <c r="B235" s="111" t="s">
        <v>244</v>
      </c>
      <c r="C235" s="112">
        <f t="shared" si="167"/>
        <v>0</v>
      </c>
      <c r="D235" s="238">
        <v>0</v>
      </c>
      <c r="E235" s="239"/>
      <c r="F235" s="120">
        <f t="shared" ref="F235:F236" si="230">D235+E235</f>
        <v>0</v>
      </c>
      <c r="G235" s="240"/>
      <c r="H235" s="239"/>
      <c r="I235" s="241">
        <f t="shared" ref="I235:I236" si="231">G235+H235</f>
        <v>0</v>
      </c>
      <c r="J235" s="238"/>
      <c r="K235" s="239"/>
      <c r="L235" s="120">
        <f t="shared" ref="L235:L236" si="232">J235+K235</f>
        <v>0</v>
      </c>
      <c r="M235" s="240"/>
      <c r="N235" s="239"/>
      <c r="O235" s="241">
        <f t="shared" ref="O235:O236" si="233">M235+N235</f>
        <v>0</v>
      </c>
      <c r="P235" s="242"/>
      <c r="Q235" s="2"/>
    </row>
    <row r="236" spans="1:17" hidden="1" x14ac:dyDescent="0.25">
      <c r="A236" s="62">
        <v>6242</v>
      </c>
      <c r="B236" s="111" t="s">
        <v>245</v>
      </c>
      <c r="C236" s="112">
        <f t="shared" si="167"/>
        <v>0</v>
      </c>
      <c r="D236" s="238">
        <v>0</v>
      </c>
      <c r="E236" s="239"/>
      <c r="F236" s="120">
        <f t="shared" si="230"/>
        <v>0</v>
      </c>
      <c r="G236" s="240"/>
      <c r="H236" s="239"/>
      <c r="I236" s="241">
        <f t="shared" si="231"/>
        <v>0</v>
      </c>
      <c r="J236" s="238"/>
      <c r="K236" s="239"/>
      <c r="L236" s="120">
        <f t="shared" si="232"/>
        <v>0</v>
      </c>
      <c r="M236" s="240"/>
      <c r="N236" s="239"/>
      <c r="O236" s="241">
        <f t="shared" si="233"/>
        <v>0</v>
      </c>
      <c r="P236" s="242"/>
      <c r="Q236" s="2"/>
    </row>
    <row r="237" spans="1:17" ht="25.5" hidden="1" customHeight="1" x14ac:dyDescent="0.25">
      <c r="A237" s="243">
        <v>6250</v>
      </c>
      <c r="B237" s="111" t="s">
        <v>246</v>
      </c>
      <c r="C237" s="112">
        <f t="shared" si="167"/>
        <v>0</v>
      </c>
      <c r="D237" s="244">
        <f>SUM(D238:D242)</f>
        <v>0</v>
      </c>
      <c r="E237" s="245">
        <f t="shared" ref="E237" si="234">SUM(E238:E242)</f>
        <v>0</v>
      </c>
      <c r="F237" s="120">
        <f>SUM(F238:F242)</f>
        <v>0</v>
      </c>
      <c r="G237" s="246">
        <f t="shared" ref="G237:N237" si="235">SUM(G238:G242)</f>
        <v>0</v>
      </c>
      <c r="H237" s="245">
        <f t="shared" si="235"/>
        <v>0</v>
      </c>
      <c r="I237" s="241">
        <f t="shared" si="235"/>
        <v>0</v>
      </c>
      <c r="J237" s="244">
        <f t="shared" si="235"/>
        <v>0</v>
      </c>
      <c r="K237" s="245">
        <f t="shared" si="235"/>
        <v>0</v>
      </c>
      <c r="L237" s="120">
        <f t="shared" si="235"/>
        <v>0</v>
      </c>
      <c r="M237" s="246">
        <f t="shared" si="235"/>
        <v>0</v>
      </c>
      <c r="N237" s="245">
        <f t="shared" si="235"/>
        <v>0</v>
      </c>
      <c r="O237" s="241">
        <f>SUM(O238:O242)</f>
        <v>0</v>
      </c>
      <c r="P237" s="242"/>
      <c r="Q237" s="2"/>
    </row>
    <row r="238" spans="1:17" ht="14.25" hidden="1" customHeight="1" x14ac:dyDescent="0.25">
      <c r="A238" s="62">
        <v>6252</v>
      </c>
      <c r="B238" s="111" t="s">
        <v>247</v>
      </c>
      <c r="C238" s="112">
        <f t="shared" si="167"/>
        <v>0</v>
      </c>
      <c r="D238" s="238">
        <v>0</v>
      </c>
      <c r="E238" s="239"/>
      <c r="F238" s="120">
        <f t="shared" ref="F238:F244" si="236">D238+E238</f>
        <v>0</v>
      </c>
      <c r="G238" s="240"/>
      <c r="H238" s="239"/>
      <c r="I238" s="241">
        <f t="shared" ref="I238:I244" si="237">G238+H238</f>
        <v>0</v>
      </c>
      <c r="J238" s="238"/>
      <c r="K238" s="239"/>
      <c r="L238" s="120">
        <f t="shared" ref="L238:L244" si="238">J238+K238</f>
        <v>0</v>
      </c>
      <c r="M238" s="240"/>
      <c r="N238" s="239"/>
      <c r="O238" s="241">
        <f t="shared" ref="O238:O244" si="239">M238+N238</f>
        <v>0</v>
      </c>
      <c r="P238" s="242"/>
      <c r="Q238" s="2"/>
    </row>
    <row r="239" spans="1:17" ht="14.25" hidden="1" customHeight="1" x14ac:dyDescent="0.25">
      <c r="A239" s="62">
        <v>6253</v>
      </c>
      <c r="B239" s="111" t="s">
        <v>248</v>
      </c>
      <c r="C239" s="112">
        <f t="shared" si="167"/>
        <v>0</v>
      </c>
      <c r="D239" s="238">
        <v>0</v>
      </c>
      <c r="E239" s="239"/>
      <c r="F239" s="120">
        <f t="shared" si="236"/>
        <v>0</v>
      </c>
      <c r="G239" s="240"/>
      <c r="H239" s="239"/>
      <c r="I239" s="241">
        <f t="shared" si="237"/>
        <v>0</v>
      </c>
      <c r="J239" s="238"/>
      <c r="K239" s="239"/>
      <c r="L239" s="120">
        <f t="shared" si="238"/>
        <v>0</v>
      </c>
      <c r="M239" s="240"/>
      <c r="N239" s="239"/>
      <c r="O239" s="241">
        <f t="shared" si="239"/>
        <v>0</v>
      </c>
      <c r="P239" s="242"/>
      <c r="Q239" s="2"/>
    </row>
    <row r="240" spans="1:17" ht="24" hidden="1" x14ac:dyDescent="0.25">
      <c r="A240" s="62">
        <v>6254</v>
      </c>
      <c r="B240" s="111" t="s">
        <v>249</v>
      </c>
      <c r="C240" s="112">
        <f t="shared" si="167"/>
        <v>0</v>
      </c>
      <c r="D240" s="238">
        <v>0</v>
      </c>
      <c r="E240" s="239"/>
      <c r="F240" s="120">
        <f t="shared" si="236"/>
        <v>0</v>
      </c>
      <c r="G240" s="240"/>
      <c r="H240" s="239"/>
      <c r="I240" s="241">
        <f t="shared" si="237"/>
        <v>0</v>
      </c>
      <c r="J240" s="238"/>
      <c r="K240" s="239"/>
      <c r="L240" s="120">
        <f t="shared" si="238"/>
        <v>0</v>
      </c>
      <c r="M240" s="240"/>
      <c r="N240" s="239"/>
      <c r="O240" s="241">
        <f t="shared" si="239"/>
        <v>0</v>
      </c>
      <c r="P240" s="242"/>
      <c r="Q240" s="2"/>
    </row>
    <row r="241" spans="1:17" ht="24" hidden="1" x14ac:dyDescent="0.25">
      <c r="A241" s="62">
        <v>6255</v>
      </c>
      <c r="B241" s="111" t="s">
        <v>250</v>
      </c>
      <c r="C241" s="112">
        <f t="shared" ref="C241:C295" si="240">SUM(F241,I241,L241,O241)</f>
        <v>0</v>
      </c>
      <c r="D241" s="238">
        <v>0</v>
      </c>
      <c r="E241" s="239"/>
      <c r="F241" s="120">
        <f t="shared" si="236"/>
        <v>0</v>
      </c>
      <c r="G241" s="240"/>
      <c r="H241" s="239"/>
      <c r="I241" s="241">
        <f t="shared" si="237"/>
        <v>0</v>
      </c>
      <c r="J241" s="238"/>
      <c r="K241" s="239"/>
      <c r="L241" s="120">
        <f t="shared" si="238"/>
        <v>0</v>
      </c>
      <c r="M241" s="240"/>
      <c r="N241" s="239"/>
      <c r="O241" s="241">
        <f t="shared" si="239"/>
        <v>0</v>
      </c>
      <c r="P241" s="242"/>
      <c r="Q241" s="2"/>
    </row>
    <row r="242" spans="1:17" hidden="1" x14ac:dyDescent="0.25">
      <c r="A242" s="62">
        <v>6259</v>
      </c>
      <c r="B242" s="111" t="s">
        <v>251</v>
      </c>
      <c r="C242" s="112">
        <f t="shared" si="240"/>
        <v>0</v>
      </c>
      <c r="D242" s="238">
        <v>0</v>
      </c>
      <c r="E242" s="239"/>
      <c r="F242" s="120">
        <f t="shared" si="236"/>
        <v>0</v>
      </c>
      <c r="G242" s="240"/>
      <c r="H242" s="239"/>
      <c r="I242" s="241">
        <f t="shared" si="237"/>
        <v>0</v>
      </c>
      <c r="J242" s="238"/>
      <c r="K242" s="239"/>
      <c r="L242" s="120">
        <f t="shared" si="238"/>
        <v>0</v>
      </c>
      <c r="M242" s="240"/>
      <c r="N242" s="239"/>
      <c r="O242" s="241">
        <f t="shared" si="239"/>
        <v>0</v>
      </c>
      <c r="P242" s="242"/>
      <c r="Q242" s="2"/>
    </row>
    <row r="243" spans="1:17" ht="24" hidden="1" x14ac:dyDescent="0.25">
      <c r="A243" s="243">
        <v>6260</v>
      </c>
      <c r="B243" s="111" t="s">
        <v>252</v>
      </c>
      <c r="C243" s="112">
        <f t="shared" si="240"/>
        <v>0</v>
      </c>
      <c r="D243" s="238">
        <v>0</v>
      </c>
      <c r="E243" s="239"/>
      <c r="F243" s="120">
        <f t="shared" si="236"/>
        <v>0</v>
      </c>
      <c r="G243" s="240"/>
      <c r="H243" s="239"/>
      <c r="I243" s="241">
        <f t="shared" si="237"/>
        <v>0</v>
      </c>
      <c r="J243" s="238"/>
      <c r="K243" s="239"/>
      <c r="L243" s="120">
        <f t="shared" si="238"/>
        <v>0</v>
      </c>
      <c r="M243" s="240"/>
      <c r="N243" s="239"/>
      <c r="O243" s="241">
        <f t="shared" si="239"/>
        <v>0</v>
      </c>
      <c r="P243" s="242"/>
      <c r="Q243" s="2"/>
    </row>
    <row r="244" spans="1:17" hidden="1" x14ac:dyDescent="0.25">
      <c r="A244" s="243">
        <v>6270</v>
      </c>
      <c r="B244" s="111" t="s">
        <v>253</v>
      </c>
      <c r="C244" s="112">
        <f t="shared" si="240"/>
        <v>0</v>
      </c>
      <c r="D244" s="238">
        <v>0</v>
      </c>
      <c r="E244" s="239"/>
      <c r="F244" s="120">
        <f t="shared" si="236"/>
        <v>0</v>
      </c>
      <c r="G244" s="240"/>
      <c r="H244" s="239"/>
      <c r="I244" s="241">
        <f t="shared" si="237"/>
        <v>0</v>
      </c>
      <c r="J244" s="238"/>
      <c r="K244" s="239"/>
      <c r="L244" s="120">
        <f t="shared" si="238"/>
        <v>0</v>
      </c>
      <c r="M244" s="240"/>
      <c r="N244" s="239"/>
      <c r="O244" s="241">
        <f t="shared" si="239"/>
        <v>0</v>
      </c>
      <c r="P244" s="242"/>
      <c r="Q244" s="2"/>
    </row>
    <row r="245" spans="1:17" hidden="1" x14ac:dyDescent="0.25">
      <c r="A245" s="353">
        <v>6290</v>
      </c>
      <c r="B245" s="99" t="s">
        <v>254</v>
      </c>
      <c r="C245" s="264">
        <f t="shared" si="240"/>
        <v>0</v>
      </c>
      <c r="D245" s="251">
        <f>SUM(D246:D249)</f>
        <v>0</v>
      </c>
      <c r="E245" s="252">
        <f t="shared" ref="E245" si="241">SUM(E246:E249)</f>
        <v>0</v>
      </c>
      <c r="F245" s="108">
        <f>SUM(F246:F249)</f>
        <v>0</v>
      </c>
      <c r="G245" s="253">
        <f t="shared" ref="G245:O245" si="242">SUM(G246:G249)</f>
        <v>0</v>
      </c>
      <c r="H245" s="252">
        <f t="shared" si="242"/>
        <v>0</v>
      </c>
      <c r="I245" s="151">
        <f t="shared" si="242"/>
        <v>0</v>
      </c>
      <c r="J245" s="251">
        <f t="shared" si="242"/>
        <v>0</v>
      </c>
      <c r="K245" s="252">
        <f t="shared" si="242"/>
        <v>0</v>
      </c>
      <c r="L245" s="108">
        <f t="shared" si="242"/>
        <v>0</v>
      </c>
      <c r="M245" s="253">
        <f t="shared" si="242"/>
        <v>0</v>
      </c>
      <c r="N245" s="252">
        <f t="shared" si="242"/>
        <v>0</v>
      </c>
      <c r="O245" s="151">
        <f t="shared" si="242"/>
        <v>0</v>
      </c>
      <c r="P245" s="266"/>
      <c r="Q245" s="2"/>
    </row>
    <row r="246" spans="1:17" hidden="1" x14ac:dyDescent="0.25">
      <c r="A246" s="62">
        <v>6291</v>
      </c>
      <c r="B246" s="111" t="s">
        <v>255</v>
      </c>
      <c r="C246" s="112">
        <f t="shared" si="240"/>
        <v>0</v>
      </c>
      <c r="D246" s="238">
        <v>0</v>
      </c>
      <c r="E246" s="239"/>
      <c r="F246" s="120">
        <f t="shared" ref="F246:F249" si="243">D246+E246</f>
        <v>0</v>
      </c>
      <c r="G246" s="240"/>
      <c r="H246" s="239"/>
      <c r="I246" s="241">
        <f t="shared" ref="I246:I249" si="244">G246+H246</f>
        <v>0</v>
      </c>
      <c r="J246" s="238"/>
      <c r="K246" s="239"/>
      <c r="L246" s="120">
        <f t="shared" ref="L246:L249" si="245">J246+K246</f>
        <v>0</v>
      </c>
      <c r="M246" s="240"/>
      <c r="N246" s="239"/>
      <c r="O246" s="241">
        <f t="shared" ref="O246:O249" si="246">M246+N246</f>
        <v>0</v>
      </c>
      <c r="P246" s="242"/>
      <c r="Q246" s="2"/>
    </row>
    <row r="247" spans="1:17" hidden="1" x14ac:dyDescent="0.25">
      <c r="A247" s="62">
        <v>6292</v>
      </c>
      <c r="B247" s="111" t="s">
        <v>256</v>
      </c>
      <c r="C247" s="112">
        <f t="shared" si="240"/>
        <v>0</v>
      </c>
      <c r="D247" s="238">
        <v>0</v>
      </c>
      <c r="E247" s="239"/>
      <c r="F247" s="120">
        <f t="shared" si="243"/>
        <v>0</v>
      </c>
      <c r="G247" s="240"/>
      <c r="H247" s="239"/>
      <c r="I247" s="241">
        <f t="shared" si="244"/>
        <v>0</v>
      </c>
      <c r="J247" s="238"/>
      <c r="K247" s="239"/>
      <c r="L247" s="120">
        <f t="shared" si="245"/>
        <v>0</v>
      </c>
      <c r="M247" s="240"/>
      <c r="N247" s="239"/>
      <c r="O247" s="241">
        <f t="shared" si="246"/>
        <v>0</v>
      </c>
      <c r="P247" s="242"/>
      <c r="Q247" s="2"/>
    </row>
    <row r="248" spans="1:17" ht="72" hidden="1" x14ac:dyDescent="0.25">
      <c r="A248" s="62">
        <v>6296</v>
      </c>
      <c r="B248" s="111" t="s">
        <v>257</v>
      </c>
      <c r="C248" s="112">
        <f t="shared" si="240"/>
        <v>0</v>
      </c>
      <c r="D248" s="238">
        <v>0</v>
      </c>
      <c r="E248" s="239"/>
      <c r="F248" s="120">
        <f t="shared" si="243"/>
        <v>0</v>
      </c>
      <c r="G248" s="240"/>
      <c r="H248" s="239"/>
      <c r="I248" s="241">
        <f t="shared" si="244"/>
        <v>0</v>
      </c>
      <c r="J248" s="238"/>
      <c r="K248" s="239"/>
      <c r="L248" s="120">
        <f t="shared" si="245"/>
        <v>0</v>
      </c>
      <c r="M248" s="240"/>
      <c r="N248" s="239"/>
      <c r="O248" s="241">
        <f t="shared" si="246"/>
        <v>0</v>
      </c>
      <c r="P248" s="242"/>
      <c r="Q248" s="2"/>
    </row>
    <row r="249" spans="1:17" ht="39.75" hidden="1" customHeight="1" x14ac:dyDescent="0.25">
      <c r="A249" s="62">
        <v>6299</v>
      </c>
      <c r="B249" s="111" t="s">
        <v>258</v>
      </c>
      <c r="C249" s="112">
        <f t="shared" si="240"/>
        <v>0</v>
      </c>
      <c r="D249" s="238">
        <v>0</v>
      </c>
      <c r="E249" s="239"/>
      <c r="F249" s="120">
        <f t="shared" si="243"/>
        <v>0</v>
      </c>
      <c r="G249" s="240"/>
      <c r="H249" s="239"/>
      <c r="I249" s="241">
        <f t="shared" si="244"/>
        <v>0</v>
      </c>
      <c r="J249" s="238"/>
      <c r="K249" s="239"/>
      <c r="L249" s="120">
        <f t="shared" si="245"/>
        <v>0</v>
      </c>
      <c r="M249" s="240"/>
      <c r="N249" s="239"/>
      <c r="O249" s="241">
        <f t="shared" si="246"/>
        <v>0</v>
      </c>
      <c r="P249" s="242"/>
      <c r="Q249" s="2"/>
    </row>
    <row r="250" spans="1:17" hidden="1" x14ac:dyDescent="0.25">
      <c r="A250" s="83">
        <v>6300</v>
      </c>
      <c r="B250" s="226" t="s">
        <v>259</v>
      </c>
      <c r="C250" s="84">
        <f t="shared" si="240"/>
        <v>0</v>
      </c>
      <c r="D250" s="95">
        <f>SUM(D251,D256,D257)</f>
        <v>0</v>
      </c>
      <c r="E250" s="96">
        <f t="shared" ref="E250" si="247">SUM(E251,E256,E257)</f>
        <v>0</v>
      </c>
      <c r="F250" s="97">
        <f>SUM(F251,F256,F257)</f>
        <v>0</v>
      </c>
      <c r="G250" s="227">
        <f t="shared" ref="G250:O250" si="248">SUM(G251,G256,G257)</f>
        <v>0</v>
      </c>
      <c r="H250" s="96">
        <f t="shared" si="248"/>
        <v>0</v>
      </c>
      <c r="I250" s="228">
        <f t="shared" si="248"/>
        <v>0</v>
      </c>
      <c r="J250" s="95">
        <f t="shared" si="248"/>
        <v>0</v>
      </c>
      <c r="K250" s="96">
        <f t="shared" si="248"/>
        <v>0</v>
      </c>
      <c r="L250" s="97">
        <f t="shared" si="248"/>
        <v>0</v>
      </c>
      <c r="M250" s="227">
        <f t="shared" si="248"/>
        <v>0</v>
      </c>
      <c r="N250" s="96">
        <f t="shared" si="248"/>
        <v>0</v>
      </c>
      <c r="O250" s="228">
        <f t="shared" si="248"/>
        <v>0</v>
      </c>
      <c r="P250" s="254"/>
      <c r="Q250" s="2"/>
    </row>
    <row r="251" spans="1:17" ht="24" hidden="1" x14ac:dyDescent="0.25">
      <c r="A251" s="353">
        <v>6320</v>
      </c>
      <c r="B251" s="99" t="s">
        <v>260</v>
      </c>
      <c r="C251" s="264">
        <f t="shared" si="240"/>
        <v>0</v>
      </c>
      <c r="D251" s="251">
        <f>SUM(D252:D255)</f>
        <v>0</v>
      </c>
      <c r="E251" s="252">
        <f t="shared" ref="E251" si="249">SUM(E252:E255)</f>
        <v>0</v>
      </c>
      <c r="F251" s="108">
        <f>SUM(F252:F255)</f>
        <v>0</v>
      </c>
      <c r="G251" s="253">
        <f t="shared" ref="G251:O251" si="250">SUM(G252:G255)</f>
        <v>0</v>
      </c>
      <c r="H251" s="252">
        <f t="shared" si="250"/>
        <v>0</v>
      </c>
      <c r="I251" s="151">
        <f t="shared" si="250"/>
        <v>0</v>
      </c>
      <c r="J251" s="251">
        <f t="shared" si="250"/>
        <v>0</v>
      </c>
      <c r="K251" s="252">
        <f t="shared" si="250"/>
        <v>0</v>
      </c>
      <c r="L251" s="108">
        <f t="shared" si="250"/>
        <v>0</v>
      </c>
      <c r="M251" s="253">
        <f t="shared" si="250"/>
        <v>0</v>
      </c>
      <c r="N251" s="252">
        <f t="shared" si="250"/>
        <v>0</v>
      </c>
      <c r="O251" s="151">
        <f t="shared" si="250"/>
        <v>0</v>
      </c>
      <c r="P251" s="237"/>
      <c r="Q251" s="2"/>
    </row>
    <row r="252" spans="1:17" hidden="1" x14ac:dyDescent="0.25">
      <c r="A252" s="62">
        <v>6322</v>
      </c>
      <c r="B252" s="111" t="s">
        <v>261</v>
      </c>
      <c r="C252" s="112">
        <f t="shared" si="240"/>
        <v>0</v>
      </c>
      <c r="D252" s="238">
        <v>0</v>
      </c>
      <c r="E252" s="239"/>
      <c r="F252" s="120">
        <f t="shared" ref="F252:F257" si="251">D252+E252</f>
        <v>0</v>
      </c>
      <c r="G252" s="240"/>
      <c r="H252" s="239"/>
      <c r="I252" s="241">
        <f t="shared" ref="I252:I257" si="252">G252+H252</f>
        <v>0</v>
      </c>
      <c r="J252" s="238"/>
      <c r="K252" s="239"/>
      <c r="L252" s="120">
        <f t="shared" ref="L252:L257" si="253">J252+K252</f>
        <v>0</v>
      </c>
      <c r="M252" s="240"/>
      <c r="N252" s="239"/>
      <c r="O252" s="241">
        <f t="shared" ref="O252:O257" si="254">M252+N252</f>
        <v>0</v>
      </c>
      <c r="P252" s="242"/>
      <c r="Q252" s="2"/>
    </row>
    <row r="253" spans="1:17" ht="24" hidden="1" x14ac:dyDescent="0.25">
      <c r="A253" s="62">
        <v>6323</v>
      </c>
      <c r="B253" s="111" t="s">
        <v>262</v>
      </c>
      <c r="C253" s="112">
        <f t="shared" si="240"/>
        <v>0</v>
      </c>
      <c r="D253" s="238">
        <v>0</v>
      </c>
      <c r="E253" s="239"/>
      <c r="F253" s="120">
        <f t="shared" si="251"/>
        <v>0</v>
      </c>
      <c r="G253" s="240"/>
      <c r="H253" s="239"/>
      <c r="I253" s="241">
        <f t="shared" si="252"/>
        <v>0</v>
      </c>
      <c r="J253" s="238"/>
      <c r="K253" s="239"/>
      <c r="L253" s="120">
        <f t="shared" si="253"/>
        <v>0</v>
      </c>
      <c r="M253" s="240"/>
      <c r="N253" s="239"/>
      <c r="O253" s="241">
        <f t="shared" si="254"/>
        <v>0</v>
      </c>
      <c r="P253" s="242"/>
      <c r="Q253" s="2"/>
    </row>
    <row r="254" spans="1:17" ht="24" hidden="1" x14ac:dyDescent="0.25">
      <c r="A254" s="62">
        <v>6324</v>
      </c>
      <c r="B254" s="111" t="s">
        <v>263</v>
      </c>
      <c r="C254" s="112">
        <f t="shared" si="240"/>
        <v>0</v>
      </c>
      <c r="D254" s="238">
        <v>0</v>
      </c>
      <c r="E254" s="239"/>
      <c r="F254" s="120">
        <f t="shared" si="251"/>
        <v>0</v>
      </c>
      <c r="G254" s="240"/>
      <c r="H254" s="239"/>
      <c r="I254" s="241">
        <f t="shared" si="252"/>
        <v>0</v>
      </c>
      <c r="J254" s="238"/>
      <c r="K254" s="239"/>
      <c r="L254" s="120">
        <f t="shared" si="253"/>
        <v>0</v>
      </c>
      <c r="M254" s="240"/>
      <c r="N254" s="239"/>
      <c r="O254" s="241">
        <f t="shared" si="254"/>
        <v>0</v>
      </c>
      <c r="P254" s="242"/>
      <c r="Q254" s="2"/>
    </row>
    <row r="255" spans="1:17" hidden="1" x14ac:dyDescent="0.25">
      <c r="A255" s="53">
        <v>6329</v>
      </c>
      <c r="B255" s="99" t="s">
        <v>264</v>
      </c>
      <c r="C255" s="100">
        <f t="shared" si="240"/>
        <v>0</v>
      </c>
      <c r="D255" s="152">
        <v>0</v>
      </c>
      <c r="E255" s="150"/>
      <c r="F255" s="108">
        <f t="shared" si="251"/>
        <v>0</v>
      </c>
      <c r="G255" s="149"/>
      <c r="H255" s="150"/>
      <c r="I255" s="151">
        <f t="shared" si="252"/>
        <v>0</v>
      </c>
      <c r="J255" s="152"/>
      <c r="K255" s="150"/>
      <c r="L255" s="108">
        <f t="shared" si="253"/>
        <v>0</v>
      </c>
      <c r="M255" s="149"/>
      <c r="N255" s="150"/>
      <c r="O255" s="151">
        <f t="shared" si="254"/>
        <v>0</v>
      </c>
      <c r="P255" s="237"/>
      <c r="Q255" s="2"/>
    </row>
    <row r="256" spans="1:17" hidden="1" x14ac:dyDescent="0.25">
      <c r="A256" s="282">
        <v>6330</v>
      </c>
      <c r="B256" s="283" t="s">
        <v>265</v>
      </c>
      <c r="C256" s="264">
        <f t="shared" si="240"/>
        <v>0</v>
      </c>
      <c r="D256" s="268">
        <v>0</v>
      </c>
      <c r="E256" s="269"/>
      <c r="F256" s="270">
        <f t="shared" si="251"/>
        <v>0</v>
      </c>
      <c r="G256" s="271"/>
      <c r="H256" s="269"/>
      <c r="I256" s="265">
        <f t="shared" si="252"/>
        <v>0</v>
      </c>
      <c r="J256" s="268"/>
      <c r="K256" s="269"/>
      <c r="L256" s="270">
        <f t="shared" si="253"/>
        <v>0</v>
      </c>
      <c r="M256" s="271"/>
      <c r="N256" s="269"/>
      <c r="O256" s="265">
        <f t="shared" si="254"/>
        <v>0</v>
      </c>
      <c r="P256" s="266"/>
      <c r="Q256" s="2"/>
    </row>
    <row r="257" spans="1:17" hidden="1" x14ac:dyDescent="0.25">
      <c r="A257" s="243">
        <v>6360</v>
      </c>
      <c r="B257" s="111" t="s">
        <v>266</v>
      </c>
      <c r="C257" s="112">
        <f t="shared" si="240"/>
        <v>0</v>
      </c>
      <c r="D257" s="238">
        <v>0</v>
      </c>
      <c r="E257" s="239"/>
      <c r="F257" s="120">
        <f t="shared" si="251"/>
        <v>0</v>
      </c>
      <c r="G257" s="240"/>
      <c r="H257" s="239"/>
      <c r="I257" s="241">
        <f t="shared" si="252"/>
        <v>0</v>
      </c>
      <c r="J257" s="238"/>
      <c r="K257" s="239"/>
      <c r="L257" s="120">
        <f t="shared" si="253"/>
        <v>0</v>
      </c>
      <c r="M257" s="240"/>
      <c r="N257" s="239"/>
      <c r="O257" s="241">
        <f t="shared" si="254"/>
        <v>0</v>
      </c>
      <c r="P257" s="242"/>
      <c r="Q257" s="2"/>
    </row>
    <row r="258" spans="1:17" ht="24" hidden="1" x14ac:dyDescent="0.25">
      <c r="A258" s="83">
        <v>6400</v>
      </c>
      <c r="B258" s="226" t="s">
        <v>267</v>
      </c>
      <c r="C258" s="84">
        <f t="shared" si="240"/>
        <v>0</v>
      </c>
      <c r="D258" s="95">
        <f>SUM(D259,D263)</f>
        <v>0</v>
      </c>
      <c r="E258" s="96">
        <f t="shared" ref="E258" si="255">SUM(E259,E263)</f>
        <v>0</v>
      </c>
      <c r="F258" s="97">
        <f>SUM(F259,F263)</f>
        <v>0</v>
      </c>
      <c r="G258" s="227">
        <f t="shared" ref="G258:O258" si="256">SUM(G259,G263)</f>
        <v>0</v>
      </c>
      <c r="H258" s="96">
        <f t="shared" si="256"/>
        <v>0</v>
      </c>
      <c r="I258" s="228">
        <f t="shared" si="256"/>
        <v>0</v>
      </c>
      <c r="J258" s="95">
        <f t="shared" si="256"/>
        <v>0</v>
      </c>
      <c r="K258" s="96">
        <f t="shared" si="256"/>
        <v>0</v>
      </c>
      <c r="L258" s="97">
        <f t="shared" si="256"/>
        <v>0</v>
      </c>
      <c r="M258" s="227">
        <f t="shared" si="256"/>
        <v>0</v>
      </c>
      <c r="N258" s="96">
        <f t="shared" si="256"/>
        <v>0</v>
      </c>
      <c r="O258" s="228">
        <f t="shared" si="256"/>
        <v>0</v>
      </c>
      <c r="P258" s="254"/>
      <c r="Q258" s="2"/>
    </row>
    <row r="259" spans="1:17" ht="24" hidden="1" x14ac:dyDescent="0.25">
      <c r="A259" s="353">
        <v>6410</v>
      </c>
      <c r="B259" s="99" t="s">
        <v>268</v>
      </c>
      <c r="C259" s="100">
        <f t="shared" si="240"/>
        <v>0</v>
      </c>
      <c r="D259" s="251">
        <f>SUM(D260:D262)</f>
        <v>0</v>
      </c>
      <c r="E259" s="252">
        <f t="shared" ref="E259" si="257">SUM(E260:E262)</f>
        <v>0</v>
      </c>
      <c r="F259" s="108">
        <f>SUM(F260:F262)</f>
        <v>0</v>
      </c>
      <c r="G259" s="253">
        <f t="shared" ref="G259:O259" si="258">SUM(G260:G262)</f>
        <v>0</v>
      </c>
      <c r="H259" s="252">
        <f t="shared" si="258"/>
        <v>0</v>
      </c>
      <c r="I259" s="151">
        <f t="shared" si="258"/>
        <v>0</v>
      </c>
      <c r="J259" s="251">
        <f t="shared" si="258"/>
        <v>0</v>
      </c>
      <c r="K259" s="252">
        <f t="shared" si="258"/>
        <v>0</v>
      </c>
      <c r="L259" s="108">
        <f t="shared" si="258"/>
        <v>0</v>
      </c>
      <c r="M259" s="253">
        <f t="shared" si="258"/>
        <v>0</v>
      </c>
      <c r="N259" s="252">
        <f t="shared" si="258"/>
        <v>0</v>
      </c>
      <c r="O259" s="258">
        <f t="shared" si="258"/>
        <v>0</v>
      </c>
      <c r="P259" s="259"/>
      <c r="Q259" s="2"/>
    </row>
    <row r="260" spans="1:17" hidden="1" x14ac:dyDescent="0.25">
      <c r="A260" s="62">
        <v>6411</v>
      </c>
      <c r="B260" s="255" t="s">
        <v>269</v>
      </c>
      <c r="C260" s="112">
        <f t="shared" si="240"/>
        <v>0</v>
      </c>
      <c r="D260" s="238">
        <v>0</v>
      </c>
      <c r="E260" s="239"/>
      <c r="F260" s="120">
        <f t="shared" ref="F260:F262" si="259">D260+E260</f>
        <v>0</v>
      </c>
      <c r="G260" s="240"/>
      <c r="H260" s="239"/>
      <c r="I260" s="241">
        <f t="shared" ref="I260:I262" si="260">G260+H260</f>
        <v>0</v>
      </c>
      <c r="J260" s="238"/>
      <c r="K260" s="239"/>
      <c r="L260" s="120">
        <f t="shared" ref="L260:L262" si="261">J260+K260</f>
        <v>0</v>
      </c>
      <c r="M260" s="240"/>
      <c r="N260" s="239"/>
      <c r="O260" s="241">
        <f t="shared" ref="O260:O262" si="262">M260+N260</f>
        <v>0</v>
      </c>
      <c r="P260" s="242"/>
      <c r="Q260" s="2"/>
    </row>
    <row r="261" spans="1:17" ht="36" hidden="1" x14ac:dyDescent="0.25">
      <c r="A261" s="62">
        <v>6412</v>
      </c>
      <c r="B261" s="111" t="s">
        <v>270</v>
      </c>
      <c r="C261" s="112">
        <f t="shared" si="240"/>
        <v>0</v>
      </c>
      <c r="D261" s="238">
        <v>0</v>
      </c>
      <c r="E261" s="239"/>
      <c r="F261" s="120">
        <f t="shared" si="259"/>
        <v>0</v>
      </c>
      <c r="G261" s="240"/>
      <c r="H261" s="239"/>
      <c r="I261" s="241">
        <f t="shared" si="260"/>
        <v>0</v>
      </c>
      <c r="J261" s="238"/>
      <c r="K261" s="239"/>
      <c r="L261" s="120">
        <f t="shared" si="261"/>
        <v>0</v>
      </c>
      <c r="M261" s="240"/>
      <c r="N261" s="239"/>
      <c r="O261" s="241">
        <f t="shared" si="262"/>
        <v>0</v>
      </c>
      <c r="P261" s="242"/>
      <c r="Q261" s="2"/>
    </row>
    <row r="262" spans="1:17" ht="36" hidden="1" x14ac:dyDescent="0.25">
      <c r="A262" s="62">
        <v>6419</v>
      </c>
      <c r="B262" s="111" t="s">
        <v>271</v>
      </c>
      <c r="C262" s="112">
        <f t="shared" si="240"/>
        <v>0</v>
      </c>
      <c r="D262" s="238">
        <v>0</v>
      </c>
      <c r="E262" s="239"/>
      <c r="F262" s="120">
        <f t="shared" si="259"/>
        <v>0</v>
      </c>
      <c r="G262" s="240"/>
      <c r="H262" s="239"/>
      <c r="I262" s="241">
        <f t="shared" si="260"/>
        <v>0</v>
      </c>
      <c r="J262" s="238"/>
      <c r="K262" s="239"/>
      <c r="L262" s="120">
        <f t="shared" si="261"/>
        <v>0</v>
      </c>
      <c r="M262" s="240"/>
      <c r="N262" s="239"/>
      <c r="O262" s="241">
        <f t="shared" si="262"/>
        <v>0</v>
      </c>
      <c r="P262" s="242"/>
      <c r="Q262" s="2"/>
    </row>
    <row r="263" spans="1:17" ht="36" hidden="1" x14ac:dyDescent="0.25">
      <c r="A263" s="243">
        <v>6420</v>
      </c>
      <c r="B263" s="111" t="s">
        <v>272</v>
      </c>
      <c r="C263" s="112">
        <f t="shared" si="240"/>
        <v>0</v>
      </c>
      <c r="D263" s="244">
        <f>SUM(D264:D267)</f>
        <v>0</v>
      </c>
      <c r="E263" s="245">
        <f t="shared" ref="E263" si="263">SUM(E264:E267)</f>
        <v>0</v>
      </c>
      <c r="F263" s="120">
        <f>SUM(F264:F267)</f>
        <v>0</v>
      </c>
      <c r="G263" s="246">
        <f t="shared" ref="G263:N263" si="264">SUM(G264:G267)</f>
        <v>0</v>
      </c>
      <c r="H263" s="245">
        <f t="shared" si="264"/>
        <v>0</v>
      </c>
      <c r="I263" s="241">
        <f t="shared" si="264"/>
        <v>0</v>
      </c>
      <c r="J263" s="244">
        <f t="shared" si="264"/>
        <v>0</v>
      </c>
      <c r="K263" s="245">
        <f t="shared" si="264"/>
        <v>0</v>
      </c>
      <c r="L263" s="120">
        <f t="shared" si="264"/>
        <v>0</v>
      </c>
      <c r="M263" s="246">
        <f t="shared" si="264"/>
        <v>0</v>
      </c>
      <c r="N263" s="245">
        <f t="shared" si="264"/>
        <v>0</v>
      </c>
      <c r="O263" s="241">
        <f>SUM(O264:O267)</f>
        <v>0</v>
      </c>
      <c r="P263" s="242"/>
      <c r="Q263" s="2"/>
    </row>
    <row r="264" spans="1:17" hidden="1" x14ac:dyDescent="0.25">
      <c r="A264" s="62">
        <v>6421</v>
      </c>
      <c r="B264" s="111" t="s">
        <v>273</v>
      </c>
      <c r="C264" s="112">
        <f t="shared" si="240"/>
        <v>0</v>
      </c>
      <c r="D264" s="238">
        <v>0</v>
      </c>
      <c r="E264" s="239"/>
      <c r="F264" s="120">
        <f t="shared" ref="F264:F267" si="265">D264+E264</f>
        <v>0</v>
      </c>
      <c r="G264" s="240"/>
      <c r="H264" s="239"/>
      <c r="I264" s="241">
        <f t="shared" ref="I264:I267" si="266">G264+H264</f>
        <v>0</v>
      </c>
      <c r="J264" s="238"/>
      <c r="K264" s="239"/>
      <c r="L264" s="120">
        <f t="shared" ref="L264:L267" si="267">J264+K264</f>
        <v>0</v>
      </c>
      <c r="M264" s="240"/>
      <c r="N264" s="239"/>
      <c r="O264" s="241">
        <f t="shared" ref="O264:O267" si="268">M264+N264</f>
        <v>0</v>
      </c>
      <c r="P264" s="242"/>
      <c r="Q264" s="2"/>
    </row>
    <row r="265" spans="1:17" hidden="1" x14ac:dyDescent="0.25">
      <c r="A265" s="62">
        <v>6422</v>
      </c>
      <c r="B265" s="111" t="s">
        <v>274</v>
      </c>
      <c r="C265" s="112">
        <f t="shared" si="240"/>
        <v>0</v>
      </c>
      <c r="D265" s="238">
        <v>0</v>
      </c>
      <c r="E265" s="239"/>
      <c r="F265" s="120">
        <f t="shared" si="265"/>
        <v>0</v>
      </c>
      <c r="G265" s="240"/>
      <c r="H265" s="239"/>
      <c r="I265" s="241">
        <f t="shared" si="266"/>
        <v>0</v>
      </c>
      <c r="J265" s="238"/>
      <c r="K265" s="239"/>
      <c r="L265" s="120">
        <f t="shared" si="267"/>
        <v>0</v>
      </c>
      <c r="M265" s="240"/>
      <c r="N265" s="239"/>
      <c r="O265" s="241">
        <f t="shared" si="268"/>
        <v>0</v>
      </c>
      <c r="P265" s="242"/>
      <c r="Q265" s="2"/>
    </row>
    <row r="266" spans="1:17" hidden="1" x14ac:dyDescent="0.25">
      <c r="A266" s="62">
        <v>6423</v>
      </c>
      <c r="B266" s="111" t="s">
        <v>275</v>
      </c>
      <c r="C266" s="112">
        <f t="shared" si="240"/>
        <v>0</v>
      </c>
      <c r="D266" s="238">
        <v>0</v>
      </c>
      <c r="E266" s="239"/>
      <c r="F266" s="120">
        <f t="shared" si="265"/>
        <v>0</v>
      </c>
      <c r="G266" s="240"/>
      <c r="H266" s="239"/>
      <c r="I266" s="241">
        <f t="shared" si="266"/>
        <v>0</v>
      </c>
      <c r="J266" s="238"/>
      <c r="K266" s="239"/>
      <c r="L266" s="120">
        <f t="shared" si="267"/>
        <v>0</v>
      </c>
      <c r="M266" s="240"/>
      <c r="N266" s="239"/>
      <c r="O266" s="241">
        <f t="shared" si="268"/>
        <v>0</v>
      </c>
      <c r="P266" s="242"/>
      <c r="Q266" s="2"/>
    </row>
    <row r="267" spans="1:17" ht="24" hidden="1" x14ac:dyDescent="0.25">
      <c r="A267" s="62">
        <v>6424</v>
      </c>
      <c r="B267" s="111" t="s">
        <v>276</v>
      </c>
      <c r="C267" s="112">
        <f t="shared" si="240"/>
        <v>0</v>
      </c>
      <c r="D267" s="238">
        <v>0</v>
      </c>
      <c r="E267" s="239"/>
      <c r="F267" s="120">
        <f t="shared" si="265"/>
        <v>0</v>
      </c>
      <c r="G267" s="240"/>
      <c r="H267" s="239"/>
      <c r="I267" s="241">
        <f t="shared" si="266"/>
        <v>0</v>
      </c>
      <c r="J267" s="238"/>
      <c r="K267" s="239"/>
      <c r="L267" s="120">
        <f t="shared" si="267"/>
        <v>0</v>
      </c>
      <c r="M267" s="240"/>
      <c r="N267" s="239"/>
      <c r="O267" s="241">
        <f t="shared" si="268"/>
        <v>0</v>
      </c>
      <c r="P267" s="242"/>
      <c r="Q267" s="2"/>
    </row>
    <row r="268" spans="1:17" ht="36" hidden="1" x14ac:dyDescent="0.25">
      <c r="A268" s="284">
        <v>7000</v>
      </c>
      <c r="B268" s="284" t="s">
        <v>277</v>
      </c>
      <c r="C268" s="285">
        <f>SUM(F268,I268,L268,O268)</f>
        <v>0</v>
      </c>
      <c r="D268" s="286">
        <f>SUM(D269,D279)</f>
        <v>0</v>
      </c>
      <c r="E268" s="287">
        <f t="shared" ref="E268" si="269">SUM(E269,E279)</f>
        <v>0</v>
      </c>
      <c r="F268" s="288">
        <f>SUM(F269,F279)</f>
        <v>0</v>
      </c>
      <c r="G268" s="289">
        <f t="shared" ref="G268:N268" si="270">SUM(G269,G279)</f>
        <v>0</v>
      </c>
      <c r="H268" s="287">
        <f t="shared" si="270"/>
        <v>0</v>
      </c>
      <c r="I268" s="290">
        <f t="shared" si="270"/>
        <v>0</v>
      </c>
      <c r="J268" s="286">
        <f t="shared" si="270"/>
        <v>0</v>
      </c>
      <c r="K268" s="287">
        <f t="shared" si="270"/>
        <v>0</v>
      </c>
      <c r="L268" s="288">
        <f t="shared" si="270"/>
        <v>0</v>
      </c>
      <c r="M268" s="289">
        <f t="shared" si="270"/>
        <v>0</v>
      </c>
      <c r="N268" s="287">
        <f t="shared" si="270"/>
        <v>0</v>
      </c>
      <c r="O268" s="291">
        <f>SUM(O269,O279)</f>
        <v>0</v>
      </c>
      <c r="P268" s="292"/>
      <c r="Q268" s="2"/>
    </row>
    <row r="269" spans="1:17" hidden="1" x14ac:dyDescent="0.25">
      <c r="A269" s="83">
        <v>7200</v>
      </c>
      <c r="B269" s="226" t="s">
        <v>278</v>
      </c>
      <c r="C269" s="84">
        <f t="shared" si="240"/>
        <v>0</v>
      </c>
      <c r="D269" s="95">
        <f>SUM(D270,D271,D274,D275,D278)</f>
        <v>0</v>
      </c>
      <c r="E269" s="96">
        <f t="shared" ref="E269" si="271">SUM(E270,E271,E274,E275,E278)</f>
        <v>0</v>
      </c>
      <c r="F269" s="97">
        <f>SUM(F270,F271,F274,F275,F278)</f>
        <v>0</v>
      </c>
      <c r="G269" s="227"/>
      <c r="H269" s="96"/>
      <c r="I269" s="228">
        <f>SUM(I270,I271,I274,I275,I278)</f>
        <v>0</v>
      </c>
      <c r="J269" s="95"/>
      <c r="K269" s="96"/>
      <c r="L269" s="97">
        <f>SUM(L270,L271,L274,L275,L278)</f>
        <v>0</v>
      </c>
      <c r="M269" s="227"/>
      <c r="N269" s="96"/>
      <c r="O269" s="263">
        <f>SUM(O270,O271,O274,O275,O278)</f>
        <v>0</v>
      </c>
      <c r="P269" s="229"/>
      <c r="Q269" s="2"/>
    </row>
    <row r="270" spans="1:17" ht="24" hidden="1" x14ac:dyDescent="0.25">
      <c r="A270" s="353">
        <v>7210</v>
      </c>
      <c r="B270" s="99" t="s">
        <v>279</v>
      </c>
      <c r="C270" s="100">
        <f t="shared" si="240"/>
        <v>0</v>
      </c>
      <c r="D270" s="152">
        <v>0</v>
      </c>
      <c r="E270" s="150"/>
      <c r="F270" s="108">
        <f>D270+E270</f>
        <v>0</v>
      </c>
      <c r="G270" s="149"/>
      <c r="H270" s="150"/>
      <c r="I270" s="151">
        <f>G270+H270</f>
        <v>0</v>
      </c>
      <c r="J270" s="152"/>
      <c r="K270" s="150"/>
      <c r="L270" s="108">
        <f>J270+K270</f>
        <v>0</v>
      </c>
      <c r="M270" s="149"/>
      <c r="N270" s="150"/>
      <c r="O270" s="151">
        <f>M270+N270</f>
        <v>0</v>
      </c>
      <c r="P270" s="237"/>
      <c r="Q270" s="2"/>
    </row>
    <row r="271" spans="1:17" s="294" customFormat="1" ht="24" hidden="1" x14ac:dyDescent="0.25">
      <c r="A271" s="243">
        <v>7220</v>
      </c>
      <c r="B271" s="111" t="s">
        <v>280</v>
      </c>
      <c r="C271" s="112">
        <f t="shared" si="240"/>
        <v>0</v>
      </c>
      <c r="D271" s="244">
        <f>SUM(D272:D273)</f>
        <v>0</v>
      </c>
      <c r="E271" s="245">
        <f t="shared" ref="E271" si="272">SUM(E272:E273)</f>
        <v>0</v>
      </c>
      <c r="F271" s="120">
        <f>SUM(F272:F273)</f>
        <v>0</v>
      </c>
      <c r="G271" s="246">
        <f t="shared" ref="G271:O271" si="273">SUM(G272:G273)</f>
        <v>0</v>
      </c>
      <c r="H271" s="245">
        <f t="shared" si="273"/>
        <v>0</v>
      </c>
      <c r="I271" s="241">
        <f t="shared" si="273"/>
        <v>0</v>
      </c>
      <c r="J271" s="244">
        <f t="shared" si="273"/>
        <v>0</v>
      </c>
      <c r="K271" s="245">
        <f t="shared" si="273"/>
        <v>0</v>
      </c>
      <c r="L271" s="120">
        <f t="shared" si="273"/>
        <v>0</v>
      </c>
      <c r="M271" s="246">
        <f t="shared" si="273"/>
        <v>0</v>
      </c>
      <c r="N271" s="245">
        <f t="shared" si="273"/>
        <v>0</v>
      </c>
      <c r="O271" s="241">
        <f t="shared" si="273"/>
        <v>0</v>
      </c>
      <c r="P271" s="242"/>
      <c r="Q271" s="293"/>
    </row>
    <row r="272" spans="1:17" s="294" customFormat="1" ht="36" hidden="1" x14ac:dyDescent="0.25">
      <c r="A272" s="62">
        <v>7221</v>
      </c>
      <c r="B272" s="111" t="s">
        <v>281</v>
      </c>
      <c r="C272" s="112">
        <f t="shared" si="240"/>
        <v>0</v>
      </c>
      <c r="D272" s="238">
        <v>0</v>
      </c>
      <c r="E272" s="239"/>
      <c r="F272" s="120">
        <f t="shared" ref="F272:F274" si="274">D272+E272</f>
        <v>0</v>
      </c>
      <c r="G272" s="240"/>
      <c r="H272" s="239"/>
      <c r="I272" s="241">
        <f t="shared" ref="I272:I274" si="275">G272+H272</f>
        <v>0</v>
      </c>
      <c r="J272" s="238"/>
      <c r="K272" s="239"/>
      <c r="L272" s="120">
        <f t="shared" ref="L272:L274" si="276">J272+K272</f>
        <v>0</v>
      </c>
      <c r="M272" s="240"/>
      <c r="N272" s="239"/>
      <c r="O272" s="241">
        <f t="shared" ref="O272:O274" si="277">M272+N272</f>
        <v>0</v>
      </c>
      <c r="P272" s="242"/>
      <c r="Q272" s="293"/>
    </row>
    <row r="273" spans="1:17" s="294" customFormat="1" ht="36" hidden="1" x14ac:dyDescent="0.25">
      <c r="A273" s="62">
        <v>7222</v>
      </c>
      <c r="B273" s="111" t="s">
        <v>282</v>
      </c>
      <c r="C273" s="112">
        <f t="shared" si="240"/>
        <v>0</v>
      </c>
      <c r="D273" s="238">
        <v>0</v>
      </c>
      <c r="E273" s="239"/>
      <c r="F273" s="120">
        <f t="shared" si="274"/>
        <v>0</v>
      </c>
      <c r="G273" s="240"/>
      <c r="H273" s="239"/>
      <c r="I273" s="241">
        <f t="shared" si="275"/>
        <v>0</v>
      </c>
      <c r="J273" s="238"/>
      <c r="K273" s="239"/>
      <c r="L273" s="120">
        <f t="shared" si="276"/>
        <v>0</v>
      </c>
      <c r="M273" s="240"/>
      <c r="N273" s="239"/>
      <c r="O273" s="241">
        <f t="shared" si="277"/>
        <v>0</v>
      </c>
      <c r="P273" s="242"/>
      <c r="Q273" s="293"/>
    </row>
    <row r="274" spans="1:17" ht="24" hidden="1" x14ac:dyDescent="0.25">
      <c r="A274" s="243">
        <v>7230</v>
      </c>
      <c r="B274" s="111" t="s">
        <v>283</v>
      </c>
      <c r="C274" s="112">
        <f t="shared" si="240"/>
        <v>0</v>
      </c>
      <c r="D274" s="238">
        <v>0</v>
      </c>
      <c r="E274" s="239"/>
      <c r="F274" s="120">
        <f t="shared" si="274"/>
        <v>0</v>
      </c>
      <c r="G274" s="240"/>
      <c r="H274" s="239"/>
      <c r="I274" s="241">
        <f t="shared" si="275"/>
        <v>0</v>
      </c>
      <c r="J274" s="238"/>
      <c r="K274" s="239"/>
      <c r="L274" s="120">
        <f t="shared" si="276"/>
        <v>0</v>
      </c>
      <c r="M274" s="240"/>
      <c r="N274" s="239"/>
      <c r="O274" s="241">
        <f t="shared" si="277"/>
        <v>0</v>
      </c>
      <c r="P274" s="242"/>
      <c r="Q274" s="2"/>
    </row>
    <row r="275" spans="1:17" ht="24" hidden="1" x14ac:dyDescent="0.25">
      <c r="A275" s="243">
        <v>7240</v>
      </c>
      <c r="B275" s="111" t="s">
        <v>284</v>
      </c>
      <c r="C275" s="112">
        <f t="shared" si="240"/>
        <v>0</v>
      </c>
      <c r="D275" s="244">
        <f>SUM(D276:D277)</f>
        <v>0</v>
      </c>
      <c r="E275" s="245">
        <f t="shared" ref="E275" si="278">SUM(E276:E277)</f>
        <v>0</v>
      </c>
      <c r="F275" s="120">
        <f>SUM(F276:F277)</f>
        <v>0</v>
      </c>
      <c r="G275" s="246">
        <f t="shared" ref="G275:O275" si="279">SUM(G276:G277)</f>
        <v>0</v>
      </c>
      <c r="H275" s="245">
        <f t="shared" si="279"/>
        <v>0</v>
      </c>
      <c r="I275" s="241">
        <f t="shared" si="279"/>
        <v>0</v>
      </c>
      <c r="J275" s="244">
        <f t="shared" si="279"/>
        <v>0</v>
      </c>
      <c r="K275" s="245">
        <f t="shared" si="279"/>
        <v>0</v>
      </c>
      <c r="L275" s="120">
        <f t="shared" si="279"/>
        <v>0</v>
      </c>
      <c r="M275" s="246">
        <f t="shared" si="279"/>
        <v>0</v>
      </c>
      <c r="N275" s="245">
        <f t="shared" si="279"/>
        <v>0</v>
      </c>
      <c r="O275" s="241">
        <f t="shared" si="279"/>
        <v>0</v>
      </c>
      <c r="P275" s="242"/>
      <c r="Q275" s="2"/>
    </row>
    <row r="276" spans="1:17" ht="48" hidden="1" x14ac:dyDescent="0.25">
      <c r="A276" s="62">
        <v>7245</v>
      </c>
      <c r="B276" s="111" t="s">
        <v>285</v>
      </c>
      <c r="C276" s="112">
        <f t="shared" si="240"/>
        <v>0</v>
      </c>
      <c r="D276" s="238">
        <v>0</v>
      </c>
      <c r="E276" s="239"/>
      <c r="F276" s="120">
        <f t="shared" ref="F276:F278" si="280">D276+E276</f>
        <v>0</v>
      </c>
      <c r="G276" s="240"/>
      <c r="H276" s="239"/>
      <c r="I276" s="241">
        <f t="shared" ref="I276:I278" si="281">G276+H276</f>
        <v>0</v>
      </c>
      <c r="J276" s="238"/>
      <c r="K276" s="239"/>
      <c r="L276" s="120">
        <f t="shared" ref="L276:L278" si="282">J276+K276</f>
        <v>0</v>
      </c>
      <c r="M276" s="240"/>
      <c r="N276" s="239"/>
      <c r="O276" s="241">
        <f t="shared" ref="O276:O278" si="283">M276+N276</f>
        <v>0</v>
      </c>
      <c r="P276" s="242"/>
      <c r="Q276" s="2"/>
    </row>
    <row r="277" spans="1:17" ht="84" hidden="1" x14ac:dyDescent="0.25">
      <c r="A277" s="62">
        <v>7246</v>
      </c>
      <c r="B277" s="111" t="s">
        <v>286</v>
      </c>
      <c r="C277" s="112">
        <f t="shared" si="240"/>
        <v>0</v>
      </c>
      <c r="D277" s="238">
        <v>0</v>
      </c>
      <c r="E277" s="239"/>
      <c r="F277" s="120">
        <f t="shared" si="280"/>
        <v>0</v>
      </c>
      <c r="G277" s="240"/>
      <c r="H277" s="239"/>
      <c r="I277" s="241">
        <f t="shared" si="281"/>
        <v>0</v>
      </c>
      <c r="J277" s="238"/>
      <c r="K277" s="239"/>
      <c r="L277" s="120">
        <f t="shared" si="282"/>
        <v>0</v>
      </c>
      <c r="M277" s="240"/>
      <c r="N277" s="239"/>
      <c r="O277" s="241">
        <f t="shared" si="283"/>
        <v>0</v>
      </c>
      <c r="P277" s="242"/>
      <c r="Q277" s="2"/>
    </row>
    <row r="278" spans="1:17" ht="24" hidden="1" x14ac:dyDescent="0.25">
      <c r="A278" s="282">
        <v>7260</v>
      </c>
      <c r="B278" s="99" t="s">
        <v>287</v>
      </c>
      <c r="C278" s="100">
        <f t="shared" si="240"/>
        <v>0</v>
      </c>
      <c r="D278" s="152">
        <v>0</v>
      </c>
      <c r="E278" s="150"/>
      <c r="F278" s="108">
        <f t="shared" si="280"/>
        <v>0</v>
      </c>
      <c r="G278" s="149"/>
      <c r="H278" s="150"/>
      <c r="I278" s="151">
        <f t="shared" si="281"/>
        <v>0</v>
      </c>
      <c r="J278" s="152"/>
      <c r="K278" s="150"/>
      <c r="L278" s="108">
        <f t="shared" si="282"/>
        <v>0</v>
      </c>
      <c r="M278" s="149"/>
      <c r="N278" s="150"/>
      <c r="O278" s="151">
        <f t="shared" si="283"/>
        <v>0</v>
      </c>
      <c r="P278" s="237"/>
      <c r="Q278" s="2"/>
    </row>
    <row r="279" spans="1:17" hidden="1" x14ac:dyDescent="0.25">
      <c r="A279" s="154">
        <v>7700</v>
      </c>
      <c r="B279" s="295" t="s">
        <v>288</v>
      </c>
      <c r="C279" s="296">
        <f t="shared" si="240"/>
        <v>0</v>
      </c>
      <c r="D279" s="297">
        <f t="shared" ref="D279:O279" si="284">D280</f>
        <v>0</v>
      </c>
      <c r="E279" s="298">
        <f t="shared" si="284"/>
        <v>0</v>
      </c>
      <c r="F279" s="299">
        <f t="shared" si="284"/>
        <v>0</v>
      </c>
      <c r="G279" s="300">
        <f t="shared" si="284"/>
        <v>0</v>
      </c>
      <c r="H279" s="298">
        <f t="shared" si="284"/>
        <v>0</v>
      </c>
      <c r="I279" s="301">
        <f t="shared" si="284"/>
        <v>0</v>
      </c>
      <c r="J279" s="297">
        <f t="shared" si="284"/>
        <v>0</v>
      </c>
      <c r="K279" s="298">
        <f t="shared" si="284"/>
        <v>0</v>
      </c>
      <c r="L279" s="299">
        <f t="shared" si="284"/>
        <v>0</v>
      </c>
      <c r="M279" s="300">
        <f t="shared" si="284"/>
        <v>0</v>
      </c>
      <c r="N279" s="298">
        <f t="shared" si="284"/>
        <v>0</v>
      </c>
      <c r="O279" s="301">
        <f t="shared" si="284"/>
        <v>0</v>
      </c>
      <c r="P279" s="254"/>
      <c r="Q279" s="2"/>
    </row>
    <row r="280" spans="1:17" hidden="1" x14ac:dyDescent="0.25">
      <c r="A280" s="230">
        <v>7720</v>
      </c>
      <c r="B280" s="99" t="s">
        <v>289</v>
      </c>
      <c r="C280" s="125">
        <f t="shared" si="240"/>
        <v>0</v>
      </c>
      <c r="D280" s="147">
        <v>0</v>
      </c>
      <c r="E280" s="148"/>
      <c r="F280" s="133">
        <f>D280+E280</f>
        <v>0</v>
      </c>
      <c r="G280" s="302"/>
      <c r="H280" s="148"/>
      <c r="I280" s="258">
        <f>G280+H280</f>
        <v>0</v>
      </c>
      <c r="J280" s="147"/>
      <c r="K280" s="148"/>
      <c r="L280" s="133">
        <f>J280+K280</f>
        <v>0</v>
      </c>
      <c r="M280" s="302"/>
      <c r="N280" s="148"/>
      <c r="O280" s="258">
        <f>M280+N280</f>
        <v>0</v>
      </c>
      <c r="P280" s="259"/>
      <c r="Q280" s="2"/>
    </row>
    <row r="281" spans="1:17" hidden="1" x14ac:dyDescent="0.25">
      <c r="A281" s="255"/>
      <c r="B281" s="111" t="s">
        <v>290</v>
      </c>
      <c r="C281" s="112">
        <f t="shared" si="240"/>
        <v>0</v>
      </c>
      <c r="D281" s="244">
        <f>SUM(D282:D283)</f>
        <v>0</v>
      </c>
      <c r="E281" s="245">
        <f t="shared" ref="E281" si="285">SUM(E282:E283)</f>
        <v>0</v>
      </c>
      <c r="F281" s="120">
        <f>SUM(F282:F283)</f>
        <v>0</v>
      </c>
      <c r="G281" s="246">
        <f t="shared" ref="G281:O281" si="286">SUM(G282:G283)</f>
        <v>0</v>
      </c>
      <c r="H281" s="245">
        <f t="shared" si="286"/>
        <v>0</v>
      </c>
      <c r="I281" s="241">
        <f t="shared" si="286"/>
        <v>0</v>
      </c>
      <c r="J281" s="244">
        <f t="shared" si="286"/>
        <v>0</v>
      </c>
      <c r="K281" s="245">
        <f t="shared" si="286"/>
        <v>0</v>
      </c>
      <c r="L281" s="120">
        <f t="shared" si="286"/>
        <v>0</v>
      </c>
      <c r="M281" s="246">
        <f t="shared" si="286"/>
        <v>0</v>
      </c>
      <c r="N281" s="245">
        <f t="shared" si="286"/>
        <v>0</v>
      </c>
      <c r="O281" s="241">
        <f t="shared" si="286"/>
        <v>0</v>
      </c>
      <c r="P281" s="242"/>
      <c r="Q281" s="2"/>
    </row>
    <row r="282" spans="1:17" hidden="1" x14ac:dyDescent="0.25">
      <c r="A282" s="255" t="s">
        <v>291</v>
      </c>
      <c r="B282" s="62" t="s">
        <v>292</v>
      </c>
      <c r="C282" s="112">
        <f t="shared" si="240"/>
        <v>0</v>
      </c>
      <c r="D282" s="238"/>
      <c r="E282" s="239"/>
      <c r="F282" s="120">
        <f>E282+D282</f>
        <v>0</v>
      </c>
      <c r="G282" s="240"/>
      <c r="H282" s="239"/>
      <c r="I282" s="241">
        <f>H282+G282</f>
        <v>0</v>
      </c>
      <c r="J282" s="238"/>
      <c r="K282" s="239"/>
      <c r="L282" s="120">
        <f>K282+J282</f>
        <v>0</v>
      </c>
      <c r="M282" s="240"/>
      <c r="N282" s="239"/>
      <c r="O282" s="241">
        <f>N282+M282</f>
        <v>0</v>
      </c>
      <c r="P282" s="242"/>
      <c r="Q282" s="2"/>
    </row>
    <row r="283" spans="1:17" hidden="1" x14ac:dyDescent="0.25">
      <c r="A283" s="255" t="s">
        <v>293</v>
      </c>
      <c r="B283" s="303" t="s">
        <v>294</v>
      </c>
      <c r="C283" s="100">
        <f t="shared" si="240"/>
        <v>0</v>
      </c>
      <c r="D283" s="152"/>
      <c r="E283" s="150"/>
      <c r="F283" s="108">
        <f>E283+D283</f>
        <v>0</v>
      </c>
      <c r="G283" s="149"/>
      <c r="H283" s="150"/>
      <c r="I283" s="151">
        <f>H283+G283</f>
        <v>0</v>
      </c>
      <c r="J283" s="152"/>
      <c r="K283" s="150"/>
      <c r="L283" s="108">
        <f>K283+J283</f>
        <v>0</v>
      </c>
      <c r="M283" s="149"/>
      <c r="N283" s="150"/>
      <c r="O283" s="151">
        <f>N283+M283</f>
        <v>0</v>
      </c>
      <c r="P283" s="237"/>
      <c r="Q283" s="2"/>
    </row>
    <row r="284" spans="1:17" ht="12.75" thickBot="1" x14ac:dyDescent="0.3">
      <c r="A284" s="304"/>
      <c r="B284" s="304" t="s">
        <v>295</v>
      </c>
      <c r="C284" s="305">
        <f t="shared" si="240"/>
        <v>41331</v>
      </c>
      <c r="D284" s="306">
        <f t="shared" ref="D284:O284" si="287">SUM(D281,D268,D229,D194,D186,D172,D74,D52)</f>
        <v>39842</v>
      </c>
      <c r="E284" s="310">
        <f t="shared" si="287"/>
        <v>1489</v>
      </c>
      <c r="F284" s="369">
        <f t="shared" si="287"/>
        <v>41331</v>
      </c>
      <c r="G284" s="309">
        <f t="shared" si="287"/>
        <v>0</v>
      </c>
      <c r="H284" s="310">
        <f t="shared" si="287"/>
        <v>0</v>
      </c>
      <c r="I284" s="369">
        <f t="shared" si="287"/>
        <v>0</v>
      </c>
      <c r="J284" s="306">
        <f t="shared" si="287"/>
        <v>0</v>
      </c>
      <c r="K284" s="307">
        <f t="shared" si="287"/>
        <v>0</v>
      </c>
      <c r="L284" s="308">
        <f t="shared" si="287"/>
        <v>0</v>
      </c>
      <c r="M284" s="309">
        <f t="shared" si="287"/>
        <v>0</v>
      </c>
      <c r="N284" s="307">
        <f t="shared" si="287"/>
        <v>0</v>
      </c>
      <c r="O284" s="310">
        <f t="shared" si="287"/>
        <v>0</v>
      </c>
      <c r="P284" s="311"/>
      <c r="Q284" s="2"/>
    </row>
    <row r="285" spans="1:17" s="33" customFormat="1" ht="13.5" hidden="1" thickTop="1" thickBot="1" x14ac:dyDescent="0.3">
      <c r="A285" s="713" t="s">
        <v>296</v>
      </c>
      <c r="B285" s="714"/>
      <c r="C285" s="312">
        <f t="shared" si="240"/>
        <v>0</v>
      </c>
      <c r="D285" s="313">
        <f>SUM(D24,D25,D41,D42)-D50</f>
        <v>0</v>
      </c>
      <c r="E285" s="314">
        <f t="shared" ref="E285:F285" si="288">SUM(E24,E25,E41,E42)-E50</f>
        <v>0</v>
      </c>
      <c r="F285" s="315">
        <f t="shared" si="288"/>
        <v>0</v>
      </c>
      <c r="G285" s="316">
        <f>SUM(G24,G42)-G50</f>
        <v>0</v>
      </c>
      <c r="H285" s="314">
        <f t="shared" ref="H285:I285" si="289">SUM(H24,H42)-H50</f>
        <v>0</v>
      </c>
      <c r="I285" s="317">
        <f t="shared" si="289"/>
        <v>0</v>
      </c>
      <c r="J285" s="313">
        <f>SUM(J26,J42)-J50</f>
        <v>0</v>
      </c>
      <c r="K285" s="314">
        <f t="shared" ref="K285:L285" si="290">SUM(K26,K42)-K50</f>
        <v>0</v>
      </c>
      <c r="L285" s="315">
        <f t="shared" si="290"/>
        <v>0</v>
      </c>
      <c r="M285" s="316">
        <f>SUM(M44)-M50</f>
        <v>0</v>
      </c>
      <c r="N285" s="314">
        <f t="shared" ref="N285:O285" si="291">SUM(N44)-N50</f>
        <v>0</v>
      </c>
      <c r="O285" s="317">
        <f t="shared" si="291"/>
        <v>0</v>
      </c>
      <c r="P285" s="318"/>
      <c r="Q285" s="26"/>
    </row>
    <row r="286" spans="1:17" s="33" customFormat="1" ht="12.75" hidden="1" thickTop="1" x14ac:dyDescent="0.25">
      <c r="A286" s="715" t="s">
        <v>297</v>
      </c>
      <c r="B286" s="716"/>
      <c r="C286" s="319">
        <f t="shared" si="240"/>
        <v>0</v>
      </c>
      <c r="D286" s="320">
        <f t="shared" ref="D286:O286" si="292">SUM(D287,D288)-D295+D296</f>
        <v>0</v>
      </c>
      <c r="E286" s="321">
        <f t="shared" si="292"/>
        <v>0</v>
      </c>
      <c r="F286" s="322">
        <f t="shared" si="292"/>
        <v>0</v>
      </c>
      <c r="G286" s="323">
        <f t="shared" si="292"/>
        <v>0</v>
      </c>
      <c r="H286" s="321">
        <f t="shared" si="292"/>
        <v>0</v>
      </c>
      <c r="I286" s="324">
        <f t="shared" si="292"/>
        <v>0</v>
      </c>
      <c r="J286" s="320">
        <f t="shared" si="292"/>
        <v>0</v>
      </c>
      <c r="K286" s="321">
        <f t="shared" si="292"/>
        <v>0</v>
      </c>
      <c r="L286" s="322">
        <f t="shared" si="292"/>
        <v>0</v>
      </c>
      <c r="M286" s="323">
        <f t="shared" si="292"/>
        <v>0</v>
      </c>
      <c r="N286" s="321">
        <f t="shared" si="292"/>
        <v>0</v>
      </c>
      <c r="O286" s="324">
        <f t="shared" si="292"/>
        <v>0</v>
      </c>
      <c r="P286" s="325"/>
      <c r="Q286" s="26"/>
    </row>
    <row r="287" spans="1:17" s="33" customFormat="1" ht="13.5" hidden="1" thickTop="1" thickBot="1" x14ac:dyDescent="0.3">
      <c r="A287" s="193" t="s">
        <v>298</v>
      </c>
      <c r="B287" s="193" t="s">
        <v>299</v>
      </c>
      <c r="C287" s="194">
        <f t="shared" si="240"/>
        <v>0</v>
      </c>
      <c r="D287" s="195">
        <f t="shared" ref="D287:O287" si="293">D21-D281</f>
        <v>0</v>
      </c>
      <c r="E287" s="196">
        <f t="shared" si="293"/>
        <v>0</v>
      </c>
      <c r="F287" s="197">
        <f t="shared" si="293"/>
        <v>0</v>
      </c>
      <c r="G287" s="198">
        <f t="shared" si="293"/>
        <v>0</v>
      </c>
      <c r="H287" s="196">
        <f t="shared" si="293"/>
        <v>0</v>
      </c>
      <c r="I287" s="199">
        <f t="shared" si="293"/>
        <v>0</v>
      </c>
      <c r="J287" s="195">
        <f t="shared" si="293"/>
        <v>0</v>
      </c>
      <c r="K287" s="196">
        <f t="shared" si="293"/>
        <v>0</v>
      </c>
      <c r="L287" s="197">
        <f t="shared" si="293"/>
        <v>0</v>
      </c>
      <c r="M287" s="198">
        <f t="shared" si="293"/>
        <v>0</v>
      </c>
      <c r="N287" s="196">
        <f t="shared" si="293"/>
        <v>0</v>
      </c>
      <c r="O287" s="199">
        <f t="shared" si="293"/>
        <v>0</v>
      </c>
      <c r="P287" s="200"/>
      <c r="Q287" s="26"/>
    </row>
    <row r="288" spans="1:17" s="33" customFormat="1" ht="12.75" hidden="1" thickTop="1" x14ac:dyDescent="0.25">
      <c r="A288" s="326" t="s">
        <v>300</v>
      </c>
      <c r="B288" s="326" t="s">
        <v>301</v>
      </c>
      <c r="C288" s="319">
        <f t="shared" si="240"/>
        <v>0</v>
      </c>
      <c r="D288" s="320">
        <f t="shared" ref="D288:O288" si="294">SUM(D289,D291,D293)-SUM(D290,D292,D294)</f>
        <v>0</v>
      </c>
      <c r="E288" s="321">
        <f t="shared" si="294"/>
        <v>0</v>
      </c>
      <c r="F288" s="322">
        <f t="shared" si="294"/>
        <v>0</v>
      </c>
      <c r="G288" s="323">
        <f t="shared" si="294"/>
        <v>0</v>
      </c>
      <c r="H288" s="321">
        <f t="shared" si="294"/>
        <v>0</v>
      </c>
      <c r="I288" s="324">
        <f t="shared" si="294"/>
        <v>0</v>
      </c>
      <c r="J288" s="320">
        <f t="shared" si="294"/>
        <v>0</v>
      </c>
      <c r="K288" s="321">
        <f t="shared" si="294"/>
        <v>0</v>
      </c>
      <c r="L288" s="322">
        <f t="shared" si="294"/>
        <v>0</v>
      </c>
      <c r="M288" s="323">
        <f t="shared" si="294"/>
        <v>0</v>
      </c>
      <c r="N288" s="321">
        <f t="shared" si="294"/>
        <v>0</v>
      </c>
      <c r="O288" s="324">
        <f t="shared" si="294"/>
        <v>0</v>
      </c>
      <c r="P288" s="325"/>
      <c r="Q288" s="26"/>
    </row>
    <row r="289" spans="1:17" ht="12.75" hidden="1" thickTop="1" x14ac:dyDescent="0.25">
      <c r="A289" s="327" t="s">
        <v>302</v>
      </c>
      <c r="B289" s="175" t="s">
        <v>303</v>
      </c>
      <c r="C289" s="125">
        <f t="shared" si="240"/>
        <v>0</v>
      </c>
      <c r="D289" s="147"/>
      <c r="E289" s="148"/>
      <c r="F289" s="133">
        <f t="shared" ref="F289:F296" si="295">E289+D289</f>
        <v>0</v>
      </c>
      <c r="G289" s="302"/>
      <c r="H289" s="148"/>
      <c r="I289" s="258">
        <f t="shared" ref="I289:I296" si="296">H289+G289</f>
        <v>0</v>
      </c>
      <c r="J289" s="147"/>
      <c r="K289" s="148"/>
      <c r="L289" s="133">
        <f t="shared" ref="L289:L296" si="297">K289+J289</f>
        <v>0</v>
      </c>
      <c r="M289" s="302"/>
      <c r="N289" s="148"/>
      <c r="O289" s="258">
        <f t="shared" ref="O289:O296" si="298">N289+M289</f>
        <v>0</v>
      </c>
      <c r="P289" s="259"/>
      <c r="Q289" s="2"/>
    </row>
    <row r="290" spans="1:17" ht="12.75" hidden="1" thickTop="1" x14ac:dyDescent="0.25">
      <c r="A290" s="255" t="s">
        <v>304</v>
      </c>
      <c r="B290" s="61" t="s">
        <v>305</v>
      </c>
      <c r="C290" s="112">
        <f t="shared" si="240"/>
        <v>0</v>
      </c>
      <c r="D290" s="238"/>
      <c r="E290" s="239"/>
      <c r="F290" s="120">
        <f t="shared" si="295"/>
        <v>0</v>
      </c>
      <c r="G290" s="240"/>
      <c r="H290" s="239"/>
      <c r="I290" s="241">
        <f t="shared" si="296"/>
        <v>0</v>
      </c>
      <c r="J290" s="238"/>
      <c r="K290" s="239"/>
      <c r="L290" s="120">
        <f t="shared" si="297"/>
        <v>0</v>
      </c>
      <c r="M290" s="240"/>
      <c r="N290" s="239"/>
      <c r="O290" s="241">
        <f t="shared" si="298"/>
        <v>0</v>
      </c>
      <c r="P290" s="242"/>
      <c r="Q290" s="2"/>
    </row>
    <row r="291" spans="1:17" ht="12.75" hidden="1" thickTop="1" x14ac:dyDescent="0.25">
      <c r="A291" s="255" t="s">
        <v>306</v>
      </c>
      <c r="B291" s="61" t="s">
        <v>307</v>
      </c>
      <c r="C291" s="112">
        <f t="shared" si="240"/>
        <v>0</v>
      </c>
      <c r="D291" s="238"/>
      <c r="E291" s="239"/>
      <c r="F291" s="120">
        <f t="shared" si="295"/>
        <v>0</v>
      </c>
      <c r="G291" s="240"/>
      <c r="H291" s="239"/>
      <c r="I291" s="241">
        <f t="shared" si="296"/>
        <v>0</v>
      </c>
      <c r="J291" s="238"/>
      <c r="K291" s="239"/>
      <c r="L291" s="120">
        <f t="shared" si="297"/>
        <v>0</v>
      </c>
      <c r="M291" s="240"/>
      <c r="N291" s="239"/>
      <c r="O291" s="241">
        <f t="shared" si="298"/>
        <v>0</v>
      </c>
      <c r="P291" s="242"/>
      <c r="Q291" s="2"/>
    </row>
    <row r="292" spans="1:17" ht="12.75" hidden="1" thickTop="1" x14ac:dyDescent="0.25">
      <c r="A292" s="255" t="s">
        <v>308</v>
      </c>
      <c r="B292" s="61" t="s">
        <v>309</v>
      </c>
      <c r="C292" s="112">
        <f>SUM(F292,I292,L292,O292)</f>
        <v>0</v>
      </c>
      <c r="D292" s="238"/>
      <c r="E292" s="239"/>
      <c r="F292" s="120">
        <f t="shared" si="295"/>
        <v>0</v>
      </c>
      <c r="G292" s="240"/>
      <c r="H292" s="239"/>
      <c r="I292" s="241">
        <f t="shared" si="296"/>
        <v>0</v>
      </c>
      <c r="J292" s="238"/>
      <c r="K292" s="239"/>
      <c r="L292" s="120">
        <f t="shared" si="297"/>
        <v>0</v>
      </c>
      <c r="M292" s="240"/>
      <c r="N292" s="239"/>
      <c r="O292" s="241">
        <f t="shared" si="298"/>
        <v>0</v>
      </c>
      <c r="P292" s="242"/>
      <c r="Q292" s="2"/>
    </row>
    <row r="293" spans="1:17" ht="12.75" hidden="1" thickTop="1" x14ac:dyDescent="0.25">
      <c r="A293" s="255" t="s">
        <v>310</v>
      </c>
      <c r="B293" s="61" t="s">
        <v>311</v>
      </c>
      <c r="C293" s="112">
        <f t="shared" si="240"/>
        <v>0</v>
      </c>
      <c r="D293" s="238"/>
      <c r="E293" s="239"/>
      <c r="F293" s="120">
        <f t="shared" si="295"/>
        <v>0</v>
      </c>
      <c r="G293" s="240"/>
      <c r="H293" s="239"/>
      <c r="I293" s="241">
        <f t="shared" si="296"/>
        <v>0</v>
      </c>
      <c r="J293" s="238"/>
      <c r="K293" s="239"/>
      <c r="L293" s="120">
        <f t="shared" si="297"/>
        <v>0</v>
      </c>
      <c r="M293" s="240"/>
      <c r="N293" s="239"/>
      <c r="O293" s="241">
        <f t="shared" si="298"/>
        <v>0</v>
      </c>
      <c r="P293" s="242"/>
      <c r="Q293" s="2"/>
    </row>
    <row r="294" spans="1:17" ht="12.75" hidden="1" thickTop="1" x14ac:dyDescent="0.25">
      <c r="A294" s="328" t="s">
        <v>312</v>
      </c>
      <c r="B294" s="329" t="s">
        <v>313</v>
      </c>
      <c r="C294" s="264">
        <f t="shared" si="240"/>
        <v>0</v>
      </c>
      <c r="D294" s="268"/>
      <c r="E294" s="269"/>
      <c r="F294" s="270">
        <f t="shared" si="295"/>
        <v>0</v>
      </c>
      <c r="G294" s="271"/>
      <c r="H294" s="269"/>
      <c r="I294" s="265">
        <f t="shared" si="296"/>
        <v>0</v>
      </c>
      <c r="J294" s="268"/>
      <c r="K294" s="269"/>
      <c r="L294" s="270">
        <f t="shared" si="297"/>
        <v>0</v>
      </c>
      <c r="M294" s="271"/>
      <c r="N294" s="269"/>
      <c r="O294" s="265">
        <f t="shared" si="298"/>
        <v>0</v>
      </c>
      <c r="P294" s="266"/>
      <c r="Q294" s="2"/>
    </row>
    <row r="295" spans="1:17" s="33" customFormat="1" ht="13.5" hidden="1" thickTop="1" thickBot="1" x14ac:dyDescent="0.3">
      <c r="A295" s="330" t="s">
        <v>314</v>
      </c>
      <c r="B295" s="330" t="s">
        <v>315</v>
      </c>
      <c r="C295" s="312">
        <f t="shared" si="240"/>
        <v>0</v>
      </c>
      <c r="D295" s="331"/>
      <c r="E295" s="332"/>
      <c r="F295" s="315">
        <f t="shared" si="295"/>
        <v>0</v>
      </c>
      <c r="G295" s="333"/>
      <c r="H295" s="332"/>
      <c r="I295" s="317">
        <f t="shared" si="296"/>
        <v>0</v>
      </c>
      <c r="J295" s="331"/>
      <c r="K295" s="332"/>
      <c r="L295" s="315">
        <f t="shared" si="297"/>
        <v>0</v>
      </c>
      <c r="M295" s="333"/>
      <c r="N295" s="332"/>
      <c r="O295" s="317">
        <f t="shared" si="298"/>
        <v>0</v>
      </c>
      <c r="P295" s="318"/>
      <c r="Q295" s="26"/>
    </row>
    <row r="296" spans="1:17" s="33" customFormat="1" ht="36.75" hidden="1" thickTop="1" x14ac:dyDescent="0.25">
      <c r="A296" s="326" t="s">
        <v>316</v>
      </c>
      <c r="B296" s="334" t="s">
        <v>317</v>
      </c>
      <c r="C296" s="319">
        <f>SUM(F296,I296,L296,O296)</f>
        <v>0</v>
      </c>
      <c r="D296" s="335"/>
      <c r="E296" s="336"/>
      <c r="F296" s="97">
        <f t="shared" si="295"/>
        <v>0</v>
      </c>
      <c r="G296" s="257"/>
      <c r="H296" s="86"/>
      <c r="I296" s="228">
        <f t="shared" si="296"/>
        <v>0</v>
      </c>
      <c r="J296" s="85"/>
      <c r="K296" s="86"/>
      <c r="L296" s="97">
        <f t="shared" si="297"/>
        <v>0</v>
      </c>
      <c r="M296" s="257"/>
      <c r="N296" s="86"/>
      <c r="O296" s="228">
        <f t="shared" si="298"/>
        <v>0</v>
      </c>
      <c r="P296" s="249"/>
      <c r="Q296" s="26"/>
    </row>
    <row r="297" spans="1:17" ht="12.75" thickTop="1" x14ac:dyDescent="0.25">
      <c r="A297" s="1"/>
      <c r="B297" s="1"/>
      <c r="C297" s="1"/>
      <c r="D297" s="1"/>
      <c r="E297" s="1"/>
      <c r="F297" s="1"/>
      <c r="G297" s="1"/>
      <c r="H297" s="1"/>
      <c r="I297" s="1"/>
      <c r="J297" s="1"/>
      <c r="K297" s="1"/>
      <c r="L297" s="1"/>
      <c r="M297" s="1"/>
      <c r="N297" s="1"/>
      <c r="O297" s="1"/>
    </row>
    <row r="298" spans="1:17" x14ac:dyDescent="0.25">
      <c r="A298" s="1"/>
      <c r="B298" s="1"/>
      <c r="C298" s="1"/>
      <c r="D298" s="1"/>
      <c r="E298" s="1"/>
      <c r="F298" s="1"/>
      <c r="G298" s="1"/>
      <c r="H298" s="1"/>
      <c r="I298" s="1"/>
      <c r="J298" s="1"/>
      <c r="K298" s="1"/>
      <c r="L298" s="1"/>
      <c r="M298" s="1"/>
      <c r="N298" s="1"/>
      <c r="O298" s="1"/>
    </row>
    <row r="299" spans="1:17" x14ac:dyDescent="0.25">
      <c r="A299" s="1"/>
      <c r="B299" s="1"/>
      <c r="C299" s="1"/>
      <c r="D299" s="1"/>
      <c r="E299" s="1"/>
      <c r="F299" s="1"/>
      <c r="G299" s="1"/>
      <c r="H299" s="1"/>
      <c r="I299" s="1"/>
      <c r="J299" s="1"/>
      <c r="K299" s="1"/>
      <c r="L299" s="1"/>
      <c r="M299" s="1"/>
      <c r="N299" s="1"/>
      <c r="O299" s="1"/>
    </row>
    <row r="300" spans="1:17" x14ac:dyDescent="0.25">
      <c r="A300" s="1"/>
      <c r="B300" s="1"/>
      <c r="C300" s="1"/>
      <c r="D300" s="1"/>
      <c r="E300" s="1"/>
      <c r="F300" s="1"/>
      <c r="G300" s="1"/>
      <c r="H300" s="1"/>
      <c r="I300" s="1"/>
      <c r="J300" s="1"/>
      <c r="K300" s="1"/>
      <c r="L300" s="1"/>
      <c r="M300" s="1"/>
      <c r="N300" s="1"/>
      <c r="O300" s="1"/>
    </row>
    <row r="301" spans="1:17" x14ac:dyDescent="0.25">
      <c r="A301" s="1"/>
      <c r="B301" s="1"/>
      <c r="C301" s="1"/>
      <c r="D301" s="1"/>
      <c r="E301" s="1"/>
      <c r="F301" s="1"/>
      <c r="G301" s="1"/>
      <c r="H301" s="1"/>
      <c r="I301" s="1"/>
      <c r="J301" s="1"/>
      <c r="K301" s="1"/>
      <c r="L301" s="1"/>
      <c r="M301" s="1"/>
      <c r="N301" s="1"/>
      <c r="O301" s="1"/>
    </row>
    <row r="302" spans="1:17" x14ac:dyDescent="0.25">
      <c r="A302" s="1"/>
      <c r="B302" s="1"/>
      <c r="C302" s="1"/>
      <c r="D302" s="1"/>
      <c r="E302" s="1"/>
      <c r="F302" s="1"/>
      <c r="G302" s="1"/>
      <c r="H302" s="1"/>
      <c r="I302" s="1"/>
      <c r="J302" s="1"/>
      <c r="K302" s="1"/>
      <c r="L302" s="1"/>
      <c r="M302" s="1"/>
      <c r="N302" s="1"/>
      <c r="O302" s="1"/>
    </row>
    <row r="303" spans="1:17" x14ac:dyDescent="0.25">
      <c r="A303" s="1"/>
      <c r="B303" s="1"/>
      <c r="C303" s="1"/>
      <c r="D303" s="1"/>
      <c r="E303" s="1"/>
      <c r="F303" s="1"/>
      <c r="G303" s="1"/>
      <c r="H303" s="1"/>
      <c r="I303" s="1"/>
      <c r="J303" s="1"/>
      <c r="K303" s="1"/>
      <c r="L303" s="1"/>
      <c r="M303" s="1"/>
      <c r="N303" s="1"/>
      <c r="O303" s="1"/>
    </row>
    <row r="304" spans="1:17" x14ac:dyDescent="0.25">
      <c r="A304" s="1"/>
      <c r="B304" s="1"/>
      <c r="C304" s="1"/>
      <c r="D304" s="1"/>
      <c r="E304" s="1"/>
      <c r="F304" s="1"/>
      <c r="G304" s="1"/>
      <c r="H304" s="1"/>
      <c r="I304" s="1"/>
      <c r="J304" s="1"/>
      <c r="K304" s="1"/>
      <c r="L304" s="1"/>
      <c r="M304" s="1"/>
      <c r="N304" s="1"/>
      <c r="O304" s="1"/>
    </row>
    <row r="305" spans="1:15" x14ac:dyDescent="0.25">
      <c r="A305" s="1"/>
      <c r="B305" s="1"/>
      <c r="C305" s="1"/>
      <c r="D305" s="1"/>
      <c r="E305" s="1"/>
      <c r="F305" s="1"/>
      <c r="G305" s="1"/>
      <c r="H305" s="1"/>
      <c r="I305" s="1"/>
      <c r="J305" s="1"/>
      <c r="K305" s="1"/>
      <c r="L305" s="1"/>
      <c r="M305" s="1"/>
      <c r="N305" s="1"/>
      <c r="O305" s="1"/>
    </row>
    <row r="306" spans="1:15" x14ac:dyDescent="0.25">
      <c r="A306" s="1"/>
      <c r="B306" s="1"/>
      <c r="C306" s="1"/>
      <c r="D306" s="1"/>
      <c r="E306" s="1"/>
      <c r="F306" s="1"/>
      <c r="G306" s="1"/>
      <c r="H306" s="1"/>
      <c r="I306" s="1"/>
      <c r="J306" s="1"/>
      <c r="K306" s="1"/>
      <c r="L306" s="1"/>
      <c r="M306" s="1"/>
      <c r="N306" s="1"/>
      <c r="O306" s="1"/>
    </row>
    <row r="307" spans="1:15" x14ac:dyDescent="0.25">
      <c r="A307" s="1"/>
      <c r="B307" s="1"/>
      <c r="C307" s="1"/>
      <c r="D307" s="1"/>
      <c r="E307" s="1"/>
      <c r="F307" s="1"/>
      <c r="G307" s="1"/>
      <c r="H307" s="1"/>
      <c r="I307" s="1"/>
      <c r="J307" s="1"/>
      <c r="K307" s="1"/>
      <c r="L307" s="1"/>
      <c r="M307" s="1"/>
      <c r="N307" s="1"/>
      <c r="O307" s="1"/>
    </row>
    <row r="308" spans="1:15" x14ac:dyDescent="0.25">
      <c r="A308" s="1"/>
      <c r="B308" s="1"/>
      <c r="C308" s="1"/>
      <c r="D308" s="1"/>
      <c r="E308" s="1"/>
      <c r="F308" s="1"/>
      <c r="G308" s="1"/>
      <c r="H308" s="1"/>
      <c r="I308" s="1"/>
      <c r="J308" s="1"/>
      <c r="K308" s="1"/>
      <c r="L308" s="1"/>
      <c r="M308" s="1"/>
      <c r="N308" s="1"/>
      <c r="O308" s="1"/>
    </row>
    <row r="309" spans="1:15" x14ac:dyDescent="0.25">
      <c r="A309" s="1"/>
      <c r="B309" s="1"/>
      <c r="C309" s="1"/>
      <c r="D309" s="1"/>
      <c r="E309" s="1"/>
      <c r="F309" s="1"/>
      <c r="G309" s="1"/>
      <c r="H309" s="1"/>
      <c r="I309" s="1"/>
      <c r="J309" s="1"/>
      <c r="K309" s="1"/>
      <c r="L309" s="1"/>
      <c r="M309" s="1"/>
      <c r="N309" s="1"/>
      <c r="O309" s="1"/>
    </row>
    <row r="310" spans="1:15" x14ac:dyDescent="0.25">
      <c r="A310" s="1"/>
      <c r="B310" s="1"/>
      <c r="C310" s="1"/>
      <c r="D310" s="1"/>
      <c r="E310" s="1"/>
      <c r="F310" s="1"/>
      <c r="G310" s="1"/>
      <c r="H310" s="1"/>
      <c r="I310" s="1"/>
      <c r="J310" s="1"/>
      <c r="K310" s="1"/>
      <c r="L310" s="1"/>
      <c r="M310" s="1"/>
      <c r="N310" s="1"/>
      <c r="O310" s="1"/>
    </row>
    <row r="311" spans="1:15" x14ac:dyDescent="0.25">
      <c r="A311" s="1"/>
      <c r="B311" s="1"/>
      <c r="C311" s="1"/>
      <c r="D311" s="1"/>
      <c r="E311" s="1"/>
      <c r="F311" s="1"/>
      <c r="G311" s="1"/>
      <c r="H311" s="1"/>
      <c r="I311" s="1"/>
      <c r="J311" s="1"/>
      <c r="K311" s="1"/>
      <c r="L311" s="1"/>
      <c r="M311" s="1"/>
      <c r="N311" s="1"/>
      <c r="O311" s="1"/>
    </row>
    <row r="312" spans="1:15" x14ac:dyDescent="0.25">
      <c r="A312" s="1"/>
      <c r="B312" s="1"/>
      <c r="C312" s="1"/>
      <c r="D312" s="1"/>
      <c r="E312" s="1"/>
      <c r="F312" s="1"/>
      <c r="G312" s="1"/>
      <c r="H312" s="1"/>
      <c r="I312" s="1"/>
      <c r="J312" s="1"/>
      <c r="K312" s="1"/>
      <c r="L312" s="1"/>
      <c r="M312" s="1"/>
      <c r="N312" s="1"/>
      <c r="O312" s="1"/>
    </row>
    <row r="313" spans="1:15" x14ac:dyDescent="0.25">
      <c r="A313" s="1"/>
      <c r="B313" s="1"/>
      <c r="C313" s="1"/>
      <c r="D313" s="1"/>
      <c r="E313" s="1"/>
      <c r="F313" s="1"/>
      <c r="G313" s="1"/>
      <c r="H313" s="1"/>
      <c r="I313" s="1"/>
      <c r="J313" s="1"/>
      <c r="K313" s="1"/>
      <c r="L313" s="1"/>
      <c r="M313" s="1"/>
      <c r="N313" s="1"/>
      <c r="O313" s="1"/>
    </row>
    <row r="314" spans="1:15" x14ac:dyDescent="0.25">
      <c r="A314" s="1"/>
      <c r="B314" s="1"/>
      <c r="C314" s="1"/>
      <c r="D314" s="1"/>
      <c r="E314" s="1"/>
      <c r="F314" s="1"/>
      <c r="G314" s="1"/>
      <c r="H314" s="1"/>
      <c r="I314" s="1"/>
      <c r="J314" s="1"/>
      <c r="K314" s="1"/>
      <c r="L314" s="1"/>
      <c r="M314" s="1"/>
      <c r="N314" s="1"/>
      <c r="O314" s="1"/>
    </row>
  </sheetData>
  <sheetProtection algorithmName="SHA-512" hashValue="+zI4Ar31xPae1HaII7QhS6eEswGTdWZKcGFRUl9Z02TLO8Ceh7eoDKs0RdEXC43CfHd9rtutc8AqKPETRiSMCQ==" saltValue="9VHq5H2tQtgtWKBVoc5xaw==" spinCount="100000" sheet="1" objects="1" scenarios="1" formatCells="0" formatColumns="0" formatRows="0"/>
  <autoFilter ref="A18:P296">
    <filterColumn colId="2">
      <filters>
        <filter val="41 331"/>
      </filters>
    </filterColumn>
  </autoFilter>
  <mergeCells count="32">
    <mergeCell ref="C12:P12"/>
    <mergeCell ref="A1:O1"/>
    <mergeCell ref="A2:P2"/>
    <mergeCell ref="C3:P3"/>
    <mergeCell ref="C4:P4"/>
    <mergeCell ref="C5:P5"/>
    <mergeCell ref="C6:P6"/>
    <mergeCell ref="C7:P7"/>
    <mergeCell ref="C8:P8"/>
    <mergeCell ref="C9:P9"/>
    <mergeCell ref="C10:P10"/>
    <mergeCell ref="C11:P11"/>
    <mergeCell ref="C13:P13"/>
    <mergeCell ref="A15:A17"/>
    <mergeCell ref="B15:B17"/>
    <mergeCell ref="C15:O15"/>
    <mergeCell ref="C16:C17"/>
    <mergeCell ref="D16:D17"/>
    <mergeCell ref="E16:E17"/>
    <mergeCell ref="F16:F17"/>
    <mergeCell ref="G16:G17"/>
    <mergeCell ref="H16:H17"/>
    <mergeCell ref="O16:O17"/>
    <mergeCell ref="P16:P17"/>
    <mergeCell ref="L16:L17"/>
    <mergeCell ref="M16:M17"/>
    <mergeCell ref="N16:N17"/>
    <mergeCell ref="A285:B285"/>
    <mergeCell ref="A286:B286"/>
    <mergeCell ref="I16:I17"/>
    <mergeCell ref="J16:J17"/>
    <mergeCell ref="K16:K17"/>
  </mergeCells>
  <pageMargins left="0.98425196850393704" right="0.39370078740157483" top="0.59055118110236227" bottom="0.39370078740157483" header="0.23622047244094491" footer="0.23622047244094491"/>
  <pageSetup paperSize="9" scale="70" fitToHeight="0" orientation="portrait" verticalDpi="4294967294" r:id="rId1"/>
  <headerFooter differentFirst="1">
    <oddFooter>&amp;L&amp;"Times New Roman,Regular"&amp;9&amp;D; &amp;T&amp;R&amp;"Times New Roman,Regular"&amp;9&amp;P (&amp;N)</oddFooter>
    <firstHeader xml:space="preserve">&amp;R&amp;"Times New Roman,Regular"&amp;9
11.pielikums Jūrmalas pilsētas domes
2017.gada 14.septembra saistošajiem noteikumiem Nr.27
(protokols Nr.17, 6.punkts)
 </firstHeader>
    <firstFooter>&amp;L&amp;9&amp;D; &amp;T&amp;R&amp;9&amp;P (&amp;N)</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Q318"/>
  <sheetViews>
    <sheetView showGridLines="0" view="pageLayout" zoomScaleNormal="100" workbookViewId="0">
      <selection activeCell="R8" sqref="R8"/>
    </sheetView>
  </sheetViews>
  <sheetFormatPr defaultRowHeight="12" outlineLevelCol="1" x14ac:dyDescent="0.25"/>
  <cols>
    <col min="1" max="1" width="10.42578125" style="347" customWidth="1"/>
    <col min="2" max="2" width="33.5703125" style="347" customWidth="1"/>
    <col min="3" max="3" width="8" style="347" customWidth="1"/>
    <col min="4" max="4" width="8" style="347" hidden="1" customWidth="1" outlineLevel="1"/>
    <col min="5" max="5" width="8.7109375" style="347" hidden="1" customWidth="1" outlineLevel="1"/>
    <col min="6" max="6" width="8.140625" style="347" customWidth="1" collapsed="1"/>
    <col min="7" max="7" width="11" style="347" hidden="1" customWidth="1" outlineLevel="1"/>
    <col min="8" max="8" width="9.42578125" style="347" hidden="1" customWidth="1" outlineLevel="1"/>
    <col min="9" max="9" width="8.7109375" style="347" customWidth="1" collapsed="1"/>
    <col min="10" max="10" width="8.7109375" style="347" hidden="1" customWidth="1" outlineLevel="1"/>
    <col min="11" max="11" width="8.28515625" style="347" hidden="1" customWidth="1" outlineLevel="1"/>
    <col min="12" max="12" width="7.5703125" style="347" customWidth="1" collapsed="1"/>
    <col min="13" max="14" width="8.7109375" style="347" hidden="1" customWidth="1" outlineLevel="1"/>
    <col min="15" max="15" width="7.5703125" style="347" customWidth="1" collapsed="1"/>
    <col min="16" max="16" width="30" style="1" hidden="1" customWidth="1" outlineLevel="1"/>
    <col min="17" max="17" width="9.140625" style="1" collapsed="1"/>
    <col min="18" max="16384" width="9.140625" style="1"/>
  </cols>
  <sheetData>
    <row r="1" spans="1:17" x14ac:dyDescent="0.25">
      <c r="A1" s="744" t="s">
        <v>767</v>
      </c>
      <c r="B1" s="744"/>
      <c r="C1" s="744"/>
      <c r="D1" s="744"/>
      <c r="E1" s="744"/>
      <c r="F1" s="744"/>
      <c r="G1" s="744"/>
      <c r="H1" s="744"/>
      <c r="I1" s="744"/>
      <c r="J1" s="744"/>
      <c r="K1" s="744"/>
      <c r="L1" s="744"/>
      <c r="M1" s="744"/>
      <c r="N1" s="744"/>
      <c r="O1" s="744"/>
    </row>
    <row r="2" spans="1:17" ht="35.25" customHeight="1" x14ac:dyDescent="0.25">
      <c r="A2" s="745" t="s">
        <v>3</v>
      </c>
      <c r="B2" s="746"/>
      <c r="C2" s="746"/>
      <c r="D2" s="746"/>
      <c r="E2" s="746"/>
      <c r="F2" s="746"/>
      <c r="G2" s="746"/>
      <c r="H2" s="746"/>
      <c r="I2" s="746"/>
      <c r="J2" s="746"/>
      <c r="K2" s="746"/>
      <c r="L2" s="746"/>
      <c r="M2" s="746"/>
      <c r="N2" s="746"/>
      <c r="O2" s="746"/>
      <c r="P2" s="747"/>
      <c r="Q2" s="2"/>
    </row>
    <row r="3" spans="1:17" ht="12.75" customHeight="1" x14ac:dyDescent="0.25">
      <c r="A3" s="3" t="s">
        <v>0</v>
      </c>
      <c r="B3" s="4"/>
      <c r="C3" s="748" t="s">
        <v>329</v>
      </c>
      <c r="D3" s="748"/>
      <c r="E3" s="748"/>
      <c r="F3" s="748"/>
      <c r="G3" s="748"/>
      <c r="H3" s="748"/>
      <c r="I3" s="748"/>
      <c r="J3" s="748"/>
      <c r="K3" s="748"/>
      <c r="L3" s="748"/>
      <c r="M3" s="748"/>
      <c r="N3" s="748"/>
      <c r="O3" s="748"/>
      <c r="P3" s="749"/>
      <c r="Q3" s="2"/>
    </row>
    <row r="4" spans="1:17" ht="12.75" customHeight="1" x14ac:dyDescent="0.25">
      <c r="A4" s="3" t="s">
        <v>1</v>
      </c>
      <c r="B4" s="4"/>
      <c r="C4" s="748" t="s">
        <v>330</v>
      </c>
      <c r="D4" s="748"/>
      <c r="E4" s="748"/>
      <c r="F4" s="748"/>
      <c r="G4" s="748"/>
      <c r="H4" s="748"/>
      <c r="I4" s="748"/>
      <c r="J4" s="748"/>
      <c r="K4" s="748"/>
      <c r="L4" s="748"/>
      <c r="M4" s="748"/>
      <c r="N4" s="748"/>
      <c r="O4" s="748"/>
      <c r="P4" s="749"/>
      <c r="Q4" s="2"/>
    </row>
    <row r="5" spans="1:17" ht="12.75" customHeight="1" x14ac:dyDescent="0.25">
      <c r="A5" s="5" t="s">
        <v>4</v>
      </c>
      <c r="B5" s="6"/>
      <c r="C5" s="723" t="s">
        <v>331</v>
      </c>
      <c r="D5" s="723"/>
      <c r="E5" s="723"/>
      <c r="F5" s="723"/>
      <c r="G5" s="723"/>
      <c r="H5" s="723"/>
      <c r="I5" s="723"/>
      <c r="J5" s="723"/>
      <c r="K5" s="723"/>
      <c r="L5" s="723"/>
      <c r="M5" s="723"/>
      <c r="N5" s="723"/>
      <c r="O5" s="723"/>
      <c r="P5" s="724"/>
      <c r="Q5" s="2"/>
    </row>
    <row r="6" spans="1:17" ht="12.75" customHeight="1" x14ac:dyDescent="0.25">
      <c r="A6" s="5" t="s">
        <v>5</v>
      </c>
      <c r="B6" s="6"/>
      <c r="C6" s="723" t="s">
        <v>405</v>
      </c>
      <c r="D6" s="723"/>
      <c r="E6" s="723"/>
      <c r="F6" s="723"/>
      <c r="G6" s="723"/>
      <c r="H6" s="723"/>
      <c r="I6" s="723"/>
      <c r="J6" s="723"/>
      <c r="K6" s="723"/>
      <c r="L6" s="723"/>
      <c r="M6" s="723"/>
      <c r="N6" s="723"/>
      <c r="O6" s="723"/>
      <c r="P6" s="724"/>
      <c r="Q6" s="2"/>
    </row>
    <row r="7" spans="1:17" ht="24.75" customHeight="1" x14ac:dyDescent="0.25">
      <c r="A7" s="5" t="s">
        <v>6</v>
      </c>
      <c r="B7" s="6"/>
      <c r="C7" s="748" t="s">
        <v>404</v>
      </c>
      <c r="D7" s="748"/>
      <c r="E7" s="748"/>
      <c r="F7" s="748"/>
      <c r="G7" s="748"/>
      <c r="H7" s="748"/>
      <c r="I7" s="748"/>
      <c r="J7" s="748"/>
      <c r="K7" s="748"/>
      <c r="L7" s="748"/>
      <c r="M7" s="748"/>
      <c r="N7" s="748"/>
      <c r="O7" s="748"/>
      <c r="P7" s="749"/>
      <c r="Q7" s="2"/>
    </row>
    <row r="8" spans="1:17" ht="12.75" customHeight="1" x14ac:dyDescent="0.25">
      <c r="A8" s="7" t="s">
        <v>7</v>
      </c>
      <c r="B8" s="6"/>
      <c r="C8" s="750"/>
      <c r="D8" s="750"/>
      <c r="E8" s="750"/>
      <c r="F8" s="750"/>
      <c r="G8" s="750"/>
      <c r="H8" s="750"/>
      <c r="I8" s="750"/>
      <c r="J8" s="750"/>
      <c r="K8" s="750"/>
      <c r="L8" s="750"/>
      <c r="M8" s="750"/>
      <c r="N8" s="750"/>
      <c r="O8" s="750"/>
      <c r="P8" s="751"/>
      <c r="Q8" s="2"/>
    </row>
    <row r="9" spans="1:17" ht="12.75" customHeight="1" x14ac:dyDescent="0.25">
      <c r="A9" s="5"/>
      <c r="B9" s="6" t="s">
        <v>8</v>
      </c>
      <c r="C9" s="723" t="s">
        <v>334</v>
      </c>
      <c r="D9" s="723"/>
      <c r="E9" s="723"/>
      <c r="F9" s="723"/>
      <c r="G9" s="723"/>
      <c r="H9" s="723"/>
      <c r="I9" s="723"/>
      <c r="J9" s="723"/>
      <c r="K9" s="723"/>
      <c r="L9" s="723"/>
      <c r="M9" s="723"/>
      <c r="N9" s="723"/>
      <c r="O9" s="723"/>
      <c r="P9" s="724"/>
      <c r="Q9" s="2"/>
    </row>
    <row r="10" spans="1:17" ht="12.75" customHeight="1" x14ac:dyDescent="0.25">
      <c r="A10" s="5"/>
      <c r="B10" s="6" t="s">
        <v>9</v>
      </c>
      <c r="C10" s="723" t="s">
        <v>768</v>
      </c>
      <c r="D10" s="723"/>
      <c r="E10" s="723"/>
      <c r="F10" s="723"/>
      <c r="G10" s="723"/>
      <c r="H10" s="723"/>
      <c r="I10" s="723"/>
      <c r="J10" s="723"/>
      <c r="K10" s="723"/>
      <c r="L10" s="723"/>
      <c r="M10" s="723"/>
      <c r="N10" s="723"/>
      <c r="O10" s="723"/>
      <c r="P10" s="724"/>
      <c r="Q10" s="2"/>
    </row>
    <row r="11" spans="1:17" ht="12.75" customHeight="1" x14ac:dyDescent="0.25">
      <c r="A11" s="5"/>
      <c r="B11" s="6" t="s">
        <v>10</v>
      </c>
      <c r="C11" s="750"/>
      <c r="D11" s="750"/>
      <c r="E11" s="750"/>
      <c r="F11" s="750"/>
      <c r="G11" s="750"/>
      <c r="H11" s="750"/>
      <c r="I11" s="750"/>
      <c r="J11" s="750"/>
      <c r="K11" s="750"/>
      <c r="L11" s="750"/>
      <c r="M11" s="750"/>
      <c r="N11" s="750"/>
      <c r="O11" s="750"/>
      <c r="P11" s="751"/>
      <c r="Q11" s="2"/>
    </row>
    <row r="12" spans="1:17" ht="12.75" customHeight="1" x14ac:dyDescent="0.25">
      <c r="A12" s="5"/>
      <c r="B12" s="6" t="s">
        <v>11</v>
      </c>
      <c r="C12" s="723"/>
      <c r="D12" s="723"/>
      <c r="E12" s="723"/>
      <c r="F12" s="723"/>
      <c r="G12" s="723"/>
      <c r="H12" s="723"/>
      <c r="I12" s="723"/>
      <c r="J12" s="723"/>
      <c r="K12" s="723"/>
      <c r="L12" s="723"/>
      <c r="M12" s="723"/>
      <c r="N12" s="723"/>
      <c r="O12" s="723"/>
      <c r="P12" s="724"/>
      <c r="Q12" s="2"/>
    </row>
    <row r="13" spans="1:17" ht="12.75" customHeight="1" x14ac:dyDescent="0.25">
      <c r="A13" s="5"/>
      <c r="B13" s="6" t="s">
        <v>12</v>
      </c>
      <c r="C13" s="723"/>
      <c r="D13" s="723"/>
      <c r="E13" s="723"/>
      <c r="F13" s="723"/>
      <c r="G13" s="723"/>
      <c r="H13" s="723"/>
      <c r="I13" s="723"/>
      <c r="J13" s="723"/>
      <c r="K13" s="723"/>
      <c r="L13" s="723"/>
      <c r="M13" s="723"/>
      <c r="N13" s="723"/>
      <c r="O13" s="723"/>
      <c r="P13" s="724"/>
      <c r="Q13" s="2"/>
    </row>
    <row r="14" spans="1:17" ht="12.75" customHeight="1" x14ac:dyDescent="0.25">
      <c r="A14" s="8"/>
      <c r="B14" s="9"/>
      <c r="C14" s="10"/>
      <c r="D14" s="10"/>
      <c r="E14" s="10"/>
      <c r="F14" s="10"/>
      <c r="G14" s="10"/>
      <c r="H14" s="10"/>
      <c r="I14" s="10"/>
      <c r="J14" s="10"/>
      <c r="K14" s="10"/>
      <c r="L14" s="10"/>
      <c r="M14" s="10"/>
      <c r="N14" s="10"/>
      <c r="O14" s="10"/>
      <c r="P14" s="11"/>
      <c r="Q14" s="2"/>
    </row>
    <row r="15" spans="1:17" s="14" customFormat="1" ht="12.75" customHeight="1" x14ac:dyDescent="0.25">
      <c r="A15" s="725" t="s">
        <v>13</v>
      </c>
      <c r="B15" s="728" t="s">
        <v>14</v>
      </c>
      <c r="C15" s="730" t="s">
        <v>15</v>
      </c>
      <c r="D15" s="731"/>
      <c r="E15" s="731"/>
      <c r="F15" s="731"/>
      <c r="G15" s="731"/>
      <c r="H15" s="731"/>
      <c r="I15" s="731"/>
      <c r="J15" s="731"/>
      <c r="K15" s="731"/>
      <c r="L15" s="731"/>
      <c r="M15" s="731"/>
      <c r="N15" s="731"/>
      <c r="O15" s="731"/>
      <c r="P15" s="630"/>
      <c r="Q15" s="13"/>
    </row>
    <row r="16" spans="1:17" s="14" customFormat="1" ht="12.75" customHeight="1" x14ac:dyDescent="0.25">
      <c r="A16" s="726"/>
      <c r="B16" s="729"/>
      <c r="C16" s="732" t="s">
        <v>16</v>
      </c>
      <c r="D16" s="719" t="s">
        <v>17</v>
      </c>
      <c r="E16" s="734" t="s">
        <v>18</v>
      </c>
      <c r="F16" s="736" t="s">
        <v>19</v>
      </c>
      <c r="G16" s="738" t="s">
        <v>20</v>
      </c>
      <c r="H16" s="734" t="s">
        <v>21</v>
      </c>
      <c r="I16" s="717" t="s">
        <v>22</v>
      </c>
      <c r="J16" s="719" t="s">
        <v>23</v>
      </c>
      <c r="K16" s="721" t="s">
        <v>24</v>
      </c>
      <c r="L16" s="740" t="s">
        <v>25</v>
      </c>
      <c r="M16" s="742" t="s">
        <v>26</v>
      </c>
      <c r="N16" s="721" t="s">
        <v>27</v>
      </c>
      <c r="O16" s="734" t="s">
        <v>28</v>
      </c>
      <c r="P16" s="726" t="s">
        <v>2</v>
      </c>
      <c r="Q16" s="13"/>
    </row>
    <row r="17" spans="1:17" s="16" customFormat="1" ht="66" customHeight="1" thickBot="1" x14ac:dyDescent="0.3">
      <c r="A17" s="727"/>
      <c r="B17" s="729"/>
      <c r="C17" s="733"/>
      <c r="D17" s="720"/>
      <c r="E17" s="735"/>
      <c r="F17" s="737"/>
      <c r="G17" s="739"/>
      <c r="H17" s="735"/>
      <c r="I17" s="718"/>
      <c r="J17" s="720"/>
      <c r="K17" s="722"/>
      <c r="L17" s="741"/>
      <c r="M17" s="743"/>
      <c r="N17" s="722"/>
      <c r="O17" s="735"/>
      <c r="P17" s="727"/>
      <c r="Q17" s="15"/>
    </row>
    <row r="18" spans="1:17" s="16" customFormat="1" ht="9.75" customHeight="1" thickTop="1" x14ac:dyDescent="0.25">
      <c r="A18" s="17" t="s">
        <v>29</v>
      </c>
      <c r="B18" s="17">
        <v>2</v>
      </c>
      <c r="C18" s="18">
        <v>3</v>
      </c>
      <c r="D18" s="19">
        <v>4</v>
      </c>
      <c r="E18" s="23">
        <v>5</v>
      </c>
      <c r="F18" s="17">
        <v>6</v>
      </c>
      <c r="G18" s="22">
        <v>7</v>
      </c>
      <c r="H18" s="23">
        <v>8</v>
      </c>
      <c r="I18" s="17">
        <v>9</v>
      </c>
      <c r="J18" s="19">
        <v>10</v>
      </c>
      <c r="K18" s="20">
        <v>11</v>
      </c>
      <c r="L18" s="21">
        <v>12</v>
      </c>
      <c r="M18" s="22">
        <v>13</v>
      </c>
      <c r="N18" s="20">
        <v>14</v>
      </c>
      <c r="O18" s="23">
        <v>15</v>
      </c>
      <c r="P18" s="17">
        <v>16</v>
      </c>
      <c r="Q18" s="15"/>
    </row>
    <row r="19" spans="1:17" s="33" customFormat="1" x14ac:dyDescent="0.25">
      <c r="A19" s="24"/>
      <c r="B19" s="25" t="s">
        <v>30</v>
      </c>
      <c r="C19" s="26"/>
      <c r="D19" s="27"/>
      <c r="E19" s="31"/>
      <c r="F19" s="32"/>
      <c r="G19" s="30"/>
      <c r="H19" s="31"/>
      <c r="I19" s="32"/>
      <c r="J19" s="27"/>
      <c r="K19" s="28"/>
      <c r="L19" s="29"/>
      <c r="M19" s="30"/>
      <c r="N19" s="28"/>
      <c r="O19" s="31"/>
      <c r="P19" s="32"/>
      <c r="Q19" s="26"/>
    </row>
    <row r="20" spans="1:17" s="33" customFormat="1" ht="12.75" thickBot="1" x14ac:dyDescent="0.3">
      <c r="A20" s="34"/>
      <c r="B20" s="35" t="s">
        <v>31</v>
      </c>
      <c r="C20" s="36">
        <f>SUM(F20,I20,L20,O20)</f>
        <v>3368971</v>
      </c>
      <c r="D20" s="37">
        <f>SUM(D21,D24,D25,D41,D42)</f>
        <v>2564079</v>
      </c>
      <c r="E20" s="41">
        <f>SUM(E21,E24,E25,E41,E42)</f>
        <v>-92108</v>
      </c>
      <c r="F20" s="355">
        <f>SUM(F21,F24,F25,F41,F42)</f>
        <v>2471971</v>
      </c>
      <c r="G20" s="40">
        <f>SUM(G21,G24,G42)</f>
        <v>897000</v>
      </c>
      <c r="H20" s="41">
        <f t="shared" ref="H20:I20" si="0">SUM(H21,H24,H42)</f>
        <v>0</v>
      </c>
      <c r="I20" s="355">
        <f t="shared" si="0"/>
        <v>897000</v>
      </c>
      <c r="J20" s="37">
        <f>SUM(J21,J26,J42)</f>
        <v>0</v>
      </c>
      <c r="K20" s="38">
        <f t="shared" ref="K20:L20" si="1">SUM(K21,K26,K42)</f>
        <v>0</v>
      </c>
      <c r="L20" s="39">
        <f t="shared" si="1"/>
        <v>0</v>
      </c>
      <c r="M20" s="40">
        <f>SUM(M21,M44)</f>
        <v>0</v>
      </c>
      <c r="N20" s="38">
        <f t="shared" ref="N20:O20" si="2">SUM(N21,N44)</f>
        <v>0</v>
      </c>
      <c r="O20" s="41">
        <f t="shared" si="2"/>
        <v>0</v>
      </c>
      <c r="P20" s="42"/>
      <c r="Q20" s="26"/>
    </row>
    <row r="21" spans="1:17" ht="12.75" hidden="1" thickTop="1" x14ac:dyDescent="0.25">
      <c r="A21" s="43"/>
      <c r="B21" s="44" t="s">
        <v>32</v>
      </c>
      <c r="C21" s="45">
        <f t="shared" ref="C21" si="3">SUM(F21,I21,L21,O21)</f>
        <v>0</v>
      </c>
      <c r="D21" s="46">
        <f>SUM(D22:D23)</f>
        <v>0</v>
      </c>
      <c r="E21" s="47">
        <f t="shared" ref="E21" si="4">SUM(E22:E23)</f>
        <v>0</v>
      </c>
      <c r="F21" s="48">
        <f>SUM(F22:F23)</f>
        <v>0</v>
      </c>
      <c r="G21" s="49">
        <f>SUM(G22:G23)</f>
        <v>0</v>
      </c>
      <c r="H21" s="47">
        <f t="shared" ref="H21:O21" si="5">SUM(H22:H23)</f>
        <v>0</v>
      </c>
      <c r="I21" s="50">
        <f t="shared" si="5"/>
        <v>0</v>
      </c>
      <c r="J21" s="46">
        <f t="shared" si="5"/>
        <v>0</v>
      </c>
      <c r="K21" s="47">
        <f t="shared" si="5"/>
        <v>0</v>
      </c>
      <c r="L21" s="48">
        <f t="shared" si="5"/>
        <v>0</v>
      </c>
      <c r="M21" s="49">
        <f>SUM(M22:M23)</f>
        <v>0</v>
      </c>
      <c r="N21" s="47">
        <f t="shared" si="5"/>
        <v>0</v>
      </c>
      <c r="O21" s="50">
        <f t="shared" si="5"/>
        <v>0</v>
      </c>
      <c r="P21" s="51"/>
      <c r="Q21" s="2"/>
    </row>
    <row r="22" spans="1:17" ht="12.75" hidden="1" thickTop="1" x14ac:dyDescent="0.25">
      <c r="A22" s="52"/>
      <c r="B22" s="53" t="s">
        <v>33</v>
      </c>
      <c r="C22" s="54">
        <f>SUM(F22,I22,L22,O22)</f>
        <v>0</v>
      </c>
      <c r="D22" s="55"/>
      <c r="E22" s="56"/>
      <c r="F22" s="57">
        <f>D22+E22</f>
        <v>0</v>
      </c>
      <c r="G22" s="58"/>
      <c r="H22" s="56"/>
      <c r="I22" s="59">
        <f>G22+H22</f>
        <v>0</v>
      </c>
      <c r="J22" s="55"/>
      <c r="K22" s="56"/>
      <c r="L22" s="57">
        <f>J22+K22</f>
        <v>0</v>
      </c>
      <c r="M22" s="58"/>
      <c r="N22" s="56"/>
      <c r="O22" s="59">
        <f t="shared" ref="O22" si="6">M22+N22</f>
        <v>0</v>
      </c>
      <c r="P22" s="60"/>
      <c r="Q22" s="2"/>
    </row>
    <row r="23" spans="1:17" ht="12.75" hidden="1" thickTop="1" x14ac:dyDescent="0.25">
      <c r="A23" s="61"/>
      <c r="B23" s="62" t="s">
        <v>34</v>
      </c>
      <c r="C23" s="63">
        <f t="shared" ref="C23" si="7">SUM(F23,I23,L23,O23)</f>
        <v>0</v>
      </c>
      <c r="D23" s="64"/>
      <c r="E23" s="65"/>
      <c r="F23" s="66">
        <f t="shared" ref="F23:F24" si="8">D23+E23</f>
        <v>0</v>
      </c>
      <c r="G23" s="67"/>
      <c r="H23" s="65"/>
      <c r="I23" s="68">
        <f>G23+H23</f>
        <v>0</v>
      </c>
      <c r="J23" s="64"/>
      <c r="K23" s="65"/>
      <c r="L23" s="66">
        <f>J23+K23</f>
        <v>0</v>
      </c>
      <c r="M23" s="67"/>
      <c r="N23" s="65"/>
      <c r="O23" s="68">
        <f>M23+N23</f>
        <v>0</v>
      </c>
      <c r="P23" s="69"/>
      <c r="Q23" s="2"/>
    </row>
    <row r="24" spans="1:17" s="33" customFormat="1" ht="25.5" thickTop="1" thickBot="1" x14ac:dyDescent="0.3">
      <c r="A24" s="70">
        <v>19300</v>
      </c>
      <c r="B24" s="70" t="s">
        <v>35</v>
      </c>
      <c r="C24" s="71">
        <f>SUM(F24,I24)</f>
        <v>3368971</v>
      </c>
      <c r="D24" s="72">
        <v>2564079</v>
      </c>
      <c r="E24" s="356">
        <f>-92108</f>
        <v>-92108</v>
      </c>
      <c r="F24" s="357">
        <f t="shared" si="8"/>
        <v>2471971</v>
      </c>
      <c r="G24" s="75">
        <f>G50</f>
        <v>897000</v>
      </c>
      <c r="H24" s="356"/>
      <c r="I24" s="357">
        <f t="shared" ref="I24" si="9">G24+H24</f>
        <v>897000</v>
      </c>
      <c r="J24" s="77" t="s">
        <v>36</v>
      </c>
      <c r="K24" s="78" t="s">
        <v>36</v>
      </c>
      <c r="L24" s="79" t="s">
        <v>36</v>
      </c>
      <c r="M24" s="80" t="s">
        <v>36</v>
      </c>
      <c r="N24" s="81" t="s">
        <v>36</v>
      </c>
      <c r="O24" s="81" t="s">
        <v>36</v>
      </c>
      <c r="P24" s="348"/>
      <c r="Q24" s="26"/>
    </row>
    <row r="25" spans="1:17" s="33" customFormat="1" ht="24.75" hidden="1" thickTop="1" x14ac:dyDescent="0.25">
      <c r="A25" s="82"/>
      <c r="B25" s="83" t="s">
        <v>37</v>
      </c>
      <c r="C25" s="84">
        <f>SUM(F25)</f>
        <v>0</v>
      </c>
      <c r="D25" s="85"/>
      <c r="E25" s="86"/>
      <c r="F25" s="87">
        <f>D25+E25</f>
        <v>0</v>
      </c>
      <c r="G25" s="88" t="s">
        <v>36</v>
      </c>
      <c r="H25" s="89" t="s">
        <v>36</v>
      </c>
      <c r="I25" s="90" t="s">
        <v>36</v>
      </c>
      <c r="J25" s="91" t="s">
        <v>36</v>
      </c>
      <c r="K25" s="89" t="s">
        <v>36</v>
      </c>
      <c r="L25" s="92" t="s">
        <v>36</v>
      </c>
      <c r="M25" s="93" t="s">
        <v>36</v>
      </c>
      <c r="N25" s="90" t="s">
        <v>36</v>
      </c>
      <c r="O25" s="90" t="s">
        <v>36</v>
      </c>
      <c r="P25" s="94"/>
      <c r="Q25" s="26"/>
    </row>
    <row r="26" spans="1:17" s="33" customFormat="1" ht="24.75" hidden="1" thickTop="1" x14ac:dyDescent="0.25">
      <c r="A26" s="83">
        <v>21300</v>
      </c>
      <c r="B26" s="83" t="s">
        <v>38</v>
      </c>
      <c r="C26" s="84">
        <f>SUM(L26)</f>
        <v>0</v>
      </c>
      <c r="D26" s="91" t="s">
        <v>36</v>
      </c>
      <c r="E26" s="89" t="s">
        <v>36</v>
      </c>
      <c r="F26" s="92" t="s">
        <v>36</v>
      </c>
      <c r="G26" s="88" t="s">
        <v>36</v>
      </c>
      <c r="H26" s="89" t="s">
        <v>36</v>
      </c>
      <c r="I26" s="90" t="s">
        <v>36</v>
      </c>
      <c r="J26" s="95">
        <f t="shared" ref="J26:K26" si="10">SUM(J27,J31,J33,J36)</f>
        <v>0</v>
      </c>
      <c r="K26" s="96">
        <f t="shared" si="10"/>
        <v>0</v>
      </c>
      <c r="L26" s="97">
        <f>SUM(L27,L31,L33,L36)</f>
        <v>0</v>
      </c>
      <c r="M26" s="93" t="s">
        <v>36</v>
      </c>
      <c r="N26" s="90" t="s">
        <v>36</v>
      </c>
      <c r="O26" s="90" t="s">
        <v>36</v>
      </c>
      <c r="P26" s="94"/>
      <c r="Q26" s="26"/>
    </row>
    <row r="27" spans="1:17" s="33" customFormat="1" ht="12.75" hidden="1" thickTop="1" x14ac:dyDescent="0.25">
      <c r="A27" s="98">
        <v>21350</v>
      </c>
      <c r="B27" s="83" t="s">
        <v>39</v>
      </c>
      <c r="C27" s="84">
        <f t="shared" ref="C27:C40" si="11">SUM(L27)</f>
        <v>0</v>
      </c>
      <c r="D27" s="91" t="s">
        <v>36</v>
      </c>
      <c r="E27" s="89" t="s">
        <v>36</v>
      </c>
      <c r="F27" s="92" t="s">
        <v>36</v>
      </c>
      <c r="G27" s="88" t="s">
        <v>36</v>
      </c>
      <c r="H27" s="89" t="s">
        <v>36</v>
      </c>
      <c r="I27" s="90" t="s">
        <v>36</v>
      </c>
      <c r="J27" s="95">
        <f t="shared" ref="J27:K27" si="12">SUM(J28:J30)</f>
        <v>0</v>
      </c>
      <c r="K27" s="96">
        <f t="shared" si="12"/>
        <v>0</v>
      </c>
      <c r="L27" s="97">
        <f>SUM(L28:L30)</f>
        <v>0</v>
      </c>
      <c r="M27" s="93" t="s">
        <v>36</v>
      </c>
      <c r="N27" s="90" t="s">
        <v>36</v>
      </c>
      <c r="O27" s="90" t="s">
        <v>36</v>
      </c>
      <c r="P27" s="94"/>
      <c r="Q27" s="26"/>
    </row>
    <row r="28" spans="1:17" ht="12.75" hidden="1" thickTop="1" x14ac:dyDescent="0.25">
      <c r="A28" s="52">
        <v>21351</v>
      </c>
      <c r="B28" s="99" t="s">
        <v>40</v>
      </c>
      <c r="C28" s="100">
        <f t="shared" si="11"/>
        <v>0</v>
      </c>
      <c r="D28" s="101" t="s">
        <v>36</v>
      </c>
      <c r="E28" s="102" t="s">
        <v>36</v>
      </c>
      <c r="F28" s="103" t="s">
        <v>36</v>
      </c>
      <c r="G28" s="104" t="s">
        <v>36</v>
      </c>
      <c r="H28" s="102" t="s">
        <v>36</v>
      </c>
      <c r="I28" s="105" t="s">
        <v>36</v>
      </c>
      <c r="J28" s="106"/>
      <c r="K28" s="107"/>
      <c r="L28" s="108">
        <f t="shared" ref="L28:L30" si="13">J28+K28</f>
        <v>0</v>
      </c>
      <c r="M28" s="109" t="s">
        <v>36</v>
      </c>
      <c r="N28" s="105" t="s">
        <v>36</v>
      </c>
      <c r="O28" s="105" t="s">
        <v>36</v>
      </c>
      <c r="P28" s="110"/>
      <c r="Q28" s="2"/>
    </row>
    <row r="29" spans="1:17" ht="12.75" hidden="1" thickTop="1" x14ac:dyDescent="0.25">
      <c r="A29" s="61">
        <v>21352</v>
      </c>
      <c r="B29" s="111" t="s">
        <v>41</v>
      </c>
      <c r="C29" s="112">
        <f t="shared" si="11"/>
        <v>0</v>
      </c>
      <c r="D29" s="113" t="s">
        <v>36</v>
      </c>
      <c r="E29" s="114" t="s">
        <v>36</v>
      </c>
      <c r="F29" s="115" t="s">
        <v>36</v>
      </c>
      <c r="G29" s="116" t="s">
        <v>36</v>
      </c>
      <c r="H29" s="114" t="s">
        <v>36</v>
      </c>
      <c r="I29" s="117" t="s">
        <v>36</v>
      </c>
      <c r="J29" s="118"/>
      <c r="K29" s="119"/>
      <c r="L29" s="120">
        <f t="shared" si="13"/>
        <v>0</v>
      </c>
      <c r="M29" s="121" t="s">
        <v>36</v>
      </c>
      <c r="N29" s="117" t="s">
        <v>36</v>
      </c>
      <c r="O29" s="117" t="s">
        <v>36</v>
      </c>
      <c r="P29" s="122"/>
      <c r="Q29" s="2"/>
    </row>
    <row r="30" spans="1:17" ht="12.75" hidden="1" thickTop="1" x14ac:dyDescent="0.25">
      <c r="A30" s="61">
        <v>21359</v>
      </c>
      <c r="B30" s="111" t="s">
        <v>42</v>
      </c>
      <c r="C30" s="112">
        <f t="shared" si="11"/>
        <v>0</v>
      </c>
      <c r="D30" s="113" t="s">
        <v>36</v>
      </c>
      <c r="E30" s="114" t="s">
        <v>36</v>
      </c>
      <c r="F30" s="115" t="s">
        <v>36</v>
      </c>
      <c r="G30" s="116" t="s">
        <v>36</v>
      </c>
      <c r="H30" s="114" t="s">
        <v>36</v>
      </c>
      <c r="I30" s="117" t="s">
        <v>36</v>
      </c>
      <c r="J30" s="118"/>
      <c r="K30" s="119"/>
      <c r="L30" s="120">
        <f t="shared" si="13"/>
        <v>0</v>
      </c>
      <c r="M30" s="121" t="s">
        <v>36</v>
      </c>
      <c r="N30" s="117" t="s">
        <v>36</v>
      </c>
      <c r="O30" s="117" t="s">
        <v>36</v>
      </c>
      <c r="P30" s="122"/>
      <c r="Q30" s="2"/>
    </row>
    <row r="31" spans="1:17" s="33" customFormat="1" ht="24.75" hidden="1" thickTop="1" x14ac:dyDescent="0.25">
      <c r="A31" s="98">
        <v>21370</v>
      </c>
      <c r="B31" s="83" t="s">
        <v>43</v>
      </c>
      <c r="C31" s="84">
        <f t="shared" si="11"/>
        <v>0</v>
      </c>
      <c r="D31" s="91" t="s">
        <v>36</v>
      </c>
      <c r="E31" s="89" t="s">
        <v>36</v>
      </c>
      <c r="F31" s="92" t="s">
        <v>36</v>
      </c>
      <c r="G31" s="88" t="s">
        <v>36</v>
      </c>
      <c r="H31" s="89" t="s">
        <v>36</v>
      </c>
      <c r="I31" s="90" t="s">
        <v>36</v>
      </c>
      <c r="J31" s="95">
        <f t="shared" ref="J31:K31" si="14">SUM(J32)</f>
        <v>0</v>
      </c>
      <c r="K31" s="96">
        <f t="shared" si="14"/>
        <v>0</v>
      </c>
      <c r="L31" s="97">
        <f>SUM(L32)</f>
        <v>0</v>
      </c>
      <c r="M31" s="93" t="s">
        <v>36</v>
      </c>
      <c r="N31" s="90" t="s">
        <v>36</v>
      </c>
      <c r="O31" s="90" t="s">
        <v>36</v>
      </c>
      <c r="P31" s="94"/>
      <c r="Q31" s="26"/>
    </row>
    <row r="32" spans="1:17" ht="24.75" hidden="1" thickTop="1" x14ac:dyDescent="0.25">
      <c r="A32" s="123">
        <v>21379</v>
      </c>
      <c r="B32" s="124" t="s">
        <v>44</v>
      </c>
      <c r="C32" s="125">
        <f t="shared" si="11"/>
        <v>0</v>
      </c>
      <c r="D32" s="126" t="s">
        <v>36</v>
      </c>
      <c r="E32" s="127" t="s">
        <v>36</v>
      </c>
      <c r="F32" s="128" t="s">
        <v>36</v>
      </c>
      <c r="G32" s="129" t="s">
        <v>36</v>
      </c>
      <c r="H32" s="127" t="s">
        <v>36</v>
      </c>
      <c r="I32" s="130" t="s">
        <v>36</v>
      </c>
      <c r="J32" s="131"/>
      <c r="K32" s="132"/>
      <c r="L32" s="133">
        <f>J32+K32</f>
        <v>0</v>
      </c>
      <c r="M32" s="134" t="s">
        <v>36</v>
      </c>
      <c r="N32" s="130" t="s">
        <v>36</v>
      </c>
      <c r="O32" s="130" t="s">
        <v>36</v>
      </c>
      <c r="P32" s="135"/>
      <c r="Q32" s="2"/>
    </row>
    <row r="33" spans="1:17" s="33" customFormat="1" ht="12.75" hidden="1" thickTop="1" x14ac:dyDescent="0.25">
      <c r="A33" s="98">
        <v>21380</v>
      </c>
      <c r="B33" s="83" t="s">
        <v>45</v>
      </c>
      <c r="C33" s="84">
        <f t="shared" si="11"/>
        <v>0</v>
      </c>
      <c r="D33" s="91" t="s">
        <v>36</v>
      </c>
      <c r="E33" s="89" t="s">
        <v>36</v>
      </c>
      <c r="F33" s="92" t="s">
        <v>36</v>
      </c>
      <c r="G33" s="88" t="s">
        <v>36</v>
      </c>
      <c r="H33" s="89" t="s">
        <v>36</v>
      </c>
      <c r="I33" s="90" t="s">
        <v>36</v>
      </c>
      <c r="J33" s="95">
        <f t="shared" ref="J33:K33" si="15">SUM(J34:J35)</f>
        <v>0</v>
      </c>
      <c r="K33" s="96">
        <f t="shared" si="15"/>
        <v>0</v>
      </c>
      <c r="L33" s="97">
        <f>SUM(L34:L35)</f>
        <v>0</v>
      </c>
      <c r="M33" s="93" t="s">
        <v>36</v>
      </c>
      <c r="N33" s="90" t="s">
        <v>36</v>
      </c>
      <c r="O33" s="90" t="s">
        <v>36</v>
      </c>
      <c r="P33" s="94"/>
      <c r="Q33" s="26"/>
    </row>
    <row r="34" spans="1:17" ht="12.75" hidden="1" thickTop="1" x14ac:dyDescent="0.25">
      <c r="A34" s="53">
        <v>21381</v>
      </c>
      <c r="B34" s="99" t="s">
        <v>46</v>
      </c>
      <c r="C34" s="100">
        <f t="shared" si="11"/>
        <v>0</v>
      </c>
      <c r="D34" s="101" t="s">
        <v>36</v>
      </c>
      <c r="E34" s="102" t="s">
        <v>36</v>
      </c>
      <c r="F34" s="103" t="s">
        <v>36</v>
      </c>
      <c r="G34" s="104" t="s">
        <v>36</v>
      </c>
      <c r="H34" s="102" t="s">
        <v>36</v>
      </c>
      <c r="I34" s="105" t="s">
        <v>36</v>
      </c>
      <c r="J34" s="106"/>
      <c r="K34" s="107"/>
      <c r="L34" s="108">
        <f t="shared" ref="L34:L35" si="16">J34+K34</f>
        <v>0</v>
      </c>
      <c r="M34" s="109" t="s">
        <v>36</v>
      </c>
      <c r="N34" s="105" t="s">
        <v>36</v>
      </c>
      <c r="O34" s="105" t="s">
        <v>36</v>
      </c>
      <c r="P34" s="110"/>
      <c r="Q34" s="2"/>
    </row>
    <row r="35" spans="1:17" ht="12.75" hidden="1" thickTop="1" x14ac:dyDescent="0.25">
      <c r="A35" s="62">
        <v>21383</v>
      </c>
      <c r="B35" s="111" t="s">
        <v>47</v>
      </c>
      <c r="C35" s="112">
        <f t="shared" si="11"/>
        <v>0</v>
      </c>
      <c r="D35" s="113" t="s">
        <v>36</v>
      </c>
      <c r="E35" s="114" t="s">
        <v>36</v>
      </c>
      <c r="F35" s="115" t="s">
        <v>36</v>
      </c>
      <c r="G35" s="116" t="s">
        <v>36</v>
      </c>
      <c r="H35" s="114" t="s">
        <v>36</v>
      </c>
      <c r="I35" s="117" t="s">
        <v>36</v>
      </c>
      <c r="J35" s="118"/>
      <c r="K35" s="119"/>
      <c r="L35" s="120">
        <f t="shared" si="16"/>
        <v>0</v>
      </c>
      <c r="M35" s="121" t="s">
        <v>36</v>
      </c>
      <c r="N35" s="117" t="s">
        <v>36</v>
      </c>
      <c r="O35" s="117" t="s">
        <v>36</v>
      </c>
      <c r="P35" s="122"/>
      <c r="Q35" s="2"/>
    </row>
    <row r="36" spans="1:17" s="33" customFormat="1" ht="24.75" hidden="1" thickTop="1" x14ac:dyDescent="0.25">
      <c r="A36" s="98">
        <v>21390</v>
      </c>
      <c r="B36" s="83" t="s">
        <v>48</v>
      </c>
      <c r="C36" s="84">
        <f t="shared" si="11"/>
        <v>0</v>
      </c>
      <c r="D36" s="91" t="s">
        <v>36</v>
      </c>
      <c r="E36" s="89" t="s">
        <v>36</v>
      </c>
      <c r="F36" s="92" t="s">
        <v>36</v>
      </c>
      <c r="G36" s="88" t="s">
        <v>36</v>
      </c>
      <c r="H36" s="89" t="s">
        <v>36</v>
      </c>
      <c r="I36" s="90" t="s">
        <v>36</v>
      </c>
      <c r="J36" s="95">
        <f t="shared" ref="J36:K36" si="17">SUM(J37:J40)</f>
        <v>0</v>
      </c>
      <c r="K36" s="96">
        <f t="shared" si="17"/>
        <v>0</v>
      </c>
      <c r="L36" s="97">
        <f>SUM(L37:L40)</f>
        <v>0</v>
      </c>
      <c r="M36" s="93" t="s">
        <v>36</v>
      </c>
      <c r="N36" s="90" t="s">
        <v>36</v>
      </c>
      <c r="O36" s="90" t="s">
        <v>36</v>
      </c>
      <c r="P36" s="94"/>
      <c r="Q36" s="26"/>
    </row>
    <row r="37" spans="1:17" ht="24.75" hidden="1" thickTop="1" x14ac:dyDescent="0.25">
      <c r="A37" s="53">
        <v>21391</v>
      </c>
      <c r="B37" s="99" t="s">
        <v>49</v>
      </c>
      <c r="C37" s="100">
        <f t="shared" si="11"/>
        <v>0</v>
      </c>
      <c r="D37" s="101" t="s">
        <v>36</v>
      </c>
      <c r="E37" s="102" t="s">
        <v>36</v>
      </c>
      <c r="F37" s="103" t="s">
        <v>36</v>
      </c>
      <c r="G37" s="104" t="s">
        <v>36</v>
      </c>
      <c r="H37" s="102" t="s">
        <v>36</v>
      </c>
      <c r="I37" s="105" t="s">
        <v>36</v>
      </c>
      <c r="J37" s="106"/>
      <c r="K37" s="107"/>
      <c r="L37" s="108">
        <f t="shared" ref="L37:L40" si="18">J37+K37</f>
        <v>0</v>
      </c>
      <c r="M37" s="109" t="s">
        <v>36</v>
      </c>
      <c r="N37" s="105" t="s">
        <v>36</v>
      </c>
      <c r="O37" s="105" t="s">
        <v>36</v>
      </c>
      <c r="P37" s="110"/>
      <c r="Q37" s="2"/>
    </row>
    <row r="38" spans="1:17" ht="12.75" hidden="1" thickTop="1" x14ac:dyDescent="0.25">
      <c r="A38" s="62">
        <v>21393</v>
      </c>
      <c r="B38" s="111" t="s">
        <v>50</v>
      </c>
      <c r="C38" s="112">
        <f t="shared" si="11"/>
        <v>0</v>
      </c>
      <c r="D38" s="113" t="s">
        <v>36</v>
      </c>
      <c r="E38" s="114" t="s">
        <v>36</v>
      </c>
      <c r="F38" s="115" t="s">
        <v>36</v>
      </c>
      <c r="G38" s="116" t="s">
        <v>36</v>
      </c>
      <c r="H38" s="114" t="s">
        <v>36</v>
      </c>
      <c r="I38" s="117" t="s">
        <v>36</v>
      </c>
      <c r="J38" s="118"/>
      <c r="K38" s="119"/>
      <c r="L38" s="120">
        <f t="shared" si="18"/>
        <v>0</v>
      </c>
      <c r="M38" s="121" t="s">
        <v>36</v>
      </c>
      <c r="N38" s="117" t="s">
        <v>36</v>
      </c>
      <c r="O38" s="117" t="s">
        <v>36</v>
      </c>
      <c r="P38" s="122"/>
      <c r="Q38" s="2"/>
    </row>
    <row r="39" spans="1:17" ht="12.75" hidden="1" thickTop="1" x14ac:dyDescent="0.25">
      <c r="A39" s="62">
        <v>21395</v>
      </c>
      <c r="B39" s="111" t="s">
        <v>51</v>
      </c>
      <c r="C39" s="112">
        <f t="shared" si="11"/>
        <v>0</v>
      </c>
      <c r="D39" s="113" t="s">
        <v>36</v>
      </c>
      <c r="E39" s="114" t="s">
        <v>36</v>
      </c>
      <c r="F39" s="115" t="s">
        <v>36</v>
      </c>
      <c r="G39" s="116" t="s">
        <v>36</v>
      </c>
      <c r="H39" s="114" t="s">
        <v>36</v>
      </c>
      <c r="I39" s="117" t="s">
        <v>36</v>
      </c>
      <c r="J39" s="118"/>
      <c r="K39" s="119"/>
      <c r="L39" s="120">
        <f t="shared" si="18"/>
        <v>0</v>
      </c>
      <c r="M39" s="121" t="s">
        <v>36</v>
      </c>
      <c r="N39" s="117" t="s">
        <v>36</v>
      </c>
      <c r="O39" s="117" t="s">
        <v>36</v>
      </c>
      <c r="P39" s="122"/>
      <c r="Q39" s="2"/>
    </row>
    <row r="40" spans="1:17" ht="12.75" hidden="1" thickTop="1" x14ac:dyDescent="0.25">
      <c r="A40" s="62">
        <v>21399</v>
      </c>
      <c r="B40" s="111" t="s">
        <v>52</v>
      </c>
      <c r="C40" s="112">
        <f t="shared" si="11"/>
        <v>0</v>
      </c>
      <c r="D40" s="113" t="s">
        <v>36</v>
      </c>
      <c r="E40" s="114" t="s">
        <v>36</v>
      </c>
      <c r="F40" s="115" t="s">
        <v>36</v>
      </c>
      <c r="G40" s="116" t="s">
        <v>36</v>
      </c>
      <c r="H40" s="114" t="s">
        <v>36</v>
      </c>
      <c r="I40" s="117" t="s">
        <v>36</v>
      </c>
      <c r="J40" s="118"/>
      <c r="K40" s="119"/>
      <c r="L40" s="120">
        <f t="shared" si="18"/>
        <v>0</v>
      </c>
      <c r="M40" s="121" t="s">
        <v>36</v>
      </c>
      <c r="N40" s="117" t="s">
        <v>36</v>
      </c>
      <c r="O40" s="117" t="s">
        <v>36</v>
      </c>
      <c r="P40" s="122"/>
      <c r="Q40" s="2"/>
    </row>
    <row r="41" spans="1:17" s="33" customFormat="1" ht="36.75" hidden="1" customHeight="1" x14ac:dyDescent="0.25">
      <c r="A41" s="98">
        <v>21420</v>
      </c>
      <c r="B41" s="83" t="s">
        <v>53</v>
      </c>
      <c r="C41" s="136">
        <f>SUM(F41)</f>
        <v>0</v>
      </c>
      <c r="D41" s="137"/>
      <c r="E41" s="138"/>
      <c r="F41" s="87">
        <f>D41+E41</f>
        <v>0</v>
      </c>
      <c r="G41" s="88" t="s">
        <v>36</v>
      </c>
      <c r="H41" s="89" t="s">
        <v>36</v>
      </c>
      <c r="I41" s="90" t="s">
        <v>36</v>
      </c>
      <c r="J41" s="91" t="s">
        <v>36</v>
      </c>
      <c r="K41" s="89" t="s">
        <v>36</v>
      </c>
      <c r="L41" s="92" t="s">
        <v>36</v>
      </c>
      <c r="M41" s="93" t="s">
        <v>36</v>
      </c>
      <c r="N41" s="90" t="s">
        <v>36</v>
      </c>
      <c r="O41" s="90" t="s">
        <v>36</v>
      </c>
      <c r="P41" s="94"/>
      <c r="Q41" s="26"/>
    </row>
    <row r="42" spans="1:17" s="33" customFormat="1" ht="24.75" hidden="1" thickTop="1" x14ac:dyDescent="0.25">
      <c r="A42" s="139">
        <v>21490</v>
      </c>
      <c r="B42" s="140" t="s">
        <v>54</v>
      </c>
      <c r="C42" s="136">
        <f>SUM(F42,I42,L42)</f>
        <v>0</v>
      </c>
      <c r="D42" s="141">
        <f>D43</f>
        <v>0</v>
      </c>
      <c r="E42" s="142">
        <f t="shared" ref="E42" si="19">E43</f>
        <v>0</v>
      </c>
      <c r="F42" s="143">
        <f>F43</f>
        <v>0</v>
      </c>
      <c r="G42" s="144">
        <f>G43</f>
        <v>0</v>
      </c>
      <c r="H42" s="142">
        <f t="shared" ref="H42:K42" si="20">H43</f>
        <v>0</v>
      </c>
      <c r="I42" s="145">
        <f t="shared" si="20"/>
        <v>0</v>
      </c>
      <c r="J42" s="141">
        <f t="shared" si="20"/>
        <v>0</v>
      </c>
      <c r="K42" s="142">
        <f t="shared" si="20"/>
        <v>0</v>
      </c>
      <c r="L42" s="143">
        <f>L43</f>
        <v>0</v>
      </c>
      <c r="M42" s="93" t="s">
        <v>36</v>
      </c>
      <c r="N42" s="90" t="s">
        <v>36</v>
      </c>
      <c r="O42" s="90" t="s">
        <v>36</v>
      </c>
      <c r="P42" s="94"/>
      <c r="Q42" s="26"/>
    </row>
    <row r="43" spans="1:17" s="33" customFormat="1" ht="12.75" hidden="1" thickTop="1" x14ac:dyDescent="0.25">
      <c r="A43" s="62">
        <v>21499</v>
      </c>
      <c r="B43" s="111" t="s">
        <v>55</v>
      </c>
      <c r="C43" s="146">
        <f>SUM(F43,I43,L43)</f>
        <v>0</v>
      </c>
      <c r="D43" s="147"/>
      <c r="E43" s="148"/>
      <c r="F43" s="108">
        <f>D43+E43</f>
        <v>0</v>
      </c>
      <c r="G43" s="149"/>
      <c r="H43" s="150"/>
      <c r="I43" s="151">
        <f>G43+H43</f>
        <v>0</v>
      </c>
      <c r="J43" s="152"/>
      <c r="K43" s="150"/>
      <c r="L43" s="108">
        <f>J43+K43</f>
        <v>0</v>
      </c>
      <c r="M43" s="134" t="s">
        <v>36</v>
      </c>
      <c r="N43" s="130" t="s">
        <v>36</v>
      </c>
      <c r="O43" s="130" t="s">
        <v>36</v>
      </c>
      <c r="P43" s="135"/>
      <c r="Q43" s="26"/>
    </row>
    <row r="44" spans="1:17" ht="12.75" hidden="1" thickTop="1" x14ac:dyDescent="0.25">
      <c r="A44" s="153">
        <v>23000</v>
      </c>
      <c r="B44" s="154" t="s">
        <v>56</v>
      </c>
      <c r="C44" s="136">
        <f>SUM(O44)</f>
        <v>0</v>
      </c>
      <c r="D44" s="155" t="s">
        <v>36</v>
      </c>
      <c r="E44" s="156" t="s">
        <v>36</v>
      </c>
      <c r="F44" s="157" t="s">
        <v>36</v>
      </c>
      <c r="G44" s="158" t="s">
        <v>36</v>
      </c>
      <c r="H44" s="156" t="s">
        <v>36</v>
      </c>
      <c r="I44" s="159" t="s">
        <v>36</v>
      </c>
      <c r="J44" s="155" t="s">
        <v>36</v>
      </c>
      <c r="K44" s="156" t="s">
        <v>36</v>
      </c>
      <c r="L44" s="157" t="s">
        <v>36</v>
      </c>
      <c r="M44" s="160">
        <f t="shared" ref="M44:N44" si="21">SUM(M45:M46)</f>
        <v>0</v>
      </c>
      <c r="N44" s="161">
        <f t="shared" si="21"/>
        <v>0</v>
      </c>
      <c r="O44" s="161">
        <f>SUM(O45:O46)</f>
        <v>0</v>
      </c>
      <c r="P44" s="162"/>
      <c r="Q44" s="2"/>
    </row>
    <row r="45" spans="1:17" ht="24.75" hidden="1" thickTop="1" x14ac:dyDescent="0.25">
      <c r="A45" s="163">
        <v>23410</v>
      </c>
      <c r="B45" s="164" t="s">
        <v>57</v>
      </c>
      <c r="C45" s="165">
        <f t="shared" ref="C45:C46" si="22">SUM(O45)</f>
        <v>0</v>
      </c>
      <c r="D45" s="166" t="s">
        <v>36</v>
      </c>
      <c r="E45" s="167" t="s">
        <v>36</v>
      </c>
      <c r="F45" s="168" t="s">
        <v>36</v>
      </c>
      <c r="G45" s="169" t="s">
        <v>36</v>
      </c>
      <c r="H45" s="167" t="s">
        <v>36</v>
      </c>
      <c r="I45" s="170" t="s">
        <v>36</v>
      </c>
      <c r="J45" s="166" t="s">
        <v>36</v>
      </c>
      <c r="K45" s="167" t="s">
        <v>36</v>
      </c>
      <c r="L45" s="168" t="s">
        <v>36</v>
      </c>
      <c r="M45" s="171"/>
      <c r="N45" s="172"/>
      <c r="O45" s="173">
        <f t="shared" ref="O45:O46" si="23">M45+N45</f>
        <v>0</v>
      </c>
      <c r="P45" s="174"/>
      <c r="Q45" s="2"/>
    </row>
    <row r="46" spans="1:17" ht="24.75" hidden="1" thickTop="1" x14ac:dyDescent="0.25">
      <c r="A46" s="163">
        <v>23510</v>
      </c>
      <c r="B46" s="164" t="s">
        <v>58</v>
      </c>
      <c r="C46" s="165">
        <f t="shared" si="22"/>
        <v>0</v>
      </c>
      <c r="D46" s="166" t="s">
        <v>36</v>
      </c>
      <c r="E46" s="167" t="s">
        <v>36</v>
      </c>
      <c r="F46" s="168" t="s">
        <v>36</v>
      </c>
      <c r="G46" s="169" t="s">
        <v>36</v>
      </c>
      <c r="H46" s="167" t="s">
        <v>36</v>
      </c>
      <c r="I46" s="170" t="s">
        <v>36</v>
      </c>
      <c r="J46" s="166" t="s">
        <v>36</v>
      </c>
      <c r="K46" s="167" t="s">
        <v>36</v>
      </c>
      <c r="L46" s="168" t="s">
        <v>36</v>
      </c>
      <c r="M46" s="171"/>
      <c r="N46" s="172"/>
      <c r="O46" s="173">
        <f t="shared" si="23"/>
        <v>0</v>
      </c>
      <c r="P46" s="174"/>
      <c r="Q46" s="2"/>
    </row>
    <row r="47" spans="1:17" ht="12.75" thickTop="1" x14ac:dyDescent="0.25">
      <c r="A47" s="175"/>
      <c r="B47" s="164"/>
      <c r="C47" s="176"/>
      <c r="D47" s="177"/>
      <c r="E47" s="358"/>
      <c r="F47" s="359"/>
      <c r="G47" s="169"/>
      <c r="H47" s="170"/>
      <c r="I47" s="359"/>
      <c r="J47" s="166"/>
      <c r="K47" s="167"/>
      <c r="L47" s="179"/>
      <c r="M47" s="180"/>
      <c r="N47" s="181"/>
      <c r="O47" s="173"/>
      <c r="P47" s="174"/>
      <c r="Q47" s="2"/>
    </row>
    <row r="48" spans="1:17" s="33" customFormat="1" x14ac:dyDescent="0.25">
      <c r="A48" s="182"/>
      <c r="B48" s="183" t="s">
        <v>59</v>
      </c>
      <c r="C48" s="184"/>
      <c r="D48" s="185"/>
      <c r="E48" s="360"/>
      <c r="F48" s="361"/>
      <c r="G48" s="188"/>
      <c r="H48" s="190"/>
      <c r="I48" s="361"/>
      <c r="J48" s="191"/>
      <c r="K48" s="189"/>
      <c r="L48" s="187"/>
      <c r="M48" s="188"/>
      <c r="N48" s="189"/>
      <c r="O48" s="190"/>
      <c r="P48" s="192"/>
      <c r="Q48" s="26"/>
    </row>
    <row r="49" spans="1:17" s="33" customFormat="1" ht="12.75" thickBot="1" x14ac:dyDescent="0.3">
      <c r="A49" s="193"/>
      <c r="B49" s="34" t="s">
        <v>60</v>
      </c>
      <c r="C49" s="194">
        <f t="shared" ref="C49:C112" si="24">SUM(F49,I49,L49,O49)</f>
        <v>3368971</v>
      </c>
      <c r="D49" s="195">
        <f>SUM(D50,D281)</f>
        <v>2564079</v>
      </c>
      <c r="E49" s="199">
        <f t="shared" ref="E49" si="25">SUM(E50,E281)</f>
        <v>-92108</v>
      </c>
      <c r="F49" s="362">
        <f>SUM(F50,F281)</f>
        <v>2471971</v>
      </c>
      <c r="G49" s="198">
        <f>SUM(G50,G281)</f>
        <v>897000</v>
      </c>
      <c r="H49" s="199">
        <f t="shared" ref="H49:O49" si="26">SUM(H50,H281)</f>
        <v>0</v>
      </c>
      <c r="I49" s="362">
        <f t="shared" si="26"/>
        <v>897000</v>
      </c>
      <c r="J49" s="195">
        <f t="shared" si="26"/>
        <v>0</v>
      </c>
      <c r="K49" s="196">
        <f t="shared" si="26"/>
        <v>0</v>
      </c>
      <c r="L49" s="197">
        <f t="shared" si="26"/>
        <v>0</v>
      </c>
      <c r="M49" s="198">
        <f t="shared" si="26"/>
        <v>0</v>
      </c>
      <c r="N49" s="196">
        <f t="shared" si="26"/>
        <v>0</v>
      </c>
      <c r="O49" s="199">
        <f t="shared" si="26"/>
        <v>0</v>
      </c>
      <c r="P49" s="200"/>
      <c r="Q49" s="26"/>
    </row>
    <row r="50" spans="1:17" s="33" customFormat="1" ht="36.75" thickTop="1" x14ac:dyDescent="0.25">
      <c r="A50" s="201"/>
      <c r="B50" s="202" t="s">
        <v>61</v>
      </c>
      <c r="C50" s="203">
        <f t="shared" si="24"/>
        <v>3368971</v>
      </c>
      <c r="D50" s="204">
        <f>SUM(D51,D193)</f>
        <v>2564079</v>
      </c>
      <c r="E50" s="208">
        <f t="shared" ref="E50" si="27">SUM(E51,E193)</f>
        <v>-92108</v>
      </c>
      <c r="F50" s="363">
        <f>SUM(F51,F193)</f>
        <v>2471971</v>
      </c>
      <c r="G50" s="207">
        <f>SUM(G51,G193)</f>
        <v>897000</v>
      </c>
      <c r="H50" s="208">
        <f t="shared" ref="H50:O50" si="28">SUM(H51,H193)</f>
        <v>0</v>
      </c>
      <c r="I50" s="363">
        <f t="shared" si="28"/>
        <v>897000</v>
      </c>
      <c r="J50" s="204">
        <f t="shared" si="28"/>
        <v>0</v>
      </c>
      <c r="K50" s="205">
        <f t="shared" si="28"/>
        <v>0</v>
      </c>
      <c r="L50" s="206">
        <f t="shared" si="28"/>
        <v>0</v>
      </c>
      <c r="M50" s="207">
        <f t="shared" si="28"/>
        <v>0</v>
      </c>
      <c r="N50" s="205">
        <f t="shared" si="28"/>
        <v>0</v>
      </c>
      <c r="O50" s="208">
        <f t="shared" si="28"/>
        <v>0</v>
      </c>
      <c r="P50" s="209"/>
      <c r="Q50" s="26"/>
    </row>
    <row r="51" spans="1:17" s="33" customFormat="1" ht="24" x14ac:dyDescent="0.25">
      <c r="A51" s="210"/>
      <c r="B51" s="24" t="s">
        <v>62</v>
      </c>
      <c r="C51" s="211">
        <f t="shared" si="24"/>
        <v>189923</v>
      </c>
      <c r="D51" s="212">
        <f>SUM(D52,D74,D172,D186)</f>
        <v>189923</v>
      </c>
      <c r="E51" s="216">
        <f t="shared" ref="E51" si="29">SUM(E52,E74,E172,E186)</f>
        <v>0</v>
      </c>
      <c r="F51" s="364">
        <f>SUM(F52,F74,F172,F186)</f>
        <v>189923</v>
      </c>
      <c r="G51" s="215">
        <f>SUM(G52,G74,G172,G186)</f>
        <v>0</v>
      </c>
      <c r="H51" s="216">
        <f t="shared" ref="H51:O51" si="30">SUM(H52,H74,H172,H186)</f>
        <v>0</v>
      </c>
      <c r="I51" s="364">
        <f t="shared" si="30"/>
        <v>0</v>
      </c>
      <c r="J51" s="212">
        <f t="shared" si="30"/>
        <v>0</v>
      </c>
      <c r="K51" s="213">
        <f t="shared" si="30"/>
        <v>0</v>
      </c>
      <c r="L51" s="214">
        <f t="shared" si="30"/>
        <v>0</v>
      </c>
      <c r="M51" s="215">
        <f t="shared" si="30"/>
        <v>0</v>
      </c>
      <c r="N51" s="213">
        <f t="shared" si="30"/>
        <v>0</v>
      </c>
      <c r="O51" s="216">
        <f t="shared" si="30"/>
        <v>0</v>
      </c>
      <c r="P51" s="217"/>
      <c r="Q51" s="26"/>
    </row>
    <row r="52" spans="1:17" s="33" customFormat="1" hidden="1" x14ac:dyDescent="0.25">
      <c r="A52" s="218">
        <v>1000</v>
      </c>
      <c r="B52" s="218" t="s">
        <v>63</v>
      </c>
      <c r="C52" s="219">
        <f t="shared" si="24"/>
        <v>0</v>
      </c>
      <c r="D52" s="220">
        <f>SUM(D53,D66)</f>
        <v>0</v>
      </c>
      <c r="E52" s="221">
        <f t="shared" ref="E52" si="31">SUM(E53,E66)</f>
        <v>0</v>
      </c>
      <c r="F52" s="222">
        <f>SUM(F53,F66)</f>
        <v>0</v>
      </c>
      <c r="G52" s="223">
        <f>SUM(G53,G66)</f>
        <v>0</v>
      </c>
      <c r="H52" s="221">
        <f t="shared" ref="H52:O52" si="32">SUM(H53,H66)</f>
        <v>0</v>
      </c>
      <c r="I52" s="224">
        <f t="shared" si="32"/>
        <v>0</v>
      </c>
      <c r="J52" s="220">
        <f t="shared" si="32"/>
        <v>0</v>
      </c>
      <c r="K52" s="221">
        <f t="shared" si="32"/>
        <v>0</v>
      </c>
      <c r="L52" s="222">
        <f t="shared" si="32"/>
        <v>0</v>
      </c>
      <c r="M52" s="223">
        <f t="shared" si="32"/>
        <v>0</v>
      </c>
      <c r="N52" s="221">
        <f t="shared" si="32"/>
        <v>0</v>
      </c>
      <c r="O52" s="224">
        <f t="shared" si="32"/>
        <v>0</v>
      </c>
      <c r="P52" s="225"/>
      <c r="Q52" s="26"/>
    </row>
    <row r="53" spans="1:17" hidden="1" x14ac:dyDescent="0.25">
      <c r="A53" s="83">
        <v>1100</v>
      </c>
      <c r="B53" s="226" t="s">
        <v>64</v>
      </c>
      <c r="C53" s="84">
        <f t="shared" si="24"/>
        <v>0</v>
      </c>
      <c r="D53" s="95">
        <f>SUM(D54,D57,D65)</f>
        <v>0</v>
      </c>
      <c r="E53" s="96">
        <f t="shared" ref="E53" si="33">SUM(E54,E57,E65)</f>
        <v>0</v>
      </c>
      <c r="F53" s="97">
        <f>SUM(F54,F57,F65)</f>
        <v>0</v>
      </c>
      <c r="G53" s="227">
        <f>SUM(G54,G57,G65)</f>
        <v>0</v>
      </c>
      <c r="H53" s="96">
        <f t="shared" ref="H53:N53" si="34">SUM(H54,H57,H65)</f>
        <v>0</v>
      </c>
      <c r="I53" s="228">
        <f t="shared" si="34"/>
        <v>0</v>
      </c>
      <c r="J53" s="95">
        <f t="shared" si="34"/>
        <v>0</v>
      </c>
      <c r="K53" s="96">
        <f t="shared" si="34"/>
        <v>0</v>
      </c>
      <c r="L53" s="97">
        <f t="shared" si="34"/>
        <v>0</v>
      </c>
      <c r="M53" s="227">
        <f t="shared" si="34"/>
        <v>0</v>
      </c>
      <c r="N53" s="96">
        <f t="shared" si="34"/>
        <v>0</v>
      </c>
      <c r="O53" s="228">
        <f>SUM(O54,O57,O65)</f>
        <v>0</v>
      </c>
      <c r="P53" s="229"/>
      <c r="Q53" s="2"/>
    </row>
    <row r="54" spans="1:17" hidden="1" x14ac:dyDescent="0.25">
      <c r="A54" s="230">
        <v>1110</v>
      </c>
      <c r="B54" s="164" t="s">
        <v>65</v>
      </c>
      <c r="C54" s="176">
        <f>SUM(F54,I54,L54,O54)</f>
        <v>0</v>
      </c>
      <c r="D54" s="231">
        <f>SUM(D55:D56)</f>
        <v>0</v>
      </c>
      <c r="E54" s="232">
        <f>SUM(E55:E56)</f>
        <v>0</v>
      </c>
      <c r="F54" s="233">
        <f>SUM(F55:F56)</f>
        <v>0</v>
      </c>
      <c r="G54" s="234">
        <f>SUM(G55:G56)</f>
        <v>0</v>
      </c>
      <c r="H54" s="232">
        <f t="shared" ref="H54" si="35">SUM(H55:H56)</f>
        <v>0</v>
      </c>
      <c r="I54" s="235">
        <f>SUM(I55:I56)</f>
        <v>0</v>
      </c>
      <c r="J54" s="231">
        <f t="shared" ref="J54:K54" si="36">SUM(J55:J56)</f>
        <v>0</v>
      </c>
      <c r="K54" s="232">
        <f t="shared" si="36"/>
        <v>0</v>
      </c>
      <c r="L54" s="233">
        <f>SUM(L55:L56)</f>
        <v>0</v>
      </c>
      <c r="M54" s="234">
        <f t="shared" ref="M54:N54" si="37">SUM(M55:M56)</f>
        <v>0</v>
      </c>
      <c r="N54" s="232">
        <f t="shared" si="37"/>
        <v>0</v>
      </c>
      <c r="O54" s="235">
        <f>SUM(O55:O56)</f>
        <v>0</v>
      </c>
      <c r="P54" s="236"/>
      <c r="Q54" s="2"/>
    </row>
    <row r="55" spans="1:17" hidden="1" x14ac:dyDescent="0.25">
      <c r="A55" s="53">
        <v>1111</v>
      </c>
      <c r="B55" s="99" t="s">
        <v>66</v>
      </c>
      <c r="C55" s="100">
        <f t="shared" si="24"/>
        <v>0</v>
      </c>
      <c r="D55" s="152">
        <v>0</v>
      </c>
      <c r="E55" s="150"/>
      <c r="F55" s="108">
        <f>D55+E55</f>
        <v>0</v>
      </c>
      <c r="G55" s="149"/>
      <c r="H55" s="150"/>
      <c r="I55" s="151">
        <f>G55+H55</f>
        <v>0</v>
      </c>
      <c r="J55" s="152"/>
      <c r="K55" s="150"/>
      <c r="L55" s="108">
        <f>J55+K55</f>
        <v>0</v>
      </c>
      <c r="M55" s="149"/>
      <c r="N55" s="150"/>
      <c r="O55" s="151">
        <f>M55+N55</f>
        <v>0</v>
      </c>
      <c r="P55" s="237"/>
      <c r="Q55" s="2"/>
    </row>
    <row r="56" spans="1:17" ht="24" hidden="1" customHeight="1" x14ac:dyDescent="0.25">
      <c r="A56" s="62">
        <v>1119</v>
      </c>
      <c r="B56" s="111" t="s">
        <v>67</v>
      </c>
      <c r="C56" s="112">
        <f t="shared" si="24"/>
        <v>0</v>
      </c>
      <c r="D56" s="238">
        <v>0</v>
      </c>
      <c r="E56" s="239"/>
      <c r="F56" s="120">
        <f>D56+E56</f>
        <v>0</v>
      </c>
      <c r="G56" s="240"/>
      <c r="H56" s="239"/>
      <c r="I56" s="241">
        <f>G56+H56</f>
        <v>0</v>
      </c>
      <c r="J56" s="238"/>
      <c r="K56" s="239"/>
      <c r="L56" s="120">
        <f>J56+K56</f>
        <v>0</v>
      </c>
      <c r="M56" s="240"/>
      <c r="N56" s="239"/>
      <c r="O56" s="241">
        <f>M56+N56</f>
        <v>0</v>
      </c>
      <c r="P56" s="242"/>
      <c r="Q56" s="2"/>
    </row>
    <row r="57" spans="1:17" ht="23.25" hidden="1" customHeight="1" x14ac:dyDescent="0.25">
      <c r="A57" s="243">
        <v>1140</v>
      </c>
      <c r="B57" s="111" t="s">
        <v>68</v>
      </c>
      <c r="C57" s="112">
        <f t="shared" si="24"/>
        <v>0</v>
      </c>
      <c r="D57" s="244">
        <f>SUM(D58:D64)</f>
        <v>0</v>
      </c>
      <c r="E57" s="245">
        <f t="shared" ref="E57" si="38">SUM(E58:E64)</f>
        <v>0</v>
      </c>
      <c r="F57" s="120">
        <f>SUM(F58:F64)</f>
        <v>0</v>
      </c>
      <c r="G57" s="246">
        <f>SUM(G58:G64)</f>
        <v>0</v>
      </c>
      <c r="H57" s="245">
        <f t="shared" ref="H57:N57" si="39">SUM(H58:H64)</f>
        <v>0</v>
      </c>
      <c r="I57" s="241">
        <f t="shared" si="39"/>
        <v>0</v>
      </c>
      <c r="J57" s="244">
        <f t="shared" si="39"/>
        <v>0</v>
      </c>
      <c r="K57" s="245">
        <f t="shared" si="39"/>
        <v>0</v>
      </c>
      <c r="L57" s="120">
        <f t="shared" si="39"/>
        <v>0</v>
      </c>
      <c r="M57" s="246">
        <f t="shared" si="39"/>
        <v>0</v>
      </c>
      <c r="N57" s="245">
        <f t="shared" si="39"/>
        <v>0</v>
      </c>
      <c r="O57" s="241">
        <f>SUM(O58:O64)</f>
        <v>0</v>
      </c>
      <c r="P57" s="242"/>
      <c r="Q57" s="2"/>
    </row>
    <row r="58" spans="1:17" hidden="1" x14ac:dyDescent="0.25">
      <c r="A58" s="62">
        <v>1141</v>
      </c>
      <c r="B58" s="111" t="s">
        <v>69</v>
      </c>
      <c r="C58" s="112">
        <f t="shared" si="24"/>
        <v>0</v>
      </c>
      <c r="D58" s="238">
        <v>0</v>
      </c>
      <c r="E58" s="239"/>
      <c r="F58" s="120">
        <f t="shared" ref="F58:F65" si="40">D58+E58</f>
        <v>0</v>
      </c>
      <c r="G58" s="240"/>
      <c r="H58" s="239"/>
      <c r="I58" s="241">
        <f t="shared" ref="I58:I65" si="41">G58+H58</f>
        <v>0</v>
      </c>
      <c r="J58" s="238"/>
      <c r="K58" s="239"/>
      <c r="L58" s="120">
        <f t="shared" ref="L58:L65" si="42">J58+K58</f>
        <v>0</v>
      </c>
      <c r="M58" s="240"/>
      <c r="N58" s="239"/>
      <c r="O58" s="241">
        <f t="shared" ref="O58:O65" si="43">M58+N58</f>
        <v>0</v>
      </c>
      <c r="P58" s="242"/>
      <c r="Q58" s="2"/>
    </row>
    <row r="59" spans="1:17" ht="24.75" hidden="1" customHeight="1" x14ac:dyDescent="0.25">
      <c r="A59" s="62">
        <v>1142</v>
      </c>
      <c r="B59" s="111" t="s">
        <v>70</v>
      </c>
      <c r="C59" s="112">
        <f t="shared" si="24"/>
        <v>0</v>
      </c>
      <c r="D59" s="238">
        <v>0</v>
      </c>
      <c r="E59" s="239"/>
      <c r="F59" s="120">
        <f t="shared" si="40"/>
        <v>0</v>
      </c>
      <c r="G59" s="240"/>
      <c r="H59" s="239"/>
      <c r="I59" s="241">
        <f t="shared" si="41"/>
        <v>0</v>
      </c>
      <c r="J59" s="238"/>
      <c r="K59" s="239"/>
      <c r="L59" s="120">
        <f t="shared" si="42"/>
        <v>0</v>
      </c>
      <c r="M59" s="240"/>
      <c r="N59" s="239"/>
      <c r="O59" s="241">
        <f t="shared" si="43"/>
        <v>0</v>
      </c>
      <c r="P59" s="242"/>
      <c r="Q59" s="2"/>
    </row>
    <row r="60" spans="1:17" ht="24" hidden="1" x14ac:dyDescent="0.25">
      <c r="A60" s="62">
        <v>1145</v>
      </c>
      <c r="B60" s="111" t="s">
        <v>71</v>
      </c>
      <c r="C60" s="112">
        <f t="shared" si="24"/>
        <v>0</v>
      </c>
      <c r="D60" s="238">
        <v>0</v>
      </c>
      <c r="E60" s="239"/>
      <c r="F60" s="120">
        <f t="shared" si="40"/>
        <v>0</v>
      </c>
      <c r="G60" s="240"/>
      <c r="H60" s="239"/>
      <c r="I60" s="241">
        <f t="shared" si="41"/>
        <v>0</v>
      </c>
      <c r="J60" s="238"/>
      <c r="K60" s="239"/>
      <c r="L60" s="120">
        <f t="shared" si="42"/>
        <v>0</v>
      </c>
      <c r="M60" s="240"/>
      <c r="N60" s="239"/>
      <c r="O60" s="241">
        <f t="shared" si="43"/>
        <v>0</v>
      </c>
      <c r="P60" s="242"/>
      <c r="Q60" s="2"/>
    </row>
    <row r="61" spans="1:17" ht="27.75" hidden="1" customHeight="1" x14ac:dyDescent="0.25">
      <c r="A61" s="62">
        <v>1146</v>
      </c>
      <c r="B61" s="111" t="s">
        <v>72</v>
      </c>
      <c r="C61" s="112">
        <f t="shared" si="24"/>
        <v>0</v>
      </c>
      <c r="D61" s="238">
        <v>0</v>
      </c>
      <c r="E61" s="239"/>
      <c r="F61" s="120">
        <f t="shared" si="40"/>
        <v>0</v>
      </c>
      <c r="G61" s="240"/>
      <c r="H61" s="239"/>
      <c r="I61" s="241">
        <f t="shared" si="41"/>
        <v>0</v>
      </c>
      <c r="J61" s="238"/>
      <c r="K61" s="239"/>
      <c r="L61" s="120">
        <f t="shared" si="42"/>
        <v>0</v>
      </c>
      <c r="M61" s="240"/>
      <c r="N61" s="239"/>
      <c r="O61" s="241">
        <f t="shared" si="43"/>
        <v>0</v>
      </c>
      <c r="P61" s="242"/>
      <c r="Q61" s="2"/>
    </row>
    <row r="62" spans="1:17" hidden="1" x14ac:dyDescent="0.25">
      <c r="A62" s="62">
        <v>1147</v>
      </c>
      <c r="B62" s="111" t="s">
        <v>73</v>
      </c>
      <c r="C62" s="112">
        <f t="shared" si="24"/>
        <v>0</v>
      </c>
      <c r="D62" s="238">
        <v>0</v>
      </c>
      <c r="E62" s="239"/>
      <c r="F62" s="120">
        <f t="shared" si="40"/>
        <v>0</v>
      </c>
      <c r="G62" s="240"/>
      <c r="H62" s="239"/>
      <c r="I62" s="241">
        <f t="shared" si="41"/>
        <v>0</v>
      </c>
      <c r="J62" s="238"/>
      <c r="K62" s="239"/>
      <c r="L62" s="120">
        <f t="shared" si="42"/>
        <v>0</v>
      </c>
      <c r="M62" s="240"/>
      <c r="N62" s="239"/>
      <c r="O62" s="241">
        <f t="shared" si="43"/>
        <v>0</v>
      </c>
      <c r="P62" s="242"/>
      <c r="Q62" s="2"/>
    </row>
    <row r="63" spans="1:17" hidden="1" x14ac:dyDescent="0.25">
      <c r="A63" s="62">
        <v>1148</v>
      </c>
      <c r="B63" s="111" t="s">
        <v>74</v>
      </c>
      <c r="C63" s="112">
        <f t="shared" si="24"/>
        <v>0</v>
      </c>
      <c r="D63" s="238">
        <v>0</v>
      </c>
      <c r="E63" s="239"/>
      <c r="F63" s="120">
        <f t="shared" si="40"/>
        <v>0</v>
      </c>
      <c r="G63" s="240"/>
      <c r="H63" s="239"/>
      <c r="I63" s="241">
        <f t="shared" si="41"/>
        <v>0</v>
      </c>
      <c r="J63" s="238"/>
      <c r="K63" s="239"/>
      <c r="L63" s="120">
        <f t="shared" si="42"/>
        <v>0</v>
      </c>
      <c r="M63" s="240"/>
      <c r="N63" s="239"/>
      <c r="O63" s="241">
        <f t="shared" si="43"/>
        <v>0</v>
      </c>
      <c r="P63" s="242"/>
      <c r="Q63" s="2"/>
    </row>
    <row r="64" spans="1:17" ht="24" hidden="1" x14ac:dyDescent="0.25">
      <c r="A64" s="62">
        <v>1149</v>
      </c>
      <c r="B64" s="111" t="s">
        <v>75</v>
      </c>
      <c r="C64" s="112">
        <f t="shared" si="24"/>
        <v>0</v>
      </c>
      <c r="D64" s="238">
        <v>0</v>
      </c>
      <c r="E64" s="239"/>
      <c r="F64" s="120">
        <f t="shared" si="40"/>
        <v>0</v>
      </c>
      <c r="G64" s="240"/>
      <c r="H64" s="239"/>
      <c r="I64" s="241">
        <f t="shared" si="41"/>
        <v>0</v>
      </c>
      <c r="J64" s="238"/>
      <c r="K64" s="239"/>
      <c r="L64" s="120">
        <f t="shared" si="42"/>
        <v>0</v>
      </c>
      <c r="M64" s="240"/>
      <c r="N64" s="239"/>
      <c r="O64" s="241">
        <f t="shared" si="43"/>
        <v>0</v>
      </c>
      <c r="P64" s="242"/>
      <c r="Q64" s="2"/>
    </row>
    <row r="65" spans="1:17" ht="24" hidden="1" x14ac:dyDescent="0.25">
      <c r="A65" s="230">
        <v>1150</v>
      </c>
      <c r="B65" s="164" t="s">
        <v>76</v>
      </c>
      <c r="C65" s="176">
        <f t="shared" si="24"/>
        <v>0</v>
      </c>
      <c r="D65" s="177">
        <v>0</v>
      </c>
      <c r="E65" s="178"/>
      <c r="F65" s="233">
        <f t="shared" si="40"/>
        <v>0</v>
      </c>
      <c r="G65" s="247"/>
      <c r="H65" s="178"/>
      <c r="I65" s="235">
        <f t="shared" si="41"/>
        <v>0</v>
      </c>
      <c r="J65" s="177"/>
      <c r="K65" s="178"/>
      <c r="L65" s="233">
        <f t="shared" si="42"/>
        <v>0</v>
      </c>
      <c r="M65" s="247"/>
      <c r="N65" s="178"/>
      <c r="O65" s="235">
        <f t="shared" si="43"/>
        <v>0</v>
      </c>
      <c r="P65" s="236"/>
      <c r="Q65" s="2"/>
    </row>
    <row r="66" spans="1:17" ht="36" hidden="1" x14ac:dyDescent="0.25">
      <c r="A66" s="83">
        <v>1200</v>
      </c>
      <c r="B66" s="226" t="s">
        <v>77</v>
      </c>
      <c r="C66" s="84">
        <f t="shared" si="24"/>
        <v>0</v>
      </c>
      <c r="D66" s="95">
        <f>SUM(D67:D68)</f>
        <v>0</v>
      </c>
      <c r="E66" s="96">
        <f t="shared" ref="E66" si="44">SUM(E67:E68)</f>
        <v>0</v>
      </c>
      <c r="F66" s="97">
        <f>SUM(F67:F68)</f>
        <v>0</v>
      </c>
      <c r="G66" s="227">
        <f>SUM(G67:G68)</f>
        <v>0</v>
      </c>
      <c r="H66" s="96">
        <f t="shared" ref="H66:N66" si="45">SUM(H67:H68)</f>
        <v>0</v>
      </c>
      <c r="I66" s="228">
        <f t="shared" si="45"/>
        <v>0</v>
      </c>
      <c r="J66" s="95">
        <f t="shared" si="45"/>
        <v>0</v>
      </c>
      <c r="K66" s="96">
        <f t="shared" si="45"/>
        <v>0</v>
      </c>
      <c r="L66" s="97">
        <f t="shared" si="45"/>
        <v>0</v>
      </c>
      <c r="M66" s="227">
        <f t="shared" si="45"/>
        <v>0</v>
      </c>
      <c r="N66" s="96">
        <f t="shared" si="45"/>
        <v>0</v>
      </c>
      <c r="O66" s="228">
        <f>SUM(O67:O68)</f>
        <v>0</v>
      </c>
      <c r="P66" s="249"/>
      <c r="Q66" s="2"/>
    </row>
    <row r="67" spans="1:17" ht="24" hidden="1" x14ac:dyDescent="0.25">
      <c r="A67" s="629">
        <v>1210</v>
      </c>
      <c r="B67" s="99" t="s">
        <v>78</v>
      </c>
      <c r="C67" s="100">
        <f t="shared" si="24"/>
        <v>0</v>
      </c>
      <c r="D67" s="152">
        <v>0</v>
      </c>
      <c r="E67" s="150"/>
      <c r="F67" s="108">
        <f>D67+E67</f>
        <v>0</v>
      </c>
      <c r="G67" s="149"/>
      <c r="H67" s="150"/>
      <c r="I67" s="151">
        <f>G67+H67</f>
        <v>0</v>
      </c>
      <c r="J67" s="152"/>
      <c r="K67" s="150"/>
      <c r="L67" s="108">
        <f>J67+K67</f>
        <v>0</v>
      </c>
      <c r="M67" s="149"/>
      <c r="N67" s="150"/>
      <c r="O67" s="151">
        <f>M67+N67</f>
        <v>0</v>
      </c>
      <c r="P67" s="237"/>
      <c r="Q67" s="2"/>
    </row>
    <row r="68" spans="1:17" ht="24" hidden="1" x14ac:dyDescent="0.25">
      <c r="A68" s="243">
        <v>1220</v>
      </c>
      <c r="B68" s="111" t="s">
        <v>79</v>
      </c>
      <c r="C68" s="112">
        <f t="shared" si="24"/>
        <v>0</v>
      </c>
      <c r="D68" s="244">
        <f>SUM(D69:D73)</f>
        <v>0</v>
      </c>
      <c r="E68" s="245">
        <f t="shared" ref="E68" si="46">SUM(E69:E73)</f>
        <v>0</v>
      </c>
      <c r="F68" s="120">
        <f>SUM(F69:F73)</f>
        <v>0</v>
      </c>
      <c r="G68" s="246">
        <f>SUM(G69:G73)</f>
        <v>0</v>
      </c>
      <c r="H68" s="245">
        <f t="shared" ref="H68:O68" si="47">SUM(H69:H73)</f>
        <v>0</v>
      </c>
      <c r="I68" s="241">
        <f t="shared" si="47"/>
        <v>0</v>
      </c>
      <c r="J68" s="244">
        <f t="shared" si="47"/>
        <v>0</v>
      </c>
      <c r="K68" s="245">
        <f t="shared" si="47"/>
        <v>0</v>
      </c>
      <c r="L68" s="120">
        <f t="shared" si="47"/>
        <v>0</v>
      </c>
      <c r="M68" s="246">
        <f t="shared" si="47"/>
        <v>0</v>
      </c>
      <c r="N68" s="245">
        <f t="shared" si="47"/>
        <v>0</v>
      </c>
      <c r="O68" s="241">
        <f t="shared" si="47"/>
        <v>0</v>
      </c>
      <c r="P68" s="242"/>
      <c r="Q68" s="2"/>
    </row>
    <row r="69" spans="1:17" ht="48" hidden="1" x14ac:dyDescent="0.25">
      <c r="A69" s="62">
        <v>1221</v>
      </c>
      <c r="B69" s="111" t="s">
        <v>80</v>
      </c>
      <c r="C69" s="112">
        <f t="shared" si="24"/>
        <v>0</v>
      </c>
      <c r="D69" s="238">
        <v>0</v>
      </c>
      <c r="E69" s="239"/>
      <c r="F69" s="120">
        <f t="shared" ref="F69:F73" si="48">D69+E69</f>
        <v>0</v>
      </c>
      <c r="G69" s="240"/>
      <c r="H69" s="239"/>
      <c r="I69" s="241">
        <f t="shared" ref="I69:I73" si="49">G69+H69</f>
        <v>0</v>
      </c>
      <c r="J69" s="238"/>
      <c r="K69" s="239"/>
      <c r="L69" s="120">
        <f t="shared" ref="L69:L73" si="50">J69+K69</f>
        <v>0</v>
      </c>
      <c r="M69" s="240"/>
      <c r="N69" s="239"/>
      <c r="O69" s="241">
        <f t="shared" ref="O69:O73" si="51">M69+N69</f>
        <v>0</v>
      </c>
      <c r="P69" s="242"/>
      <c r="Q69" s="2"/>
    </row>
    <row r="70" spans="1:17" hidden="1" x14ac:dyDescent="0.25">
      <c r="A70" s="62">
        <v>1223</v>
      </c>
      <c r="B70" s="111" t="s">
        <v>81</v>
      </c>
      <c r="C70" s="112">
        <f t="shared" si="24"/>
        <v>0</v>
      </c>
      <c r="D70" s="238">
        <v>0</v>
      </c>
      <c r="E70" s="239"/>
      <c r="F70" s="120">
        <f t="shared" si="48"/>
        <v>0</v>
      </c>
      <c r="G70" s="240"/>
      <c r="H70" s="239"/>
      <c r="I70" s="241">
        <f t="shared" si="49"/>
        <v>0</v>
      </c>
      <c r="J70" s="238"/>
      <c r="K70" s="239"/>
      <c r="L70" s="120">
        <f t="shared" si="50"/>
        <v>0</v>
      </c>
      <c r="M70" s="240"/>
      <c r="N70" s="239"/>
      <c r="O70" s="241">
        <f t="shared" si="51"/>
        <v>0</v>
      </c>
      <c r="P70" s="242"/>
      <c r="Q70" s="2"/>
    </row>
    <row r="71" spans="1:17" hidden="1" x14ac:dyDescent="0.25">
      <c r="A71" s="62">
        <v>1225</v>
      </c>
      <c r="B71" s="111" t="s">
        <v>82</v>
      </c>
      <c r="C71" s="112">
        <f t="shared" si="24"/>
        <v>0</v>
      </c>
      <c r="D71" s="238">
        <v>0</v>
      </c>
      <c r="E71" s="239"/>
      <c r="F71" s="120">
        <f t="shared" si="48"/>
        <v>0</v>
      </c>
      <c r="G71" s="240"/>
      <c r="H71" s="239"/>
      <c r="I71" s="241">
        <f t="shared" si="49"/>
        <v>0</v>
      </c>
      <c r="J71" s="238"/>
      <c r="K71" s="239"/>
      <c r="L71" s="120">
        <f t="shared" si="50"/>
        <v>0</v>
      </c>
      <c r="M71" s="240"/>
      <c r="N71" s="239"/>
      <c r="O71" s="241">
        <f t="shared" si="51"/>
        <v>0</v>
      </c>
      <c r="P71" s="242"/>
      <c r="Q71" s="2"/>
    </row>
    <row r="72" spans="1:17" ht="24" hidden="1" x14ac:dyDescent="0.25">
      <c r="A72" s="62">
        <v>1227</v>
      </c>
      <c r="B72" s="111" t="s">
        <v>83</v>
      </c>
      <c r="C72" s="112">
        <f t="shared" si="24"/>
        <v>0</v>
      </c>
      <c r="D72" s="238">
        <v>0</v>
      </c>
      <c r="E72" s="239"/>
      <c r="F72" s="120">
        <f t="shared" si="48"/>
        <v>0</v>
      </c>
      <c r="G72" s="240"/>
      <c r="H72" s="239"/>
      <c r="I72" s="241">
        <f t="shared" si="49"/>
        <v>0</v>
      </c>
      <c r="J72" s="238"/>
      <c r="K72" s="239"/>
      <c r="L72" s="120">
        <f t="shared" si="50"/>
        <v>0</v>
      </c>
      <c r="M72" s="240"/>
      <c r="N72" s="239"/>
      <c r="O72" s="241">
        <f t="shared" si="51"/>
        <v>0</v>
      </c>
      <c r="P72" s="242"/>
      <c r="Q72" s="2"/>
    </row>
    <row r="73" spans="1:17" ht="48" hidden="1" x14ac:dyDescent="0.25">
      <c r="A73" s="62">
        <v>1228</v>
      </c>
      <c r="B73" s="111" t="s">
        <v>84</v>
      </c>
      <c r="C73" s="112">
        <f t="shared" si="24"/>
        <v>0</v>
      </c>
      <c r="D73" s="238">
        <v>0</v>
      </c>
      <c r="E73" s="239"/>
      <c r="F73" s="120">
        <f t="shared" si="48"/>
        <v>0</v>
      </c>
      <c r="G73" s="240"/>
      <c r="H73" s="239"/>
      <c r="I73" s="241">
        <f t="shared" si="49"/>
        <v>0</v>
      </c>
      <c r="J73" s="238"/>
      <c r="K73" s="239"/>
      <c r="L73" s="120">
        <f t="shared" si="50"/>
        <v>0</v>
      </c>
      <c r="M73" s="240"/>
      <c r="N73" s="239"/>
      <c r="O73" s="241">
        <f t="shared" si="51"/>
        <v>0</v>
      </c>
      <c r="P73" s="242"/>
      <c r="Q73" s="2"/>
    </row>
    <row r="74" spans="1:17" x14ac:dyDescent="0.25">
      <c r="A74" s="218">
        <v>2000</v>
      </c>
      <c r="B74" s="218" t="s">
        <v>85</v>
      </c>
      <c r="C74" s="219">
        <f t="shared" si="24"/>
        <v>189923</v>
      </c>
      <c r="D74" s="220">
        <f>SUM(D75,D82,D129,D163,D164,D171)</f>
        <v>189923</v>
      </c>
      <c r="E74" s="224">
        <f t="shared" ref="E74" si="52">SUM(E75,E82,E129,E163,E164,E171)</f>
        <v>0</v>
      </c>
      <c r="F74" s="365">
        <f>SUM(F75,F82,F129,F163,F164,F171)</f>
        <v>189923</v>
      </c>
      <c r="G74" s="223">
        <f>SUM(G75,G82,G129,G163,G164,G171)</f>
        <v>0</v>
      </c>
      <c r="H74" s="224">
        <f t="shared" ref="H74:O74" si="53">SUM(H75,H82,H129,H163,H164,H171)</f>
        <v>0</v>
      </c>
      <c r="I74" s="365">
        <f t="shared" si="53"/>
        <v>0</v>
      </c>
      <c r="J74" s="220">
        <f t="shared" si="53"/>
        <v>0</v>
      </c>
      <c r="K74" s="221">
        <f t="shared" si="53"/>
        <v>0</v>
      </c>
      <c r="L74" s="222">
        <f t="shared" si="53"/>
        <v>0</v>
      </c>
      <c r="M74" s="223">
        <f t="shared" si="53"/>
        <v>0</v>
      </c>
      <c r="N74" s="221">
        <f t="shared" si="53"/>
        <v>0</v>
      </c>
      <c r="O74" s="224">
        <f t="shared" si="53"/>
        <v>0</v>
      </c>
      <c r="P74" s="225"/>
      <c r="Q74" s="2"/>
    </row>
    <row r="75" spans="1:17" ht="24" hidden="1" x14ac:dyDescent="0.25">
      <c r="A75" s="83">
        <v>2100</v>
      </c>
      <c r="B75" s="226" t="s">
        <v>86</v>
      </c>
      <c r="C75" s="84">
        <f t="shared" si="24"/>
        <v>0</v>
      </c>
      <c r="D75" s="95">
        <f>SUM(D76,D79)</f>
        <v>0</v>
      </c>
      <c r="E75" s="96">
        <f t="shared" ref="E75" si="54">SUM(E76,E79)</f>
        <v>0</v>
      </c>
      <c r="F75" s="97">
        <f>SUM(F76,F79)</f>
        <v>0</v>
      </c>
      <c r="G75" s="227">
        <f>SUM(G76,G79)</f>
        <v>0</v>
      </c>
      <c r="H75" s="96">
        <f t="shared" ref="H75:O75" si="55">SUM(H76,H79)</f>
        <v>0</v>
      </c>
      <c r="I75" s="228">
        <f t="shared" si="55"/>
        <v>0</v>
      </c>
      <c r="J75" s="95">
        <f t="shared" si="55"/>
        <v>0</v>
      </c>
      <c r="K75" s="96">
        <f t="shared" si="55"/>
        <v>0</v>
      </c>
      <c r="L75" s="97">
        <f t="shared" si="55"/>
        <v>0</v>
      </c>
      <c r="M75" s="227">
        <f t="shared" si="55"/>
        <v>0</v>
      </c>
      <c r="N75" s="96">
        <f t="shared" si="55"/>
        <v>0</v>
      </c>
      <c r="O75" s="228">
        <f t="shared" si="55"/>
        <v>0</v>
      </c>
      <c r="P75" s="249"/>
      <c r="Q75" s="2"/>
    </row>
    <row r="76" spans="1:17" ht="24" hidden="1" x14ac:dyDescent="0.25">
      <c r="A76" s="629">
        <v>2110</v>
      </c>
      <c r="B76" s="99" t="s">
        <v>87</v>
      </c>
      <c r="C76" s="100">
        <f t="shared" si="24"/>
        <v>0</v>
      </c>
      <c r="D76" s="251">
        <f>SUM(D77:D78)</f>
        <v>0</v>
      </c>
      <c r="E76" s="252">
        <f t="shared" ref="E76" si="56">SUM(E77:E78)</f>
        <v>0</v>
      </c>
      <c r="F76" s="108">
        <f>SUM(F77:F78)</f>
        <v>0</v>
      </c>
      <c r="G76" s="253">
        <f>SUM(G77:G78)</f>
        <v>0</v>
      </c>
      <c r="H76" s="252">
        <f t="shared" ref="H76:O76" si="57">SUM(H77:H78)</f>
        <v>0</v>
      </c>
      <c r="I76" s="151">
        <f t="shared" si="57"/>
        <v>0</v>
      </c>
      <c r="J76" s="251">
        <f t="shared" si="57"/>
        <v>0</v>
      </c>
      <c r="K76" s="252">
        <f t="shared" si="57"/>
        <v>0</v>
      </c>
      <c r="L76" s="108">
        <f t="shared" si="57"/>
        <v>0</v>
      </c>
      <c r="M76" s="253">
        <f t="shared" si="57"/>
        <v>0</v>
      </c>
      <c r="N76" s="252">
        <f t="shared" si="57"/>
        <v>0</v>
      </c>
      <c r="O76" s="151">
        <f t="shared" si="57"/>
        <v>0</v>
      </c>
      <c r="P76" s="237"/>
      <c r="Q76" s="2"/>
    </row>
    <row r="77" spans="1:17" hidden="1" x14ac:dyDescent="0.25">
      <c r="A77" s="62">
        <v>2111</v>
      </c>
      <c r="B77" s="111" t="s">
        <v>88</v>
      </c>
      <c r="C77" s="112">
        <f t="shared" si="24"/>
        <v>0</v>
      </c>
      <c r="D77" s="238">
        <v>0</v>
      </c>
      <c r="E77" s="239"/>
      <c r="F77" s="120">
        <f t="shared" ref="F77:F78" si="58">D77+E77</f>
        <v>0</v>
      </c>
      <c r="G77" s="240"/>
      <c r="H77" s="239"/>
      <c r="I77" s="241">
        <f t="shared" ref="I77:I78" si="59">G77+H77</f>
        <v>0</v>
      </c>
      <c r="J77" s="238"/>
      <c r="K77" s="239"/>
      <c r="L77" s="120">
        <f t="shared" ref="L77:L78" si="60">J77+K77</f>
        <v>0</v>
      </c>
      <c r="M77" s="240"/>
      <c r="N77" s="239"/>
      <c r="O77" s="241">
        <f t="shared" ref="O77:O78" si="61">M77+N77</f>
        <v>0</v>
      </c>
      <c r="P77" s="242"/>
      <c r="Q77" s="2"/>
    </row>
    <row r="78" spans="1:17" ht="24" hidden="1" x14ac:dyDescent="0.25">
      <c r="A78" s="62">
        <v>2112</v>
      </c>
      <c r="B78" s="111" t="s">
        <v>89</v>
      </c>
      <c r="C78" s="112">
        <f t="shared" si="24"/>
        <v>0</v>
      </c>
      <c r="D78" s="238">
        <v>0</v>
      </c>
      <c r="E78" s="239"/>
      <c r="F78" s="120">
        <f t="shared" si="58"/>
        <v>0</v>
      </c>
      <c r="G78" s="240"/>
      <c r="H78" s="239"/>
      <c r="I78" s="241">
        <f t="shared" si="59"/>
        <v>0</v>
      </c>
      <c r="J78" s="238"/>
      <c r="K78" s="239"/>
      <c r="L78" s="120">
        <f t="shared" si="60"/>
        <v>0</v>
      </c>
      <c r="M78" s="240"/>
      <c r="N78" s="239"/>
      <c r="O78" s="241">
        <f t="shared" si="61"/>
        <v>0</v>
      </c>
      <c r="P78" s="242"/>
      <c r="Q78" s="2"/>
    </row>
    <row r="79" spans="1:17" ht="24" hidden="1" x14ac:dyDescent="0.25">
      <c r="A79" s="243">
        <v>2120</v>
      </c>
      <c r="B79" s="111" t="s">
        <v>90</v>
      </c>
      <c r="C79" s="112">
        <f t="shared" si="24"/>
        <v>0</v>
      </c>
      <c r="D79" s="244">
        <f>SUM(D80:D81)</f>
        <v>0</v>
      </c>
      <c r="E79" s="245">
        <f t="shared" ref="E79" si="62">SUM(E80:E81)</f>
        <v>0</v>
      </c>
      <c r="F79" s="120">
        <f>SUM(F80:F81)</f>
        <v>0</v>
      </c>
      <c r="G79" s="246">
        <f>SUM(G80:G81)</f>
        <v>0</v>
      </c>
      <c r="H79" s="245">
        <f t="shared" ref="H79:O79" si="63">SUM(H80:H81)</f>
        <v>0</v>
      </c>
      <c r="I79" s="241">
        <f t="shared" si="63"/>
        <v>0</v>
      </c>
      <c r="J79" s="244">
        <f t="shared" si="63"/>
        <v>0</v>
      </c>
      <c r="K79" s="245">
        <f t="shared" si="63"/>
        <v>0</v>
      </c>
      <c r="L79" s="120">
        <f t="shared" si="63"/>
        <v>0</v>
      </c>
      <c r="M79" s="246">
        <f t="shared" si="63"/>
        <v>0</v>
      </c>
      <c r="N79" s="245">
        <f t="shared" si="63"/>
        <v>0</v>
      </c>
      <c r="O79" s="241">
        <f t="shared" si="63"/>
        <v>0</v>
      </c>
      <c r="P79" s="242"/>
      <c r="Q79" s="2"/>
    </row>
    <row r="80" spans="1:17" hidden="1" x14ac:dyDescent="0.25">
      <c r="A80" s="62">
        <v>2121</v>
      </c>
      <c r="B80" s="111" t="s">
        <v>88</v>
      </c>
      <c r="C80" s="112">
        <f t="shared" si="24"/>
        <v>0</v>
      </c>
      <c r="D80" s="238">
        <v>0</v>
      </c>
      <c r="E80" s="239"/>
      <c r="F80" s="120">
        <f t="shared" ref="F80:F81" si="64">D80+E80</f>
        <v>0</v>
      </c>
      <c r="G80" s="240"/>
      <c r="H80" s="239"/>
      <c r="I80" s="241">
        <f t="shared" ref="I80:I81" si="65">G80+H80</f>
        <v>0</v>
      </c>
      <c r="J80" s="238"/>
      <c r="K80" s="239"/>
      <c r="L80" s="120">
        <f t="shared" ref="L80:L81" si="66">J80+K80</f>
        <v>0</v>
      </c>
      <c r="M80" s="240"/>
      <c r="N80" s="239"/>
      <c r="O80" s="241">
        <f t="shared" ref="O80:O81" si="67">M80+N80</f>
        <v>0</v>
      </c>
      <c r="P80" s="242"/>
      <c r="Q80" s="2"/>
    </row>
    <row r="81" spans="1:17" ht="24" hidden="1" x14ac:dyDescent="0.25">
      <c r="A81" s="62">
        <v>2122</v>
      </c>
      <c r="B81" s="111" t="s">
        <v>89</v>
      </c>
      <c r="C81" s="112">
        <f t="shared" si="24"/>
        <v>0</v>
      </c>
      <c r="D81" s="238">
        <v>0</v>
      </c>
      <c r="E81" s="239"/>
      <c r="F81" s="120">
        <f t="shared" si="64"/>
        <v>0</v>
      </c>
      <c r="G81" s="240"/>
      <c r="H81" s="239"/>
      <c r="I81" s="241">
        <f t="shared" si="65"/>
        <v>0</v>
      </c>
      <c r="J81" s="238"/>
      <c r="K81" s="239"/>
      <c r="L81" s="120">
        <f t="shared" si="66"/>
        <v>0</v>
      </c>
      <c r="M81" s="240"/>
      <c r="N81" s="239"/>
      <c r="O81" s="241">
        <f t="shared" si="67"/>
        <v>0</v>
      </c>
      <c r="P81" s="242"/>
      <c r="Q81" s="2"/>
    </row>
    <row r="82" spans="1:17" x14ac:dyDescent="0.25">
      <c r="A82" s="83">
        <v>2200</v>
      </c>
      <c r="B82" s="226" t="s">
        <v>91</v>
      </c>
      <c r="C82" s="84">
        <f t="shared" si="24"/>
        <v>189923</v>
      </c>
      <c r="D82" s="95">
        <f>SUM(D83,D88,D94,D102,D111,D115,D121,D127)</f>
        <v>189923</v>
      </c>
      <c r="E82" s="228">
        <f t="shared" ref="E82" si="68">SUM(E83,E88,E94,E102,E111,E115,E121,E127)</f>
        <v>0</v>
      </c>
      <c r="F82" s="366">
        <f>SUM(F83,F88,F94,F102,F111,F115,F121,F127)</f>
        <v>189923</v>
      </c>
      <c r="G82" s="227">
        <f>SUM(G83,G88,G94,G102,G111,G115,G121,G127)</f>
        <v>0</v>
      </c>
      <c r="H82" s="228">
        <f t="shared" ref="H82:O82" si="69">SUM(H83,H88,H94,H102,H111,H115,H121,H127)</f>
        <v>0</v>
      </c>
      <c r="I82" s="366">
        <f t="shared" si="69"/>
        <v>0</v>
      </c>
      <c r="J82" s="95">
        <f t="shared" si="69"/>
        <v>0</v>
      </c>
      <c r="K82" s="96">
        <f t="shared" si="69"/>
        <v>0</v>
      </c>
      <c r="L82" s="97">
        <f t="shared" si="69"/>
        <v>0</v>
      </c>
      <c r="M82" s="227">
        <f t="shared" si="69"/>
        <v>0</v>
      </c>
      <c r="N82" s="96">
        <f t="shared" si="69"/>
        <v>0</v>
      </c>
      <c r="O82" s="228">
        <f t="shared" si="69"/>
        <v>0</v>
      </c>
      <c r="P82" s="254"/>
      <c r="Q82" s="2"/>
    </row>
    <row r="83" spans="1:17" hidden="1" x14ac:dyDescent="0.25">
      <c r="A83" s="230">
        <v>2210</v>
      </c>
      <c r="B83" s="164" t="s">
        <v>92</v>
      </c>
      <c r="C83" s="176">
        <f t="shared" si="24"/>
        <v>0</v>
      </c>
      <c r="D83" s="231">
        <f>SUM(D84:D87)</f>
        <v>0</v>
      </c>
      <c r="E83" s="232">
        <f t="shared" ref="E83" si="70">SUM(E84:E87)</f>
        <v>0</v>
      </c>
      <c r="F83" s="233">
        <f>SUM(F84:F87)</f>
        <v>0</v>
      </c>
      <c r="G83" s="234">
        <f>SUM(G84:G87)</f>
        <v>0</v>
      </c>
      <c r="H83" s="232">
        <f t="shared" ref="H83:O83" si="71">SUM(H84:H87)</f>
        <v>0</v>
      </c>
      <c r="I83" s="235">
        <f t="shared" si="71"/>
        <v>0</v>
      </c>
      <c r="J83" s="231">
        <f t="shared" si="71"/>
        <v>0</v>
      </c>
      <c r="K83" s="232">
        <f t="shared" si="71"/>
        <v>0</v>
      </c>
      <c r="L83" s="233">
        <f t="shared" si="71"/>
        <v>0</v>
      </c>
      <c r="M83" s="234">
        <f t="shared" si="71"/>
        <v>0</v>
      </c>
      <c r="N83" s="232">
        <f t="shared" si="71"/>
        <v>0</v>
      </c>
      <c r="O83" s="235">
        <f t="shared" si="71"/>
        <v>0</v>
      </c>
      <c r="P83" s="236"/>
      <c r="Q83" s="2"/>
    </row>
    <row r="84" spans="1:17" ht="24" hidden="1" x14ac:dyDescent="0.25">
      <c r="A84" s="53">
        <v>2211</v>
      </c>
      <c r="B84" s="99" t="s">
        <v>93</v>
      </c>
      <c r="C84" s="100">
        <f t="shared" si="24"/>
        <v>0</v>
      </c>
      <c r="D84" s="152">
        <v>0</v>
      </c>
      <c r="E84" s="150"/>
      <c r="F84" s="108">
        <f t="shared" ref="F84:F87" si="72">D84+E84</f>
        <v>0</v>
      </c>
      <c r="G84" s="149"/>
      <c r="H84" s="150"/>
      <c r="I84" s="151">
        <f t="shared" ref="I84:I87" si="73">G84+H84</f>
        <v>0</v>
      </c>
      <c r="J84" s="152"/>
      <c r="K84" s="150"/>
      <c r="L84" s="108">
        <f t="shared" ref="L84:L87" si="74">J84+K84</f>
        <v>0</v>
      </c>
      <c r="M84" s="149"/>
      <c r="N84" s="150"/>
      <c r="O84" s="151">
        <f t="shared" ref="O84:O87" si="75">M84+N84</f>
        <v>0</v>
      </c>
      <c r="P84" s="237"/>
      <c r="Q84" s="2"/>
    </row>
    <row r="85" spans="1:17" ht="36" hidden="1" x14ac:dyDescent="0.25">
      <c r="A85" s="62">
        <v>2212</v>
      </c>
      <c r="B85" s="111" t="s">
        <v>94</v>
      </c>
      <c r="C85" s="112">
        <f t="shared" si="24"/>
        <v>0</v>
      </c>
      <c r="D85" s="238">
        <v>0</v>
      </c>
      <c r="E85" s="239"/>
      <c r="F85" s="120">
        <f t="shared" si="72"/>
        <v>0</v>
      </c>
      <c r="G85" s="240"/>
      <c r="H85" s="239"/>
      <c r="I85" s="241">
        <f t="shared" si="73"/>
        <v>0</v>
      </c>
      <c r="J85" s="238"/>
      <c r="K85" s="239"/>
      <c r="L85" s="120">
        <f t="shared" si="74"/>
        <v>0</v>
      </c>
      <c r="M85" s="240"/>
      <c r="N85" s="239"/>
      <c r="O85" s="241">
        <f t="shared" si="75"/>
        <v>0</v>
      </c>
      <c r="P85" s="242"/>
      <c r="Q85" s="2"/>
    </row>
    <row r="86" spans="1:17" ht="24" hidden="1" x14ac:dyDescent="0.25">
      <c r="A86" s="62">
        <v>2214</v>
      </c>
      <c r="B86" s="111" t="s">
        <v>95</v>
      </c>
      <c r="C86" s="112">
        <f t="shared" si="24"/>
        <v>0</v>
      </c>
      <c r="D86" s="238">
        <v>0</v>
      </c>
      <c r="E86" s="239"/>
      <c r="F86" s="120">
        <f t="shared" si="72"/>
        <v>0</v>
      </c>
      <c r="G86" s="240"/>
      <c r="H86" s="239"/>
      <c r="I86" s="241">
        <f t="shared" si="73"/>
        <v>0</v>
      </c>
      <c r="J86" s="238"/>
      <c r="K86" s="239"/>
      <c r="L86" s="120">
        <f t="shared" si="74"/>
        <v>0</v>
      </c>
      <c r="M86" s="240"/>
      <c r="N86" s="239"/>
      <c r="O86" s="241">
        <f t="shared" si="75"/>
        <v>0</v>
      </c>
      <c r="P86" s="242"/>
      <c r="Q86" s="2"/>
    </row>
    <row r="87" spans="1:17" hidden="1" x14ac:dyDescent="0.25">
      <c r="A87" s="62">
        <v>2219</v>
      </c>
      <c r="B87" s="111" t="s">
        <v>96</v>
      </c>
      <c r="C87" s="112">
        <f t="shared" si="24"/>
        <v>0</v>
      </c>
      <c r="D87" s="238">
        <v>0</v>
      </c>
      <c r="E87" s="239"/>
      <c r="F87" s="120">
        <f t="shared" si="72"/>
        <v>0</v>
      </c>
      <c r="G87" s="240"/>
      <c r="H87" s="239"/>
      <c r="I87" s="241">
        <f t="shared" si="73"/>
        <v>0</v>
      </c>
      <c r="J87" s="238"/>
      <c r="K87" s="239"/>
      <c r="L87" s="120">
        <f t="shared" si="74"/>
        <v>0</v>
      </c>
      <c r="M87" s="240"/>
      <c r="N87" s="239"/>
      <c r="O87" s="241">
        <f t="shared" si="75"/>
        <v>0</v>
      </c>
      <c r="P87" s="242"/>
      <c r="Q87" s="2"/>
    </row>
    <row r="88" spans="1:17" hidden="1" x14ac:dyDescent="0.25">
      <c r="A88" s="243">
        <v>2220</v>
      </c>
      <c r="B88" s="111" t="s">
        <v>97</v>
      </c>
      <c r="C88" s="112">
        <f t="shared" si="24"/>
        <v>0</v>
      </c>
      <c r="D88" s="244">
        <f>SUM(D89:D93)</f>
        <v>0</v>
      </c>
      <c r="E88" s="245">
        <f t="shared" ref="E88" si="76">SUM(E89:E93)</f>
        <v>0</v>
      </c>
      <c r="F88" s="120">
        <f>SUM(F89:F93)</f>
        <v>0</v>
      </c>
      <c r="G88" s="246">
        <f>SUM(G89:G93)</f>
        <v>0</v>
      </c>
      <c r="H88" s="245">
        <f t="shared" ref="H88:O88" si="77">SUM(H89:H93)</f>
        <v>0</v>
      </c>
      <c r="I88" s="241">
        <f t="shared" si="77"/>
        <v>0</v>
      </c>
      <c r="J88" s="244">
        <f t="shared" si="77"/>
        <v>0</v>
      </c>
      <c r="K88" s="245">
        <f t="shared" si="77"/>
        <v>0</v>
      </c>
      <c r="L88" s="120">
        <f t="shared" si="77"/>
        <v>0</v>
      </c>
      <c r="M88" s="246">
        <f t="shared" si="77"/>
        <v>0</v>
      </c>
      <c r="N88" s="245">
        <f t="shared" si="77"/>
        <v>0</v>
      </c>
      <c r="O88" s="241">
        <f t="shared" si="77"/>
        <v>0</v>
      </c>
      <c r="P88" s="242"/>
      <c r="Q88" s="2"/>
    </row>
    <row r="89" spans="1:17" hidden="1" x14ac:dyDescent="0.25">
      <c r="A89" s="62">
        <v>2221</v>
      </c>
      <c r="B89" s="111" t="s">
        <v>98</v>
      </c>
      <c r="C89" s="112">
        <f t="shared" si="24"/>
        <v>0</v>
      </c>
      <c r="D89" s="238">
        <v>0</v>
      </c>
      <c r="E89" s="239"/>
      <c r="F89" s="120">
        <f t="shared" ref="F89:F93" si="78">D89+E89</f>
        <v>0</v>
      </c>
      <c r="G89" s="240"/>
      <c r="H89" s="239"/>
      <c r="I89" s="241">
        <f t="shared" ref="I89:I93" si="79">G89+H89</f>
        <v>0</v>
      </c>
      <c r="J89" s="238"/>
      <c r="K89" s="239"/>
      <c r="L89" s="120">
        <f t="shared" ref="L89:L93" si="80">J89+K89</f>
        <v>0</v>
      </c>
      <c r="M89" s="240"/>
      <c r="N89" s="239"/>
      <c r="O89" s="241">
        <f t="shared" ref="O89:O93" si="81">M89+N89</f>
        <v>0</v>
      </c>
      <c r="P89" s="242"/>
      <c r="Q89" s="2"/>
    </row>
    <row r="90" spans="1:17" hidden="1" x14ac:dyDescent="0.25">
      <c r="A90" s="62">
        <v>2222</v>
      </c>
      <c r="B90" s="111" t="s">
        <v>99</v>
      </c>
      <c r="C90" s="112">
        <f t="shared" si="24"/>
        <v>0</v>
      </c>
      <c r="D90" s="238">
        <v>0</v>
      </c>
      <c r="E90" s="239"/>
      <c r="F90" s="120">
        <f t="shared" si="78"/>
        <v>0</v>
      </c>
      <c r="G90" s="240"/>
      <c r="H90" s="239"/>
      <c r="I90" s="241">
        <f t="shared" si="79"/>
        <v>0</v>
      </c>
      <c r="J90" s="238"/>
      <c r="K90" s="239"/>
      <c r="L90" s="120">
        <f t="shared" si="80"/>
        <v>0</v>
      </c>
      <c r="M90" s="240"/>
      <c r="N90" s="239"/>
      <c r="O90" s="241">
        <f t="shared" si="81"/>
        <v>0</v>
      </c>
      <c r="P90" s="242"/>
      <c r="Q90" s="2"/>
    </row>
    <row r="91" spans="1:17" hidden="1" x14ac:dyDescent="0.25">
      <c r="A91" s="62">
        <v>2223</v>
      </c>
      <c r="B91" s="111" t="s">
        <v>100</v>
      </c>
      <c r="C91" s="112">
        <f t="shared" si="24"/>
        <v>0</v>
      </c>
      <c r="D91" s="238">
        <v>0</v>
      </c>
      <c r="E91" s="239"/>
      <c r="F91" s="120">
        <f t="shared" si="78"/>
        <v>0</v>
      </c>
      <c r="G91" s="240"/>
      <c r="H91" s="239"/>
      <c r="I91" s="241">
        <f t="shared" si="79"/>
        <v>0</v>
      </c>
      <c r="J91" s="238"/>
      <c r="K91" s="239"/>
      <c r="L91" s="120">
        <f t="shared" si="80"/>
        <v>0</v>
      </c>
      <c r="M91" s="240"/>
      <c r="N91" s="239"/>
      <c r="O91" s="241">
        <f t="shared" si="81"/>
        <v>0</v>
      </c>
      <c r="P91" s="242"/>
      <c r="Q91" s="2"/>
    </row>
    <row r="92" spans="1:17" ht="36" hidden="1" x14ac:dyDescent="0.25">
      <c r="A92" s="62">
        <v>2224</v>
      </c>
      <c r="B92" s="111" t="s">
        <v>101</v>
      </c>
      <c r="C92" s="112">
        <f t="shared" si="24"/>
        <v>0</v>
      </c>
      <c r="D92" s="238">
        <v>0</v>
      </c>
      <c r="E92" s="239"/>
      <c r="F92" s="120">
        <f t="shared" si="78"/>
        <v>0</v>
      </c>
      <c r="G92" s="240"/>
      <c r="H92" s="239"/>
      <c r="I92" s="241">
        <f t="shared" si="79"/>
        <v>0</v>
      </c>
      <c r="J92" s="238"/>
      <c r="K92" s="239"/>
      <c r="L92" s="120">
        <f t="shared" si="80"/>
        <v>0</v>
      </c>
      <c r="M92" s="240"/>
      <c r="N92" s="239"/>
      <c r="O92" s="241">
        <f t="shared" si="81"/>
        <v>0</v>
      </c>
      <c r="P92" s="242"/>
      <c r="Q92" s="2"/>
    </row>
    <row r="93" spans="1:17" ht="24" hidden="1" x14ac:dyDescent="0.25">
      <c r="A93" s="62">
        <v>2229</v>
      </c>
      <c r="B93" s="111" t="s">
        <v>102</v>
      </c>
      <c r="C93" s="112">
        <f t="shared" si="24"/>
        <v>0</v>
      </c>
      <c r="D93" s="238">
        <v>0</v>
      </c>
      <c r="E93" s="239"/>
      <c r="F93" s="120">
        <f t="shared" si="78"/>
        <v>0</v>
      </c>
      <c r="G93" s="240"/>
      <c r="H93" s="239"/>
      <c r="I93" s="241">
        <f t="shared" si="79"/>
        <v>0</v>
      </c>
      <c r="J93" s="238"/>
      <c r="K93" s="239"/>
      <c r="L93" s="120">
        <f t="shared" si="80"/>
        <v>0</v>
      </c>
      <c r="M93" s="240"/>
      <c r="N93" s="239"/>
      <c r="O93" s="241">
        <f t="shared" si="81"/>
        <v>0</v>
      </c>
      <c r="P93" s="242"/>
      <c r="Q93" s="2"/>
    </row>
    <row r="94" spans="1:17" ht="36" x14ac:dyDescent="0.25">
      <c r="A94" s="243">
        <v>2230</v>
      </c>
      <c r="B94" s="111" t="s">
        <v>103</v>
      </c>
      <c r="C94" s="112">
        <f t="shared" si="24"/>
        <v>2000</v>
      </c>
      <c r="D94" s="244">
        <f>SUM(D95:D101)</f>
        <v>2000</v>
      </c>
      <c r="E94" s="241">
        <f t="shared" ref="E94" si="82">SUM(E95:E101)</f>
        <v>0</v>
      </c>
      <c r="F94" s="368">
        <f>SUM(F95:F101)</f>
        <v>2000</v>
      </c>
      <c r="G94" s="246">
        <f>SUM(G95:G101)</f>
        <v>0</v>
      </c>
      <c r="H94" s="241">
        <f t="shared" ref="H94:N94" si="83">SUM(H95:H101)</f>
        <v>0</v>
      </c>
      <c r="I94" s="368">
        <f t="shared" si="83"/>
        <v>0</v>
      </c>
      <c r="J94" s="244">
        <f t="shared" si="83"/>
        <v>0</v>
      </c>
      <c r="K94" s="245">
        <f t="shared" si="83"/>
        <v>0</v>
      </c>
      <c r="L94" s="120">
        <f t="shared" si="83"/>
        <v>0</v>
      </c>
      <c r="M94" s="246">
        <f t="shared" si="83"/>
        <v>0</v>
      </c>
      <c r="N94" s="245">
        <f t="shared" si="83"/>
        <v>0</v>
      </c>
      <c r="O94" s="241">
        <f>SUM(O95:O101)</f>
        <v>0</v>
      </c>
      <c r="P94" s="242"/>
      <c r="Q94" s="2"/>
    </row>
    <row r="95" spans="1:17" ht="24" hidden="1" x14ac:dyDescent="0.25">
      <c r="A95" s="62">
        <v>2231</v>
      </c>
      <c r="B95" s="111" t="s">
        <v>104</v>
      </c>
      <c r="C95" s="112">
        <f t="shared" si="24"/>
        <v>0</v>
      </c>
      <c r="D95" s="238">
        <v>0</v>
      </c>
      <c r="E95" s="239"/>
      <c r="F95" s="120">
        <f t="shared" ref="F95:F101" si="84">D95+E95</f>
        <v>0</v>
      </c>
      <c r="G95" s="240"/>
      <c r="H95" s="239"/>
      <c r="I95" s="241">
        <f t="shared" ref="I95:I101" si="85">G95+H95</f>
        <v>0</v>
      </c>
      <c r="J95" s="238"/>
      <c r="K95" s="239"/>
      <c r="L95" s="120">
        <f t="shared" ref="L95:L101" si="86">J95+K95</f>
        <v>0</v>
      </c>
      <c r="M95" s="240"/>
      <c r="N95" s="239"/>
      <c r="O95" s="241">
        <f t="shared" ref="O95:O101" si="87">M95+N95</f>
        <v>0</v>
      </c>
      <c r="P95" s="242"/>
      <c r="Q95" s="2"/>
    </row>
    <row r="96" spans="1:17" ht="24" hidden="1" x14ac:dyDescent="0.25">
      <c r="A96" s="62">
        <v>2232</v>
      </c>
      <c r="B96" s="111" t="s">
        <v>105</v>
      </c>
      <c r="C96" s="112">
        <f t="shared" si="24"/>
        <v>0</v>
      </c>
      <c r="D96" s="238">
        <v>0</v>
      </c>
      <c r="E96" s="239"/>
      <c r="F96" s="120">
        <f t="shared" si="84"/>
        <v>0</v>
      </c>
      <c r="G96" s="240"/>
      <c r="H96" s="239"/>
      <c r="I96" s="241">
        <f t="shared" si="85"/>
        <v>0</v>
      </c>
      <c r="J96" s="238"/>
      <c r="K96" s="239"/>
      <c r="L96" s="120">
        <f t="shared" si="86"/>
        <v>0</v>
      </c>
      <c r="M96" s="240"/>
      <c r="N96" s="239"/>
      <c r="O96" s="241">
        <f t="shared" si="87"/>
        <v>0</v>
      </c>
      <c r="P96" s="242"/>
      <c r="Q96" s="2"/>
    </row>
    <row r="97" spans="1:17" hidden="1" x14ac:dyDescent="0.25">
      <c r="A97" s="53">
        <v>2233</v>
      </c>
      <c r="B97" s="99" t="s">
        <v>106</v>
      </c>
      <c r="C97" s="100">
        <f t="shared" si="24"/>
        <v>0</v>
      </c>
      <c r="D97" s="152">
        <v>0</v>
      </c>
      <c r="E97" s="150"/>
      <c r="F97" s="108">
        <f t="shared" si="84"/>
        <v>0</v>
      </c>
      <c r="G97" s="149"/>
      <c r="H97" s="150"/>
      <c r="I97" s="151">
        <f t="shared" si="85"/>
        <v>0</v>
      </c>
      <c r="J97" s="152"/>
      <c r="K97" s="150"/>
      <c r="L97" s="108">
        <f t="shared" si="86"/>
        <v>0</v>
      </c>
      <c r="M97" s="149"/>
      <c r="N97" s="150"/>
      <c r="O97" s="151">
        <f t="shared" si="87"/>
        <v>0</v>
      </c>
      <c r="P97" s="237"/>
      <c r="Q97" s="2"/>
    </row>
    <row r="98" spans="1:17" ht="24" hidden="1" x14ac:dyDescent="0.25">
      <c r="A98" s="62">
        <v>2234</v>
      </c>
      <c r="B98" s="111" t="s">
        <v>107</v>
      </c>
      <c r="C98" s="112">
        <f t="shared" si="24"/>
        <v>0</v>
      </c>
      <c r="D98" s="238">
        <v>0</v>
      </c>
      <c r="E98" s="239"/>
      <c r="F98" s="120">
        <f t="shared" si="84"/>
        <v>0</v>
      </c>
      <c r="G98" s="240"/>
      <c r="H98" s="239"/>
      <c r="I98" s="241">
        <f t="shared" si="85"/>
        <v>0</v>
      </c>
      <c r="J98" s="238"/>
      <c r="K98" s="239"/>
      <c r="L98" s="120">
        <f t="shared" si="86"/>
        <v>0</v>
      </c>
      <c r="M98" s="240"/>
      <c r="N98" s="239"/>
      <c r="O98" s="241">
        <f t="shared" si="87"/>
        <v>0</v>
      </c>
      <c r="P98" s="242"/>
      <c r="Q98" s="2"/>
    </row>
    <row r="99" spans="1:17" ht="24" hidden="1" x14ac:dyDescent="0.25">
      <c r="A99" s="62">
        <v>2235</v>
      </c>
      <c r="B99" s="111" t="s">
        <v>108</v>
      </c>
      <c r="C99" s="112">
        <f t="shared" si="24"/>
        <v>0</v>
      </c>
      <c r="D99" s="238">
        <v>0</v>
      </c>
      <c r="E99" s="239"/>
      <c r="F99" s="120">
        <f t="shared" si="84"/>
        <v>0</v>
      </c>
      <c r="G99" s="240"/>
      <c r="H99" s="239"/>
      <c r="I99" s="241">
        <f t="shared" si="85"/>
        <v>0</v>
      </c>
      <c r="J99" s="238"/>
      <c r="K99" s="239"/>
      <c r="L99" s="120">
        <f t="shared" si="86"/>
        <v>0</v>
      </c>
      <c r="M99" s="240"/>
      <c r="N99" s="239"/>
      <c r="O99" s="241">
        <f t="shared" si="87"/>
        <v>0</v>
      </c>
      <c r="P99" s="242"/>
      <c r="Q99" s="2"/>
    </row>
    <row r="100" spans="1:17" hidden="1" x14ac:dyDescent="0.25">
      <c r="A100" s="62">
        <v>2236</v>
      </c>
      <c r="B100" s="111" t="s">
        <v>109</v>
      </c>
      <c r="C100" s="112">
        <f t="shared" si="24"/>
        <v>0</v>
      </c>
      <c r="D100" s="238">
        <v>0</v>
      </c>
      <c r="E100" s="239"/>
      <c r="F100" s="120">
        <f t="shared" si="84"/>
        <v>0</v>
      </c>
      <c r="G100" s="240"/>
      <c r="H100" s="239"/>
      <c r="I100" s="241">
        <f t="shared" si="85"/>
        <v>0</v>
      </c>
      <c r="J100" s="238"/>
      <c r="K100" s="239"/>
      <c r="L100" s="120">
        <f t="shared" si="86"/>
        <v>0</v>
      </c>
      <c r="M100" s="240"/>
      <c r="N100" s="239"/>
      <c r="O100" s="241">
        <f t="shared" si="87"/>
        <v>0</v>
      </c>
      <c r="P100" s="242"/>
      <c r="Q100" s="2"/>
    </row>
    <row r="101" spans="1:17" x14ac:dyDescent="0.25">
      <c r="A101" s="62">
        <v>2239</v>
      </c>
      <c r="B101" s="111" t="s">
        <v>110</v>
      </c>
      <c r="C101" s="112">
        <f t="shared" si="24"/>
        <v>2000</v>
      </c>
      <c r="D101" s="238">
        <v>2000</v>
      </c>
      <c r="E101" s="367"/>
      <c r="F101" s="368">
        <f t="shared" si="84"/>
        <v>2000</v>
      </c>
      <c r="G101" s="240"/>
      <c r="H101" s="367"/>
      <c r="I101" s="368">
        <f t="shared" si="85"/>
        <v>0</v>
      </c>
      <c r="J101" s="238"/>
      <c r="K101" s="239"/>
      <c r="L101" s="120">
        <f t="shared" si="86"/>
        <v>0</v>
      </c>
      <c r="M101" s="240"/>
      <c r="N101" s="239"/>
      <c r="O101" s="241">
        <f t="shared" si="87"/>
        <v>0</v>
      </c>
      <c r="P101" s="242"/>
      <c r="Q101" s="2"/>
    </row>
    <row r="102" spans="1:17" ht="24" x14ac:dyDescent="0.25">
      <c r="A102" s="243">
        <v>2240</v>
      </c>
      <c r="B102" s="111" t="s">
        <v>111</v>
      </c>
      <c r="C102" s="112">
        <f t="shared" si="24"/>
        <v>187923</v>
      </c>
      <c r="D102" s="244">
        <f>SUM(D103:D110)</f>
        <v>187923</v>
      </c>
      <c r="E102" s="241">
        <f t="shared" ref="E102" si="88">SUM(E103:E110)</f>
        <v>0</v>
      </c>
      <c r="F102" s="368">
        <f>SUM(F103:F110)</f>
        <v>187923</v>
      </c>
      <c r="G102" s="246">
        <f>SUM(G103:G110)</f>
        <v>0</v>
      </c>
      <c r="H102" s="241">
        <f t="shared" ref="H102:N102" si="89">SUM(H103:H110)</f>
        <v>0</v>
      </c>
      <c r="I102" s="368">
        <f t="shared" si="89"/>
        <v>0</v>
      </c>
      <c r="J102" s="244">
        <f t="shared" si="89"/>
        <v>0</v>
      </c>
      <c r="K102" s="245">
        <f t="shared" si="89"/>
        <v>0</v>
      </c>
      <c r="L102" s="120">
        <f t="shared" si="89"/>
        <v>0</v>
      </c>
      <c r="M102" s="246">
        <f t="shared" si="89"/>
        <v>0</v>
      </c>
      <c r="N102" s="245">
        <f t="shared" si="89"/>
        <v>0</v>
      </c>
      <c r="O102" s="241">
        <f>SUM(O103:O110)</f>
        <v>0</v>
      </c>
      <c r="P102" s="242"/>
      <c r="Q102" s="2"/>
    </row>
    <row r="103" spans="1:17" x14ac:dyDescent="0.25">
      <c r="A103" s="62">
        <v>2241</v>
      </c>
      <c r="B103" s="111" t="s">
        <v>112</v>
      </c>
      <c r="C103" s="112">
        <f t="shared" si="24"/>
        <v>187923</v>
      </c>
      <c r="D103" s="238">
        <v>187923</v>
      </c>
      <c r="E103" s="367"/>
      <c r="F103" s="368">
        <f t="shared" ref="F103:F110" si="90">D103+E103</f>
        <v>187923</v>
      </c>
      <c r="G103" s="240"/>
      <c r="H103" s="367"/>
      <c r="I103" s="368">
        <f t="shared" ref="I103:I110" si="91">G103+H103</f>
        <v>0</v>
      </c>
      <c r="J103" s="238"/>
      <c r="K103" s="239"/>
      <c r="L103" s="120">
        <f t="shared" ref="L103:L110" si="92">J103+K103</f>
        <v>0</v>
      </c>
      <c r="M103" s="240"/>
      <c r="N103" s="239"/>
      <c r="O103" s="241">
        <f t="shared" ref="O103:O110" si="93">M103+N103</f>
        <v>0</v>
      </c>
      <c r="P103" s="242"/>
      <c r="Q103" s="2"/>
    </row>
    <row r="104" spans="1:17" hidden="1" x14ac:dyDescent="0.25">
      <c r="A104" s="62">
        <v>2242</v>
      </c>
      <c r="B104" s="111" t="s">
        <v>113</v>
      </c>
      <c r="C104" s="112">
        <f t="shared" si="24"/>
        <v>0</v>
      </c>
      <c r="D104" s="238">
        <v>0</v>
      </c>
      <c r="E104" s="239"/>
      <c r="F104" s="120">
        <f t="shared" si="90"/>
        <v>0</v>
      </c>
      <c r="G104" s="240"/>
      <c r="H104" s="239"/>
      <c r="I104" s="241">
        <f t="shared" si="91"/>
        <v>0</v>
      </c>
      <c r="J104" s="238"/>
      <c r="K104" s="239"/>
      <c r="L104" s="120">
        <f t="shared" si="92"/>
        <v>0</v>
      </c>
      <c r="M104" s="240"/>
      <c r="N104" s="239"/>
      <c r="O104" s="241">
        <f t="shared" si="93"/>
        <v>0</v>
      </c>
      <c r="P104" s="242"/>
      <c r="Q104" s="2"/>
    </row>
    <row r="105" spans="1:17" ht="24" hidden="1" x14ac:dyDescent="0.25">
      <c r="A105" s="62">
        <v>2243</v>
      </c>
      <c r="B105" s="111" t="s">
        <v>114</v>
      </c>
      <c r="C105" s="112">
        <f t="shared" si="24"/>
        <v>0</v>
      </c>
      <c r="D105" s="238">
        <v>0</v>
      </c>
      <c r="E105" s="239"/>
      <c r="F105" s="120">
        <f t="shared" si="90"/>
        <v>0</v>
      </c>
      <c r="G105" s="240"/>
      <c r="H105" s="239"/>
      <c r="I105" s="241">
        <f t="shared" si="91"/>
        <v>0</v>
      </c>
      <c r="J105" s="238"/>
      <c r="K105" s="239"/>
      <c r="L105" s="120">
        <f t="shared" si="92"/>
        <v>0</v>
      </c>
      <c r="M105" s="240"/>
      <c r="N105" s="239"/>
      <c r="O105" s="241">
        <f t="shared" si="93"/>
        <v>0</v>
      </c>
      <c r="P105" s="242"/>
      <c r="Q105" s="2"/>
    </row>
    <row r="106" spans="1:17" hidden="1" x14ac:dyDescent="0.25">
      <c r="A106" s="62">
        <v>2244</v>
      </c>
      <c r="B106" s="111" t="s">
        <v>115</v>
      </c>
      <c r="C106" s="112">
        <f t="shared" si="24"/>
        <v>0</v>
      </c>
      <c r="D106" s="238">
        <v>0</v>
      </c>
      <c r="E106" s="239"/>
      <c r="F106" s="120">
        <f t="shared" si="90"/>
        <v>0</v>
      </c>
      <c r="G106" s="240"/>
      <c r="H106" s="239"/>
      <c r="I106" s="241">
        <f t="shared" si="91"/>
        <v>0</v>
      </c>
      <c r="J106" s="238"/>
      <c r="K106" s="239"/>
      <c r="L106" s="120">
        <f t="shared" si="92"/>
        <v>0</v>
      </c>
      <c r="M106" s="240"/>
      <c r="N106" s="239"/>
      <c r="O106" s="241">
        <f t="shared" si="93"/>
        <v>0</v>
      </c>
      <c r="P106" s="242"/>
      <c r="Q106" s="2"/>
    </row>
    <row r="107" spans="1:17" hidden="1" x14ac:dyDescent="0.25">
      <c r="A107" s="62">
        <v>2246</v>
      </c>
      <c r="B107" s="111" t="s">
        <v>116</v>
      </c>
      <c r="C107" s="112">
        <f t="shared" si="24"/>
        <v>0</v>
      </c>
      <c r="D107" s="238">
        <v>0</v>
      </c>
      <c r="E107" s="239"/>
      <c r="F107" s="120">
        <f t="shared" si="90"/>
        <v>0</v>
      </c>
      <c r="G107" s="240"/>
      <c r="H107" s="239"/>
      <c r="I107" s="241">
        <f t="shared" si="91"/>
        <v>0</v>
      </c>
      <c r="J107" s="238"/>
      <c r="K107" s="239"/>
      <c r="L107" s="120">
        <f t="shared" si="92"/>
        <v>0</v>
      </c>
      <c r="M107" s="240"/>
      <c r="N107" s="239"/>
      <c r="O107" s="241">
        <f t="shared" si="93"/>
        <v>0</v>
      </c>
      <c r="P107" s="242"/>
      <c r="Q107" s="2"/>
    </row>
    <row r="108" spans="1:17" hidden="1" x14ac:dyDescent="0.25">
      <c r="A108" s="62">
        <v>2247</v>
      </c>
      <c r="B108" s="111" t="s">
        <v>117</v>
      </c>
      <c r="C108" s="112">
        <f t="shared" si="24"/>
        <v>0</v>
      </c>
      <c r="D108" s="238">
        <v>0</v>
      </c>
      <c r="E108" s="239"/>
      <c r="F108" s="120">
        <f t="shared" si="90"/>
        <v>0</v>
      </c>
      <c r="G108" s="240"/>
      <c r="H108" s="239"/>
      <c r="I108" s="241">
        <f t="shared" si="91"/>
        <v>0</v>
      </c>
      <c r="J108" s="238"/>
      <c r="K108" s="239"/>
      <c r="L108" s="120">
        <f t="shared" si="92"/>
        <v>0</v>
      </c>
      <c r="M108" s="240"/>
      <c r="N108" s="239"/>
      <c r="O108" s="241">
        <f t="shared" si="93"/>
        <v>0</v>
      </c>
      <c r="P108" s="242"/>
      <c r="Q108" s="2"/>
    </row>
    <row r="109" spans="1:17" ht="24" hidden="1" x14ac:dyDescent="0.25">
      <c r="A109" s="62">
        <v>2248</v>
      </c>
      <c r="B109" s="111" t="s">
        <v>118</v>
      </c>
      <c r="C109" s="112">
        <f t="shared" si="24"/>
        <v>0</v>
      </c>
      <c r="D109" s="238">
        <v>0</v>
      </c>
      <c r="E109" s="239"/>
      <c r="F109" s="120">
        <f t="shared" si="90"/>
        <v>0</v>
      </c>
      <c r="G109" s="240"/>
      <c r="H109" s="239"/>
      <c r="I109" s="241">
        <f t="shared" si="91"/>
        <v>0</v>
      </c>
      <c r="J109" s="238"/>
      <c r="K109" s="239"/>
      <c r="L109" s="120">
        <f t="shared" si="92"/>
        <v>0</v>
      </c>
      <c r="M109" s="240"/>
      <c r="N109" s="239"/>
      <c r="O109" s="241">
        <f t="shared" si="93"/>
        <v>0</v>
      </c>
      <c r="P109" s="242"/>
      <c r="Q109" s="2"/>
    </row>
    <row r="110" spans="1:17" ht="24" hidden="1" x14ac:dyDescent="0.25">
      <c r="A110" s="62">
        <v>2249</v>
      </c>
      <c r="B110" s="111" t="s">
        <v>119</v>
      </c>
      <c r="C110" s="112">
        <f t="shared" si="24"/>
        <v>0</v>
      </c>
      <c r="D110" s="238">
        <v>0</v>
      </c>
      <c r="E110" s="239"/>
      <c r="F110" s="120">
        <f t="shared" si="90"/>
        <v>0</v>
      </c>
      <c r="G110" s="240"/>
      <c r="H110" s="239"/>
      <c r="I110" s="241">
        <f t="shared" si="91"/>
        <v>0</v>
      </c>
      <c r="J110" s="238"/>
      <c r="K110" s="239"/>
      <c r="L110" s="120">
        <f t="shared" si="92"/>
        <v>0</v>
      </c>
      <c r="M110" s="240"/>
      <c r="N110" s="239"/>
      <c r="O110" s="241">
        <f t="shared" si="93"/>
        <v>0</v>
      </c>
      <c r="P110" s="242"/>
      <c r="Q110" s="2"/>
    </row>
    <row r="111" spans="1:17" hidden="1" x14ac:dyDescent="0.25">
      <c r="A111" s="243">
        <v>2250</v>
      </c>
      <c r="B111" s="111" t="s">
        <v>120</v>
      </c>
      <c r="C111" s="112">
        <f t="shared" si="24"/>
        <v>0</v>
      </c>
      <c r="D111" s="244">
        <f>SUM(D112:D114)</f>
        <v>0</v>
      </c>
      <c r="E111" s="245">
        <f t="shared" ref="E111" si="94">SUM(E112:E114)</f>
        <v>0</v>
      </c>
      <c r="F111" s="120">
        <f>SUM(F112:F114)</f>
        <v>0</v>
      </c>
      <c r="G111" s="246">
        <f>SUM(G112:G114)</f>
        <v>0</v>
      </c>
      <c r="H111" s="245">
        <f t="shared" ref="H111:N111" si="95">SUM(H112:H114)</f>
        <v>0</v>
      </c>
      <c r="I111" s="241">
        <f t="shared" si="95"/>
        <v>0</v>
      </c>
      <c r="J111" s="244">
        <f t="shared" si="95"/>
        <v>0</v>
      </c>
      <c r="K111" s="245">
        <f t="shared" si="95"/>
        <v>0</v>
      </c>
      <c r="L111" s="120">
        <f t="shared" si="95"/>
        <v>0</v>
      </c>
      <c r="M111" s="246">
        <f t="shared" si="95"/>
        <v>0</v>
      </c>
      <c r="N111" s="245">
        <f t="shared" si="95"/>
        <v>0</v>
      </c>
      <c r="O111" s="241">
        <f>SUM(O112:O114)</f>
        <v>0</v>
      </c>
      <c r="P111" s="242"/>
      <c r="Q111" s="2"/>
    </row>
    <row r="112" spans="1:17" hidden="1" x14ac:dyDescent="0.25">
      <c r="A112" s="62">
        <v>2251</v>
      </c>
      <c r="B112" s="111" t="s">
        <v>121</v>
      </c>
      <c r="C112" s="112">
        <f t="shared" si="24"/>
        <v>0</v>
      </c>
      <c r="D112" s="238">
        <v>0</v>
      </c>
      <c r="E112" s="239"/>
      <c r="F112" s="120">
        <f t="shared" ref="F112:F114" si="96">D112+E112</f>
        <v>0</v>
      </c>
      <c r="G112" s="240"/>
      <c r="H112" s="239"/>
      <c r="I112" s="241">
        <f t="shared" ref="I112:I114" si="97">G112+H112</f>
        <v>0</v>
      </c>
      <c r="J112" s="238"/>
      <c r="K112" s="239"/>
      <c r="L112" s="120">
        <f t="shared" ref="L112:L114" si="98">J112+K112</f>
        <v>0</v>
      </c>
      <c r="M112" s="240"/>
      <c r="N112" s="239"/>
      <c r="O112" s="241">
        <f t="shared" ref="O112:O114" si="99">M112+N112</f>
        <v>0</v>
      </c>
      <c r="P112" s="242"/>
      <c r="Q112" s="2"/>
    </row>
    <row r="113" spans="1:17" hidden="1" x14ac:dyDescent="0.25">
      <c r="A113" s="62">
        <v>2252</v>
      </c>
      <c r="B113" s="111" t="s">
        <v>122</v>
      </c>
      <c r="C113" s="112">
        <f t="shared" ref="C113:C176" si="100">SUM(F113,I113,L113,O113)</f>
        <v>0</v>
      </c>
      <c r="D113" s="238">
        <v>0</v>
      </c>
      <c r="E113" s="239"/>
      <c r="F113" s="120">
        <f t="shared" si="96"/>
        <v>0</v>
      </c>
      <c r="G113" s="240"/>
      <c r="H113" s="239"/>
      <c r="I113" s="241">
        <f t="shared" si="97"/>
        <v>0</v>
      </c>
      <c r="J113" s="238"/>
      <c r="K113" s="239"/>
      <c r="L113" s="120">
        <f t="shared" si="98"/>
        <v>0</v>
      </c>
      <c r="M113" s="240"/>
      <c r="N113" s="239"/>
      <c r="O113" s="241">
        <f t="shared" si="99"/>
        <v>0</v>
      </c>
      <c r="P113" s="242"/>
      <c r="Q113" s="2"/>
    </row>
    <row r="114" spans="1:17" hidden="1" x14ac:dyDescent="0.25">
      <c r="A114" s="62">
        <v>2259</v>
      </c>
      <c r="B114" s="111" t="s">
        <v>123</v>
      </c>
      <c r="C114" s="112">
        <f t="shared" si="100"/>
        <v>0</v>
      </c>
      <c r="D114" s="238">
        <v>0</v>
      </c>
      <c r="E114" s="239"/>
      <c r="F114" s="120">
        <f t="shared" si="96"/>
        <v>0</v>
      </c>
      <c r="G114" s="240"/>
      <c r="H114" s="239"/>
      <c r="I114" s="241">
        <f t="shared" si="97"/>
        <v>0</v>
      </c>
      <c r="J114" s="238"/>
      <c r="K114" s="239"/>
      <c r="L114" s="120">
        <f t="shared" si="98"/>
        <v>0</v>
      </c>
      <c r="M114" s="240"/>
      <c r="N114" s="239"/>
      <c r="O114" s="241">
        <f t="shared" si="99"/>
        <v>0</v>
      </c>
      <c r="P114" s="242"/>
      <c r="Q114" s="2"/>
    </row>
    <row r="115" spans="1:17" hidden="1" x14ac:dyDescent="0.25">
      <c r="A115" s="243">
        <v>2260</v>
      </c>
      <c r="B115" s="111" t="s">
        <v>124</v>
      </c>
      <c r="C115" s="112">
        <f t="shared" si="100"/>
        <v>0</v>
      </c>
      <c r="D115" s="244">
        <f>SUM(D116:D120)</f>
        <v>0</v>
      </c>
      <c r="E115" s="245">
        <f t="shared" ref="E115" si="101">SUM(E116:E120)</f>
        <v>0</v>
      </c>
      <c r="F115" s="120">
        <f>SUM(F116:F120)</f>
        <v>0</v>
      </c>
      <c r="G115" s="246">
        <f>SUM(G116:G120)</f>
        <v>0</v>
      </c>
      <c r="H115" s="245">
        <f t="shared" ref="H115:N115" si="102">SUM(H116:H120)</f>
        <v>0</v>
      </c>
      <c r="I115" s="241">
        <f t="shared" si="102"/>
        <v>0</v>
      </c>
      <c r="J115" s="244">
        <f t="shared" si="102"/>
        <v>0</v>
      </c>
      <c r="K115" s="245">
        <f t="shared" si="102"/>
        <v>0</v>
      </c>
      <c r="L115" s="120">
        <f t="shared" si="102"/>
        <v>0</v>
      </c>
      <c r="M115" s="246">
        <f t="shared" si="102"/>
        <v>0</v>
      </c>
      <c r="N115" s="245">
        <f t="shared" si="102"/>
        <v>0</v>
      </c>
      <c r="O115" s="241">
        <f>SUM(O116:O120)</f>
        <v>0</v>
      </c>
      <c r="P115" s="242"/>
      <c r="Q115" s="2"/>
    </row>
    <row r="116" spans="1:17" hidden="1" x14ac:dyDescent="0.25">
      <c r="A116" s="62">
        <v>2261</v>
      </c>
      <c r="B116" s="111" t="s">
        <v>125</v>
      </c>
      <c r="C116" s="112">
        <f t="shared" si="100"/>
        <v>0</v>
      </c>
      <c r="D116" s="238">
        <v>0</v>
      </c>
      <c r="E116" s="239"/>
      <c r="F116" s="120">
        <f t="shared" ref="F116:F120" si="103">D116+E116</f>
        <v>0</v>
      </c>
      <c r="G116" s="240"/>
      <c r="H116" s="239"/>
      <c r="I116" s="241">
        <f t="shared" ref="I116:I120" si="104">G116+H116</f>
        <v>0</v>
      </c>
      <c r="J116" s="238"/>
      <c r="K116" s="239"/>
      <c r="L116" s="120">
        <f t="shared" ref="L116:L120" si="105">J116+K116</f>
        <v>0</v>
      </c>
      <c r="M116" s="240"/>
      <c r="N116" s="239"/>
      <c r="O116" s="241">
        <f t="shared" ref="O116:O120" si="106">M116+N116</f>
        <v>0</v>
      </c>
      <c r="P116" s="242"/>
      <c r="Q116" s="2"/>
    </row>
    <row r="117" spans="1:17" hidden="1" x14ac:dyDescent="0.25">
      <c r="A117" s="62">
        <v>2262</v>
      </c>
      <c r="B117" s="111" t="s">
        <v>126</v>
      </c>
      <c r="C117" s="112">
        <f t="shared" si="100"/>
        <v>0</v>
      </c>
      <c r="D117" s="238">
        <v>0</v>
      </c>
      <c r="E117" s="239"/>
      <c r="F117" s="120">
        <f t="shared" si="103"/>
        <v>0</v>
      </c>
      <c r="G117" s="240"/>
      <c r="H117" s="239"/>
      <c r="I117" s="241">
        <f t="shared" si="104"/>
        <v>0</v>
      </c>
      <c r="J117" s="238"/>
      <c r="K117" s="239"/>
      <c r="L117" s="120">
        <f t="shared" si="105"/>
        <v>0</v>
      </c>
      <c r="M117" s="240"/>
      <c r="N117" s="239"/>
      <c r="O117" s="241">
        <f t="shared" si="106"/>
        <v>0</v>
      </c>
      <c r="P117" s="242"/>
      <c r="Q117" s="2"/>
    </row>
    <row r="118" spans="1:17" hidden="1" x14ac:dyDescent="0.25">
      <c r="A118" s="62">
        <v>2263</v>
      </c>
      <c r="B118" s="111" t="s">
        <v>127</v>
      </c>
      <c r="C118" s="112">
        <f t="shared" si="100"/>
        <v>0</v>
      </c>
      <c r="D118" s="238">
        <v>0</v>
      </c>
      <c r="E118" s="239"/>
      <c r="F118" s="120">
        <f t="shared" si="103"/>
        <v>0</v>
      </c>
      <c r="G118" s="240"/>
      <c r="H118" s="239"/>
      <c r="I118" s="241">
        <f t="shared" si="104"/>
        <v>0</v>
      </c>
      <c r="J118" s="238"/>
      <c r="K118" s="239"/>
      <c r="L118" s="120">
        <f t="shared" si="105"/>
        <v>0</v>
      </c>
      <c r="M118" s="240"/>
      <c r="N118" s="239"/>
      <c r="O118" s="241">
        <f t="shared" si="106"/>
        <v>0</v>
      </c>
      <c r="P118" s="242"/>
      <c r="Q118" s="2"/>
    </row>
    <row r="119" spans="1:17" hidden="1" x14ac:dyDescent="0.25">
      <c r="A119" s="62">
        <v>2264</v>
      </c>
      <c r="B119" s="111" t="s">
        <v>128</v>
      </c>
      <c r="C119" s="112">
        <f t="shared" si="100"/>
        <v>0</v>
      </c>
      <c r="D119" s="238">
        <v>0</v>
      </c>
      <c r="E119" s="239"/>
      <c r="F119" s="120">
        <f t="shared" si="103"/>
        <v>0</v>
      </c>
      <c r="G119" s="240"/>
      <c r="H119" s="239"/>
      <c r="I119" s="241">
        <f t="shared" si="104"/>
        <v>0</v>
      </c>
      <c r="J119" s="238"/>
      <c r="K119" s="239"/>
      <c r="L119" s="120">
        <f t="shared" si="105"/>
        <v>0</v>
      </c>
      <c r="M119" s="240"/>
      <c r="N119" s="239"/>
      <c r="O119" s="241">
        <f t="shared" si="106"/>
        <v>0</v>
      </c>
      <c r="P119" s="242"/>
      <c r="Q119" s="2"/>
    </row>
    <row r="120" spans="1:17" hidden="1" x14ac:dyDescent="0.25">
      <c r="A120" s="62">
        <v>2269</v>
      </c>
      <c r="B120" s="111" t="s">
        <v>129</v>
      </c>
      <c r="C120" s="112">
        <f t="shared" si="100"/>
        <v>0</v>
      </c>
      <c r="D120" s="238">
        <v>0</v>
      </c>
      <c r="E120" s="239"/>
      <c r="F120" s="120">
        <f t="shared" si="103"/>
        <v>0</v>
      </c>
      <c r="G120" s="240"/>
      <c r="H120" s="239"/>
      <c r="I120" s="241">
        <f t="shared" si="104"/>
        <v>0</v>
      </c>
      <c r="J120" s="238"/>
      <c r="K120" s="239"/>
      <c r="L120" s="120">
        <f t="shared" si="105"/>
        <v>0</v>
      </c>
      <c r="M120" s="240"/>
      <c r="N120" s="239"/>
      <c r="O120" s="241">
        <f t="shared" si="106"/>
        <v>0</v>
      </c>
      <c r="P120" s="242"/>
      <c r="Q120" s="2"/>
    </row>
    <row r="121" spans="1:17" hidden="1" x14ac:dyDescent="0.25">
      <c r="A121" s="243">
        <v>2270</v>
      </c>
      <c r="B121" s="111" t="s">
        <v>130</v>
      </c>
      <c r="C121" s="112">
        <f t="shared" si="100"/>
        <v>0</v>
      </c>
      <c r="D121" s="244">
        <f>SUM(D122:D126)</f>
        <v>0</v>
      </c>
      <c r="E121" s="245">
        <f t="shared" ref="E121" si="107">SUM(E122:E126)</f>
        <v>0</v>
      </c>
      <c r="F121" s="120">
        <f>SUM(F122:F126)</f>
        <v>0</v>
      </c>
      <c r="G121" s="246">
        <f>SUM(G122:G126)</f>
        <v>0</v>
      </c>
      <c r="H121" s="245">
        <f t="shared" ref="H121:N121" si="108">SUM(H122:H126)</f>
        <v>0</v>
      </c>
      <c r="I121" s="241">
        <f t="shared" si="108"/>
        <v>0</v>
      </c>
      <c r="J121" s="244">
        <f t="shared" si="108"/>
        <v>0</v>
      </c>
      <c r="K121" s="245">
        <f t="shared" si="108"/>
        <v>0</v>
      </c>
      <c r="L121" s="120">
        <f t="shared" si="108"/>
        <v>0</v>
      </c>
      <c r="M121" s="246">
        <f t="shared" si="108"/>
        <v>0</v>
      </c>
      <c r="N121" s="245">
        <f t="shared" si="108"/>
        <v>0</v>
      </c>
      <c r="O121" s="241">
        <f>SUM(O122:O126)</f>
        <v>0</v>
      </c>
      <c r="P121" s="242"/>
      <c r="Q121" s="2"/>
    </row>
    <row r="122" spans="1:17" hidden="1" x14ac:dyDescent="0.25">
      <c r="A122" s="62">
        <v>2272</v>
      </c>
      <c r="B122" s="255" t="s">
        <v>131</v>
      </c>
      <c r="C122" s="112">
        <f t="shared" si="100"/>
        <v>0</v>
      </c>
      <c r="D122" s="238">
        <v>0</v>
      </c>
      <c r="E122" s="239"/>
      <c r="F122" s="120">
        <f t="shared" ref="F122:F126" si="109">D122+E122</f>
        <v>0</v>
      </c>
      <c r="G122" s="240"/>
      <c r="H122" s="239"/>
      <c r="I122" s="241">
        <f t="shared" ref="I122:I126" si="110">G122+H122</f>
        <v>0</v>
      </c>
      <c r="J122" s="238"/>
      <c r="K122" s="239"/>
      <c r="L122" s="120">
        <f t="shared" ref="L122:L126" si="111">J122+K122</f>
        <v>0</v>
      </c>
      <c r="M122" s="240"/>
      <c r="N122" s="239"/>
      <c r="O122" s="241">
        <f t="shared" ref="O122:O126" si="112">M122+N122</f>
        <v>0</v>
      </c>
      <c r="P122" s="242"/>
      <c r="Q122" s="2"/>
    </row>
    <row r="123" spans="1:17" ht="24" hidden="1" x14ac:dyDescent="0.25">
      <c r="A123" s="62">
        <v>2274</v>
      </c>
      <c r="B123" s="256" t="s">
        <v>132</v>
      </c>
      <c r="C123" s="112">
        <f t="shared" si="100"/>
        <v>0</v>
      </c>
      <c r="D123" s="238">
        <v>0</v>
      </c>
      <c r="E123" s="239"/>
      <c r="F123" s="120">
        <f t="shared" si="109"/>
        <v>0</v>
      </c>
      <c r="G123" s="240"/>
      <c r="H123" s="239"/>
      <c r="I123" s="241">
        <f t="shared" si="110"/>
        <v>0</v>
      </c>
      <c r="J123" s="238"/>
      <c r="K123" s="239"/>
      <c r="L123" s="120">
        <f t="shared" si="111"/>
        <v>0</v>
      </c>
      <c r="M123" s="240"/>
      <c r="N123" s="239"/>
      <c r="O123" s="241">
        <f t="shared" si="112"/>
        <v>0</v>
      </c>
      <c r="P123" s="242"/>
      <c r="Q123" s="2"/>
    </row>
    <row r="124" spans="1:17" hidden="1" x14ac:dyDescent="0.25">
      <c r="A124" s="62">
        <v>2275</v>
      </c>
      <c r="B124" s="111" t="s">
        <v>133</v>
      </c>
      <c r="C124" s="112">
        <f t="shared" si="100"/>
        <v>0</v>
      </c>
      <c r="D124" s="238">
        <v>0</v>
      </c>
      <c r="E124" s="239"/>
      <c r="F124" s="120">
        <f t="shared" si="109"/>
        <v>0</v>
      </c>
      <c r="G124" s="240"/>
      <c r="H124" s="239"/>
      <c r="I124" s="241">
        <f t="shared" si="110"/>
        <v>0</v>
      </c>
      <c r="J124" s="238"/>
      <c r="K124" s="239"/>
      <c r="L124" s="120">
        <f t="shared" si="111"/>
        <v>0</v>
      </c>
      <c r="M124" s="240"/>
      <c r="N124" s="239"/>
      <c r="O124" s="241">
        <f t="shared" si="112"/>
        <v>0</v>
      </c>
      <c r="P124" s="242"/>
      <c r="Q124" s="2"/>
    </row>
    <row r="125" spans="1:17" ht="24" hidden="1" x14ac:dyDescent="0.25">
      <c r="A125" s="62">
        <v>2276</v>
      </c>
      <c r="B125" s="111" t="s">
        <v>134</v>
      </c>
      <c r="C125" s="112">
        <f t="shared" si="100"/>
        <v>0</v>
      </c>
      <c r="D125" s="238">
        <v>0</v>
      </c>
      <c r="E125" s="239"/>
      <c r="F125" s="120">
        <f t="shared" si="109"/>
        <v>0</v>
      </c>
      <c r="G125" s="240"/>
      <c r="H125" s="239"/>
      <c r="I125" s="241">
        <f t="shared" si="110"/>
        <v>0</v>
      </c>
      <c r="J125" s="238"/>
      <c r="K125" s="239"/>
      <c r="L125" s="120">
        <f t="shared" si="111"/>
        <v>0</v>
      </c>
      <c r="M125" s="240"/>
      <c r="N125" s="239"/>
      <c r="O125" s="241">
        <f t="shared" si="112"/>
        <v>0</v>
      </c>
      <c r="P125" s="242"/>
      <c r="Q125" s="2"/>
    </row>
    <row r="126" spans="1:17" ht="24" hidden="1" x14ac:dyDescent="0.25">
      <c r="A126" s="62">
        <v>2279</v>
      </c>
      <c r="B126" s="111" t="s">
        <v>135</v>
      </c>
      <c r="C126" s="112">
        <f t="shared" si="100"/>
        <v>0</v>
      </c>
      <c r="D126" s="238">
        <v>0</v>
      </c>
      <c r="E126" s="239"/>
      <c r="F126" s="120">
        <f t="shared" si="109"/>
        <v>0</v>
      </c>
      <c r="G126" s="240"/>
      <c r="H126" s="239"/>
      <c r="I126" s="241">
        <f t="shared" si="110"/>
        <v>0</v>
      </c>
      <c r="J126" s="238"/>
      <c r="K126" s="239"/>
      <c r="L126" s="120">
        <f t="shared" si="111"/>
        <v>0</v>
      </c>
      <c r="M126" s="240"/>
      <c r="N126" s="239"/>
      <c r="O126" s="241">
        <f t="shared" si="112"/>
        <v>0</v>
      </c>
      <c r="P126" s="242"/>
      <c r="Q126" s="2"/>
    </row>
    <row r="127" spans="1:17" ht="24" hidden="1" x14ac:dyDescent="0.25">
      <c r="A127" s="629">
        <v>2280</v>
      </c>
      <c r="B127" s="99" t="s">
        <v>136</v>
      </c>
      <c r="C127" s="100">
        <f t="shared" si="100"/>
        <v>0</v>
      </c>
      <c r="D127" s="251">
        <f>SUM(D128)</f>
        <v>0</v>
      </c>
      <c r="E127" s="252">
        <f>SUM(E128)</f>
        <v>0</v>
      </c>
      <c r="F127" s="108">
        <f t="shared" ref="F127:O127" si="113">SUM(F128)</f>
        <v>0</v>
      </c>
      <c r="G127" s="253">
        <f>SUM(G128)</f>
        <v>0</v>
      </c>
      <c r="H127" s="252">
        <f t="shared" si="113"/>
        <v>0</v>
      </c>
      <c r="I127" s="151">
        <f t="shared" si="113"/>
        <v>0</v>
      </c>
      <c r="J127" s="251">
        <f t="shared" si="113"/>
        <v>0</v>
      </c>
      <c r="K127" s="252">
        <f t="shared" si="113"/>
        <v>0</v>
      </c>
      <c r="L127" s="108">
        <f t="shared" si="113"/>
        <v>0</v>
      </c>
      <c r="M127" s="253">
        <f t="shared" si="113"/>
        <v>0</v>
      </c>
      <c r="N127" s="252">
        <f t="shared" si="113"/>
        <v>0</v>
      </c>
      <c r="O127" s="241">
        <f t="shared" si="113"/>
        <v>0</v>
      </c>
      <c r="P127" s="242"/>
      <c r="Q127" s="2"/>
    </row>
    <row r="128" spans="1:17" ht="24" hidden="1" x14ac:dyDescent="0.25">
      <c r="A128" s="62">
        <v>2283</v>
      </c>
      <c r="B128" s="111" t="s">
        <v>137</v>
      </c>
      <c r="C128" s="112">
        <f t="shared" si="100"/>
        <v>0</v>
      </c>
      <c r="D128" s="238">
        <v>0</v>
      </c>
      <c r="E128" s="239"/>
      <c r="F128" s="120">
        <f>D128+E128</f>
        <v>0</v>
      </c>
      <c r="G128" s="240"/>
      <c r="H128" s="239"/>
      <c r="I128" s="241">
        <f>G128+H128</f>
        <v>0</v>
      </c>
      <c r="J128" s="238"/>
      <c r="K128" s="239"/>
      <c r="L128" s="120">
        <f>J128+K128</f>
        <v>0</v>
      </c>
      <c r="M128" s="240"/>
      <c r="N128" s="239"/>
      <c r="O128" s="241">
        <f>M128+N128</f>
        <v>0</v>
      </c>
      <c r="P128" s="242"/>
      <c r="Q128" s="2"/>
    </row>
    <row r="129" spans="1:17" ht="38.25" hidden="1" customHeight="1" x14ac:dyDescent="0.25">
      <c r="A129" s="83">
        <v>2300</v>
      </c>
      <c r="B129" s="226" t="s">
        <v>138</v>
      </c>
      <c r="C129" s="84">
        <f t="shared" si="100"/>
        <v>0</v>
      </c>
      <c r="D129" s="95">
        <f>SUM(D130,D135,D139,D140,D143,D150,D158,D159,D162)</f>
        <v>0</v>
      </c>
      <c r="E129" s="96">
        <f t="shared" ref="E129" si="114">SUM(E130,E135,E139,E140,E143,E150,E158,E159,E162)</f>
        <v>0</v>
      </c>
      <c r="F129" s="97">
        <f>SUM(F130,F135,F139,F140,F143,F150,F158,F159,F162)</f>
        <v>0</v>
      </c>
      <c r="G129" s="227">
        <f>SUM(G130,G135,G139,G140,G143,G150,G158,G159,G162)</f>
        <v>0</v>
      </c>
      <c r="H129" s="96">
        <f t="shared" ref="H129:N129" si="115">SUM(H130,H135,H139,H140,H143,H150,H158,H159,H162)</f>
        <v>0</v>
      </c>
      <c r="I129" s="228">
        <f t="shared" si="115"/>
        <v>0</v>
      </c>
      <c r="J129" s="95">
        <f t="shared" si="115"/>
        <v>0</v>
      </c>
      <c r="K129" s="96">
        <f t="shared" si="115"/>
        <v>0</v>
      </c>
      <c r="L129" s="97">
        <f t="shared" si="115"/>
        <v>0</v>
      </c>
      <c r="M129" s="227">
        <f t="shared" si="115"/>
        <v>0</v>
      </c>
      <c r="N129" s="96">
        <f t="shared" si="115"/>
        <v>0</v>
      </c>
      <c r="O129" s="228">
        <f>SUM(O130,O135,O139,O140,O143,O150,O158,O159,O162)</f>
        <v>0</v>
      </c>
      <c r="P129" s="249"/>
      <c r="Q129" s="2"/>
    </row>
    <row r="130" spans="1:17" ht="24" hidden="1" x14ac:dyDescent="0.25">
      <c r="A130" s="629">
        <v>2310</v>
      </c>
      <c r="B130" s="99" t="s">
        <v>139</v>
      </c>
      <c r="C130" s="100">
        <f t="shared" si="100"/>
        <v>0</v>
      </c>
      <c r="D130" s="251">
        <f>SUM(D131:D134)</f>
        <v>0</v>
      </c>
      <c r="E130" s="252">
        <f t="shared" ref="E130:O130" si="116">SUM(E131:E134)</f>
        <v>0</v>
      </c>
      <c r="F130" s="108">
        <f t="shared" si="116"/>
        <v>0</v>
      </c>
      <c r="G130" s="253">
        <f>SUM(G131:G134)</f>
        <v>0</v>
      </c>
      <c r="H130" s="252">
        <f t="shared" si="116"/>
        <v>0</v>
      </c>
      <c r="I130" s="151">
        <f t="shared" si="116"/>
        <v>0</v>
      </c>
      <c r="J130" s="251">
        <f t="shared" si="116"/>
        <v>0</v>
      </c>
      <c r="K130" s="252">
        <f t="shared" si="116"/>
        <v>0</v>
      </c>
      <c r="L130" s="108">
        <f t="shared" si="116"/>
        <v>0</v>
      </c>
      <c r="M130" s="253">
        <f t="shared" si="116"/>
        <v>0</v>
      </c>
      <c r="N130" s="252">
        <f t="shared" si="116"/>
        <v>0</v>
      </c>
      <c r="O130" s="151">
        <f t="shared" si="116"/>
        <v>0</v>
      </c>
      <c r="P130" s="237"/>
      <c r="Q130" s="2"/>
    </row>
    <row r="131" spans="1:17" hidden="1" x14ac:dyDescent="0.25">
      <c r="A131" s="62">
        <v>2311</v>
      </c>
      <c r="B131" s="111" t="s">
        <v>140</v>
      </c>
      <c r="C131" s="112">
        <f t="shared" si="100"/>
        <v>0</v>
      </c>
      <c r="D131" s="238">
        <v>0</v>
      </c>
      <c r="E131" s="239"/>
      <c r="F131" s="120">
        <f t="shared" ref="F131:F134" si="117">D131+E131</f>
        <v>0</v>
      </c>
      <c r="G131" s="240"/>
      <c r="H131" s="239"/>
      <c r="I131" s="241">
        <f t="shared" ref="I131:I134" si="118">G131+H131</f>
        <v>0</v>
      </c>
      <c r="J131" s="238"/>
      <c r="K131" s="239"/>
      <c r="L131" s="120">
        <f t="shared" ref="L131:L134" si="119">J131+K131</f>
        <v>0</v>
      </c>
      <c r="M131" s="240"/>
      <c r="N131" s="239"/>
      <c r="O131" s="241">
        <f t="shared" ref="O131:O134" si="120">M131+N131</f>
        <v>0</v>
      </c>
      <c r="P131" s="242"/>
      <c r="Q131" s="2"/>
    </row>
    <row r="132" spans="1:17" hidden="1" x14ac:dyDescent="0.25">
      <c r="A132" s="62">
        <v>2312</v>
      </c>
      <c r="B132" s="111" t="s">
        <v>141</v>
      </c>
      <c r="C132" s="112">
        <f t="shared" si="100"/>
        <v>0</v>
      </c>
      <c r="D132" s="238">
        <v>0</v>
      </c>
      <c r="E132" s="239"/>
      <c r="F132" s="120">
        <f t="shared" si="117"/>
        <v>0</v>
      </c>
      <c r="G132" s="240"/>
      <c r="H132" s="239"/>
      <c r="I132" s="241">
        <f t="shared" si="118"/>
        <v>0</v>
      </c>
      <c r="J132" s="238"/>
      <c r="K132" s="239"/>
      <c r="L132" s="120">
        <f t="shared" si="119"/>
        <v>0</v>
      </c>
      <c r="M132" s="240"/>
      <c r="N132" s="239"/>
      <c r="O132" s="241">
        <f t="shared" si="120"/>
        <v>0</v>
      </c>
      <c r="P132" s="242"/>
      <c r="Q132" s="2"/>
    </row>
    <row r="133" spans="1:17" hidden="1" x14ac:dyDescent="0.25">
      <c r="A133" s="62">
        <v>2313</v>
      </c>
      <c r="B133" s="111" t="s">
        <v>142</v>
      </c>
      <c r="C133" s="112">
        <f t="shared" si="100"/>
        <v>0</v>
      </c>
      <c r="D133" s="238">
        <v>0</v>
      </c>
      <c r="E133" s="239"/>
      <c r="F133" s="120">
        <f t="shared" si="117"/>
        <v>0</v>
      </c>
      <c r="G133" s="240"/>
      <c r="H133" s="239"/>
      <c r="I133" s="241">
        <f t="shared" si="118"/>
        <v>0</v>
      </c>
      <c r="J133" s="238"/>
      <c r="K133" s="239"/>
      <c r="L133" s="120">
        <f t="shared" si="119"/>
        <v>0</v>
      </c>
      <c r="M133" s="240"/>
      <c r="N133" s="239"/>
      <c r="O133" s="241">
        <f t="shared" si="120"/>
        <v>0</v>
      </c>
      <c r="P133" s="242"/>
      <c r="Q133" s="2"/>
    </row>
    <row r="134" spans="1:17" ht="47.25" hidden="1" customHeight="1" x14ac:dyDescent="0.25">
      <c r="A134" s="62">
        <v>2314</v>
      </c>
      <c r="B134" s="111" t="s">
        <v>143</v>
      </c>
      <c r="C134" s="112">
        <f t="shared" si="100"/>
        <v>0</v>
      </c>
      <c r="D134" s="238">
        <v>0</v>
      </c>
      <c r="E134" s="239"/>
      <c r="F134" s="120">
        <f t="shared" si="117"/>
        <v>0</v>
      </c>
      <c r="G134" s="240"/>
      <c r="H134" s="239"/>
      <c r="I134" s="241">
        <f t="shared" si="118"/>
        <v>0</v>
      </c>
      <c r="J134" s="238"/>
      <c r="K134" s="239"/>
      <c r="L134" s="120">
        <f t="shared" si="119"/>
        <v>0</v>
      </c>
      <c r="M134" s="240"/>
      <c r="N134" s="239"/>
      <c r="O134" s="241">
        <f t="shared" si="120"/>
        <v>0</v>
      </c>
      <c r="P134" s="242"/>
      <c r="Q134" s="2"/>
    </row>
    <row r="135" spans="1:17" hidden="1" x14ac:dyDescent="0.25">
      <c r="A135" s="243">
        <v>2320</v>
      </c>
      <c r="B135" s="111" t="s">
        <v>144</v>
      </c>
      <c r="C135" s="112">
        <f t="shared" si="100"/>
        <v>0</v>
      </c>
      <c r="D135" s="244">
        <f>SUM(D136:D138)</f>
        <v>0</v>
      </c>
      <c r="E135" s="245">
        <f>SUM(E136:E138)</f>
        <v>0</v>
      </c>
      <c r="F135" s="120">
        <f>SUM(F136:F138)</f>
        <v>0</v>
      </c>
      <c r="G135" s="246">
        <f>SUM(G136:G138)</f>
        <v>0</v>
      </c>
      <c r="H135" s="245">
        <f>SUM(H136:H138)</f>
        <v>0</v>
      </c>
      <c r="I135" s="241">
        <f t="shared" ref="I135:N135" si="121">SUM(I136:I138)</f>
        <v>0</v>
      </c>
      <c r="J135" s="244">
        <f t="shared" si="121"/>
        <v>0</v>
      </c>
      <c r="K135" s="245">
        <f t="shared" si="121"/>
        <v>0</v>
      </c>
      <c r="L135" s="120">
        <f t="shared" si="121"/>
        <v>0</v>
      </c>
      <c r="M135" s="246">
        <f t="shared" si="121"/>
        <v>0</v>
      </c>
      <c r="N135" s="245">
        <f t="shared" si="121"/>
        <v>0</v>
      </c>
      <c r="O135" s="241">
        <f>SUM(O136:O138)</f>
        <v>0</v>
      </c>
      <c r="P135" s="242"/>
      <c r="Q135" s="2"/>
    </row>
    <row r="136" spans="1:17" hidden="1" x14ac:dyDescent="0.25">
      <c r="A136" s="62">
        <v>2321</v>
      </c>
      <c r="B136" s="111" t="s">
        <v>145</v>
      </c>
      <c r="C136" s="112">
        <f t="shared" si="100"/>
        <v>0</v>
      </c>
      <c r="D136" s="238">
        <v>0</v>
      </c>
      <c r="E136" s="239"/>
      <c r="F136" s="120">
        <f t="shared" ref="F136:F139" si="122">D136+E136</f>
        <v>0</v>
      </c>
      <c r="G136" s="240"/>
      <c r="H136" s="239"/>
      <c r="I136" s="241">
        <f t="shared" ref="I136:I139" si="123">G136+H136</f>
        <v>0</v>
      </c>
      <c r="J136" s="238"/>
      <c r="K136" s="239"/>
      <c r="L136" s="120">
        <f t="shared" ref="L136:L139" si="124">J136+K136</f>
        <v>0</v>
      </c>
      <c r="M136" s="240"/>
      <c r="N136" s="239"/>
      <c r="O136" s="241">
        <f t="shared" ref="O136:O139" si="125">M136+N136</f>
        <v>0</v>
      </c>
      <c r="P136" s="242"/>
      <c r="Q136" s="2"/>
    </row>
    <row r="137" spans="1:17" hidden="1" x14ac:dyDescent="0.25">
      <c r="A137" s="62">
        <v>2322</v>
      </c>
      <c r="B137" s="111" t="s">
        <v>146</v>
      </c>
      <c r="C137" s="112">
        <f t="shared" si="100"/>
        <v>0</v>
      </c>
      <c r="D137" s="238">
        <v>0</v>
      </c>
      <c r="E137" s="239"/>
      <c r="F137" s="120">
        <f t="shared" si="122"/>
        <v>0</v>
      </c>
      <c r="G137" s="240"/>
      <c r="H137" s="239"/>
      <c r="I137" s="241">
        <f t="shared" si="123"/>
        <v>0</v>
      </c>
      <c r="J137" s="238"/>
      <c r="K137" s="239"/>
      <c r="L137" s="120">
        <f t="shared" si="124"/>
        <v>0</v>
      </c>
      <c r="M137" s="240"/>
      <c r="N137" s="239"/>
      <c r="O137" s="241">
        <f t="shared" si="125"/>
        <v>0</v>
      </c>
      <c r="P137" s="242"/>
      <c r="Q137" s="2"/>
    </row>
    <row r="138" spans="1:17" ht="10.5" hidden="1" customHeight="1" x14ac:dyDescent="0.25">
      <c r="A138" s="62">
        <v>2329</v>
      </c>
      <c r="B138" s="111" t="s">
        <v>147</v>
      </c>
      <c r="C138" s="112">
        <f t="shared" si="100"/>
        <v>0</v>
      </c>
      <c r="D138" s="238">
        <v>0</v>
      </c>
      <c r="E138" s="239"/>
      <c r="F138" s="120">
        <f t="shared" si="122"/>
        <v>0</v>
      </c>
      <c r="G138" s="240"/>
      <c r="H138" s="239"/>
      <c r="I138" s="241">
        <f t="shared" si="123"/>
        <v>0</v>
      </c>
      <c r="J138" s="238"/>
      <c r="K138" s="239"/>
      <c r="L138" s="120">
        <f t="shared" si="124"/>
        <v>0</v>
      </c>
      <c r="M138" s="240"/>
      <c r="N138" s="239"/>
      <c r="O138" s="241">
        <f t="shared" si="125"/>
        <v>0</v>
      </c>
      <c r="P138" s="242"/>
      <c r="Q138" s="2"/>
    </row>
    <row r="139" spans="1:17" hidden="1" x14ac:dyDescent="0.25">
      <c r="A139" s="243">
        <v>2330</v>
      </c>
      <c r="B139" s="111" t="s">
        <v>148</v>
      </c>
      <c r="C139" s="112">
        <f t="shared" si="100"/>
        <v>0</v>
      </c>
      <c r="D139" s="238">
        <v>0</v>
      </c>
      <c r="E139" s="239"/>
      <c r="F139" s="120">
        <f t="shared" si="122"/>
        <v>0</v>
      </c>
      <c r="G139" s="240"/>
      <c r="H139" s="239"/>
      <c r="I139" s="241">
        <f t="shared" si="123"/>
        <v>0</v>
      </c>
      <c r="J139" s="238"/>
      <c r="K139" s="239"/>
      <c r="L139" s="120">
        <f t="shared" si="124"/>
        <v>0</v>
      </c>
      <c r="M139" s="240"/>
      <c r="N139" s="239"/>
      <c r="O139" s="241">
        <f t="shared" si="125"/>
        <v>0</v>
      </c>
      <c r="P139" s="242"/>
      <c r="Q139" s="2"/>
    </row>
    <row r="140" spans="1:17" ht="36" hidden="1" x14ac:dyDescent="0.25">
      <c r="A140" s="243">
        <v>2340</v>
      </c>
      <c r="B140" s="111" t="s">
        <v>149</v>
      </c>
      <c r="C140" s="112">
        <f t="shared" si="100"/>
        <v>0</v>
      </c>
      <c r="D140" s="244">
        <f>SUM(D141:D142)</f>
        <v>0</v>
      </c>
      <c r="E140" s="245">
        <f>SUM(E141:E142)</f>
        <v>0</v>
      </c>
      <c r="F140" s="120">
        <f>SUM(F141:F142)</f>
        <v>0</v>
      </c>
      <c r="G140" s="246">
        <f>SUM(G141:G142)</f>
        <v>0</v>
      </c>
      <c r="H140" s="245">
        <f t="shared" ref="H140:N140" si="126">SUM(H141:H142)</f>
        <v>0</v>
      </c>
      <c r="I140" s="241">
        <f t="shared" si="126"/>
        <v>0</v>
      </c>
      <c r="J140" s="244">
        <f t="shared" si="126"/>
        <v>0</v>
      </c>
      <c r="K140" s="245">
        <f t="shared" si="126"/>
        <v>0</v>
      </c>
      <c r="L140" s="120">
        <f t="shared" si="126"/>
        <v>0</v>
      </c>
      <c r="M140" s="246">
        <f t="shared" si="126"/>
        <v>0</v>
      </c>
      <c r="N140" s="245">
        <f t="shared" si="126"/>
        <v>0</v>
      </c>
      <c r="O140" s="241">
        <f>SUM(O141:O142)</f>
        <v>0</v>
      </c>
      <c r="P140" s="242"/>
      <c r="Q140" s="2"/>
    </row>
    <row r="141" spans="1:17" hidden="1" x14ac:dyDescent="0.25">
      <c r="A141" s="62">
        <v>2341</v>
      </c>
      <c r="B141" s="111" t="s">
        <v>150</v>
      </c>
      <c r="C141" s="112">
        <f t="shared" si="100"/>
        <v>0</v>
      </c>
      <c r="D141" s="238">
        <v>0</v>
      </c>
      <c r="E141" s="239"/>
      <c r="F141" s="120">
        <f t="shared" ref="F141:F142" si="127">D141+E141</f>
        <v>0</v>
      </c>
      <c r="G141" s="240"/>
      <c r="H141" s="239"/>
      <c r="I141" s="241">
        <f t="shared" ref="I141:I142" si="128">G141+H141</f>
        <v>0</v>
      </c>
      <c r="J141" s="238"/>
      <c r="K141" s="239"/>
      <c r="L141" s="120">
        <f t="shared" ref="L141:L142" si="129">J141+K141</f>
        <v>0</v>
      </c>
      <c r="M141" s="240"/>
      <c r="N141" s="239"/>
      <c r="O141" s="241">
        <f t="shared" ref="O141:O142" si="130">M141+N141</f>
        <v>0</v>
      </c>
      <c r="P141" s="242"/>
      <c r="Q141" s="2"/>
    </row>
    <row r="142" spans="1:17" ht="24" hidden="1" x14ac:dyDescent="0.25">
      <c r="A142" s="62">
        <v>2344</v>
      </c>
      <c r="B142" s="111" t="s">
        <v>151</v>
      </c>
      <c r="C142" s="112">
        <f t="shared" si="100"/>
        <v>0</v>
      </c>
      <c r="D142" s="238">
        <v>0</v>
      </c>
      <c r="E142" s="239"/>
      <c r="F142" s="120">
        <f t="shared" si="127"/>
        <v>0</v>
      </c>
      <c r="G142" s="240"/>
      <c r="H142" s="239"/>
      <c r="I142" s="241">
        <f t="shared" si="128"/>
        <v>0</v>
      </c>
      <c r="J142" s="238"/>
      <c r="K142" s="239"/>
      <c r="L142" s="120">
        <f t="shared" si="129"/>
        <v>0</v>
      </c>
      <c r="M142" s="240"/>
      <c r="N142" s="239"/>
      <c r="O142" s="241">
        <f t="shared" si="130"/>
        <v>0</v>
      </c>
      <c r="P142" s="242"/>
      <c r="Q142" s="2"/>
    </row>
    <row r="143" spans="1:17" ht="24" hidden="1" x14ac:dyDescent="0.25">
      <c r="A143" s="230">
        <v>2350</v>
      </c>
      <c r="B143" s="164" t="s">
        <v>152</v>
      </c>
      <c r="C143" s="176">
        <f t="shared" si="100"/>
        <v>0</v>
      </c>
      <c r="D143" s="231">
        <f>SUM(D144:D149)</f>
        <v>0</v>
      </c>
      <c r="E143" s="232">
        <f>SUM(E144:E149)</f>
        <v>0</v>
      </c>
      <c r="F143" s="233">
        <f>SUM(F144:F149)</f>
        <v>0</v>
      </c>
      <c r="G143" s="234">
        <f>SUM(G144:G149)</f>
        <v>0</v>
      </c>
      <c r="H143" s="232">
        <f t="shared" ref="H143:N143" si="131">SUM(H144:H149)</f>
        <v>0</v>
      </c>
      <c r="I143" s="235">
        <f t="shared" si="131"/>
        <v>0</v>
      </c>
      <c r="J143" s="231">
        <f t="shared" si="131"/>
        <v>0</v>
      </c>
      <c r="K143" s="232">
        <f t="shared" si="131"/>
        <v>0</v>
      </c>
      <c r="L143" s="233">
        <f t="shared" si="131"/>
        <v>0</v>
      </c>
      <c r="M143" s="234">
        <f t="shared" si="131"/>
        <v>0</v>
      </c>
      <c r="N143" s="232">
        <f t="shared" si="131"/>
        <v>0</v>
      </c>
      <c r="O143" s="235">
        <f>SUM(O144:O149)</f>
        <v>0</v>
      </c>
      <c r="P143" s="236"/>
      <c r="Q143" s="2"/>
    </row>
    <row r="144" spans="1:17" hidden="1" x14ac:dyDescent="0.25">
      <c r="A144" s="53">
        <v>2351</v>
      </c>
      <c r="B144" s="99" t="s">
        <v>153</v>
      </c>
      <c r="C144" s="100">
        <f t="shared" si="100"/>
        <v>0</v>
      </c>
      <c r="D144" s="152">
        <v>0</v>
      </c>
      <c r="E144" s="150"/>
      <c r="F144" s="108">
        <f t="shared" ref="F144:F149" si="132">D144+E144</f>
        <v>0</v>
      </c>
      <c r="G144" s="149"/>
      <c r="H144" s="150"/>
      <c r="I144" s="151">
        <f t="shared" ref="I144:I149" si="133">G144+H144</f>
        <v>0</v>
      </c>
      <c r="J144" s="152"/>
      <c r="K144" s="150"/>
      <c r="L144" s="108">
        <f t="shared" ref="L144:L149" si="134">J144+K144</f>
        <v>0</v>
      </c>
      <c r="M144" s="149"/>
      <c r="N144" s="150"/>
      <c r="O144" s="151">
        <f t="shared" ref="O144:O149" si="135">M144+N144</f>
        <v>0</v>
      </c>
      <c r="P144" s="237"/>
      <c r="Q144" s="2"/>
    </row>
    <row r="145" spans="1:17" hidden="1" x14ac:dyDescent="0.25">
      <c r="A145" s="62">
        <v>2352</v>
      </c>
      <c r="B145" s="111" t="s">
        <v>154</v>
      </c>
      <c r="C145" s="112">
        <f t="shared" si="100"/>
        <v>0</v>
      </c>
      <c r="D145" s="238">
        <v>0</v>
      </c>
      <c r="E145" s="239"/>
      <c r="F145" s="120">
        <f t="shared" si="132"/>
        <v>0</v>
      </c>
      <c r="G145" s="240"/>
      <c r="H145" s="239"/>
      <c r="I145" s="241">
        <f t="shared" si="133"/>
        <v>0</v>
      </c>
      <c r="J145" s="238"/>
      <c r="K145" s="239"/>
      <c r="L145" s="120">
        <f t="shared" si="134"/>
        <v>0</v>
      </c>
      <c r="M145" s="240"/>
      <c r="N145" s="239"/>
      <c r="O145" s="241">
        <f t="shared" si="135"/>
        <v>0</v>
      </c>
      <c r="P145" s="242"/>
      <c r="Q145" s="2"/>
    </row>
    <row r="146" spans="1:17" ht="24" hidden="1" x14ac:dyDescent="0.25">
      <c r="A146" s="62">
        <v>2353</v>
      </c>
      <c r="B146" s="111" t="s">
        <v>155</v>
      </c>
      <c r="C146" s="112">
        <f t="shared" si="100"/>
        <v>0</v>
      </c>
      <c r="D146" s="238">
        <v>0</v>
      </c>
      <c r="E146" s="239"/>
      <c r="F146" s="120">
        <f t="shared" si="132"/>
        <v>0</v>
      </c>
      <c r="G146" s="240"/>
      <c r="H146" s="239"/>
      <c r="I146" s="241">
        <f t="shared" si="133"/>
        <v>0</v>
      </c>
      <c r="J146" s="238"/>
      <c r="K146" s="239"/>
      <c r="L146" s="120">
        <f t="shared" si="134"/>
        <v>0</v>
      </c>
      <c r="M146" s="240"/>
      <c r="N146" s="239"/>
      <c r="O146" s="241">
        <f t="shared" si="135"/>
        <v>0</v>
      </c>
      <c r="P146" s="242"/>
      <c r="Q146" s="2"/>
    </row>
    <row r="147" spans="1:17" ht="24" hidden="1" x14ac:dyDescent="0.25">
      <c r="A147" s="62">
        <v>2354</v>
      </c>
      <c r="B147" s="111" t="s">
        <v>156</v>
      </c>
      <c r="C147" s="112">
        <f t="shared" si="100"/>
        <v>0</v>
      </c>
      <c r="D147" s="238">
        <v>0</v>
      </c>
      <c r="E147" s="239"/>
      <c r="F147" s="120">
        <f t="shared" si="132"/>
        <v>0</v>
      </c>
      <c r="G147" s="240"/>
      <c r="H147" s="239"/>
      <c r="I147" s="241">
        <f t="shared" si="133"/>
        <v>0</v>
      </c>
      <c r="J147" s="238"/>
      <c r="K147" s="239"/>
      <c r="L147" s="120">
        <f t="shared" si="134"/>
        <v>0</v>
      </c>
      <c r="M147" s="240"/>
      <c r="N147" s="239"/>
      <c r="O147" s="241">
        <f t="shared" si="135"/>
        <v>0</v>
      </c>
      <c r="P147" s="242"/>
      <c r="Q147" s="2"/>
    </row>
    <row r="148" spans="1:17" ht="24" hidden="1" x14ac:dyDescent="0.25">
      <c r="A148" s="62">
        <v>2355</v>
      </c>
      <c r="B148" s="111" t="s">
        <v>157</v>
      </c>
      <c r="C148" s="112">
        <f t="shared" si="100"/>
        <v>0</v>
      </c>
      <c r="D148" s="238">
        <v>0</v>
      </c>
      <c r="E148" s="239"/>
      <c r="F148" s="120">
        <f t="shared" si="132"/>
        <v>0</v>
      </c>
      <c r="G148" s="240"/>
      <c r="H148" s="239"/>
      <c r="I148" s="241">
        <f t="shared" si="133"/>
        <v>0</v>
      </c>
      <c r="J148" s="238"/>
      <c r="K148" s="239"/>
      <c r="L148" s="120">
        <f t="shared" si="134"/>
        <v>0</v>
      </c>
      <c r="M148" s="240"/>
      <c r="N148" s="239"/>
      <c r="O148" s="241">
        <f t="shared" si="135"/>
        <v>0</v>
      </c>
      <c r="P148" s="242"/>
      <c r="Q148" s="2"/>
    </row>
    <row r="149" spans="1:17" hidden="1" x14ac:dyDescent="0.25">
      <c r="A149" s="62">
        <v>2359</v>
      </c>
      <c r="B149" s="111" t="s">
        <v>158</v>
      </c>
      <c r="C149" s="112">
        <f t="shared" si="100"/>
        <v>0</v>
      </c>
      <c r="D149" s="238">
        <v>0</v>
      </c>
      <c r="E149" s="239"/>
      <c r="F149" s="120">
        <f t="shared" si="132"/>
        <v>0</v>
      </c>
      <c r="G149" s="240"/>
      <c r="H149" s="239"/>
      <c r="I149" s="241">
        <f t="shared" si="133"/>
        <v>0</v>
      </c>
      <c r="J149" s="238"/>
      <c r="K149" s="239"/>
      <c r="L149" s="120">
        <f t="shared" si="134"/>
        <v>0</v>
      </c>
      <c r="M149" s="240"/>
      <c r="N149" s="239"/>
      <c r="O149" s="241">
        <f t="shared" si="135"/>
        <v>0</v>
      </c>
      <c r="P149" s="242"/>
      <c r="Q149" s="2"/>
    </row>
    <row r="150" spans="1:17" ht="24.75" hidden="1" customHeight="1" x14ac:dyDescent="0.25">
      <c r="A150" s="243">
        <v>2360</v>
      </c>
      <c r="B150" s="111" t="s">
        <v>159</v>
      </c>
      <c r="C150" s="112">
        <f t="shared" si="100"/>
        <v>0</v>
      </c>
      <c r="D150" s="244">
        <f>SUM(D151:D157)</f>
        <v>0</v>
      </c>
      <c r="E150" s="245">
        <f>SUM(E151:E157)</f>
        <v>0</v>
      </c>
      <c r="F150" s="120">
        <f>SUM(F151:F157)</f>
        <v>0</v>
      </c>
      <c r="G150" s="246">
        <f>SUM(G151:G157)</f>
        <v>0</v>
      </c>
      <c r="H150" s="245">
        <f t="shared" ref="H150:N150" si="136">SUM(H151:H157)</f>
        <v>0</v>
      </c>
      <c r="I150" s="241">
        <f t="shared" si="136"/>
        <v>0</v>
      </c>
      <c r="J150" s="244">
        <f t="shared" si="136"/>
        <v>0</v>
      </c>
      <c r="K150" s="245">
        <f t="shared" si="136"/>
        <v>0</v>
      </c>
      <c r="L150" s="120">
        <f t="shared" si="136"/>
        <v>0</v>
      </c>
      <c r="M150" s="246">
        <f t="shared" si="136"/>
        <v>0</v>
      </c>
      <c r="N150" s="245">
        <f t="shared" si="136"/>
        <v>0</v>
      </c>
      <c r="O150" s="241">
        <f>SUM(O151:O157)</f>
        <v>0</v>
      </c>
      <c r="P150" s="242"/>
      <c r="Q150" s="2"/>
    </row>
    <row r="151" spans="1:17" hidden="1" x14ac:dyDescent="0.25">
      <c r="A151" s="61">
        <v>2361</v>
      </c>
      <c r="B151" s="111" t="s">
        <v>160</v>
      </c>
      <c r="C151" s="112">
        <f t="shared" si="100"/>
        <v>0</v>
      </c>
      <c r="D151" s="238">
        <v>0</v>
      </c>
      <c r="E151" s="239"/>
      <c r="F151" s="120">
        <f t="shared" ref="F151:F158" si="137">D151+E151</f>
        <v>0</v>
      </c>
      <c r="G151" s="240"/>
      <c r="H151" s="239"/>
      <c r="I151" s="241">
        <f t="shared" ref="I151:I158" si="138">G151+H151</f>
        <v>0</v>
      </c>
      <c r="J151" s="238"/>
      <c r="K151" s="239"/>
      <c r="L151" s="120">
        <f t="shared" ref="L151:L158" si="139">J151+K151</f>
        <v>0</v>
      </c>
      <c r="M151" s="240"/>
      <c r="N151" s="239"/>
      <c r="O151" s="241">
        <f t="shared" ref="O151:O158" si="140">M151+N151</f>
        <v>0</v>
      </c>
      <c r="P151" s="242"/>
      <c r="Q151" s="2"/>
    </row>
    <row r="152" spans="1:17" hidden="1" x14ac:dyDescent="0.25">
      <c r="A152" s="61">
        <v>2362</v>
      </c>
      <c r="B152" s="111" t="s">
        <v>161</v>
      </c>
      <c r="C152" s="112">
        <f t="shared" si="100"/>
        <v>0</v>
      </c>
      <c r="D152" s="238">
        <v>0</v>
      </c>
      <c r="E152" s="239"/>
      <c r="F152" s="120">
        <f t="shared" si="137"/>
        <v>0</v>
      </c>
      <c r="G152" s="240"/>
      <c r="H152" s="239"/>
      <c r="I152" s="241">
        <f t="shared" si="138"/>
        <v>0</v>
      </c>
      <c r="J152" s="238"/>
      <c r="K152" s="239"/>
      <c r="L152" s="120">
        <f t="shared" si="139"/>
        <v>0</v>
      </c>
      <c r="M152" s="240"/>
      <c r="N152" s="239"/>
      <c r="O152" s="241">
        <f t="shared" si="140"/>
        <v>0</v>
      </c>
      <c r="P152" s="242"/>
      <c r="Q152" s="2"/>
    </row>
    <row r="153" spans="1:17" hidden="1" x14ac:dyDescent="0.25">
      <c r="A153" s="61">
        <v>2363</v>
      </c>
      <c r="B153" s="111" t="s">
        <v>162</v>
      </c>
      <c r="C153" s="112">
        <f t="shared" si="100"/>
        <v>0</v>
      </c>
      <c r="D153" s="238">
        <v>0</v>
      </c>
      <c r="E153" s="239"/>
      <c r="F153" s="120">
        <f t="shared" si="137"/>
        <v>0</v>
      </c>
      <c r="G153" s="240"/>
      <c r="H153" s="239"/>
      <c r="I153" s="241">
        <f t="shared" si="138"/>
        <v>0</v>
      </c>
      <c r="J153" s="238"/>
      <c r="K153" s="239"/>
      <c r="L153" s="120">
        <f t="shared" si="139"/>
        <v>0</v>
      </c>
      <c r="M153" s="240"/>
      <c r="N153" s="239"/>
      <c r="O153" s="241">
        <f t="shared" si="140"/>
        <v>0</v>
      </c>
      <c r="P153" s="242"/>
      <c r="Q153" s="2"/>
    </row>
    <row r="154" spans="1:17" hidden="1" x14ac:dyDescent="0.25">
      <c r="A154" s="61">
        <v>2364</v>
      </c>
      <c r="B154" s="111" t="s">
        <v>163</v>
      </c>
      <c r="C154" s="112">
        <f t="shared" si="100"/>
        <v>0</v>
      </c>
      <c r="D154" s="238">
        <v>0</v>
      </c>
      <c r="E154" s="239"/>
      <c r="F154" s="120">
        <f t="shared" si="137"/>
        <v>0</v>
      </c>
      <c r="G154" s="240"/>
      <c r="H154" s="239"/>
      <c r="I154" s="241">
        <f t="shared" si="138"/>
        <v>0</v>
      </c>
      <c r="J154" s="238"/>
      <c r="K154" s="239"/>
      <c r="L154" s="120">
        <f t="shared" si="139"/>
        <v>0</v>
      </c>
      <c r="M154" s="240"/>
      <c r="N154" s="239"/>
      <c r="O154" s="241">
        <f t="shared" si="140"/>
        <v>0</v>
      </c>
      <c r="P154" s="242"/>
      <c r="Q154" s="2"/>
    </row>
    <row r="155" spans="1:17" ht="12.75" hidden="1" customHeight="1" x14ac:dyDescent="0.25">
      <c r="A155" s="61">
        <v>2365</v>
      </c>
      <c r="B155" s="111" t="s">
        <v>164</v>
      </c>
      <c r="C155" s="112">
        <f t="shared" si="100"/>
        <v>0</v>
      </c>
      <c r="D155" s="238">
        <v>0</v>
      </c>
      <c r="E155" s="239"/>
      <c r="F155" s="120">
        <f t="shared" si="137"/>
        <v>0</v>
      </c>
      <c r="G155" s="240"/>
      <c r="H155" s="239"/>
      <c r="I155" s="241">
        <f t="shared" si="138"/>
        <v>0</v>
      </c>
      <c r="J155" s="238"/>
      <c r="K155" s="239"/>
      <c r="L155" s="120">
        <f t="shared" si="139"/>
        <v>0</v>
      </c>
      <c r="M155" s="240"/>
      <c r="N155" s="239"/>
      <c r="O155" s="241">
        <f t="shared" si="140"/>
        <v>0</v>
      </c>
      <c r="P155" s="242"/>
      <c r="Q155" s="2"/>
    </row>
    <row r="156" spans="1:17" ht="24" hidden="1" x14ac:dyDescent="0.25">
      <c r="A156" s="61">
        <v>2366</v>
      </c>
      <c r="B156" s="111" t="s">
        <v>165</v>
      </c>
      <c r="C156" s="112">
        <f t="shared" si="100"/>
        <v>0</v>
      </c>
      <c r="D156" s="238">
        <v>0</v>
      </c>
      <c r="E156" s="239"/>
      <c r="F156" s="120">
        <f t="shared" si="137"/>
        <v>0</v>
      </c>
      <c r="G156" s="240"/>
      <c r="H156" s="239"/>
      <c r="I156" s="241">
        <f t="shared" si="138"/>
        <v>0</v>
      </c>
      <c r="J156" s="238"/>
      <c r="K156" s="239"/>
      <c r="L156" s="120">
        <f t="shared" si="139"/>
        <v>0</v>
      </c>
      <c r="M156" s="240"/>
      <c r="N156" s="239"/>
      <c r="O156" s="241">
        <f t="shared" si="140"/>
        <v>0</v>
      </c>
      <c r="P156" s="242"/>
      <c r="Q156" s="2"/>
    </row>
    <row r="157" spans="1:17" ht="36" hidden="1" x14ac:dyDescent="0.25">
      <c r="A157" s="61">
        <v>2369</v>
      </c>
      <c r="B157" s="111" t="s">
        <v>166</v>
      </c>
      <c r="C157" s="112">
        <f t="shared" si="100"/>
        <v>0</v>
      </c>
      <c r="D157" s="238">
        <v>0</v>
      </c>
      <c r="E157" s="239"/>
      <c r="F157" s="120">
        <f t="shared" si="137"/>
        <v>0</v>
      </c>
      <c r="G157" s="240"/>
      <c r="H157" s="239"/>
      <c r="I157" s="241">
        <f t="shared" si="138"/>
        <v>0</v>
      </c>
      <c r="J157" s="238"/>
      <c r="K157" s="239"/>
      <c r="L157" s="120">
        <f t="shared" si="139"/>
        <v>0</v>
      </c>
      <c r="M157" s="240"/>
      <c r="N157" s="239"/>
      <c r="O157" s="241">
        <f t="shared" si="140"/>
        <v>0</v>
      </c>
      <c r="P157" s="242"/>
      <c r="Q157" s="2"/>
    </row>
    <row r="158" spans="1:17" hidden="1" x14ac:dyDescent="0.25">
      <c r="A158" s="230">
        <v>2370</v>
      </c>
      <c r="B158" s="164" t="s">
        <v>167</v>
      </c>
      <c r="C158" s="176">
        <f t="shared" si="100"/>
        <v>0</v>
      </c>
      <c r="D158" s="177">
        <v>0</v>
      </c>
      <c r="E158" s="178"/>
      <c r="F158" s="233">
        <f t="shared" si="137"/>
        <v>0</v>
      </c>
      <c r="G158" s="247"/>
      <c r="H158" s="178"/>
      <c r="I158" s="235">
        <f t="shared" si="138"/>
        <v>0</v>
      </c>
      <c r="J158" s="177"/>
      <c r="K158" s="178"/>
      <c r="L158" s="233">
        <f t="shared" si="139"/>
        <v>0</v>
      </c>
      <c r="M158" s="247"/>
      <c r="N158" s="178"/>
      <c r="O158" s="235">
        <f t="shared" si="140"/>
        <v>0</v>
      </c>
      <c r="P158" s="236"/>
      <c r="Q158" s="2"/>
    </row>
    <row r="159" spans="1:17" hidden="1" x14ac:dyDescent="0.25">
      <c r="A159" s="230">
        <v>2380</v>
      </c>
      <c r="B159" s="164" t="s">
        <v>168</v>
      </c>
      <c r="C159" s="176">
        <f t="shared" si="100"/>
        <v>0</v>
      </c>
      <c r="D159" s="231">
        <f>SUM(D160:D161)</f>
        <v>0</v>
      </c>
      <c r="E159" s="232">
        <f t="shared" ref="E159" si="141">SUM(E160:E161)</f>
        <v>0</v>
      </c>
      <c r="F159" s="233">
        <f>SUM(F160:F161)</f>
        <v>0</v>
      </c>
      <c r="G159" s="234">
        <f>SUM(G160:G161)</f>
        <v>0</v>
      </c>
      <c r="H159" s="232">
        <f t="shared" ref="H159:N159" si="142">SUM(H160:H161)</f>
        <v>0</v>
      </c>
      <c r="I159" s="235">
        <f t="shared" si="142"/>
        <v>0</v>
      </c>
      <c r="J159" s="231">
        <f t="shared" si="142"/>
        <v>0</v>
      </c>
      <c r="K159" s="232">
        <f t="shared" si="142"/>
        <v>0</v>
      </c>
      <c r="L159" s="233">
        <f t="shared" si="142"/>
        <v>0</v>
      </c>
      <c r="M159" s="234">
        <f t="shared" si="142"/>
        <v>0</v>
      </c>
      <c r="N159" s="232">
        <f t="shared" si="142"/>
        <v>0</v>
      </c>
      <c r="O159" s="235">
        <f>SUM(O160:O161)</f>
        <v>0</v>
      </c>
      <c r="P159" s="236"/>
      <c r="Q159" s="2"/>
    </row>
    <row r="160" spans="1:17" hidden="1" x14ac:dyDescent="0.25">
      <c r="A160" s="52">
        <v>2381</v>
      </c>
      <c r="B160" s="99" t="s">
        <v>169</v>
      </c>
      <c r="C160" s="100">
        <f t="shared" si="100"/>
        <v>0</v>
      </c>
      <c r="D160" s="152">
        <v>0</v>
      </c>
      <c r="E160" s="150"/>
      <c r="F160" s="108">
        <f t="shared" ref="F160:F163" si="143">D160+E160</f>
        <v>0</v>
      </c>
      <c r="G160" s="149"/>
      <c r="H160" s="150"/>
      <c r="I160" s="151">
        <f t="shared" ref="I160:I163" si="144">G160+H160</f>
        <v>0</v>
      </c>
      <c r="J160" s="152"/>
      <c r="K160" s="150"/>
      <c r="L160" s="108">
        <f t="shared" ref="L160:L163" si="145">J160+K160</f>
        <v>0</v>
      </c>
      <c r="M160" s="149"/>
      <c r="N160" s="150"/>
      <c r="O160" s="151">
        <f t="shared" ref="O160:O163" si="146">M160+N160</f>
        <v>0</v>
      </c>
      <c r="P160" s="237"/>
      <c r="Q160" s="2"/>
    </row>
    <row r="161" spans="1:17" ht="24" hidden="1" x14ac:dyDescent="0.25">
      <c r="A161" s="61">
        <v>2389</v>
      </c>
      <c r="B161" s="111" t="s">
        <v>170</v>
      </c>
      <c r="C161" s="112">
        <f t="shared" si="100"/>
        <v>0</v>
      </c>
      <c r="D161" s="238">
        <v>0</v>
      </c>
      <c r="E161" s="239"/>
      <c r="F161" s="120">
        <f t="shared" si="143"/>
        <v>0</v>
      </c>
      <c r="G161" s="240"/>
      <c r="H161" s="239"/>
      <c r="I161" s="241">
        <f t="shared" si="144"/>
        <v>0</v>
      </c>
      <c r="J161" s="238"/>
      <c r="K161" s="239"/>
      <c r="L161" s="120">
        <f t="shared" si="145"/>
        <v>0</v>
      </c>
      <c r="M161" s="240"/>
      <c r="N161" s="239"/>
      <c r="O161" s="241">
        <f t="shared" si="146"/>
        <v>0</v>
      </c>
      <c r="P161" s="242"/>
      <c r="Q161" s="2"/>
    </row>
    <row r="162" spans="1:17" hidden="1" x14ac:dyDescent="0.25">
      <c r="A162" s="230">
        <v>2390</v>
      </c>
      <c r="B162" s="164" t="s">
        <v>171</v>
      </c>
      <c r="C162" s="176">
        <f t="shared" si="100"/>
        <v>0</v>
      </c>
      <c r="D162" s="177">
        <v>0</v>
      </c>
      <c r="E162" s="178"/>
      <c r="F162" s="233">
        <f t="shared" si="143"/>
        <v>0</v>
      </c>
      <c r="G162" s="247"/>
      <c r="H162" s="178"/>
      <c r="I162" s="235">
        <f t="shared" si="144"/>
        <v>0</v>
      </c>
      <c r="J162" s="177"/>
      <c r="K162" s="178"/>
      <c r="L162" s="233">
        <f t="shared" si="145"/>
        <v>0</v>
      </c>
      <c r="M162" s="247"/>
      <c r="N162" s="178"/>
      <c r="O162" s="235">
        <f t="shared" si="146"/>
        <v>0</v>
      </c>
      <c r="P162" s="236"/>
      <c r="Q162" s="2"/>
    </row>
    <row r="163" spans="1:17" hidden="1" x14ac:dyDescent="0.25">
      <c r="A163" s="83">
        <v>2400</v>
      </c>
      <c r="B163" s="226" t="s">
        <v>172</v>
      </c>
      <c r="C163" s="84">
        <f t="shared" si="100"/>
        <v>0</v>
      </c>
      <c r="D163" s="85">
        <v>0</v>
      </c>
      <c r="E163" s="86"/>
      <c r="F163" s="97">
        <f t="shared" si="143"/>
        <v>0</v>
      </c>
      <c r="G163" s="257"/>
      <c r="H163" s="86"/>
      <c r="I163" s="228">
        <f t="shared" si="144"/>
        <v>0</v>
      </c>
      <c r="J163" s="85"/>
      <c r="K163" s="86"/>
      <c r="L163" s="97">
        <f t="shared" si="145"/>
        <v>0</v>
      </c>
      <c r="M163" s="257"/>
      <c r="N163" s="86"/>
      <c r="O163" s="228">
        <f t="shared" si="146"/>
        <v>0</v>
      </c>
      <c r="P163" s="249"/>
      <c r="Q163" s="2"/>
    </row>
    <row r="164" spans="1:17" ht="24" hidden="1" x14ac:dyDescent="0.25">
      <c r="A164" s="83">
        <v>2500</v>
      </c>
      <c r="B164" s="226" t="s">
        <v>173</v>
      </c>
      <c r="C164" s="84">
        <f t="shared" si="100"/>
        <v>0</v>
      </c>
      <c r="D164" s="95">
        <f>SUM(D165,D170)</f>
        <v>0</v>
      </c>
      <c r="E164" s="96">
        <f t="shared" ref="E164" si="147">SUM(E165,E170)</f>
        <v>0</v>
      </c>
      <c r="F164" s="97">
        <f>SUM(F165,F170)</f>
        <v>0</v>
      </c>
      <c r="G164" s="227">
        <f>SUM(G165,G170)</f>
        <v>0</v>
      </c>
      <c r="H164" s="96">
        <f t="shared" ref="H164:O164" si="148">SUM(H165,H170)</f>
        <v>0</v>
      </c>
      <c r="I164" s="228">
        <f t="shared" si="148"/>
        <v>0</v>
      </c>
      <c r="J164" s="95">
        <f t="shared" si="148"/>
        <v>0</v>
      </c>
      <c r="K164" s="96">
        <f t="shared" si="148"/>
        <v>0</v>
      </c>
      <c r="L164" s="97">
        <f t="shared" si="148"/>
        <v>0</v>
      </c>
      <c r="M164" s="227">
        <f t="shared" si="148"/>
        <v>0</v>
      </c>
      <c r="N164" s="96">
        <f t="shared" si="148"/>
        <v>0</v>
      </c>
      <c r="O164" s="228">
        <f t="shared" si="148"/>
        <v>0</v>
      </c>
      <c r="P164" s="229"/>
      <c r="Q164" s="2"/>
    </row>
    <row r="165" spans="1:17" ht="16.5" hidden="1" customHeight="1" x14ac:dyDescent="0.25">
      <c r="A165" s="629">
        <v>2510</v>
      </c>
      <c r="B165" s="99" t="s">
        <v>174</v>
      </c>
      <c r="C165" s="100">
        <f t="shared" si="100"/>
        <v>0</v>
      </c>
      <c r="D165" s="251">
        <f>SUM(D166:D169)</f>
        <v>0</v>
      </c>
      <c r="E165" s="252">
        <f t="shared" ref="E165" si="149">SUM(E166:E169)</f>
        <v>0</v>
      </c>
      <c r="F165" s="108">
        <f>SUM(F166:F169)</f>
        <v>0</v>
      </c>
      <c r="G165" s="253">
        <f>SUM(G166:G169)</f>
        <v>0</v>
      </c>
      <c r="H165" s="252">
        <f t="shared" ref="H165:O165" si="150">SUM(H166:H169)</f>
        <v>0</v>
      </c>
      <c r="I165" s="151">
        <f t="shared" si="150"/>
        <v>0</v>
      </c>
      <c r="J165" s="251">
        <f t="shared" si="150"/>
        <v>0</v>
      </c>
      <c r="K165" s="252">
        <f t="shared" si="150"/>
        <v>0</v>
      </c>
      <c r="L165" s="108">
        <f t="shared" si="150"/>
        <v>0</v>
      </c>
      <c r="M165" s="253">
        <f t="shared" si="150"/>
        <v>0</v>
      </c>
      <c r="N165" s="252">
        <f t="shared" si="150"/>
        <v>0</v>
      </c>
      <c r="O165" s="258">
        <f t="shared" si="150"/>
        <v>0</v>
      </c>
      <c r="P165" s="259"/>
      <c r="Q165" s="2"/>
    </row>
    <row r="166" spans="1:17" ht="24" hidden="1" x14ac:dyDescent="0.25">
      <c r="A166" s="62">
        <v>2512</v>
      </c>
      <c r="B166" s="111" t="s">
        <v>175</v>
      </c>
      <c r="C166" s="112">
        <f t="shared" si="100"/>
        <v>0</v>
      </c>
      <c r="D166" s="238">
        <v>0</v>
      </c>
      <c r="E166" s="239"/>
      <c r="F166" s="120">
        <f t="shared" ref="F166:F171" si="151">D166+E166</f>
        <v>0</v>
      </c>
      <c r="G166" s="240"/>
      <c r="H166" s="239"/>
      <c r="I166" s="241">
        <f t="shared" ref="I166:I171" si="152">G166+H166</f>
        <v>0</v>
      </c>
      <c r="J166" s="238"/>
      <c r="K166" s="239"/>
      <c r="L166" s="120">
        <f t="shared" ref="L166:L171" si="153">J166+K166</f>
        <v>0</v>
      </c>
      <c r="M166" s="240"/>
      <c r="N166" s="239"/>
      <c r="O166" s="241">
        <f t="shared" ref="O166:O171" si="154">M166+N166</f>
        <v>0</v>
      </c>
      <c r="P166" s="242"/>
      <c r="Q166" s="2"/>
    </row>
    <row r="167" spans="1:17" ht="36" hidden="1" x14ac:dyDescent="0.25">
      <c r="A167" s="62">
        <v>2513</v>
      </c>
      <c r="B167" s="111" t="s">
        <v>176</v>
      </c>
      <c r="C167" s="112">
        <f t="shared" si="100"/>
        <v>0</v>
      </c>
      <c r="D167" s="238">
        <v>0</v>
      </c>
      <c r="E167" s="239"/>
      <c r="F167" s="120">
        <f t="shared" si="151"/>
        <v>0</v>
      </c>
      <c r="G167" s="240"/>
      <c r="H167" s="239"/>
      <c r="I167" s="241">
        <f t="shared" si="152"/>
        <v>0</v>
      </c>
      <c r="J167" s="238"/>
      <c r="K167" s="239"/>
      <c r="L167" s="120">
        <f t="shared" si="153"/>
        <v>0</v>
      </c>
      <c r="M167" s="240"/>
      <c r="N167" s="239"/>
      <c r="O167" s="241">
        <f t="shared" si="154"/>
        <v>0</v>
      </c>
      <c r="P167" s="242"/>
      <c r="Q167" s="2"/>
    </row>
    <row r="168" spans="1:17" ht="24" hidden="1" x14ac:dyDescent="0.25">
      <c r="A168" s="62">
        <v>2515</v>
      </c>
      <c r="B168" s="111" t="s">
        <v>177</v>
      </c>
      <c r="C168" s="112">
        <f t="shared" si="100"/>
        <v>0</v>
      </c>
      <c r="D168" s="238">
        <v>0</v>
      </c>
      <c r="E168" s="239"/>
      <c r="F168" s="120">
        <f t="shared" si="151"/>
        <v>0</v>
      </c>
      <c r="G168" s="240"/>
      <c r="H168" s="239"/>
      <c r="I168" s="241">
        <f t="shared" si="152"/>
        <v>0</v>
      </c>
      <c r="J168" s="238"/>
      <c r="K168" s="239"/>
      <c r="L168" s="120">
        <f t="shared" si="153"/>
        <v>0</v>
      </c>
      <c r="M168" s="240"/>
      <c r="N168" s="239"/>
      <c r="O168" s="241">
        <f t="shared" si="154"/>
        <v>0</v>
      </c>
      <c r="P168" s="242"/>
      <c r="Q168" s="2"/>
    </row>
    <row r="169" spans="1:17" ht="24" hidden="1" x14ac:dyDescent="0.25">
      <c r="A169" s="62">
        <v>2519</v>
      </c>
      <c r="B169" s="111" t="s">
        <v>178</v>
      </c>
      <c r="C169" s="112">
        <f t="shared" si="100"/>
        <v>0</v>
      </c>
      <c r="D169" s="238">
        <v>0</v>
      </c>
      <c r="E169" s="239"/>
      <c r="F169" s="120">
        <f t="shared" si="151"/>
        <v>0</v>
      </c>
      <c r="G169" s="240"/>
      <c r="H169" s="239"/>
      <c r="I169" s="241">
        <f t="shared" si="152"/>
        <v>0</v>
      </c>
      <c r="J169" s="238"/>
      <c r="K169" s="239"/>
      <c r="L169" s="120">
        <f t="shared" si="153"/>
        <v>0</v>
      </c>
      <c r="M169" s="240"/>
      <c r="N169" s="239"/>
      <c r="O169" s="241">
        <f t="shared" si="154"/>
        <v>0</v>
      </c>
      <c r="P169" s="242"/>
      <c r="Q169" s="2"/>
    </row>
    <row r="170" spans="1:17" hidden="1" x14ac:dyDescent="0.25">
      <c r="A170" s="243">
        <v>2520</v>
      </c>
      <c r="B170" s="111" t="s">
        <v>179</v>
      </c>
      <c r="C170" s="112">
        <f t="shared" si="100"/>
        <v>0</v>
      </c>
      <c r="D170" s="238">
        <v>0</v>
      </c>
      <c r="E170" s="239"/>
      <c r="F170" s="120">
        <f t="shared" si="151"/>
        <v>0</v>
      </c>
      <c r="G170" s="240"/>
      <c r="H170" s="239"/>
      <c r="I170" s="241">
        <f t="shared" si="152"/>
        <v>0</v>
      </c>
      <c r="J170" s="238"/>
      <c r="K170" s="239"/>
      <c r="L170" s="120">
        <f t="shared" si="153"/>
        <v>0</v>
      </c>
      <c r="M170" s="240"/>
      <c r="N170" s="239"/>
      <c r="O170" s="241">
        <f t="shared" si="154"/>
        <v>0</v>
      </c>
      <c r="P170" s="242"/>
      <c r="Q170" s="2"/>
    </row>
    <row r="171" spans="1:17" s="261" customFormat="1" ht="36" hidden="1" x14ac:dyDescent="0.25">
      <c r="A171" s="25">
        <v>2800</v>
      </c>
      <c r="B171" s="99" t="s">
        <v>180</v>
      </c>
      <c r="C171" s="100">
        <f t="shared" si="100"/>
        <v>0</v>
      </c>
      <c r="D171" s="152">
        <v>0</v>
      </c>
      <c r="E171" s="150"/>
      <c r="F171" s="57">
        <f t="shared" si="151"/>
        <v>0</v>
      </c>
      <c r="G171" s="58"/>
      <c r="H171" s="56"/>
      <c r="I171" s="59">
        <f t="shared" si="152"/>
        <v>0</v>
      </c>
      <c r="J171" s="55"/>
      <c r="K171" s="56"/>
      <c r="L171" s="57">
        <f t="shared" si="153"/>
        <v>0</v>
      </c>
      <c r="M171" s="58"/>
      <c r="N171" s="56"/>
      <c r="O171" s="59">
        <f t="shared" si="154"/>
        <v>0</v>
      </c>
      <c r="P171" s="60"/>
      <c r="Q171" s="260"/>
    </row>
    <row r="172" spans="1:17" hidden="1" x14ac:dyDescent="0.25">
      <c r="A172" s="218">
        <v>3000</v>
      </c>
      <c r="B172" s="218" t="s">
        <v>181</v>
      </c>
      <c r="C172" s="219">
        <f t="shared" si="100"/>
        <v>0</v>
      </c>
      <c r="D172" s="220">
        <f>SUM(D173,D183)</f>
        <v>0</v>
      </c>
      <c r="E172" s="221">
        <f t="shared" ref="E172" si="155">SUM(E173,E183)</f>
        <v>0</v>
      </c>
      <c r="F172" s="222">
        <f>SUM(F173,F183)</f>
        <v>0</v>
      </c>
      <c r="G172" s="223">
        <f>SUM(G173,G183)</f>
        <v>0</v>
      </c>
      <c r="H172" s="221">
        <f t="shared" ref="H172:N172" si="156">SUM(H173,H183)</f>
        <v>0</v>
      </c>
      <c r="I172" s="224">
        <f t="shared" si="156"/>
        <v>0</v>
      </c>
      <c r="J172" s="220">
        <f t="shared" si="156"/>
        <v>0</v>
      </c>
      <c r="K172" s="221">
        <f t="shared" si="156"/>
        <v>0</v>
      </c>
      <c r="L172" s="222">
        <f t="shared" si="156"/>
        <v>0</v>
      </c>
      <c r="M172" s="223">
        <f t="shared" si="156"/>
        <v>0</v>
      </c>
      <c r="N172" s="221">
        <f t="shared" si="156"/>
        <v>0</v>
      </c>
      <c r="O172" s="224">
        <f>SUM(O173,O183)</f>
        <v>0</v>
      </c>
      <c r="P172" s="225"/>
      <c r="Q172" s="2"/>
    </row>
    <row r="173" spans="1:17" ht="24" hidden="1" x14ac:dyDescent="0.25">
      <c r="A173" s="83">
        <v>3200</v>
      </c>
      <c r="B173" s="262" t="s">
        <v>182</v>
      </c>
      <c r="C173" s="84">
        <f t="shared" si="100"/>
        <v>0</v>
      </c>
      <c r="D173" s="95">
        <f>SUM(D174,D178)</f>
        <v>0</v>
      </c>
      <c r="E173" s="96">
        <f t="shared" ref="E173" si="157">SUM(E174,E178)</f>
        <v>0</v>
      </c>
      <c r="F173" s="97">
        <f>SUM(F174,F178)</f>
        <v>0</v>
      </c>
      <c r="G173" s="227">
        <f>SUM(G174,G178)</f>
        <v>0</v>
      </c>
      <c r="H173" s="96">
        <f t="shared" ref="H173:O173" si="158">SUM(H174,H178)</f>
        <v>0</v>
      </c>
      <c r="I173" s="228">
        <f t="shared" si="158"/>
        <v>0</v>
      </c>
      <c r="J173" s="95">
        <f t="shared" si="158"/>
        <v>0</v>
      </c>
      <c r="K173" s="96">
        <f t="shared" si="158"/>
        <v>0</v>
      </c>
      <c r="L173" s="97">
        <f t="shared" si="158"/>
        <v>0</v>
      </c>
      <c r="M173" s="227">
        <f t="shared" si="158"/>
        <v>0</v>
      </c>
      <c r="N173" s="96">
        <f t="shared" si="158"/>
        <v>0</v>
      </c>
      <c r="O173" s="263">
        <f t="shared" si="158"/>
        <v>0</v>
      </c>
      <c r="P173" s="229"/>
      <c r="Q173" s="2"/>
    </row>
    <row r="174" spans="1:17" ht="36" hidden="1" x14ac:dyDescent="0.25">
      <c r="A174" s="629">
        <v>3260</v>
      </c>
      <c r="B174" s="99" t="s">
        <v>183</v>
      </c>
      <c r="C174" s="100">
        <f t="shared" si="100"/>
        <v>0</v>
      </c>
      <c r="D174" s="251">
        <f>SUM(D175:D177)</f>
        <v>0</v>
      </c>
      <c r="E174" s="252">
        <f t="shared" ref="E174" si="159">SUM(E175:E177)</f>
        <v>0</v>
      </c>
      <c r="F174" s="108">
        <f>SUM(F175:F177)</f>
        <v>0</v>
      </c>
      <c r="G174" s="253">
        <f>SUM(G175:G177)</f>
        <v>0</v>
      </c>
      <c r="H174" s="252">
        <f t="shared" ref="H174:N174" si="160">SUM(H175:H177)</f>
        <v>0</v>
      </c>
      <c r="I174" s="151">
        <f t="shared" si="160"/>
        <v>0</v>
      </c>
      <c r="J174" s="251">
        <f t="shared" si="160"/>
        <v>0</v>
      </c>
      <c r="K174" s="252">
        <f t="shared" si="160"/>
        <v>0</v>
      </c>
      <c r="L174" s="108">
        <f t="shared" si="160"/>
        <v>0</v>
      </c>
      <c r="M174" s="253">
        <f t="shared" si="160"/>
        <v>0</v>
      </c>
      <c r="N174" s="252">
        <f t="shared" si="160"/>
        <v>0</v>
      </c>
      <c r="O174" s="151">
        <f>SUM(O175:O177)</f>
        <v>0</v>
      </c>
      <c r="P174" s="237"/>
      <c r="Q174" s="2"/>
    </row>
    <row r="175" spans="1:17" ht="24" hidden="1" x14ac:dyDescent="0.25">
      <c r="A175" s="62">
        <v>3261</v>
      </c>
      <c r="B175" s="111" t="s">
        <v>184</v>
      </c>
      <c r="C175" s="112">
        <f t="shared" si="100"/>
        <v>0</v>
      </c>
      <c r="D175" s="238">
        <v>0</v>
      </c>
      <c r="E175" s="239"/>
      <c r="F175" s="120">
        <f t="shared" ref="F175:F177" si="161">D175+E175</f>
        <v>0</v>
      </c>
      <c r="G175" s="240"/>
      <c r="H175" s="239"/>
      <c r="I175" s="241">
        <f t="shared" ref="I175:I177" si="162">G175+H175</f>
        <v>0</v>
      </c>
      <c r="J175" s="238"/>
      <c r="K175" s="239"/>
      <c r="L175" s="120">
        <f t="shared" ref="L175:L177" si="163">J175+K175</f>
        <v>0</v>
      </c>
      <c r="M175" s="240"/>
      <c r="N175" s="239"/>
      <c r="O175" s="241">
        <f t="shared" ref="O175:O177" si="164">M175+N175</f>
        <v>0</v>
      </c>
      <c r="P175" s="242"/>
      <c r="Q175" s="2"/>
    </row>
    <row r="176" spans="1:17" ht="36" hidden="1" x14ac:dyDescent="0.25">
      <c r="A176" s="62">
        <v>3262</v>
      </c>
      <c r="B176" s="111" t="s">
        <v>185</v>
      </c>
      <c r="C176" s="112">
        <f t="shared" si="100"/>
        <v>0</v>
      </c>
      <c r="D176" s="238">
        <v>0</v>
      </c>
      <c r="E176" s="239"/>
      <c r="F176" s="120">
        <f t="shared" si="161"/>
        <v>0</v>
      </c>
      <c r="G176" s="240"/>
      <c r="H176" s="239"/>
      <c r="I176" s="241">
        <f t="shared" si="162"/>
        <v>0</v>
      </c>
      <c r="J176" s="238"/>
      <c r="K176" s="239"/>
      <c r="L176" s="120">
        <f t="shared" si="163"/>
        <v>0</v>
      </c>
      <c r="M176" s="240"/>
      <c r="N176" s="239"/>
      <c r="O176" s="241">
        <f t="shared" si="164"/>
        <v>0</v>
      </c>
      <c r="P176" s="242"/>
      <c r="Q176" s="2"/>
    </row>
    <row r="177" spans="1:17" ht="24" hidden="1" x14ac:dyDescent="0.25">
      <c r="A177" s="62">
        <v>3263</v>
      </c>
      <c r="B177" s="111" t="s">
        <v>186</v>
      </c>
      <c r="C177" s="112">
        <f t="shared" ref="C177:C240" si="165">SUM(F177,I177,L177,O177)</f>
        <v>0</v>
      </c>
      <c r="D177" s="238">
        <v>0</v>
      </c>
      <c r="E177" s="239"/>
      <c r="F177" s="120">
        <f t="shared" si="161"/>
        <v>0</v>
      </c>
      <c r="G177" s="240"/>
      <c r="H177" s="239"/>
      <c r="I177" s="241">
        <f t="shared" si="162"/>
        <v>0</v>
      </c>
      <c r="J177" s="238"/>
      <c r="K177" s="239"/>
      <c r="L177" s="120">
        <f t="shared" si="163"/>
        <v>0</v>
      </c>
      <c r="M177" s="240"/>
      <c r="N177" s="239"/>
      <c r="O177" s="241">
        <f t="shared" si="164"/>
        <v>0</v>
      </c>
      <c r="P177" s="242"/>
      <c r="Q177" s="2"/>
    </row>
    <row r="178" spans="1:17" ht="72" hidden="1" x14ac:dyDescent="0.25">
      <c r="A178" s="629">
        <v>3290</v>
      </c>
      <c r="B178" s="99" t="s">
        <v>187</v>
      </c>
      <c r="C178" s="264">
        <f t="shared" si="165"/>
        <v>0</v>
      </c>
      <c r="D178" s="251">
        <f>SUM(D179:D182)</f>
        <v>0</v>
      </c>
      <c r="E178" s="252">
        <f t="shared" ref="E178" si="166">SUM(E179:E182)</f>
        <v>0</v>
      </c>
      <c r="F178" s="108">
        <f>SUM(F179:F182)</f>
        <v>0</v>
      </c>
      <c r="G178" s="253">
        <f>SUM(G179:G182)</f>
        <v>0</v>
      </c>
      <c r="H178" s="252">
        <f t="shared" ref="H178:O178" si="167">SUM(H179:H182)</f>
        <v>0</v>
      </c>
      <c r="I178" s="151">
        <f t="shared" si="167"/>
        <v>0</v>
      </c>
      <c r="J178" s="251">
        <f t="shared" si="167"/>
        <v>0</v>
      </c>
      <c r="K178" s="252">
        <f t="shared" si="167"/>
        <v>0</v>
      </c>
      <c r="L178" s="108">
        <f t="shared" si="167"/>
        <v>0</v>
      </c>
      <c r="M178" s="253">
        <f t="shared" si="167"/>
        <v>0</v>
      </c>
      <c r="N178" s="252">
        <f t="shared" si="167"/>
        <v>0</v>
      </c>
      <c r="O178" s="265">
        <f t="shared" si="167"/>
        <v>0</v>
      </c>
      <c r="P178" s="266"/>
      <c r="Q178" s="2"/>
    </row>
    <row r="179" spans="1:17" ht="60" hidden="1" x14ac:dyDescent="0.25">
      <c r="A179" s="62">
        <v>3291</v>
      </c>
      <c r="B179" s="111" t="s">
        <v>188</v>
      </c>
      <c r="C179" s="112">
        <f t="shared" si="165"/>
        <v>0</v>
      </c>
      <c r="D179" s="238">
        <v>0</v>
      </c>
      <c r="E179" s="239"/>
      <c r="F179" s="120">
        <f t="shared" ref="F179:F182" si="168">D179+E179</f>
        <v>0</v>
      </c>
      <c r="G179" s="240"/>
      <c r="H179" s="239"/>
      <c r="I179" s="241">
        <f t="shared" ref="I179:I182" si="169">G179+H179</f>
        <v>0</v>
      </c>
      <c r="J179" s="238"/>
      <c r="K179" s="239"/>
      <c r="L179" s="120">
        <f t="shared" ref="L179:L182" si="170">J179+K179</f>
        <v>0</v>
      </c>
      <c r="M179" s="240"/>
      <c r="N179" s="239"/>
      <c r="O179" s="241">
        <f t="shared" ref="O179:O182" si="171">M179+N179</f>
        <v>0</v>
      </c>
      <c r="P179" s="242"/>
      <c r="Q179" s="2"/>
    </row>
    <row r="180" spans="1:17" ht="60" hidden="1" x14ac:dyDescent="0.25">
      <c r="A180" s="62">
        <v>3292</v>
      </c>
      <c r="B180" s="111" t="s">
        <v>189</v>
      </c>
      <c r="C180" s="112">
        <f t="shared" si="165"/>
        <v>0</v>
      </c>
      <c r="D180" s="238">
        <v>0</v>
      </c>
      <c r="E180" s="239"/>
      <c r="F180" s="120">
        <f t="shared" si="168"/>
        <v>0</v>
      </c>
      <c r="G180" s="240"/>
      <c r="H180" s="239"/>
      <c r="I180" s="241">
        <f t="shared" si="169"/>
        <v>0</v>
      </c>
      <c r="J180" s="238"/>
      <c r="K180" s="239"/>
      <c r="L180" s="120">
        <f t="shared" si="170"/>
        <v>0</v>
      </c>
      <c r="M180" s="240"/>
      <c r="N180" s="239"/>
      <c r="O180" s="241">
        <f t="shared" si="171"/>
        <v>0</v>
      </c>
      <c r="P180" s="242"/>
      <c r="Q180" s="2"/>
    </row>
    <row r="181" spans="1:17" ht="60" hidden="1" x14ac:dyDescent="0.25">
      <c r="A181" s="62">
        <v>3293</v>
      </c>
      <c r="B181" s="111" t="s">
        <v>190</v>
      </c>
      <c r="C181" s="112">
        <f t="shared" si="165"/>
        <v>0</v>
      </c>
      <c r="D181" s="238">
        <v>0</v>
      </c>
      <c r="E181" s="239"/>
      <c r="F181" s="120">
        <f t="shared" si="168"/>
        <v>0</v>
      </c>
      <c r="G181" s="240"/>
      <c r="H181" s="239"/>
      <c r="I181" s="241">
        <f t="shared" si="169"/>
        <v>0</v>
      </c>
      <c r="J181" s="238"/>
      <c r="K181" s="239"/>
      <c r="L181" s="120">
        <f t="shared" si="170"/>
        <v>0</v>
      </c>
      <c r="M181" s="240"/>
      <c r="N181" s="239"/>
      <c r="O181" s="241">
        <f t="shared" si="171"/>
        <v>0</v>
      </c>
      <c r="P181" s="242"/>
      <c r="Q181" s="2"/>
    </row>
    <row r="182" spans="1:17" ht="48" hidden="1" x14ac:dyDescent="0.25">
      <c r="A182" s="267">
        <v>3294</v>
      </c>
      <c r="B182" s="111" t="s">
        <v>191</v>
      </c>
      <c r="C182" s="264">
        <f t="shared" si="165"/>
        <v>0</v>
      </c>
      <c r="D182" s="268">
        <v>0</v>
      </c>
      <c r="E182" s="269"/>
      <c r="F182" s="270">
        <f t="shared" si="168"/>
        <v>0</v>
      </c>
      <c r="G182" s="271"/>
      <c r="H182" s="269"/>
      <c r="I182" s="265">
        <f t="shared" si="169"/>
        <v>0</v>
      </c>
      <c r="J182" s="268"/>
      <c r="K182" s="269"/>
      <c r="L182" s="270">
        <f t="shared" si="170"/>
        <v>0</v>
      </c>
      <c r="M182" s="271"/>
      <c r="N182" s="269"/>
      <c r="O182" s="265">
        <f t="shared" si="171"/>
        <v>0</v>
      </c>
      <c r="P182" s="266"/>
      <c r="Q182" s="2"/>
    </row>
    <row r="183" spans="1:17" ht="36" hidden="1" x14ac:dyDescent="0.25">
      <c r="A183" s="140">
        <v>3300</v>
      </c>
      <c r="B183" s="262" t="s">
        <v>192</v>
      </c>
      <c r="C183" s="272">
        <f t="shared" si="165"/>
        <v>0</v>
      </c>
      <c r="D183" s="273">
        <f>SUM(D184:D185)</f>
        <v>0</v>
      </c>
      <c r="E183" s="274">
        <f t="shared" ref="E183" si="172">SUM(E184:E185)</f>
        <v>0</v>
      </c>
      <c r="F183" s="275">
        <f>SUM(F184:F185)</f>
        <v>0</v>
      </c>
      <c r="G183" s="276">
        <f>SUM(G184:G185)</f>
        <v>0</v>
      </c>
      <c r="H183" s="274">
        <f t="shared" ref="H183:O183" si="173">SUM(H184:H185)</f>
        <v>0</v>
      </c>
      <c r="I183" s="263">
        <f t="shared" si="173"/>
        <v>0</v>
      </c>
      <c r="J183" s="273">
        <f t="shared" si="173"/>
        <v>0</v>
      </c>
      <c r="K183" s="274">
        <f t="shared" si="173"/>
        <v>0</v>
      </c>
      <c r="L183" s="275">
        <f t="shared" si="173"/>
        <v>0</v>
      </c>
      <c r="M183" s="276">
        <f t="shared" si="173"/>
        <v>0</v>
      </c>
      <c r="N183" s="274">
        <f t="shared" si="173"/>
        <v>0</v>
      </c>
      <c r="O183" s="263">
        <f t="shared" si="173"/>
        <v>0</v>
      </c>
      <c r="P183" s="229"/>
      <c r="Q183" s="2"/>
    </row>
    <row r="184" spans="1:17" ht="36" hidden="1" x14ac:dyDescent="0.25">
      <c r="A184" s="163">
        <v>3310</v>
      </c>
      <c r="B184" s="164" t="s">
        <v>193</v>
      </c>
      <c r="C184" s="176">
        <f t="shared" si="165"/>
        <v>0</v>
      </c>
      <c r="D184" s="177">
        <v>0</v>
      </c>
      <c r="E184" s="178"/>
      <c r="F184" s="233">
        <f t="shared" ref="F184:F185" si="174">D184+E184</f>
        <v>0</v>
      </c>
      <c r="G184" s="247"/>
      <c r="H184" s="178"/>
      <c r="I184" s="235">
        <f t="shared" ref="I184:I185" si="175">G184+H184</f>
        <v>0</v>
      </c>
      <c r="J184" s="177"/>
      <c r="K184" s="178"/>
      <c r="L184" s="233">
        <f t="shared" ref="L184:L185" si="176">J184+K184</f>
        <v>0</v>
      </c>
      <c r="M184" s="247"/>
      <c r="N184" s="178"/>
      <c r="O184" s="235">
        <f t="shared" ref="O184:O185" si="177">M184+N184</f>
        <v>0</v>
      </c>
      <c r="P184" s="236"/>
      <c r="Q184" s="2"/>
    </row>
    <row r="185" spans="1:17" ht="48" hidden="1" x14ac:dyDescent="0.25">
      <c r="A185" s="53">
        <v>3320</v>
      </c>
      <c r="B185" s="99" t="s">
        <v>194</v>
      </c>
      <c r="C185" s="100">
        <f t="shared" si="165"/>
        <v>0</v>
      </c>
      <c r="D185" s="152">
        <v>0</v>
      </c>
      <c r="E185" s="150"/>
      <c r="F185" s="108">
        <f t="shared" si="174"/>
        <v>0</v>
      </c>
      <c r="G185" s="149"/>
      <c r="H185" s="150"/>
      <c r="I185" s="151">
        <f t="shared" si="175"/>
        <v>0</v>
      </c>
      <c r="J185" s="152"/>
      <c r="K185" s="150"/>
      <c r="L185" s="108">
        <f t="shared" si="176"/>
        <v>0</v>
      </c>
      <c r="M185" s="149"/>
      <c r="N185" s="150"/>
      <c r="O185" s="151">
        <f t="shared" si="177"/>
        <v>0</v>
      </c>
      <c r="P185" s="237"/>
      <c r="Q185" s="2"/>
    </row>
    <row r="186" spans="1:17" hidden="1" x14ac:dyDescent="0.25">
      <c r="A186" s="277">
        <v>4000</v>
      </c>
      <c r="B186" s="218" t="s">
        <v>195</v>
      </c>
      <c r="C186" s="219">
        <f t="shared" si="165"/>
        <v>0</v>
      </c>
      <c r="D186" s="220">
        <f>SUM(D187,D190)</f>
        <v>0</v>
      </c>
      <c r="E186" s="221">
        <f t="shared" ref="E186" si="178">SUM(E187,E190)</f>
        <v>0</v>
      </c>
      <c r="F186" s="222">
        <f>SUM(F187,F190)</f>
        <v>0</v>
      </c>
      <c r="G186" s="223">
        <f>SUM(G187,G190)</f>
        <v>0</v>
      </c>
      <c r="H186" s="221">
        <f t="shared" ref="H186:N186" si="179">SUM(H187,H190)</f>
        <v>0</v>
      </c>
      <c r="I186" s="224">
        <f t="shared" si="179"/>
        <v>0</v>
      </c>
      <c r="J186" s="220">
        <f t="shared" si="179"/>
        <v>0</v>
      </c>
      <c r="K186" s="221">
        <f t="shared" si="179"/>
        <v>0</v>
      </c>
      <c r="L186" s="222">
        <f t="shared" si="179"/>
        <v>0</v>
      </c>
      <c r="M186" s="223">
        <f t="shared" si="179"/>
        <v>0</v>
      </c>
      <c r="N186" s="221">
        <f t="shared" si="179"/>
        <v>0</v>
      </c>
      <c r="O186" s="224">
        <f>SUM(O187,O190)</f>
        <v>0</v>
      </c>
      <c r="P186" s="225"/>
      <c r="Q186" s="2"/>
    </row>
    <row r="187" spans="1:17" hidden="1" x14ac:dyDescent="0.25">
      <c r="A187" s="278">
        <v>4200</v>
      </c>
      <c r="B187" s="226" t="s">
        <v>196</v>
      </c>
      <c r="C187" s="84">
        <f t="shared" si="165"/>
        <v>0</v>
      </c>
      <c r="D187" s="95">
        <f>SUM(D188,D189)</f>
        <v>0</v>
      </c>
      <c r="E187" s="96">
        <f t="shared" ref="E187" si="180">SUM(E188,E189)</f>
        <v>0</v>
      </c>
      <c r="F187" s="97">
        <f>SUM(F188,F189)</f>
        <v>0</v>
      </c>
      <c r="G187" s="227">
        <f>SUM(G188,G189)</f>
        <v>0</v>
      </c>
      <c r="H187" s="96">
        <f t="shared" ref="H187:N187" si="181">SUM(H188,H189)</f>
        <v>0</v>
      </c>
      <c r="I187" s="228">
        <f t="shared" si="181"/>
        <v>0</v>
      </c>
      <c r="J187" s="95">
        <f t="shared" si="181"/>
        <v>0</v>
      </c>
      <c r="K187" s="96">
        <f t="shared" si="181"/>
        <v>0</v>
      </c>
      <c r="L187" s="97">
        <f t="shared" si="181"/>
        <v>0</v>
      </c>
      <c r="M187" s="227">
        <f t="shared" si="181"/>
        <v>0</v>
      </c>
      <c r="N187" s="96">
        <f t="shared" si="181"/>
        <v>0</v>
      </c>
      <c r="O187" s="228">
        <f>SUM(O188,O189)</f>
        <v>0</v>
      </c>
      <c r="P187" s="249"/>
      <c r="Q187" s="2"/>
    </row>
    <row r="188" spans="1:17" ht="36" hidden="1" x14ac:dyDescent="0.25">
      <c r="A188" s="629">
        <v>4240</v>
      </c>
      <c r="B188" s="99" t="s">
        <v>197</v>
      </c>
      <c r="C188" s="100">
        <f t="shared" si="165"/>
        <v>0</v>
      </c>
      <c r="D188" s="152">
        <v>0</v>
      </c>
      <c r="E188" s="150"/>
      <c r="F188" s="108">
        <f t="shared" ref="F188:F189" si="182">D188+E188</f>
        <v>0</v>
      </c>
      <c r="G188" s="149"/>
      <c r="H188" s="150"/>
      <c r="I188" s="151">
        <f t="shared" ref="I188:I189" si="183">G188+H188</f>
        <v>0</v>
      </c>
      <c r="J188" s="152"/>
      <c r="K188" s="150"/>
      <c r="L188" s="108">
        <f t="shared" ref="L188:L189" si="184">J188+K188</f>
        <v>0</v>
      </c>
      <c r="M188" s="149"/>
      <c r="N188" s="150"/>
      <c r="O188" s="151">
        <f t="shared" ref="O188:O189" si="185">M188+N188</f>
        <v>0</v>
      </c>
      <c r="P188" s="237"/>
      <c r="Q188" s="2"/>
    </row>
    <row r="189" spans="1:17" hidden="1" x14ac:dyDescent="0.25">
      <c r="A189" s="243">
        <v>4250</v>
      </c>
      <c r="B189" s="111" t="s">
        <v>198</v>
      </c>
      <c r="C189" s="112">
        <f t="shared" si="165"/>
        <v>0</v>
      </c>
      <c r="D189" s="238">
        <v>0</v>
      </c>
      <c r="E189" s="239"/>
      <c r="F189" s="120">
        <f t="shared" si="182"/>
        <v>0</v>
      </c>
      <c r="G189" s="240"/>
      <c r="H189" s="239"/>
      <c r="I189" s="241">
        <f t="shared" si="183"/>
        <v>0</v>
      </c>
      <c r="J189" s="238"/>
      <c r="K189" s="239"/>
      <c r="L189" s="120">
        <f t="shared" si="184"/>
        <v>0</v>
      </c>
      <c r="M189" s="240"/>
      <c r="N189" s="239"/>
      <c r="O189" s="241">
        <f t="shared" si="185"/>
        <v>0</v>
      </c>
      <c r="P189" s="242"/>
      <c r="Q189" s="2"/>
    </row>
    <row r="190" spans="1:17" hidden="1" x14ac:dyDescent="0.25">
      <c r="A190" s="83">
        <v>4300</v>
      </c>
      <c r="B190" s="226" t="s">
        <v>199</v>
      </c>
      <c r="C190" s="84">
        <f t="shared" si="165"/>
        <v>0</v>
      </c>
      <c r="D190" s="95">
        <f>SUM(D191)</f>
        <v>0</v>
      </c>
      <c r="E190" s="96">
        <f t="shared" ref="E190" si="186">SUM(E191)</f>
        <v>0</v>
      </c>
      <c r="F190" s="97">
        <f>SUM(F191)</f>
        <v>0</v>
      </c>
      <c r="G190" s="227">
        <f>SUM(G191)</f>
        <v>0</v>
      </c>
      <c r="H190" s="96">
        <f t="shared" ref="H190:N190" si="187">SUM(H191)</f>
        <v>0</v>
      </c>
      <c r="I190" s="228">
        <f t="shared" si="187"/>
        <v>0</v>
      </c>
      <c r="J190" s="95">
        <f t="shared" si="187"/>
        <v>0</v>
      </c>
      <c r="K190" s="96">
        <f t="shared" si="187"/>
        <v>0</v>
      </c>
      <c r="L190" s="97">
        <f t="shared" si="187"/>
        <v>0</v>
      </c>
      <c r="M190" s="227">
        <f t="shared" si="187"/>
        <v>0</v>
      </c>
      <c r="N190" s="96">
        <f t="shared" si="187"/>
        <v>0</v>
      </c>
      <c r="O190" s="228">
        <f>SUM(O191)</f>
        <v>0</v>
      </c>
      <c r="P190" s="249"/>
      <c r="Q190" s="2"/>
    </row>
    <row r="191" spans="1:17" ht="24" hidden="1" x14ac:dyDescent="0.25">
      <c r="A191" s="629">
        <v>4310</v>
      </c>
      <c r="B191" s="99" t="s">
        <v>200</v>
      </c>
      <c r="C191" s="100">
        <f t="shared" si="165"/>
        <v>0</v>
      </c>
      <c r="D191" s="251">
        <f>SUM(D192:D192)</f>
        <v>0</v>
      </c>
      <c r="E191" s="252">
        <f t="shared" ref="E191" si="188">SUM(E192:E192)</f>
        <v>0</v>
      </c>
      <c r="F191" s="108">
        <f>SUM(F192:F192)</f>
        <v>0</v>
      </c>
      <c r="G191" s="253">
        <f>SUM(G192:G192)</f>
        <v>0</v>
      </c>
      <c r="H191" s="252">
        <f t="shared" ref="H191:N191" si="189">SUM(H192:H192)</f>
        <v>0</v>
      </c>
      <c r="I191" s="151">
        <f t="shared" si="189"/>
        <v>0</v>
      </c>
      <c r="J191" s="251">
        <f t="shared" si="189"/>
        <v>0</v>
      </c>
      <c r="K191" s="252">
        <f t="shared" si="189"/>
        <v>0</v>
      </c>
      <c r="L191" s="108">
        <f t="shared" si="189"/>
        <v>0</v>
      </c>
      <c r="M191" s="253">
        <f t="shared" si="189"/>
        <v>0</v>
      </c>
      <c r="N191" s="252">
        <f t="shared" si="189"/>
        <v>0</v>
      </c>
      <c r="O191" s="151">
        <f>SUM(O192:O192)</f>
        <v>0</v>
      </c>
      <c r="P191" s="237"/>
      <c r="Q191" s="2"/>
    </row>
    <row r="192" spans="1:17" ht="36" hidden="1" x14ac:dyDescent="0.25">
      <c r="A192" s="62">
        <v>4311</v>
      </c>
      <c r="B192" s="111" t="s">
        <v>201</v>
      </c>
      <c r="C192" s="112">
        <f t="shared" si="165"/>
        <v>0</v>
      </c>
      <c r="D192" s="238">
        <v>0</v>
      </c>
      <c r="E192" s="239"/>
      <c r="F192" s="120">
        <f>D192+E192</f>
        <v>0</v>
      </c>
      <c r="G192" s="240"/>
      <c r="H192" s="239"/>
      <c r="I192" s="241">
        <f>G192+H192</f>
        <v>0</v>
      </c>
      <c r="J192" s="238"/>
      <c r="K192" s="239"/>
      <c r="L192" s="120">
        <f>J192+K192</f>
        <v>0</v>
      </c>
      <c r="M192" s="240"/>
      <c r="N192" s="239"/>
      <c r="O192" s="241">
        <f>M192+N192</f>
        <v>0</v>
      </c>
      <c r="P192" s="242"/>
      <c r="Q192" s="2"/>
    </row>
    <row r="193" spans="1:17" s="33" customFormat="1" x14ac:dyDescent="0.25">
      <c r="A193" s="279"/>
      <c r="B193" s="25" t="s">
        <v>202</v>
      </c>
      <c r="C193" s="211">
        <f t="shared" si="165"/>
        <v>3179048</v>
      </c>
      <c r="D193" s="212">
        <f>SUM(D194,D229,D268)</f>
        <v>2374156</v>
      </c>
      <c r="E193" s="216">
        <f t="shared" ref="E193" si="190">SUM(E194,E229,E268)</f>
        <v>-92108</v>
      </c>
      <c r="F193" s="364">
        <f>SUM(F194,F229,F268)</f>
        <v>2282048</v>
      </c>
      <c r="G193" s="215">
        <f>SUM(G194,G229,G268)</f>
        <v>897000</v>
      </c>
      <c r="H193" s="216">
        <f t="shared" ref="H193:N193" si="191">SUM(H194,H229,H268)</f>
        <v>0</v>
      </c>
      <c r="I193" s="364">
        <f t="shared" si="191"/>
        <v>897000</v>
      </c>
      <c r="J193" s="212">
        <f t="shared" si="191"/>
        <v>0</v>
      </c>
      <c r="K193" s="213">
        <f t="shared" si="191"/>
        <v>0</v>
      </c>
      <c r="L193" s="214">
        <f t="shared" si="191"/>
        <v>0</v>
      </c>
      <c r="M193" s="215">
        <f t="shared" si="191"/>
        <v>0</v>
      </c>
      <c r="N193" s="213">
        <f t="shared" si="191"/>
        <v>0</v>
      </c>
      <c r="O193" s="280">
        <f>SUM(O194,O229,O268)</f>
        <v>0</v>
      </c>
      <c r="P193" s="281"/>
      <c r="Q193" s="26"/>
    </row>
    <row r="194" spans="1:17" x14ac:dyDescent="0.25">
      <c r="A194" s="218">
        <v>5000</v>
      </c>
      <c r="B194" s="218" t="s">
        <v>203</v>
      </c>
      <c r="C194" s="219">
        <f t="shared" si="165"/>
        <v>3179048</v>
      </c>
      <c r="D194" s="220">
        <f>D195+D203</f>
        <v>2374156</v>
      </c>
      <c r="E194" s="224">
        <f t="shared" ref="E194" si="192">E195+E203</f>
        <v>-92108</v>
      </c>
      <c r="F194" s="365">
        <f>F195+F203</f>
        <v>2282048</v>
      </c>
      <c r="G194" s="223">
        <f>G195+G203</f>
        <v>897000</v>
      </c>
      <c r="H194" s="224">
        <f t="shared" ref="H194:N194" si="193">H195+H203</f>
        <v>0</v>
      </c>
      <c r="I194" s="365">
        <f t="shared" si="193"/>
        <v>897000</v>
      </c>
      <c r="J194" s="220">
        <f t="shared" si="193"/>
        <v>0</v>
      </c>
      <c r="K194" s="221">
        <f t="shared" si="193"/>
        <v>0</v>
      </c>
      <c r="L194" s="222">
        <f t="shared" si="193"/>
        <v>0</v>
      </c>
      <c r="M194" s="223">
        <f t="shared" si="193"/>
        <v>0</v>
      </c>
      <c r="N194" s="221">
        <f t="shared" si="193"/>
        <v>0</v>
      </c>
      <c r="O194" s="224">
        <f>O195+O203</f>
        <v>0</v>
      </c>
      <c r="P194" s="225"/>
      <c r="Q194" s="2"/>
    </row>
    <row r="195" spans="1:17" hidden="1" x14ac:dyDescent="0.25">
      <c r="A195" s="83">
        <v>5100</v>
      </c>
      <c r="B195" s="226" t="s">
        <v>204</v>
      </c>
      <c r="C195" s="84">
        <f t="shared" si="165"/>
        <v>0</v>
      </c>
      <c r="D195" s="95">
        <f>D196+D197+D200+D201+D202</f>
        <v>0</v>
      </c>
      <c r="E195" s="96">
        <f t="shared" ref="E195" si="194">E196+E197+E200+E201+E202</f>
        <v>0</v>
      </c>
      <c r="F195" s="97">
        <f>F196+F197+F200+F201+F202</f>
        <v>0</v>
      </c>
      <c r="G195" s="227">
        <f>G196+G197+G200+G201+G202</f>
        <v>0</v>
      </c>
      <c r="H195" s="96">
        <f t="shared" ref="H195:N195" si="195">H196+H197+H200+H201+H202</f>
        <v>0</v>
      </c>
      <c r="I195" s="228">
        <f t="shared" si="195"/>
        <v>0</v>
      </c>
      <c r="J195" s="95">
        <f t="shared" si="195"/>
        <v>0</v>
      </c>
      <c r="K195" s="96">
        <f t="shared" si="195"/>
        <v>0</v>
      </c>
      <c r="L195" s="97">
        <f t="shared" si="195"/>
        <v>0</v>
      </c>
      <c r="M195" s="227">
        <f t="shared" si="195"/>
        <v>0</v>
      </c>
      <c r="N195" s="96">
        <f t="shared" si="195"/>
        <v>0</v>
      </c>
      <c r="O195" s="228">
        <f>O196+O197+O200+O201+O202</f>
        <v>0</v>
      </c>
      <c r="P195" s="249"/>
      <c r="Q195" s="2"/>
    </row>
    <row r="196" spans="1:17" hidden="1" x14ac:dyDescent="0.25">
      <c r="A196" s="629">
        <v>5110</v>
      </c>
      <c r="B196" s="99" t="s">
        <v>205</v>
      </c>
      <c r="C196" s="100">
        <f t="shared" si="165"/>
        <v>0</v>
      </c>
      <c r="D196" s="152">
        <v>0</v>
      </c>
      <c r="E196" s="150"/>
      <c r="F196" s="108">
        <f>D196+E196</f>
        <v>0</v>
      </c>
      <c r="G196" s="149"/>
      <c r="H196" s="150"/>
      <c r="I196" s="151">
        <f>G196+H196</f>
        <v>0</v>
      </c>
      <c r="J196" s="152"/>
      <c r="K196" s="150"/>
      <c r="L196" s="108">
        <f>J196+K196</f>
        <v>0</v>
      </c>
      <c r="M196" s="149"/>
      <c r="N196" s="150"/>
      <c r="O196" s="151">
        <f>M196+N196</f>
        <v>0</v>
      </c>
      <c r="P196" s="237"/>
      <c r="Q196" s="2"/>
    </row>
    <row r="197" spans="1:17" ht="24" hidden="1" x14ac:dyDescent="0.25">
      <c r="A197" s="243">
        <v>5120</v>
      </c>
      <c r="B197" s="111" t="s">
        <v>206</v>
      </c>
      <c r="C197" s="112">
        <f t="shared" si="165"/>
        <v>0</v>
      </c>
      <c r="D197" s="244">
        <f>D198+D199</f>
        <v>0</v>
      </c>
      <c r="E197" s="245">
        <f t="shared" ref="E197" si="196">E198+E199</f>
        <v>0</v>
      </c>
      <c r="F197" s="120">
        <f>F198+F199</f>
        <v>0</v>
      </c>
      <c r="G197" s="246">
        <f>G198+G199</f>
        <v>0</v>
      </c>
      <c r="H197" s="245">
        <f t="shared" ref="H197:O197" si="197">H198+H199</f>
        <v>0</v>
      </c>
      <c r="I197" s="241">
        <f t="shared" si="197"/>
        <v>0</v>
      </c>
      <c r="J197" s="244">
        <f t="shared" si="197"/>
        <v>0</v>
      </c>
      <c r="K197" s="245">
        <f t="shared" si="197"/>
        <v>0</v>
      </c>
      <c r="L197" s="120">
        <f t="shared" si="197"/>
        <v>0</v>
      </c>
      <c r="M197" s="246">
        <f t="shared" si="197"/>
        <v>0</v>
      </c>
      <c r="N197" s="245">
        <f t="shared" si="197"/>
        <v>0</v>
      </c>
      <c r="O197" s="241">
        <f t="shared" si="197"/>
        <v>0</v>
      </c>
      <c r="P197" s="242"/>
      <c r="Q197" s="2"/>
    </row>
    <row r="198" spans="1:17" hidden="1" x14ac:dyDescent="0.25">
      <c r="A198" s="62">
        <v>5121</v>
      </c>
      <c r="B198" s="111" t="s">
        <v>207</v>
      </c>
      <c r="C198" s="112">
        <f t="shared" si="165"/>
        <v>0</v>
      </c>
      <c r="D198" s="238">
        <v>0</v>
      </c>
      <c r="E198" s="239"/>
      <c r="F198" s="120">
        <f t="shared" ref="F198:F202" si="198">D198+E198</f>
        <v>0</v>
      </c>
      <c r="G198" s="240"/>
      <c r="H198" s="239"/>
      <c r="I198" s="241">
        <f t="shared" ref="I198:I202" si="199">G198+H198</f>
        <v>0</v>
      </c>
      <c r="J198" s="238"/>
      <c r="K198" s="239"/>
      <c r="L198" s="120">
        <f t="shared" ref="L198:L202" si="200">J198+K198</f>
        <v>0</v>
      </c>
      <c r="M198" s="240"/>
      <c r="N198" s="239"/>
      <c r="O198" s="241">
        <f t="shared" ref="O198:O202" si="201">M198+N198</f>
        <v>0</v>
      </c>
      <c r="P198" s="242"/>
      <c r="Q198" s="2"/>
    </row>
    <row r="199" spans="1:17" ht="24" hidden="1" x14ac:dyDescent="0.25">
      <c r="A199" s="62">
        <v>5129</v>
      </c>
      <c r="B199" s="111" t="s">
        <v>208</v>
      </c>
      <c r="C199" s="112">
        <f t="shared" si="165"/>
        <v>0</v>
      </c>
      <c r="D199" s="238">
        <v>0</v>
      </c>
      <c r="E199" s="239"/>
      <c r="F199" s="120">
        <f t="shared" si="198"/>
        <v>0</v>
      </c>
      <c r="G199" s="240"/>
      <c r="H199" s="239"/>
      <c r="I199" s="241">
        <f t="shared" si="199"/>
        <v>0</v>
      </c>
      <c r="J199" s="238"/>
      <c r="K199" s="239"/>
      <c r="L199" s="120">
        <f t="shared" si="200"/>
        <v>0</v>
      </c>
      <c r="M199" s="240"/>
      <c r="N199" s="239"/>
      <c r="O199" s="241">
        <f t="shared" si="201"/>
        <v>0</v>
      </c>
      <c r="P199" s="242"/>
      <c r="Q199" s="2"/>
    </row>
    <row r="200" spans="1:17" hidden="1" x14ac:dyDescent="0.25">
      <c r="A200" s="243">
        <v>5130</v>
      </c>
      <c r="B200" s="111" t="s">
        <v>209</v>
      </c>
      <c r="C200" s="112">
        <f t="shared" si="165"/>
        <v>0</v>
      </c>
      <c r="D200" s="238">
        <v>0</v>
      </c>
      <c r="E200" s="239"/>
      <c r="F200" s="120">
        <f t="shared" si="198"/>
        <v>0</v>
      </c>
      <c r="G200" s="240"/>
      <c r="H200" s="239"/>
      <c r="I200" s="241">
        <f t="shared" si="199"/>
        <v>0</v>
      </c>
      <c r="J200" s="238"/>
      <c r="K200" s="239"/>
      <c r="L200" s="120">
        <f t="shared" si="200"/>
        <v>0</v>
      </c>
      <c r="M200" s="240"/>
      <c r="N200" s="239"/>
      <c r="O200" s="241">
        <f t="shared" si="201"/>
        <v>0</v>
      </c>
      <c r="P200" s="242"/>
      <c r="Q200" s="2"/>
    </row>
    <row r="201" spans="1:17" hidden="1" x14ac:dyDescent="0.25">
      <c r="A201" s="243">
        <v>5140</v>
      </c>
      <c r="B201" s="111" t="s">
        <v>210</v>
      </c>
      <c r="C201" s="112">
        <f t="shared" si="165"/>
        <v>0</v>
      </c>
      <c r="D201" s="238">
        <v>0</v>
      </c>
      <c r="E201" s="239"/>
      <c r="F201" s="120">
        <f t="shared" si="198"/>
        <v>0</v>
      </c>
      <c r="G201" s="240"/>
      <c r="H201" s="239"/>
      <c r="I201" s="241">
        <f t="shared" si="199"/>
        <v>0</v>
      </c>
      <c r="J201" s="238"/>
      <c r="K201" s="239"/>
      <c r="L201" s="120">
        <f t="shared" si="200"/>
        <v>0</v>
      </c>
      <c r="M201" s="240"/>
      <c r="N201" s="239"/>
      <c r="O201" s="241">
        <f t="shared" si="201"/>
        <v>0</v>
      </c>
      <c r="P201" s="242"/>
      <c r="Q201" s="2"/>
    </row>
    <row r="202" spans="1:17" ht="24" hidden="1" x14ac:dyDescent="0.25">
      <c r="A202" s="243">
        <v>5170</v>
      </c>
      <c r="B202" s="111" t="s">
        <v>211</v>
      </c>
      <c r="C202" s="112">
        <f t="shared" si="165"/>
        <v>0</v>
      </c>
      <c r="D202" s="238">
        <v>0</v>
      </c>
      <c r="E202" s="239"/>
      <c r="F202" s="120">
        <f t="shared" si="198"/>
        <v>0</v>
      </c>
      <c r="G202" s="240"/>
      <c r="H202" s="239"/>
      <c r="I202" s="241">
        <f t="shared" si="199"/>
        <v>0</v>
      </c>
      <c r="J202" s="238"/>
      <c r="K202" s="239"/>
      <c r="L202" s="120">
        <f t="shared" si="200"/>
        <v>0</v>
      </c>
      <c r="M202" s="240"/>
      <c r="N202" s="239"/>
      <c r="O202" s="241">
        <f t="shared" si="201"/>
        <v>0</v>
      </c>
      <c r="P202" s="242"/>
      <c r="Q202" s="2"/>
    </row>
    <row r="203" spans="1:17" x14ac:dyDescent="0.25">
      <c r="A203" s="83">
        <v>5200</v>
      </c>
      <c r="B203" s="226" t="s">
        <v>212</v>
      </c>
      <c r="C203" s="84">
        <f t="shared" si="165"/>
        <v>3179048</v>
      </c>
      <c r="D203" s="95">
        <f>D204+D214+D215+D224+D225+D226+D228</f>
        <v>2374156</v>
      </c>
      <c r="E203" s="228">
        <f t="shared" ref="E203" si="202">E204+E214+E215+E224+E225+E226+E228</f>
        <v>-92108</v>
      </c>
      <c r="F203" s="366">
        <f>F204+F214+F215+F224+F225+F226+F228</f>
        <v>2282048</v>
      </c>
      <c r="G203" s="227">
        <f>G204+G214+G215+G224+G225+G226+G228</f>
        <v>897000</v>
      </c>
      <c r="H203" s="228">
        <f t="shared" ref="H203:O203" si="203">H204+H214+H215+H224+H225+H226+H228</f>
        <v>0</v>
      </c>
      <c r="I203" s="366">
        <f t="shared" si="203"/>
        <v>897000</v>
      </c>
      <c r="J203" s="95">
        <f t="shared" si="203"/>
        <v>0</v>
      </c>
      <c r="K203" s="96">
        <f t="shared" si="203"/>
        <v>0</v>
      </c>
      <c r="L203" s="97">
        <f t="shared" si="203"/>
        <v>0</v>
      </c>
      <c r="M203" s="227">
        <f t="shared" si="203"/>
        <v>0</v>
      </c>
      <c r="N203" s="96">
        <f t="shared" si="203"/>
        <v>0</v>
      </c>
      <c r="O203" s="228">
        <f t="shared" si="203"/>
        <v>0</v>
      </c>
      <c r="P203" s="249"/>
      <c r="Q203" s="2"/>
    </row>
    <row r="204" spans="1:17" hidden="1" x14ac:dyDescent="0.25">
      <c r="A204" s="230">
        <v>5210</v>
      </c>
      <c r="B204" s="164" t="s">
        <v>213</v>
      </c>
      <c r="C204" s="176">
        <f t="shared" si="165"/>
        <v>0</v>
      </c>
      <c r="D204" s="231">
        <f>SUM(D205:D213)</f>
        <v>0</v>
      </c>
      <c r="E204" s="232">
        <f>SUM(E205:E213)</f>
        <v>0</v>
      </c>
      <c r="F204" s="233">
        <f t="shared" ref="F204:N204" si="204">SUM(F205:F213)</f>
        <v>0</v>
      </c>
      <c r="G204" s="234">
        <f>SUM(G205:G213)</f>
        <v>0</v>
      </c>
      <c r="H204" s="232">
        <f t="shared" si="204"/>
        <v>0</v>
      </c>
      <c r="I204" s="235">
        <f t="shared" si="204"/>
        <v>0</v>
      </c>
      <c r="J204" s="231">
        <f t="shared" si="204"/>
        <v>0</v>
      </c>
      <c r="K204" s="232">
        <f t="shared" si="204"/>
        <v>0</v>
      </c>
      <c r="L204" s="233">
        <f t="shared" si="204"/>
        <v>0</v>
      </c>
      <c r="M204" s="234">
        <f t="shared" si="204"/>
        <v>0</v>
      </c>
      <c r="N204" s="232">
        <f t="shared" si="204"/>
        <v>0</v>
      </c>
      <c r="O204" s="235">
        <f>SUM(O205:O213)</f>
        <v>0</v>
      </c>
      <c r="P204" s="236"/>
      <c r="Q204" s="2"/>
    </row>
    <row r="205" spans="1:17" hidden="1" x14ac:dyDescent="0.25">
      <c r="A205" s="53">
        <v>5211</v>
      </c>
      <c r="B205" s="99" t="s">
        <v>214</v>
      </c>
      <c r="C205" s="100">
        <f t="shared" si="165"/>
        <v>0</v>
      </c>
      <c r="D205" s="152">
        <v>0</v>
      </c>
      <c r="E205" s="150"/>
      <c r="F205" s="108">
        <f t="shared" ref="F205:F214" si="205">D205+E205</f>
        <v>0</v>
      </c>
      <c r="G205" s="149"/>
      <c r="H205" s="150"/>
      <c r="I205" s="151">
        <f t="shared" ref="I205:I214" si="206">G205+H205</f>
        <v>0</v>
      </c>
      <c r="J205" s="152"/>
      <c r="K205" s="150"/>
      <c r="L205" s="108">
        <f t="shared" ref="L205:L214" si="207">J205+K205</f>
        <v>0</v>
      </c>
      <c r="M205" s="149"/>
      <c r="N205" s="150"/>
      <c r="O205" s="151">
        <f t="shared" ref="O205:O214" si="208">M205+N205</f>
        <v>0</v>
      </c>
      <c r="P205" s="237"/>
      <c r="Q205" s="2"/>
    </row>
    <row r="206" spans="1:17" hidden="1" x14ac:dyDescent="0.25">
      <c r="A206" s="62">
        <v>5212</v>
      </c>
      <c r="B206" s="111" t="s">
        <v>215</v>
      </c>
      <c r="C206" s="112">
        <f t="shared" si="165"/>
        <v>0</v>
      </c>
      <c r="D206" s="238">
        <v>0</v>
      </c>
      <c r="E206" s="239"/>
      <c r="F206" s="120">
        <f t="shared" si="205"/>
        <v>0</v>
      </c>
      <c r="G206" s="240"/>
      <c r="H206" s="239"/>
      <c r="I206" s="241">
        <f t="shared" si="206"/>
        <v>0</v>
      </c>
      <c r="J206" s="238"/>
      <c r="K206" s="239"/>
      <c r="L206" s="120">
        <f t="shared" si="207"/>
        <v>0</v>
      </c>
      <c r="M206" s="240"/>
      <c r="N206" s="239"/>
      <c r="O206" s="241">
        <f t="shared" si="208"/>
        <v>0</v>
      </c>
      <c r="P206" s="242"/>
      <c r="Q206" s="2"/>
    </row>
    <row r="207" spans="1:17" hidden="1" x14ac:dyDescent="0.25">
      <c r="A207" s="62">
        <v>5213</v>
      </c>
      <c r="B207" s="111" t="s">
        <v>216</v>
      </c>
      <c r="C207" s="112">
        <f t="shared" si="165"/>
        <v>0</v>
      </c>
      <c r="D207" s="238">
        <v>0</v>
      </c>
      <c r="E207" s="239"/>
      <c r="F207" s="120">
        <f t="shared" si="205"/>
        <v>0</v>
      </c>
      <c r="G207" s="240"/>
      <c r="H207" s="239"/>
      <c r="I207" s="241">
        <f t="shared" si="206"/>
        <v>0</v>
      </c>
      <c r="J207" s="238"/>
      <c r="K207" s="239"/>
      <c r="L207" s="120">
        <f t="shared" si="207"/>
        <v>0</v>
      </c>
      <c r="M207" s="240"/>
      <c r="N207" s="239"/>
      <c r="O207" s="241">
        <f t="shared" si="208"/>
        <v>0</v>
      </c>
      <c r="P207" s="242"/>
      <c r="Q207" s="2"/>
    </row>
    <row r="208" spans="1:17" hidden="1" x14ac:dyDescent="0.25">
      <c r="A208" s="62">
        <v>5214</v>
      </c>
      <c r="B208" s="111" t="s">
        <v>217</v>
      </c>
      <c r="C208" s="112">
        <f t="shared" si="165"/>
        <v>0</v>
      </c>
      <c r="D208" s="238">
        <v>0</v>
      </c>
      <c r="E208" s="239"/>
      <c r="F208" s="120">
        <f t="shared" si="205"/>
        <v>0</v>
      </c>
      <c r="G208" s="240"/>
      <c r="H208" s="239"/>
      <c r="I208" s="241">
        <f t="shared" si="206"/>
        <v>0</v>
      </c>
      <c r="J208" s="238"/>
      <c r="K208" s="239"/>
      <c r="L208" s="120">
        <f t="shared" si="207"/>
        <v>0</v>
      </c>
      <c r="M208" s="240"/>
      <c r="N208" s="239"/>
      <c r="O208" s="241">
        <f t="shared" si="208"/>
        <v>0</v>
      </c>
      <c r="P208" s="242"/>
      <c r="Q208" s="2"/>
    </row>
    <row r="209" spans="1:17" hidden="1" x14ac:dyDescent="0.25">
      <c r="A209" s="62">
        <v>5215</v>
      </c>
      <c r="B209" s="111" t="s">
        <v>218</v>
      </c>
      <c r="C209" s="112">
        <f t="shared" si="165"/>
        <v>0</v>
      </c>
      <c r="D209" s="238">
        <v>0</v>
      </c>
      <c r="E209" s="239"/>
      <c r="F209" s="120">
        <f t="shared" si="205"/>
        <v>0</v>
      </c>
      <c r="G209" s="240"/>
      <c r="H209" s="239"/>
      <c r="I209" s="241">
        <f t="shared" si="206"/>
        <v>0</v>
      </c>
      <c r="J209" s="238"/>
      <c r="K209" s="239"/>
      <c r="L209" s="120">
        <f t="shared" si="207"/>
        <v>0</v>
      </c>
      <c r="M209" s="240"/>
      <c r="N209" s="239"/>
      <c r="O209" s="241">
        <f t="shared" si="208"/>
        <v>0</v>
      </c>
      <c r="P209" s="242"/>
      <c r="Q209" s="2"/>
    </row>
    <row r="210" spans="1:17" hidden="1" x14ac:dyDescent="0.25">
      <c r="A210" s="62">
        <v>5216</v>
      </c>
      <c r="B210" s="111" t="s">
        <v>219</v>
      </c>
      <c r="C210" s="112">
        <f t="shared" si="165"/>
        <v>0</v>
      </c>
      <c r="D210" s="238">
        <v>0</v>
      </c>
      <c r="E210" s="239"/>
      <c r="F210" s="120">
        <f t="shared" si="205"/>
        <v>0</v>
      </c>
      <c r="G210" s="240"/>
      <c r="H210" s="239"/>
      <c r="I210" s="241">
        <f t="shared" si="206"/>
        <v>0</v>
      </c>
      <c r="J210" s="238"/>
      <c r="K210" s="239"/>
      <c r="L210" s="120">
        <f t="shared" si="207"/>
        <v>0</v>
      </c>
      <c r="M210" s="240"/>
      <c r="N210" s="239"/>
      <c r="O210" s="241">
        <f t="shared" si="208"/>
        <v>0</v>
      </c>
      <c r="P210" s="242"/>
      <c r="Q210" s="2"/>
    </row>
    <row r="211" spans="1:17" hidden="1" x14ac:dyDescent="0.25">
      <c r="A211" s="62">
        <v>5217</v>
      </c>
      <c r="B211" s="111" t="s">
        <v>220</v>
      </c>
      <c r="C211" s="112">
        <f t="shared" si="165"/>
        <v>0</v>
      </c>
      <c r="D211" s="238">
        <v>0</v>
      </c>
      <c r="E211" s="239"/>
      <c r="F211" s="120">
        <f t="shared" si="205"/>
        <v>0</v>
      </c>
      <c r="G211" s="240"/>
      <c r="H211" s="239"/>
      <c r="I211" s="241">
        <f t="shared" si="206"/>
        <v>0</v>
      </c>
      <c r="J211" s="238"/>
      <c r="K211" s="239"/>
      <c r="L211" s="120">
        <f t="shared" si="207"/>
        <v>0</v>
      </c>
      <c r="M211" s="240"/>
      <c r="N211" s="239"/>
      <c r="O211" s="241">
        <f t="shared" si="208"/>
        <v>0</v>
      </c>
      <c r="P211" s="242"/>
      <c r="Q211" s="2"/>
    </row>
    <row r="212" spans="1:17" hidden="1" x14ac:dyDescent="0.25">
      <c r="A212" s="62">
        <v>5218</v>
      </c>
      <c r="B212" s="111" t="s">
        <v>221</v>
      </c>
      <c r="C212" s="112">
        <f t="shared" si="165"/>
        <v>0</v>
      </c>
      <c r="D212" s="238">
        <v>0</v>
      </c>
      <c r="E212" s="239"/>
      <c r="F212" s="120">
        <f t="shared" si="205"/>
        <v>0</v>
      </c>
      <c r="G212" s="240"/>
      <c r="H212" s="239"/>
      <c r="I212" s="241">
        <f t="shared" si="206"/>
        <v>0</v>
      </c>
      <c r="J212" s="238"/>
      <c r="K212" s="239"/>
      <c r="L212" s="120">
        <f t="shared" si="207"/>
        <v>0</v>
      </c>
      <c r="M212" s="240"/>
      <c r="N212" s="239"/>
      <c r="O212" s="241">
        <f t="shared" si="208"/>
        <v>0</v>
      </c>
      <c r="P212" s="242"/>
      <c r="Q212" s="2"/>
    </row>
    <row r="213" spans="1:17" hidden="1" x14ac:dyDescent="0.25">
      <c r="A213" s="62">
        <v>5219</v>
      </c>
      <c r="B213" s="111" t="s">
        <v>222</v>
      </c>
      <c r="C213" s="112">
        <f t="shared" si="165"/>
        <v>0</v>
      </c>
      <c r="D213" s="238">
        <v>0</v>
      </c>
      <c r="E213" s="239"/>
      <c r="F213" s="120">
        <f t="shared" si="205"/>
        <v>0</v>
      </c>
      <c r="G213" s="240"/>
      <c r="H213" s="239"/>
      <c r="I213" s="241">
        <f t="shared" si="206"/>
        <v>0</v>
      </c>
      <c r="J213" s="238"/>
      <c r="K213" s="239"/>
      <c r="L213" s="120">
        <f t="shared" si="207"/>
        <v>0</v>
      </c>
      <c r="M213" s="240"/>
      <c r="N213" s="239"/>
      <c r="O213" s="241">
        <f t="shared" si="208"/>
        <v>0</v>
      </c>
      <c r="P213" s="242"/>
      <c r="Q213" s="2"/>
    </row>
    <row r="214" spans="1:17" ht="13.5" hidden="1" customHeight="1" x14ac:dyDescent="0.25">
      <c r="A214" s="243">
        <v>5220</v>
      </c>
      <c r="B214" s="111" t="s">
        <v>223</v>
      </c>
      <c r="C214" s="112">
        <f t="shared" si="165"/>
        <v>0</v>
      </c>
      <c r="D214" s="238">
        <v>0</v>
      </c>
      <c r="E214" s="239"/>
      <c r="F214" s="120">
        <f t="shared" si="205"/>
        <v>0</v>
      </c>
      <c r="G214" s="240"/>
      <c r="H214" s="239"/>
      <c r="I214" s="241">
        <f t="shared" si="206"/>
        <v>0</v>
      </c>
      <c r="J214" s="238"/>
      <c r="K214" s="239"/>
      <c r="L214" s="120">
        <f t="shared" si="207"/>
        <v>0</v>
      </c>
      <c r="M214" s="240"/>
      <c r="N214" s="239"/>
      <c r="O214" s="241">
        <f t="shared" si="208"/>
        <v>0</v>
      </c>
      <c r="P214" s="242"/>
      <c r="Q214" s="2"/>
    </row>
    <row r="215" spans="1:17" hidden="1" x14ac:dyDescent="0.25">
      <c r="A215" s="243">
        <v>5230</v>
      </c>
      <c r="B215" s="111" t="s">
        <v>224</v>
      </c>
      <c r="C215" s="112">
        <f t="shared" si="165"/>
        <v>0</v>
      </c>
      <c r="D215" s="244">
        <f>SUM(D216:D223)</f>
        <v>0</v>
      </c>
      <c r="E215" s="245">
        <f t="shared" ref="E215" si="209">SUM(E216:E223)</f>
        <v>0</v>
      </c>
      <c r="F215" s="120">
        <f>SUM(F216:F223)</f>
        <v>0</v>
      </c>
      <c r="G215" s="246">
        <f>SUM(G216:G223)</f>
        <v>0</v>
      </c>
      <c r="H215" s="245">
        <f t="shared" ref="H215:N215" si="210">SUM(H216:H223)</f>
        <v>0</v>
      </c>
      <c r="I215" s="241">
        <f t="shared" si="210"/>
        <v>0</v>
      </c>
      <c r="J215" s="244">
        <f t="shared" si="210"/>
        <v>0</v>
      </c>
      <c r="K215" s="245">
        <f t="shared" si="210"/>
        <v>0</v>
      </c>
      <c r="L215" s="120">
        <f t="shared" si="210"/>
        <v>0</v>
      </c>
      <c r="M215" s="246">
        <f t="shared" si="210"/>
        <v>0</v>
      </c>
      <c r="N215" s="245">
        <f t="shared" si="210"/>
        <v>0</v>
      </c>
      <c r="O215" s="241">
        <f>SUM(O216:O223)</f>
        <v>0</v>
      </c>
      <c r="P215" s="242"/>
      <c r="Q215" s="2"/>
    </row>
    <row r="216" spans="1:17" hidden="1" x14ac:dyDescent="0.25">
      <c r="A216" s="62">
        <v>5231</v>
      </c>
      <c r="B216" s="111" t="s">
        <v>225</v>
      </c>
      <c r="C216" s="112">
        <f t="shared" si="165"/>
        <v>0</v>
      </c>
      <c r="D216" s="238">
        <v>0</v>
      </c>
      <c r="E216" s="239"/>
      <c r="F216" s="120">
        <f t="shared" ref="F216:F225" si="211">D216+E216</f>
        <v>0</v>
      </c>
      <c r="G216" s="240"/>
      <c r="H216" s="239"/>
      <c r="I216" s="241">
        <f t="shared" ref="I216:I225" si="212">G216+H216</f>
        <v>0</v>
      </c>
      <c r="J216" s="238"/>
      <c r="K216" s="239"/>
      <c r="L216" s="120">
        <f t="shared" ref="L216:L225" si="213">J216+K216</f>
        <v>0</v>
      </c>
      <c r="M216" s="240"/>
      <c r="N216" s="239"/>
      <c r="O216" s="241">
        <f t="shared" ref="O216:O225" si="214">M216+N216</f>
        <v>0</v>
      </c>
      <c r="P216" s="242"/>
      <c r="Q216" s="2"/>
    </row>
    <row r="217" spans="1:17" hidden="1" x14ac:dyDescent="0.25">
      <c r="A217" s="62">
        <v>5232</v>
      </c>
      <c r="B217" s="111" t="s">
        <v>226</v>
      </c>
      <c r="C217" s="112">
        <f t="shared" si="165"/>
        <v>0</v>
      </c>
      <c r="D217" s="238">
        <v>0</v>
      </c>
      <c r="E217" s="239"/>
      <c r="F217" s="120">
        <f t="shared" si="211"/>
        <v>0</v>
      </c>
      <c r="G217" s="240"/>
      <c r="H217" s="239"/>
      <c r="I217" s="241">
        <f t="shared" si="212"/>
        <v>0</v>
      </c>
      <c r="J217" s="238"/>
      <c r="K217" s="239"/>
      <c r="L217" s="120">
        <f t="shared" si="213"/>
        <v>0</v>
      </c>
      <c r="M217" s="240"/>
      <c r="N217" s="239"/>
      <c r="O217" s="241">
        <f t="shared" si="214"/>
        <v>0</v>
      </c>
      <c r="P217" s="242"/>
      <c r="Q217" s="2"/>
    </row>
    <row r="218" spans="1:17" hidden="1" x14ac:dyDescent="0.25">
      <c r="A218" s="62">
        <v>5233</v>
      </c>
      <c r="B218" s="111" t="s">
        <v>227</v>
      </c>
      <c r="C218" s="112">
        <f t="shared" si="165"/>
        <v>0</v>
      </c>
      <c r="D218" s="238">
        <v>0</v>
      </c>
      <c r="E218" s="239"/>
      <c r="F218" s="120">
        <f t="shared" si="211"/>
        <v>0</v>
      </c>
      <c r="G218" s="240"/>
      <c r="H218" s="239"/>
      <c r="I218" s="241">
        <f t="shared" si="212"/>
        <v>0</v>
      </c>
      <c r="J218" s="238"/>
      <c r="K218" s="239"/>
      <c r="L218" s="120">
        <f t="shared" si="213"/>
        <v>0</v>
      </c>
      <c r="M218" s="240"/>
      <c r="N218" s="239"/>
      <c r="O218" s="241">
        <f t="shared" si="214"/>
        <v>0</v>
      </c>
      <c r="P218" s="242"/>
      <c r="Q218" s="2"/>
    </row>
    <row r="219" spans="1:17" hidden="1" x14ac:dyDescent="0.25">
      <c r="A219" s="62">
        <v>5234</v>
      </c>
      <c r="B219" s="111" t="s">
        <v>228</v>
      </c>
      <c r="C219" s="112">
        <f t="shared" si="165"/>
        <v>0</v>
      </c>
      <c r="D219" s="238">
        <v>0</v>
      </c>
      <c r="E219" s="239"/>
      <c r="F219" s="120">
        <f t="shared" si="211"/>
        <v>0</v>
      </c>
      <c r="G219" s="240"/>
      <c r="H219" s="239"/>
      <c r="I219" s="241">
        <f t="shared" si="212"/>
        <v>0</v>
      </c>
      <c r="J219" s="238"/>
      <c r="K219" s="239"/>
      <c r="L219" s="120">
        <f t="shared" si="213"/>
        <v>0</v>
      </c>
      <c r="M219" s="240"/>
      <c r="N219" s="239"/>
      <c r="O219" s="241">
        <f t="shared" si="214"/>
        <v>0</v>
      </c>
      <c r="P219" s="242"/>
      <c r="Q219" s="2"/>
    </row>
    <row r="220" spans="1:17" ht="14.25" hidden="1" customHeight="1" x14ac:dyDescent="0.25">
      <c r="A220" s="62">
        <v>5236</v>
      </c>
      <c r="B220" s="111" t="s">
        <v>229</v>
      </c>
      <c r="C220" s="112">
        <f t="shared" si="165"/>
        <v>0</v>
      </c>
      <c r="D220" s="238">
        <v>0</v>
      </c>
      <c r="E220" s="239"/>
      <c r="F220" s="120">
        <f t="shared" si="211"/>
        <v>0</v>
      </c>
      <c r="G220" s="240"/>
      <c r="H220" s="239"/>
      <c r="I220" s="241">
        <f t="shared" si="212"/>
        <v>0</v>
      </c>
      <c r="J220" s="238"/>
      <c r="K220" s="239"/>
      <c r="L220" s="120">
        <f t="shared" si="213"/>
        <v>0</v>
      </c>
      <c r="M220" s="240"/>
      <c r="N220" s="239"/>
      <c r="O220" s="241">
        <f t="shared" si="214"/>
        <v>0</v>
      </c>
      <c r="P220" s="242"/>
      <c r="Q220" s="2"/>
    </row>
    <row r="221" spans="1:17" ht="14.25" hidden="1" customHeight="1" x14ac:dyDescent="0.25">
      <c r="A221" s="62">
        <v>5237</v>
      </c>
      <c r="B221" s="111" t="s">
        <v>230</v>
      </c>
      <c r="C221" s="112">
        <f t="shared" si="165"/>
        <v>0</v>
      </c>
      <c r="D221" s="238">
        <v>0</v>
      </c>
      <c r="E221" s="239"/>
      <c r="F221" s="120">
        <f t="shared" si="211"/>
        <v>0</v>
      </c>
      <c r="G221" s="240"/>
      <c r="H221" s="239"/>
      <c r="I221" s="241">
        <f t="shared" si="212"/>
        <v>0</v>
      </c>
      <c r="J221" s="238"/>
      <c r="K221" s="239"/>
      <c r="L221" s="120">
        <f t="shared" si="213"/>
        <v>0</v>
      </c>
      <c r="M221" s="240"/>
      <c r="N221" s="239"/>
      <c r="O221" s="241">
        <f t="shared" si="214"/>
        <v>0</v>
      </c>
      <c r="P221" s="242"/>
      <c r="Q221" s="2"/>
    </row>
    <row r="222" spans="1:17" hidden="1" x14ac:dyDescent="0.25">
      <c r="A222" s="62">
        <v>5238</v>
      </c>
      <c r="B222" s="111" t="s">
        <v>231</v>
      </c>
      <c r="C222" s="112">
        <f t="shared" si="165"/>
        <v>0</v>
      </c>
      <c r="D222" s="238">
        <v>0</v>
      </c>
      <c r="E222" s="239"/>
      <c r="F222" s="120">
        <f t="shared" si="211"/>
        <v>0</v>
      </c>
      <c r="G222" s="240"/>
      <c r="H222" s="239"/>
      <c r="I222" s="241">
        <f t="shared" si="212"/>
        <v>0</v>
      </c>
      <c r="J222" s="238"/>
      <c r="K222" s="239"/>
      <c r="L222" s="120">
        <f t="shared" si="213"/>
        <v>0</v>
      </c>
      <c r="M222" s="240"/>
      <c r="N222" s="239"/>
      <c r="O222" s="241">
        <f t="shared" si="214"/>
        <v>0</v>
      </c>
      <c r="P222" s="242"/>
      <c r="Q222" s="2"/>
    </row>
    <row r="223" spans="1:17" hidden="1" x14ac:dyDescent="0.25">
      <c r="A223" s="62">
        <v>5239</v>
      </c>
      <c r="B223" s="111" t="s">
        <v>232</v>
      </c>
      <c r="C223" s="112">
        <f t="shared" si="165"/>
        <v>0</v>
      </c>
      <c r="D223" s="238">
        <v>0</v>
      </c>
      <c r="E223" s="239"/>
      <c r="F223" s="120">
        <f t="shared" si="211"/>
        <v>0</v>
      </c>
      <c r="G223" s="240"/>
      <c r="H223" s="239"/>
      <c r="I223" s="241">
        <f t="shared" si="212"/>
        <v>0</v>
      </c>
      <c r="J223" s="238"/>
      <c r="K223" s="239"/>
      <c r="L223" s="120">
        <f t="shared" si="213"/>
        <v>0</v>
      </c>
      <c r="M223" s="240"/>
      <c r="N223" s="239"/>
      <c r="O223" s="241">
        <f t="shared" si="214"/>
        <v>0</v>
      </c>
      <c r="P223" s="242"/>
      <c r="Q223" s="2"/>
    </row>
    <row r="224" spans="1:17" ht="24" x14ac:dyDescent="0.25">
      <c r="A224" s="243">
        <v>5240</v>
      </c>
      <c r="B224" s="111" t="s">
        <v>233</v>
      </c>
      <c r="C224" s="112">
        <f t="shared" si="165"/>
        <v>189527</v>
      </c>
      <c r="D224" s="238">
        <v>189527</v>
      </c>
      <c r="E224" s="367"/>
      <c r="F224" s="368">
        <f t="shared" si="211"/>
        <v>189527</v>
      </c>
      <c r="G224" s="240"/>
      <c r="H224" s="367"/>
      <c r="I224" s="368">
        <f t="shared" si="212"/>
        <v>0</v>
      </c>
      <c r="J224" s="238"/>
      <c r="K224" s="239"/>
      <c r="L224" s="120">
        <f t="shared" si="213"/>
        <v>0</v>
      </c>
      <c r="M224" s="240"/>
      <c r="N224" s="239"/>
      <c r="O224" s="241">
        <f t="shared" si="214"/>
        <v>0</v>
      </c>
      <c r="P224" s="242"/>
      <c r="Q224" s="2"/>
    </row>
    <row r="225" spans="1:17" x14ac:dyDescent="0.25">
      <c r="A225" s="243">
        <v>5250</v>
      </c>
      <c r="B225" s="111" t="s">
        <v>234</v>
      </c>
      <c r="C225" s="112">
        <f t="shared" si="165"/>
        <v>2989521</v>
      </c>
      <c r="D225" s="238">
        <v>2184629</v>
      </c>
      <c r="E225" s="367">
        <v>-92108</v>
      </c>
      <c r="F225" s="368">
        <f t="shared" si="211"/>
        <v>2092521</v>
      </c>
      <c r="G225" s="240">
        <v>897000</v>
      </c>
      <c r="H225" s="367"/>
      <c r="I225" s="368">
        <f t="shared" si="212"/>
        <v>897000</v>
      </c>
      <c r="J225" s="238"/>
      <c r="K225" s="239"/>
      <c r="L225" s="120">
        <f t="shared" si="213"/>
        <v>0</v>
      </c>
      <c r="M225" s="240"/>
      <c r="N225" s="239"/>
      <c r="O225" s="241">
        <f t="shared" si="214"/>
        <v>0</v>
      </c>
      <c r="P225" s="242"/>
      <c r="Q225" s="2"/>
    </row>
    <row r="226" spans="1:17" hidden="1" x14ac:dyDescent="0.25">
      <c r="A226" s="243">
        <v>5260</v>
      </c>
      <c r="B226" s="111" t="s">
        <v>235</v>
      </c>
      <c r="C226" s="112">
        <f t="shared" si="165"/>
        <v>0</v>
      </c>
      <c r="D226" s="244">
        <f>SUM(D227)</f>
        <v>0</v>
      </c>
      <c r="E226" s="245">
        <f t="shared" ref="E226" si="215">SUM(E227)</f>
        <v>0</v>
      </c>
      <c r="F226" s="120">
        <f>SUM(F227)</f>
        <v>0</v>
      </c>
      <c r="G226" s="246">
        <f>SUM(G227)</f>
        <v>0</v>
      </c>
      <c r="H226" s="245">
        <f t="shared" ref="H226:N226" si="216">SUM(H227)</f>
        <v>0</v>
      </c>
      <c r="I226" s="241">
        <f t="shared" si="216"/>
        <v>0</v>
      </c>
      <c r="J226" s="244">
        <f t="shared" si="216"/>
        <v>0</v>
      </c>
      <c r="K226" s="245">
        <f t="shared" si="216"/>
        <v>0</v>
      </c>
      <c r="L226" s="120">
        <f t="shared" si="216"/>
        <v>0</v>
      </c>
      <c r="M226" s="246">
        <f t="shared" si="216"/>
        <v>0</v>
      </c>
      <c r="N226" s="245">
        <f t="shared" si="216"/>
        <v>0</v>
      </c>
      <c r="O226" s="241">
        <f>SUM(O227)</f>
        <v>0</v>
      </c>
      <c r="P226" s="242"/>
      <c r="Q226" s="2"/>
    </row>
    <row r="227" spans="1:17" hidden="1" x14ac:dyDescent="0.25">
      <c r="A227" s="62">
        <v>5269</v>
      </c>
      <c r="B227" s="111" t="s">
        <v>236</v>
      </c>
      <c r="C227" s="112">
        <f t="shared" si="165"/>
        <v>0</v>
      </c>
      <c r="D227" s="238">
        <v>0</v>
      </c>
      <c r="E227" s="239"/>
      <c r="F227" s="120">
        <f t="shared" ref="F227:F228" si="217">D227+E227</f>
        <v>0</v>
      </c>
      <c r="G227" s="240"/>
      <c r="H227" s="239"/>
      <c r="I227" s="241">
        <f t="shared" ref="I227:I228" si="218">G227+H227</f>
        <v>0</v>
      </c>
      <c r="J227" s="238"/>
      <c r="K227" s="239"/>
      <c r="L227" s="120">
        <f t="shared" ref="L227:L228" si="219">J227+K227</f>
        <v>0</v>
      </c>
      <c r="M227" s="240"/>
      <c r="N227" s="239"/>
      <c r="O227" s="241">
        <f t="shared" ref="O227:O228" si="220">M227+N227</f>
        <v>0</v>
      </c>
      <c r="P227" s="242"/>
      <c r="Q227" s="2"/>
    </row>
    <row r="228" spans="1:17" ht="24" hidden="1" x14ac:dyDescent="0.25">
      <c r="A228" s="230">
        <v>5270</v>
      </c>
      <c r="B228" s="164" t="s">
        <v>237</v>
      </c>
      <c r="C228" s="176">
        <f t="shared" si="165"/>
        <v>0</v>
      </c>
      <c r="D228" s="177">
        <v>0</v>
      </c>
      <c r="E228" s="178"/>
      <c r="F228" s="233">
        <f t="shared" si="217"/>
        <v>0</v>
      </c>
      <c r="G228" s="247"/>
      <c r="H228" s="178"/>
      <c r="I228" s="235">
        <f t="shared" si="218"/>
        <v>0</v>
      </c>
      <c r="J228" s="177"/>
      <c r="K228" s="178"/>
      <c r="L228" s="233">
        <f t="shared" si="219"/>
        <v>0</v>
      </c>
      <c r="M228" s="247"/>
      <c r="N228" s="178"/>
      <c r="O228" s="235">
        <f t="shared" si="220"/>
        <v>0</v>
      </c>
      <c r="P228" s="236"/>
      <c r="Q228" s="2"/>
    </row>
    <row r="229" spans="1:17" hidden="1" x14ac:dyDescent="0.25">
      <c r="A229" s="218">
        <v>6000</v>
      </c>
      <c r="B229" s="218" t="s">
        <v>238</v>
      </c>
      <c r="C229" s="219">
        <f t="shared" si="165"/>
        <v>0</v>
      </c>
      <c r="D229" s="220">
        <f>D230+D250+D258</f>
        <v>0</v>
      </c>
      <c r="E229" s="221">
        <f t="shared" ref="E229" si="221">E230+E250+E258</f>
        <v>0</v>
      </c>
      <c r="F229" s="222">
        <f>F230+F250+F258</f>
        <v>0</v>
      </c>
      <c r="G229" s="223">
        <f>G230+G250+G258</f>
        <v>0</v>
      </c>
      <c r="H229" s="221">
        <f t="shared" ref="H229:N229" si="222">H230+H250+H258</f>
        <v>0</v>
      </c>
      <c r="I229" s="224">
        <f t="shared" si="222"/>
        <v>0</v>
      </c>
      <c r="J229" s="220">
        <f t="shared" si="222"/>
        <v>0</v>
      </c>
      <c r="K229" s="221">
        <f t="shared" si="222"/>
        <v>0</v>
      </c>
      <c r="L229" s="222">
        <f t="shared" si="222"/>
        <v>0</v>
      </c>
      <c r="M229" s="223">
        <f t="shared" si="222"/>
        <v>0</v>
      </c>
      <c r="N229" s="221">
        <f t="shared" si="222"/>
        <v>0</v>
      </c>
      <c r="O229" s="224">
        <f>O230+O250+O258</f>
        <v>0</v>
      </c>
      <c r="P229" s="225"/>
      <c r="Q229" s="2"/>
    </row>
    <row r="230" spans="1:17" ht="14.25" hidden="1" customHeight="1" x14ac:dyDescent="0.25">
      <c r="A230" s="140">
        <v>6200</v>
      </c>
      <c r="B230" s="262" t="s">
        <v>239</v>
      </c>
      <c r="C230" s="272">
        <f t="shared" si="165"/>
        <v>0</v>
      </c>
      <c r="D230" s="273">
        <f>SUM(D231,D232,D234,D237,D243,D244,D245)</f>
        <v>0</v>
      </c>
      <c r="E230" s="274">
        <f t="shared" ref="E230" si="223">SUM(E231,E232,E234,E237,E243,E244,E245)</f>
        <v>0</v>
      </c>
      <c r="F230" s="275">
        <f>SUM(F231,F232,F234,F237,F243,F244,F245)</f>
        <v>0</v>
      </c>
      <c r="G230" s="276">
        <f>SUM(G231,G232,G234,G237,G243,G244,G245)</f>
        <v>0</v>
      </c>
      <c r="H230" s="274">
        <f t="shared" ref="H230:N230" si="224">SUM(H231,H232,H234,H237,H243,H244,H245)</f>
        <v>0</v>
      </c>
      <c r="I230" s="263">
        <f t="shared" si="224"/>
        <v>0</v>
      </c>
      <c r="J230" s="273">
        <f t="shared" si="224"/>
        <v>0</v>
      </c>
      <c r="K230" s="274">
        <f t="shared" si="224"/>
        <v>0</v>
      </c>
      <c r="L230" s="275">
        <f t="shared" si="224"/>
        <v>0</v>
      </c>
      <c r="M230" s="276">
        <f t="shared" si="224"/>
        <v>0</v>
      </c>
      <c r="N230" s="274">
        <f t="shared" si="224"/>
        <v>0</v>
      </c>
      <c r="O230" s="263">
        <f>SUM(O231,O232,O234,O237,O243,O244,O245)</f>
        <v>0</v>
      </c>
      <c r="P230" s="229"/>
      <c r="Q230" s="2"/>
    </row>
    <row r="231" spans="1:17" hidden="1" x14ac:dyDescent="0.25">
      <c r="A231" s="629">
        <v>6220</v>
      </c>
      <c r="B231" s="99" t="s">
        <v>240</v>
      </c>
      <c r="C231" s="100">
        <f t="shared" si="165"/>
        <v>0</v>
      </c>
      <c r="D231" s="152">
        <v>0</v>
      </c>
      <c r="E231" s="150"/>
      <c r="F231" s="108">
        <f>D231+E231</f>
        <v>0</v>
      </c>
      <c r="G231" s="149"/>
      <c r="H231" s="150"/>
      <c r="I231" s="151">
        <f>G231+H231</f>
        <v>0</v>
      </c>
      <c r="J231" s="152"/>
      <c r="K231" s="150"/>
      <c r="L231" s="108">
        <f>J231+K231</f>
        <v>0</v>
      </c>
      <c r="M231" s="149"/>
      <c r="N231" s="150"/>
      <c r="O231" s="151">
        <f>M231+N231</f>
        <v>0</v>
      </c>
      <c r="P231" s="237"/>
      <c r="Q231" s="2"/>
    </row>
    <row r="232" spans="1:17" hidden="1" x14ac:dyDescent="0.25">
      <c r="A232" s="243">
        <v>6230</v>
      </c>
      <c r="B232" s="111" t="s">
        <v>241</v>
      </c>
      <c r="C232" s="112">
        <f t="shared" si="165"/>
        <v>0</v>
      </c>
      <c r="D232" s="244">
        <f>SUM(D233)</f>
        <v>0</v>
      </c>
      <c r="E232" s="245">
        <f t="shared" ref="E232:O232" si="225">SUM(E233)</f>
        <v>0</v>
      </c>
      <c r="F232" s="120">
        <f t="shared" si="225"/>
        <v>0</v>
      </c>
      <c r="G232" s="246">
        <f>SUM(G233)</f>
        <v>0</v>
      </c>
      <c r="H232" s="245">
        <f t="shared" si="225"/>
        <v>0</v>
      </c>
      <c r="I232" s="241">
        <f t="shared" si="225"/>
        <v>0</v>
      </c>
      <c r="J232" s="244">
        <f t="shared" si="225"/>
        <v>0</v>
      </c>
      <c r="K232" s="245">
        <f t="shared" si="225"/>
        <v>0</v>
      </c>
      <c r="L232" s="120">
        <f t="shared" si="225"/>
        <v>0</v>
      </c>
      <c r="M232" s="246">
        <f t="shared" si="225"/>
        <v>0</v>
      </c>
      <c r="N232" s="245">
        <f t="shared" si="225"/>
        <v>0</v>
      </c>
      <c r="O232" s="241">
        <f t="shared" si="225"/>
        <v>0</v>
      </c>
      <c r="P232" s="242"/>
      <c r="Q232" s="2"/>
    </row>
    <row r="233" spans="1:17" hidden="1" x14ac:dyDescent="0.25">
      <c r="A233" s="62">
        <v>6239</v>
      </c>
      <c r="B233" s="99" t="s">
        <v>242</v>
      </c>
      <c r="C233" s="112">
        <f t="shared" si="165"/>
        <v>0</v>
      </c>
      <c r="D233" s="152">
        <v>0</v>
      </c>
      <c r="E233" s="150"/>
      <c r="F233" s="108">
        <f>D233+E233</f>
        <v>0</v>
      </c>
      <c r="G233" s="149"/>
      <c r="H233" s="150"/>
      <c r="I233" s="151">
        <f>G233+H233</f>
        <v>0</v>
      </c>
      <c r="J233" s="152"/>
      <c r="K233" s="150"/>
      <c r="L233" s="108">
        <f>J233+K233</f>
        <v>0</v>
      </c>
      <c r="M233" s="149"/>
      <c r="N233" s="150"/>
      <c r="O233" s="151">
        <f>M233+N233</f>
        <v>0</v>
      </c>
      <c r="P233" s="237"/>
      <c r="Q233" s="2"/>
    </row>
    <row r="234" spans="1:17" ht="24" hidden="1" x14ac:dyDescent="0.25">
      <c r="A234" s="243">
        <v>6240</v>
      </c>
      <c r="B234" s="111" t="s">
        <v>243</v>
      </c>
      <c r="C234" s="112">
        <f t="shared" si="165"/>
        <v>0</v>
      </c>
      <c r="D234" s="244">
        <f>SUM(D235:D236)</f>
        <v>0</v>
      </c>
      <c r="E234" s="245">
        <f t="shared" ref="E234" si="226">SUM(E235:E236)</f>
        <v>0</v>
      </c>
      <c r="F234" s="120">
        <f>SUM(F235:F236)</f>
        <v>0</v>
      </c>
      <c r="G234" s="246">
        <f>SUM(G235:G236)</f>
        <v>0</v>
      </c>
      <c r="H234" s="245">
        <f t="shared" ref="H234:N234" si="227">SUM(H235:H236)</f>
        <v>0</v>
      </c>
      <c r="I234" s="241">
        <f t="shared" si="227"/>
        <v>0</v>
      </c>
      <c r="J234" s="244">
        <f t="shared" si="227"/>
        <v>0</v>
      </c>
      <c r="K234" s="245">
        <f t="shared" si="227"/>
        <v>0</v>
      </c>
      <c r="L234" s="120">
        <f t="shared" si="227"/>
        <v>0</v>
      </c>
      <c r="M234" s="246">
        <f t="shared" si="227"/>
        <v>0</v>
      </c>
      <c r="N234" s="245">
        <f t="shared" si="227"/>
        <v>0</v>
      </c>
      <c r="O234" s="241">
        <f>SUM(O235:O236)</f>
        <v>0</v>
      </c>
      <c r="P234" s="242"/>
      <c r="Q234" s="2"/>
    </row>
    <row r="235" spans="1:17" hidden="1" x14ac:dyDescent="0.25">
      <c r="A235" s="62">
        <v>6241</v>
      </c>
      <c r="B235" s="111" t="s">
        <v>244</v>
      </c>
      <c r="C235" s="112">
        <f t="shared" si="165"/>
        <v>0</v>
      </c>
      <c r="D235" s="238">
        <v>0</v>
      </c>
      <c r="E235" s="239"/>
      <c r="F235" s="120">
        <f t="shared" ref="F235:F236" si="228">D235+E235</f>
        <v>0</v>
      </c>
      <c r="G235" s="240"/>
      <c r="H235" s="239"/>
      <c r="I235" s="241">
        <f t="shared" ref="I235:I236" si="229">G235+H235</f>
        <v>0</v>
      </c>
      <c r="J235" s="238"/>
      <c r="K235" s="239"/>
      <c r="L235" s="120">
        <f t="shared" ref="L235:L236" si="230">J235+K235</f>
        <v>0</v>
      </c>
      <c r="M235" s="240"/>
      <c r="N235" s="239"/>
      <c r="O235" s="241">
        <f t="shared" ref="O235:O236" si="231">M235+N235</f>
        <v>0</v>
      </c>
      <c r="P235" s="242"/>
      <c r="Q235" s="2"/>
    </row>
    <row r="236" spans="1:17" hidden="1" x14ac:dyDescent="0.25">
      <c r="A236" s="62">
        <v>6242</v>
      </c>
      <c r="B236" s="111" t="s">
        <v>245</v>
      </c>
      <c r="C236" s="112">
        <f t="shared" si="165"/>
        <v>0</v>
      </c>
      <c r="D236" s="238">
        <v>0</v>
      </c>
      <c r="E236" s="239"/>
      <c r="F236" s="120">
        <f t="shared" si="228"/>
        <v>0</v>
      </c>
      <c r="G236" s="240"/>
      <c r="H236" s="239"/>
      <c r="I236" s="241">
        <f t="shared" si="229"/>
        <v>0</v>
      </c>
      <c r="J236" s="238"/>
      <c r="K236" s="239"/>
      <c r="L236" s="120">
        <f t="shared" si="230"/>
        <v>0</v>
      </c>
      <c r="M236" s="240"/>
      <c r="N236" s="239"/>
      <c r="O236" s="241">
        <f t="shared" si="231"/>
        <v>0</v>
      </c>
      <c r="P236" s="242"/>
      <c r="Q236" s="2"/>
    </row>
    <row r="237" spans="1:17" ht="25.5" hidden="1" customHeight="1" x14ac:dyDescent="0.25">
      <c r="A237" s="243">
        <v>6250</v>
      </c>
      <c r="B237" s="111" t="s">
        <v>246</v>
      </c>
      <c r="C237" s="112">
        <f t="shared" si="165"/>
        <v>0</v>
      </c>
      <c r="D237" s="244">
        <f>SUM(D238:D242)</f>
        <v>0</v>
      </c>
      <c r="E237" s="245">
        <f t="shared" ref="E237" si="232">SUM(E238:E242)</f>
        <v>0</v>
      </c>
      <c r="F237" s="120">
        <f>SUM(F238:F242)</f>
        <v>0</v>
      </c>
      <c r="G237" s="246">
        <f>SUM(G238:G242)</f>
        <v>0</v>
      </c>
      <c r="H237" s="245">
        <f t="shared" ref="H237:N237" si="233">SUM(H238:H242)</f>
        <v>0</v>
      </c>
      <c r="I237" s="241">
        <f t="shared" si="233"/>
        <v>0</v>
      </c>
      <c r="J237" s="244">
        <f t="shared" si="233"/>
        <v>0</v>
      </c>
      <c r="K237" s="245">
        <f t="shared" si="233"/>
        <v>0</v>
      </c>
      <c r="L237" s="120">
        <f t="shared" si="233"/>
        <v>0</v>
      </c>
      <c r="M237" s="246">
        <f t="shared" si="233"/>
        <v>0</v>
      </c>
      <c r="N237" s="245">
        <f t="shared" si="233"/>
        <v>0</v>
      </c>
      <c r="O237" s="241">
        <f>SUM(O238:O242)</f>
        <v>0</v>
      </c>
      <c r="P237" s="242"/>
      <c r="Q237" s="2"/>
    </row>
    <row r="238" spans="1:17" ht="14.25" hidden="1" customHeight="1" x14ac:dyDescent="0.25">
      <c r="A238" s="62">
        <v>6252</v>
      </c>
      <c r="B238" s="111" t="s">
        <v>247</v>
      </c>
      <c r="C238" s="112">
        <f t="shared" si="165"/>
        <v>0</v>
      </c>
      <c r="D238" s="238">
        <v>0</v>
      </c>
      <c r="E238" s="239"/>
      <c r="F238" s="120">
        <f t="shared" ref="F238:F244" si="234">D238+E238</f>
        <v>0</v>
      </c>
      <c r="G238" s="240"/>
      <c r="H238" s="239"/>
      <c r="I238" s="241">
        <f t="shared" ref="I238:I244" si="235">G238+H238</f>
        <v>0</v>
      </c>
      <c r="J238" s="238"/>
      <c r="K238" s="239"/>
      <c r="L238" s="120">
        <f t="shared" ref="L238:L244" si="236">J238+K238</f>
        <v>0</v>
      </c>
      <c r="M238" s="240"/>
      <c r="N238" s="239"/>
      <c r="O238" s="241">
        <f t="shared" ref="O238:O244" si="237">M238+N238</f>
        <v>0</v>
      </c>
      <c r="P238" s="242"/>
      <c r="Q238" s="2"/>
    </row>
    <row r="239" spans="1:17" ht="14.25" hidden="1" customHeight="1" x14ac:dyDescent="0.25">
      <c r="A239" s="62">
        <v>6253</v>
      </c>
      <c r="B239" s="111" t="s">
        <v>248</v>
      </c>
      <c r="C239" s="112">
        <f t="shared" si="165"/>
        <v>0</v>
      </c>
      <c r="D239" s="238">
        <v>0</v>
      </c>
      <c r="E239" s="239"/>
      <c r="F239" s="120">
        <f t="shared" si="234"/>
        <v>0</v>
      </c>
      <c r="G239" s="240"/>
      <c r="H239" s="239"/>
      <c r="I239" s="241">
        <f t="shared" si="235"/>
        <v>0</v>
      </c>
      <c r="J239" s="238"/>
      <c r="K239" s="239"/>
      <c r="L239" s="120">
        <f t="shared" si="236"/>
        <v>0</v>
      </c>
      <c r="M239" s="240"/>
      <c r="N239" s="239"/>
      <c r="O239" s="241">
        <f t="shared" si="237"/>
        <v>0</v>
      </c>
      <c r="P239" s="242"/>
      <c r="Q239" s="2"/>
    </row>
    <row r="240" spans="1:17" ht="24" hidden="1" x14ac:dyDescent="0.25">
      <c r="A240" s="62">
        <v>6254</v>
      </c>
      <c r="B240" s="111" t="s">
        <v>249</v>
      </c>
      <c r="C240" s="112">
        <f t="shared" si="165"/>
        <v>0</v>
      </c>
      <c r="D240" s="238">
        <v>0</v>
      </c>
      <c r="E240" s="239"/>
      <c r="F240" s="120">
        <f t="shared" si="234"/>
        <v>0</v>
      </c>
      <c r="G240" s="240"/>
      <c r="H240" s="239"/>
      <c r="I240" s="241">
        <f t="shared" si="235"/>
        <v>0</v>
      </c>
      <c r="J240" s="238"/>
      <c r="K240" s="239"/>
      <c r="L240" s="120">
        <f t="shared" si="236"/>
        <v>0</v>
      </c>
      <c r="M240" s="240"/>
      <c r="N240" s="239"/>
      <c r="O240" s="241">
        <f t="shared" si="237"/>
        <v>0</v>
      </c>
      <c r="P240" s="242"/>
      <c r="Q240" s="2"/>
    </row>
    <row r="241" spans="1:17" ht="24" hidden="1" x14ac:dyDescent="0.25">
      <c r="A241" s="62">
        <v>6255</v>
      </c>
      <c r="B241" s="111" t="s">
        <v>250</v>
      </c>
      <c r="C241" s="112">
        <f t="shared" ref="C241:C295" si="238">SUM(F241,I241,L241,O241)</f>
        <v>0</v>
      </c>
      <c r="D241" s="238">
        <v>0</v>
      </c>
      <c r="E241" s="239"/>
      <c r="F241" s="120">
        <f t="shared" si="234"/>
        <v>0</v>
      </c>
      <c r="G241" s="240"/>
      <c r="H241" s="239"/>
      <c r="I241" s="241">
        <f t="shared" si="235"/>
        <v>0</v>
      </c>
      <c r="J241" s="238"/>
      <c r="K241" s="239"/>
      <c r="L241" s="120">
        <f t="shared" si="236"/>
        <v>0</v>
      </c>
      <c r="M241" s="240"/>
      <c r="N241" s="239"/>
      <c r="O241" s="241">
        <f t="shared" si="237"/>
        <v>0</v>
      </c>
      <c r="P241" s="242"/>
      <c r="Q241" s="2"/>
    </row>
    <row r="242" spans="1:17" hidden="1" x14ac:dyDescent="0.25">
      <c r="A242" s="62">
        <v>6259</v>
      </c>
      <c r="B242" s="111" t="s">
        <v>251</v>
      </c>
      <c r="C242" s="112">
        <f t="shared" si="238"/>
        <v>0</v>
      </c>
      <c r="D242" s="238">
        <v>0</v>
      </c>
      <c r="E242" s="239"/>
      <c r="F242" s="120">
        <f t="shared" si="234"/>
        <v>0</v>
      </c>
      <c r="G242" s="240"/>
      <c r="H242" s="239"/>
      <c r="I242" s="241">
        <f t="shared" si="235"/>
        <v>0</v>
      </c>
      <c r="J242" s="238"/>
      <c r="K242" s="239"/>
      <c r="L242" s="120">
        <f t="shared" si="236"/>
        <v>0</v>
      </c>
      <c r="M242" s="240"/>
      <c r="N242" s="239"/>
      <c r="O242" s="241">
        <f t="shared" si="237"/>
        <v>0</v>
      </c>
      <c r="P242" s="242"/>
      <c r="Q242" s="2"/>
    </row>
    <row r="243" spans="1:17" ht="24" hidden="1" x14ac:dyDescent="0.25">
      <c r="A243" s="243">
        <v>6260</v>
      </c>
      <c r="B243" s="111" t="s">
        <v>252</v>
      </c>
      <c r="C243" s="112">
        <f t="shared" si="238"/>
        <v>0</v>
      </c>
      <c r="D243" s="238">
        <v>0</v>
      </c>
      <c r="E243" s="239"/>
      <c r="F243" s="120">
        <f t="shared" si="234"/>
        <v>0</v>
      </c>
      <c r="G243" s="240"/>
      <c r="H243" s="239"/>
      <c r="I243" s="241">
        <f t="shared" si="235"/>
        <v>0</v>
      </c>
      <c r="J243" s="238"/>
      <c r="K243" s="239"/>
      <c r="L243" s="120">
        <f t="shared" si="236"/>
        <v>0</v>
      </c>
      <c r="M243" s="240"/>
      <c r="N243" s="239"/>
      <c r="O243" s="241">
        <f t="shared" si="237"/>
        <v>0</v>
      </c>
      <c r="P243" s="242"/>
      <c r="Q243" s="2"/>
    </row>
    <row r="244" spans="1:17" hidden="1" x14ac:dyDescent="0.25">
      <c r="A244" s="243">
        <v>6270</v>
      </c>
      <c r="B244" s="111" t="s">
        <v>253</v>
      </c>
      <c r="C244" s="112">
        <f t="shared" si="238"/>
        <v>0</v>
      </c>
      <c r="D244" s="238">
        <v>0</v>
      </c>
      <c r="E244" s="239"/>
      <c r="F244" s="120">
        <f t="shared" si="234"/>
        <v>0</v>
      </c>
      <c r="G244" s="240"/>
      <c r="H244" s="239"/>
      <c r="I244" s="241">
        <f t="shared" si="235"/>
        <v>0</v>
      </c>
      <c r="J244" s="238"/>
      <c r="K244" s="239"/>
      <c r="L244" s="120">
        <f t="shared" si="236"/>
        <v>0</v>
      </c>
      <c r="M244" s="240"/>
      <c r="N244" s="239"/>
      <c r="O244" s="241">
        <f t="shared" si="237"/>
        <v>0</v>
      </c>
      <c r="P244" s="242"/>
      <c r="Q244" s="2"/>
    </row>
    <row r="245" spans="1:17" hidden="1" x14ac:dyDescent="0.25">
      <c r="A245" s="629">
        <v>6290</v>
      </c>
      <c r="B245" s="99" t="s">
        <v>254</v>
      </c>
      <c r="C245" s="264">
        <f t="shared" si="238"/>
        <v>0</v>
      </c>
      <c r="D245" s="251">
        <f>SUM(D246:D249)</f>
        <v>0</v>
      </c>
      <c r="E245" s="252">
        <f t="shared" ref="E245" si="239">SUM(E246:E249)</f>
        <v>0</v>
      </c>
      <c r="F245" s="108">
        <f>SUM(F246:F249)</f>
        <v>0</v>
      </c>
      <c r="G245" s="253">
        <f>SUM(G246:G249)</f>
        <v>0</v>
      </c>
      <c r="H245" s="252">
        <f t="shared" ref="H245:O245" si="240">SUM(H246:H249)</f>
        <v>0</v>
      </c>
      <c r="I245" s="151">
        <f t="shared" si="240"/>
        <v>0</v>
      </c>
      <c r="J245" s="251">
        <f t="shared" si="240"/>
        <v>0</v>
      </c>
      <c r="K245" s="252">
        <f t="shared" si="240"/>
        <v>0</v>
      </c>
      <c r="L245" s="108">
        <f t="shared" si="240"/>
        <v>0</v>
      </c>
      <c r="M245" s="253">
        <f t="shared" si="240"/>
        <v>0</v>
      </c>
      <c r="N245" s="252">
        <f t="shared" si="240"/>
        <v>0</v>
      </c>
      <c r="O245" s="151">
        <f t="shared" si="240"/>
        <v>0</v>
      </c>
      <c r="P245" s="266"/>
      <c r="Q245" s="2"/>
    </row>
    <row r="246" spans="1:17" hidden="1" x14ac:dyDescent="0.25">
      <c r="A246" s="62">
        <v>6291</v>
      </c>
      <c r="B246" s="111" t="s">
        <v>255</v>
      </c>
      <c r="C246" s="112">
        <f t="shared" si="238"/>
        <v>0</v>
      </c>
      <c r="D246" s="238">
        <v>0</v>
      </c>
      <c r="E246" s="239"/>
      <c r="F246" s="120">
        <f t="shared" ref="F246:F249" si="241">D246+E246</f>
        <v>0</v>
      </c>
      <c r="G246" s="240"/>
      <c r="H246" s="239"/>
      <c r="I246" s="241">
        <f t="shared" ref="I246:I249" si="242">G246+H246</f>
        <v>0</v>
      </c>
      <c r="J246" s="238"/>
      <c r="K246" s="239"/>
      <c r="L246" s="120">
        <f t="shared" ref="L246:L249" si="243">J246+K246</f>
        <v>0</v>
      </c>
      <c r="M246" s="240"/>
      <c r="N246" s="239"/>
      <c r="O246" s="241">
        <f t="shared" ref="O246:O249" si="244">M246+N246</f>
        <v>0</v>
      </c>
      <c r="P246" s="242"/>
      <c r="Q246" s="2"/>
    </row>
    <row r="247" spans="1:17" hidden="1" x14ac:dyDescent="0.25">
      <c r="A247" s="62">
        <v>6292</v>
      </c>
      <c r="B247" s="111" t="s">
        <v>256</v>
      </c>
      <c r="C247" s="112">
        <f t="shared" si="238"/>
        <v>0</v>
      </c>
      <c r="D247" s="238">
        <v>0</v>
      </c>
      <c r="E247" s="239"/>
      <c r="F247" s="120">
        <f t="shared" si="241"/>
        <v>0</v>
      </c>
      <c r="G247" s="240"/>
      <c r="H247" s="239"/>
      <c r="I247" s="241">
        <f t="shared" si="242"/>
        <v>0</v>
      </c>
      <c r="J247" s="238"/>
      <c r="K247" s="239"/>
      <c r="L247" s="120">
        <f t="shared" si="243"/>
        <v>0</v>
      </c>
      <c r="M247" s="240"/>
      <c r="N247" s="239"/>
      <c r="O247" s="241">
        <f t="shared" si="244"/>
        <v>0</v>
      </c>
      <c r="P247" s="242"/>
      <c r="Q247" s="2"/>
    </row>
    <row r="248" spans="1:17" ht="72" hidden="1" x14ac:dyDescent="0.25">
      <c r="A248" s="62">
        <v>6296</v>
      </c>
      <c r="B248" s="111" t="s">
        <v>257</v>
      </c>
      <c r="C248" s="112">
        <f t="shared" si="238"/>
        <v>0</v>
      </c>
      <c r="D248" s="238">
        <v>0</v>
      </c>
      <c r="E248" s="239"/>
      <c r="F248" s="120">
        <f t="shared" si="241"/>
        <v>0</v>
      </c>
      <c r="G248" s="240"/>
      <c r="H248" s="239"/>
      <c r="I248" s="241">
        <f t="shared" si="242"/>
        <v>0</v>
      </c>
      <c r="J248" s="238"/>
      <c r="K248" s="239"/>
      <c r="L248" s="120">
        <f t="shared" si="243"/>
        <v>0</v>
      </c>
      <c r="M248" s="240"/>
      <c r="N248" s="239"/>
      <c r="O248" s="241">
        <f t="shared" si="244"/>
        <v>0</v>
      </c>
      <c r="P248" s="242"/>
      <c r="Q248" s="2"/>
    </row>
    <row r="249" spans="1:17" ht="39.75" hidden="1" customHeight="1" x14ac:dyDescent="0.25">
      <c r="A249" s="62">
        <v>6299</v>
      </c>
      <c r="B249" s="111" t="s">
        <v>258</v>
      </c>
      <c r="C249" s="112">
        <f t="shared" si="238"/>
        <v>0</v>
      </c>
      <c r="D249" s="238">
        <v>0</v>
      </c>
      <c r="E249" s="239"/>
      <c r="F249" s="120">
        <f t="shared" si="241"/>
        <v>0</v>
      </c>
      <c r="G249" s="240"/>
      <c r="H249" s="239"/>
      <c r="I249" s="241">
        <f t="shared" si="242"/>
        <v>0</v>
      </c>
      <c r="J249" s="238"/>
      <c r="K249" s="239"/>
      <c r="L249" s="120">
        <f t="shared" si="243"/>
        <v>0</v>
      </c>
      <c r="M249" s="240"/>
      <c r="N249" s="239"/>
      <c r="O249" s="241">
        <f t="shared" si="244"/>
        <v>0</v>
      </c>
      <c r="P249" s="242"/>
      <c r="Q249" s="2"/>
    </row>
    <row r="250" spans="1:17" hidden="1" x14ac:dyDescent="0.25">
      <c r="A250" s="83">
        <v>6300</v>
      </c>
      <c r="B250" s="226" t="s">
        <v>259</v>
      </c>
      <c r="C250" s="84">
        <f t="shared" si="238"/>
        <v>0</v>
      </c>
      <c r="D250" s="95">
        <f>SUM(D251,D256,D257)</f>
        <v>0</v>
      </c>
      <c r="E250" s="96">
        <f t="shared" ref="E250" si="245">SUM(E251,E256,E257)</f>
        <v>0</v>
      </c>
      <c r="F250" s="97">
        <f>SUM(F251,F256,F257)</f>
        <v>0</v>
      </c>
      <c r="G250" s="227">
        <f>SUM(G251,G256,G257)</f>
        <v>0</v>
      </c>
      <c r="H250" s="96">
        <f t="shared" ref="H250:O250" si="246">SUM(H251,H256,H257)</f>
        <v>0</v>
      </c>
      <c r="I250" s="228">
        <f t="shared" si="246"/>
        <v>0</v>
      </c>
      <c r="J250" s="95">
        <f t="shared" si="246"/>
        <v>0</v>
      </c>
      <c r="K250" s="96">
        <f t="shared" si="246"/>
        <v>0</v>
      </c>
      <c r="L250" s="97">
        <f t="shared" si="246"/>
        <v>0</v>
      </c>
      <c r="M250" s="227">
        <f t="shared" si="246"/>
        <v>0</v>
      </c>
      <c r="N250" s="96">
        <f t="shared" si="246"/>
        <v>0</v>
      </c>
      <c r="O250" s="228">
        <f t="shared" si="246"/>
        <v>0</v>
      </c>
      <c r="P250" s="254"/>
      <c r="Q250" s="2"/>
    </row>
    <row r="251" spans="1:17" ht="24" hidden="1" x14ac:dyDescent="0.25">
      <c r="A251" s="629">
        <v>6320</v>
      </c>
      <c r="B251" s="99" t="s">
        <v>260</v>
      </c>
      <c r="C251" s="264">
        <f t="shared" si="238"/>
        <v>0</v>
      </c>
      <c r="D251" s="251">
        <f>SUM(D252:D255)</f>
        <v>0</v>
      </c>
      <c r="E251" s="252">
        <f t="shared" ref="E251" si="247">SUM(E252:E255)</f>
        <v>0</v>
      </c>
      <c r="F251" s="108">
        <f>SUM(F252:F255)</f>
        <v>0</v>
      </c>
      <c r="G251" s="253">
        <f>SUM(G252:G255)</f>
        <v>0</v>
      </c>
      <c r="H251" s="252">
        <f t="shared" ref="H251:O251" si="248">SUM(H252:H255)</f>
        <v>0</v>
      </c>
      <c r="I251" s="151">
        <f t="shared" si="248"/>
        <v>0</v>
      </c>
      <c r="J251" s="251">
        <f t="shared" si="248"/>
        <v>0</v>
      </c>
      <c r="K251" s="252">
        <f t="shared" si="248"/>
        <v>0</v>
      </c>
      <c r="L251" s="108">
        <f t="shared" si="248"/>
        <v>0</v>
      </c>
      <c r="M251" s="253">
        <f t="shared" si="248"/>
        <v>0</v>
      </c>
      <c r="N251" s="252">
        <f t="shared" si="248"/>
        <v>0</v>
      </c>
      <c r="O251" s="151">
        <f t="shared" si="248"/>
        <v>0</v>
      </c>
      <c r="P251" s="237"/>
      <c r="Q251" s="2"/>
    </row>
    <row r="252" spans="1:17" hidden="1" x14ac:dyDescent="0.25">
      <c r="A252" s="62">
        <v>6322</v>
      </c>
      <c r="B252" s="111" t="s">
        <v>261</v>
      </c>
      <c r="C252" s="112">
        <f t="shared" si="238"/>
        <v>0</v>
      </c>
      <c r="D252" s="238">
        <v>0</v>
      </c>
      <c r="E252" s="239"/>
      <c r="F252" s="120">
        <f t="shared" ref="F252:F257" si="249">D252+E252</f>
        <v>0</v>
      </c>
      <c r="G252" s="240"/>
      <c r="H252" s="239"/>
      <c r="I252" s="241">
        <f t="shared" ref="I252:I257" si="250">G252+H252</f>
        <v>0</v>
      </c>
      <c r="J252" s="238"/>
      <c r="K252" s="239"/>
      <c r="L252" s="120">
        <f t="shared" ref="L252:L257" si="251">J252+K252</f>
        <v>0</v>
      </c>
      <c r="M252" s="240"/>
      <c r="N252" s="239"/>
      <c r="O252" s="241">
        <f t="shared" ref="O252:O257" si="252">M252+N252</f>
        <v>0</v>
      </c>
      <c r="P252" s="242"/>
      <c r="Q252" s="2"/>
    </row>
    <row r="253" spans="1:17" ht="24" hidden="1" x14ac:dyDescent="0.25">
      <c r="A253" s="62">
        <v>6323</v>
      </c>
      <c r="B253" s="111" t="s">
        <v>262</v>
      </c>
      <c r="C253" s="112">
        <f t="shared" si="238"/>
        <v>0</v>
      </c>
      <c r="D253" s="238">
        <v>0</v>
      </c>
      <c r="E253" s="239"/>
      <c r="F253" s="120">
        <f t="shared" si="249"/>
        <v>0</v>
      </c>
      <c r="G253" s="240"/>
      <c r="H253" s="239"/>
      <c r="I253" s="241">
        <f t="shared" si="250"/>
        <v>0</v>
      </c>
      <c r="J253" s="238"/>
      <c r="K253" s="239"/>
      <c r="L253" s="120">
        <f t="shared" si="251"/>
        <v>0</v>
      </c>
      <c r="M253" s="240"/>
      <c r="N253" s="239"/>
      <c r="O253" s="241">
        <f t="shared" si="252"/>
        <v>0</v>
      </c>
      <c r="P253" s="242"/>
      <c r="Q253" s="2"/>
    </row>
    <row r="254" spans="1:17" ht="24" hidden="1" x14ac:dyDescent="0.25">
      <c r="A254" s="62">
        <v>6324</v>
      </c>
      <c r="B254" s="111" t="s">
        <v>263</v>
      </c>
      <c r="C254" s="112">
        <f t="shared" si="238"/>
        <v>0</v>
      </c>
      <c r="D254" s="238">
        <v>0</v>
      </c>
      <c r="E254" s="239"/>
      <c r="F254" s="120">
        <f t="shared" si="249"/>
        <v>0</v>
      </c>
      <c r="G254" s="240"/>
      <c r="H254" s="239"/>
      <c r="I254" s="241">
        <f t="shared" si="250"/>
        <v>0</v>
      </c>
      <c r="J254" s="238"/>
      <c r="K254" s="239"/>
      <c r="L254" s="120">
        <f t="shared" si="251"/>
        <v>0</v>
      </c>
      <c r="M254" s="240"/>
      <c r="N254" s="239"/>
      <c r="O254" s="241">
        <f t="shared" si="252"/>
        <v>0</v>
      </c>
      <c r="P254" s="242"/>
      <c r="Q254" s="2"/>
    </row>
    <row r="255" spans="1:17" hidden="1" x14ac:dyDescent="0.25">
      <c r="A255" s="53">
        <v>6329</v>
      </c>
      <c r="B255" s="99" t="s">
        <v>264</v>
      </c>
      <c r="C255" s="100">
        <f t="shared" si="238"/>
        <v>0</v>
      </c>
      <c r="D255" s="152">
        <v>0</v>
      </c>
      <c r="E255" s="150"/>
      <c r="F255" s="108">
        <f t="shared" si="249"/>
        <v>0</v>
      </c>
      <c r="G255" s="149"/>
      <c r="H255" s="150"/>
      <c r="I255" s="151">
        <f t="shared" si="250"/>
        <v>0</v>
      </c>
      <c r="J255" s="152"/>
      <c r="K255" s="150"/>
      <c r="L255" s="108">
        <f t="shared" si="251"/>
        <v>0</v>
      </c>
      <c r="M255" s="149"/>
      <c r="N255" s="150"/>
      <c r="O255" s="151">
        <f t="shared" si="252"/>
        <v>0</v>
      </c>
      <c r="P255" s="237"/>
      <c r="Q255" s="2"/>
    </row>
    <row r="256" spans="1:17" hidden="1" x14ac:dyDescent="0.25">
      <c r="A256" s="282">
        <v>6330</v>
      </c>
      <c r="B256" s="283" t="s">
        <v>265</v>
      </c>
      <c r="C256" s="264">
        <f t="shared" si="238"/>
        <v>0</v>
      </c>
      <c r="D256" s="268">
        <v>0</v>
      </c>
      <c r="E256" s="269"/>
      <c r="F256" s="270">
        <f t="shared" si="249"/>
        <v>0</v>
      </c>
      <c r="G256" s="271"/>
      <c r="H256" s="269"/>
      <c r="I256" s="265">
        <f t="shared" si="250"/>
        <v>0</v>
      </c>
      <c r="J256" s="268"/>
      <c r="K256" s="269"/>
      <c r="L256" s="270">
        <f t="shared" si="251"/>
        <v>0</v>
      </c>
      <c r="M256" s="271"/>
      <c r="N256" s="269"/>
      <c r="O256" s="265">
        <f t="shared" si="252"/>
        <v>0</v>
      </c>
      <c r="P256" s="266"/>
      <c r="Q256" s="2"/>
    </row>
    <row r="257" spans="1:17" hidden="1" x14ac:dyDescent="0.25">
      <c r="A257" s="243">
        <v>6360</v>
      </c>
      <c r="B257" s="111" t="s">
        <v>266</v>
      </c>
      <c r="C257" s="112">
        <f t="shared" si="238"/>
        <v>0</v>
      </c>
      <c r="D257" s="238">
        <v>0</v>
      </c>
      <c r="E257" s="239"/>
      <c r="F257" s="120">
        <f t="shared" si="249"/>
        <v>0</v>
      </c>
      <c r="G257" s="240"/>
      <c r="H257" s="239"/>
      <c r="I257" s="241">
        <f t="shared" si="250"/>
        <v>0</v>
      </c>
      <c r="J257" s="238"/>
      <c r="K257" s="239"/>
      <c r="L257" s="120">
        <f t="shared" si="251"/>
        <v>0</v>
      </c>
      <c r="M257" s="240"/>
      <c r="N257" s="239"/>
      <c r="O257" s="241">
        <f t="shared" si="252"/>
        <v>0</v>
      </c>
      <c r="P257" s="242"/>
      <c r="Q257" s="2"/>
    </row>
    <row r="258" spans="1:17" ht="24" hidden="1" x14ac:dyDescent="0.25">
      <c r="A258" s="83">
        <v>6400</v>
      </c>
      <c r="B258" s="226" t="s">
        <v>267</v>
      </c>
      <c r="C258" s="84">
        <f t="shared" si="238"/>
        <v>0</v>
      </c>
      <c r="D258" s="95">
        <f>SUM(D259,D263)</f>
        <v>0</v>
      </c>
      <c r="E258" s="96">
        <f t="shared" ref="E258" si="253">SUM(E259,E263)</f>
        <v>0</v>
      </c>
      <c r="F258" s="97">
        <f>SUM(F259,F263)</f>
        <v>0</v>
      </c>
      <c r="G258" s="227">
        <f>SUM(G259,G263)</f>
        <v>0</v>
      </c>
      <c r="H258" s="96">
        <f t="shared" ref="H258:O258" si="254">SUM(H259,H263)</f>
        <v>0</v>
      </c>
      <c r="I258" s="228">
        <f t="shared" si="254"/>
        <v>0</v>
      </c>
      <c r="J258" s="95">
        <f t="shared" si="254"/>
        <v>0</v>
      </c>
      <c r="K258" s="96">
        <f t="shared" si="254"/>
        <v>0</v>
      </c>
      <c r="L258" s="97">
        <f t="shared" si="254"/>
        <v>0</v>
      </c>
      <c r="M258" s="227">
        <f t="shared" si="254"/>
        <v>0</v>
      </c>
      <c r="N258" s="96">
        <f t="shared" si="254"/>
        <v>0</v>
      </c>
      <c r="O258" s="228">
        <f t="shared" si="254"/>
        <v>0</v>
      </c>
      <c r="P258" s="254"/>
      <c r="Q258" s="2"/>
    </row>
    <row r="259" spans="1:17" ht="24" hidden="1" x14ac:dyDescent="0.25">
      <c r="A259" s="629">
        <v>6410</v>
      </c>
      <c r="B259" s="99" t="s">
        <v>268</v>
      </c>
      <c r="C259" s="100">
        <f t="shared" si="238"/>
        <v>0</v>
      </c>
      <c r="D259" s="251">
        <f>SUM(D260:D262)</f>
        <v>0</v>
      </c>
      <c r="E259" s="252">
        <f t="shared" ref="E259" si="255">SUM(E260:E262)</f>
        <v>0</v>
      </c>
      <c r="F259" s="108">
        <f>SUM(F260:F262)</f>
        <v>0</v>
      </c>
      <c r="G259" s="253">
        <f>SUM(G260:G262)</f>
        <v>0</v>
      </c>
      <c r="H259" s="252">
        <f t="shared" ref="H259:O259" si="256">SUM(H260:H262)</f>
        <v>0</v>
      </c>
      <c r="I259" s="151">
        <f t="shared" si="256"/>
        <v>0</v>
      </c>
      <c r="J259" s="251">
        <f t="shared" si="256"/>
        <v>0</v>
      </c>
      <c r="K259" s="252">
        <f t="shared" si="256"/>
        <v>0</v>
      </c>
      <c r="L259" s="108">
        <f t="shared" si="256"/>
        <v>0</v>
      </c>
      <c r="M259" s="253">
        <f t="shared" si="256"/>
        <v>0</v>
      </c>
      <c r="N259" s="252">
        <f t="shared" si="256"/>
        <v>0</v>
      </c>
      <c r="O259" s="258">
        <f t="shared" si="256"/>
        <v>0</v>
      </c>
      <c r="P259" s="259"/>
      <c r="Q259" s="2"/>
    </row>
    <row r="260" spans="1:17" hidden="1" x14ac:dyDescent="0.25">
      <c r="A260" s="62">
        <v>6411</v>
      </c>
      <c r="B260" s="255" t="s">
        <v>269</v>
      </c>
      <c r="C260" s="112">
        <f t="shared" si="238"/>
        <v>0</v>
      </c>
      <c r="D260" s="238">
        <v>0</v>
      </c>
      <c r="E260" s="239"/>
      <c r="F260" s="120">
        <f t="shared" ref="F260:F262" si="257">D260+E260</f>
        <v>0</v>
      </c>
      <c r="G260" s="240"/>
      <c r="H260" s="239"/>
      <c r="I260" s="241">
        <f t="shared" ref="I260:I262" si="258">G260+H260</f>
        <v>0</v>
      </c>
      <c r="J260" s="238"/>
      <c r="K260" s="239"/>
      <c r="L260" s="120">
        <f t="shared" ref="L260:L262" si="259">J260+K260</f>
        <v>0</v>
      </c>
      <c r="M260" s="240"/>
      <c r="N260" s="239"/>
      <c r="O260" s="241">
        <f t="shared" ref="O260:O262" si="260">M260+N260</f>
        <v>0</v>
      </c>
      <c r="P260" s="242"/>
      <c r="Q260" s="2"/>
    </row>
    <row r="261" spans="1:17" ht="36" hidden="1" x14ac:dyDescent="0.25">
      <c r="A261" s="62">
        <v>6412</v>
      </c>
      <c r="B261" s="111" t="s">
        <v>270</v>
      </c>
      <c r="C261" s="112">
        <f t="shared" si="238"/>
        <v>0</v>
      </c>
      <c r="D261" s="238">
        <v>0</v>
      </c>
      <c r="E261" s="239"/>
      <c r="F261" s="120">
        <f t="shared" si="257"/>
        <v>0</v>
      </c>
      <c r="G261" s="240"/>
      <c r="H261" s="239"/>
      <c r="I261" s="241">
        <f t="shared" si="258"/>
        <v>0</v>
      </c>
      <c r="J261" s="238"/>
      <c r="K261" s="239"/>
      <c r="L261" s="120">
        <f t="shared" si="259"/>
        <v>0</v>
      </c>
      <c r="M261" s="240"/>
      <c r="N261" s="239"/>
      <c r="O261" s="241">
        <f t="shared" si="260"/>
        <v>0</v>
      </c>
      <c r="P261" s="242"/>
      <c r="Q261" s="2"/>
    </row>
    <row r="262" spans="1:17" ht="36" hidden="1" x14ac:dyDescent="0.25">
      <c r="A262" s="62">
        <v>6419</v>
      </c>
      <c r="B262" s="111" t="s">
        <v>271</v>
      </c>
      <c r="C262" s="112">
        <f t="shared" si="238"/>
        <v>0</v>
      </c>
      <c r="D262" s="238">
        <v>0</v>
      </c>
      <c r="E262" s="239"/>
      <c r="F262" s="120">
        <f t="shared" si="257"/>
        <v>0</v>
      </c>
      <c r="G262" s="240"/>
      <c r="H262" s="239"/>
      <c r="I262" s="241">
        <f t="shared" si="258"/>
        <v>0</v>
      </c>
      <c r="J262" s="238"/>
      <c r="K262" s="239"/>
      <c r="L262" s="120">
        <f t="shared" si="259"/>
        <v>0</v>
      </c>
      <c r="M262" s="240"/>
      <c r="N262" s="239"/>
      <c r="O262" s="241">
        <f t="shared" si="260"/>
        <v>0</v>
      </c>
      <c r="P262" s="242"/>
      <c r="Q262" s="2"/>
    </row>
    <row r="263" spans="1:17" ht="36" hidden="1" x14ac:dyDescent="0.25">
      <c r="A263" s="243">
        <v>6420</v>
      </c>
      <c r="B263" s="111" t="s">
        <v>272</v>
      </c>
      <c r="C263" s="112">
        <f t="shared" si="238"/>
        <v>0</v>
      </c>
      <c r="D263" s="244">
        <f>SUM(D264:D267)</f>
        <v>0</v>
      </c>
      <c r="E263" s="245">
        <f t="shared" ref="E263" si="261">SUM(E264:E267)</f>
        <v>0</v>
      </c>
      <c r="F263" s="120">
        <f>SUM(F264:F267)</f>
        <v>0</v>
      </c>
      <c r="G263" s="246">
        <f>SUM(G264:G267)</f>
        <v>0</v>
      </c>
      <c r="H263" s="245">
        <f t="shared" ref="H263:N263" si="262">SUM(H264:H267)</f>
        <v>0</v>
      </c>
      <c r="I263" s="241">
        <f t="shared" si="262"/>
        <v>0</v>
      </c>
      <c r="J263" s="244">
        <f t="shared" si="262"/>
        <v>0</v>
      </c>
      <c r="K263" s="245">
        <f t="shared" si="262"/>
        <v>0</v>
      </c>
      <c r="L263" s="120">
        <f t="shared" si="262"/>
        <v>0</v>
      </c>
      <c r="M263" s="246">
        <f t="shared" si="262"/>
        <v>0</v>
      </c>
      <c r="N263" s="245">
        <f t="shared" si="262"/>
        <v>0</v>
      </c>
      <c r="O263" s="241">
        <f>SUM(O264:O267)</f>
        <v>0</v>
      </c>
      <c r="P263" s="242"/>
      <c r="Q263" s="2"/>
    </row>
    <row r="264" spans="1:17" hidden="1" x14ac:dyDescent="0.25">
      <c r="A264" s="62">
        <v>6421</v>
      </c>
      <c r="B264" s="111" t="s">
        <v>273</v>
      </c>
      <c r="C264" s="112">
        <f t="shared" si="238"/>
        <v>0</v>
      </c>
      <c r="D264" s="238">
        <v>0</v>
      </c>
      <c r="E264" s="239"/>
      <c r="F264" s="120">
        <f t="shared" ref="F264:F267" si="263">D264+E264</f>
        <v>0</v>
      </c>
      <c r="G264" s="240"/>
      <c r="H264" s="239"/>
      <c r="I264" s="241">
        <f t="shared" ref="I264:I267" si="264">G264+H264</f>
        <v>0</v>
      </c>
      <c r="J264" s="238"/>
      <c r="K264" s="239"/>
      <c r="L264" s="120">
        <f t="shared" ref="L264:L267" si="265">J264+K264</f>
        <v>0</v>
      </c>
      <c r="M264" s="240"/>
      <c r="N264" s="239"/>
      <c r="O264" s="241">
        <f t="shared" ref="O264:O267" si="266">M264+N264</f>
        <v>0</v>
      </c>
      <c r="P264" s="242"/>
      <c r="Q264" s="2"/>
    </row>
    <row r="265" spans="1:17" hidden="1" x14ac:dyDescent="0.25">
      <c r="A265" s="62">
        <v>6422</v>
      </c>
      <c r="B265" s="111" t="s">
        <v>274</v>
      </c>
      <c r="C265" s="112">
        <f t="shared" si="238"/>
        <v>0</v>
      </c>
      <c r="D265" s="238">
        <v>0</v>
      </c>
      <c r="E265" s="239"/>
      <c r="F265" s="120">
        <f t="shared" si="263"/>
        <v>0</v>
      </c>
      <c r="G265" s="240"/>
      <c r="H265" s="239"/>
      <c r="I265" s="241">
        <f t="shared" si="264"/>
        <v>0</v>
      </c>
      <c r="J265" s="238"/>
      <c r="K265" s="239"/>
      <c r="L265" s="120">
        <f t="shared" si="265"/>
        <v>0</v>
      </c>
      <c r="M265" s="240"/>
      <c r="N265" s="239"/>
      <c r="O265" s="241">
        <f t="shared" si="266"/>
        <v>0</v>
      </c>
      <c r="P265" s="242"/>
      <c r="Q265" s="2"/>
    </row>
    <row r="266" spans="1:17" hidden="1" x14ac:dyDescent="0.25">
      <c r="A266" s="62">
        <v>6423</v>
      </c>
      <c r="B266" s="111" t="s">
        <v>275</v>
      </c>
      <c r="C266" s="112">
        <f t="shared" si="238"/>
        <v>0</v>
      </c>
      <c r="D266" s="238">
        <v>0</v>
      </c>
      <c r="E266" s="239"/>
      <c r="F266" s="120">
        <f t="shared" si="263"/>
        <v>0</v>
      </c>
      <c r="G266" s="240"/>
      <c r="H266" s="239"/>
      <c r="I266" s="241">
        <f t="shared" si="264"/>
        <v>0</v>
      </c>
      <c r="J266" s="238"/>
      <c r="K266" s="239"/>
      <c r="L266" s="120">
        <f t="shared" si="265"/>
        <v>0</v>
      </c>
      <c r="M266" s="240"/>
      <c r="N266" s="239"/>
      <c r="O266" s="241">
        <f t="shared" si="266"/>
        <v>0</v>
      </c>
      <c r="P266" s="242"/>
      <c r="Q266" s="2"/>
    </row>
    <row r="267" spans="1:17" ht="24" hidden="1" x14ac:dyDescent="0.25">
      <c r="A267" s="62">
        <v>6424</v>
      </c>
      <c r="B267" s="111" t="s">
        <v>276</v>
      </c>
      <c r="C267" s="112">
        <f t="shared" si="238"/>
        <v>0</v>
      </c>
      <c r="D267" s="238">
        <v>0</v>
      </c>
      <c r="E267" s="239"/>
      <c r="F267" s="120">
        <f t="shared" si="263"/>
        <v>0</v>
      </c>
      <c r="G267" s="240"/>
      <c r="H267" s="239"/>
      <c r="I267" s="241">
        <f t="shared" si="264"/>
        <v>0</v>
      </c>
      <c r="J267" s="238"/>
      <c r="K267" s="239"/>
      <c r="L267" s="120">
        <f t="shared" si="265"/>
        <v>0</v>
      </c>
      <c r="M267" s="240"/>
      <c r="N267" s="239"/>
      <c r="O267" s="241">
        <f t="shared" si="266"/>
        <v>0</v>
      </c>
      <c r="P267" s="242"/>
      <c r="Q267" s="2"/>
    </row>
    <row r="268" spans="1:17" ht="36" hidden="1" x14ac:dyDescent="0.25">
      <c r="A268" s="284">
        <v>7000</v>
      </c>
      <c r="B268" s="284" t="s">
        <v>277</v>
      </c>
      <c r="C268" s="285">
        <f>SUM(F268,I268,L268,O268)</f>
        <v>0</v>
      </c>
      <c r="D268" s="286">
        <f>SUM(D269,D279)</f>
        <v>0</v>
      </c>
      <c r="E268" s="287">
        <f t="shared" ref="E268" si="267">SUM(E269,E279)</f>
        <v>0</v>
      </c>
      <c r="F268" s="288">
        <f>SUM(F269,F279)</f>
        <v>0</v>
      </c>
      <c r="G268" s="289">
        <f>SUM(G269,G279)</f>
        <v>0</v>
      </c>
      <c r="H268" s="287">
        <f t="shared" ref="H268:N268" si="268">SUM(H269,H279)</f>
        <v>0</v>
      </c>
      <c r="I268" s="290">
        <f t="shared" si="268"/>
        <v>0</v>
      </c>
      <c r="J268" s="286">
        <f t="shared" si="268"/>
        <v>0</v>
      </c>
      <c r="K268" s="287">
        <f t="shared" si="268"/>
        <v>0</v>
      </c>
      <c r="L268" s="288">
        <f t="shared" si="268"/>
        <v>0</v>
      </c>
      <c r="M268" s="289">
        <f t="shared" si="268"/>
        <v>0</v>
      </c>
      <c r="N268" s="287">
        <f t="shared" si="268"/>
        <v>0</v>
      </c>
      <c r="O268" s="291">
        <f>SUM(O269,O279)</f>
        <v>0</v>
      </c>
      <c r="P268" s="292"/>
      <c r="Q268" s="2"/>
    </row>
    <row r="269" spans="1:17" hidden="1" x14ac:dyDescent="0.25">
      <c r="A269" s="83">
        <v>7200</v>
      </c>
      <c r="B269" s="226" t="s">
        <v>278</v>
      </c>
      <c r="C269" s="84">
        <f t="shared" si="238"/>
        <v>0</v>
      </c>
      <c r="D269" s="95">
        <f>SUM(D270,D271,D274,D275,D278)</f>
        <v>0</v>
      </c>
      <c r="E269" s="96">
        <f t="shared" ref="E269" si="269">SUM(E270,E271,E274,E275,E278)</f>
        <v>0</v>
      </c>
      <c r="F269" s="97">
        <f>SUM(F270,F271,F274,F275,F278)</f>
        <v>0</v>
      </c>
      <c r="G269" s="227">
        <f>SUM(G270,G271,G274,G275,G278)</f>
        <v>0</v>
      </c>
      <c r="H269" s="96"/>
      <c r="I269" s="228">
        <f>SUM(I270,I271,I274,I275,I278)</f>
        <v>0</v>
      </c>
      <c r="J269" s="95"/>
      <c r="K269" s="96"/>
      <c r="L269" s="97">
        <f>SUM(L270,L271,L274,L275,L278)</f>
        <v>0</v>
      </c>
      <c r="M269" s="227"/>
      <c r="N269" s="96"/>
      <c r="O269" s="263">
        <f>SUM(O270,O271,O274,O275,O278)</f>
        <v>0</v>
      </c>
      <c r="P269" s="229"/>
      <c r="Q269" s="2"/>
    </row>
    <row r="270" spans="1:17" ht="24" hidden="1" x14ac:dyDescent="0.25">
      <c r="A270" s="629">
        <v>7210</v>
      </c>
      <c r="B270" s="99" t="s">
        <v>279</v>
      </c>
      <c r="C270" s="100">
        <f t="shared" si="238"/>
        <v>0</v>
      </c>
      <c r="D270" s="152">
        <v>0</v>
      </c>
      <c r="E270" s="150"/>
      <c r="F270" s="108">
        <f>D270+E270</f>
        <v>0</v>
      </c>
      <c r="G270" s="149"/>
      <c r="H270" s="150"/>
      <c r="I270" s="151">
        <f>G270+H270</f>
        <v>0</v>
      </c>
      <c r="J270" s="152"/>
      <c r="K270" s="150"/>
      <c r="L270" s="108">
        <f>J270+K270</f>
        <v>0</v>
      </c>
      <c r="M270" s="149"/>
      <c r="N270" s="150"/>
      <c r="O270" s="151">
        <f>M270+N270</f>
        <v>0</v>
      </c>
      <c r="P270" s="237"/>
      <c r="Q270" s="2"/>
    </row>
    <row r="271" spans="1:17" s="294" customFormat="1" ht="24" hidden="1" x14ac:dyDescent="0.25">
      <c r="A271" s="243">
        <v>7220</v>
      </c>
      <c r="B271" s="111" t="s">
        <v>280</v>
      </c>
      <c r="C271" s="112">
        <f t="shared" si="238"/>
        <v>0</v>
      </c>
      <c r="D271" s="244">
        <f>SUM(D272:D273)</f>
        <v>0</v>
      </c>
      <c r="E271" s="245">
        <f t="shared" ref="E271" si="270">SUM(E272:E273)</f>
        <v>0</v>
      </c>
      <c r="F271" s="120">
        <f>SUM(F272:F273)</f>
        <v>0</v>
      </c>
      <c r="G271" s="246">
        <f>SUM(G272:G273)</f>
        <v>0</v>
      </c>
      <c r="H271" s="245">
        <f t="shared" ref="H271:O271" si="271">SUM(H272:H273)</f>
        <v>0</v>
      </c>
      <c r="I271" s="241">
        <f t="shared" si="271"/>
        <v>0</v>
      </c>
      <c r="J271" s="244">
        <f t="shared" si="271"/>
        <v>0</v>
      </c>
      <c r="K271" s="245">
        <f t="shared" si="271"/>
        <v>0</v>
      </c>
      <c r="L271" s="120">
        <f t="shared" si="271"/>
        <v>0</v>
      </c>
      <c r="M271" s="246">
        <f t="shared" si="271"/>
        <v>0</v>
      </c>
      <c r="N271" s="245">
        <f t="shared" si="271"/>
        <v>0</v>
      </c>
      <c r="O271" s="241">
        <f t="shared" si="271"/>
        <v>0</v>
      </c>
      <c r="P271" s="242"/>
      <c r="Q271" s="293"/>
    </row>
    <row r="272" spans="1:17" s="294" customFormat="1" ht="36" hidden="1" x14ac:dyDescent="0.25">
      <c r="A272" s="62">
        <v>7221</v>
      </c>
      <c r="B272" s="111" t="s">
        <v>281</v>
      </c>
      <c r="C272" s="112">
        <f t="shared" si="238"/>
        <v>0</v>
      </c>
      <c r="D272" s="238">
        <v>0</v>
      </c>
      <c r="E272" s="239"/>
      <c r="F272" s="120">
        <f t="shared" ref="F272:F274" si="272">D272+E272</f>
        <v>0</v>
      </c>
      <c r="G272" s="240"/>
      <c r="H272" s="239"/>
      <c r="I272" s="241">
        <f t="shared" ref="I272:I274" si="273">G272+H272</f>
        <v>0</v>
      </c>
      <c r="J272" s="238"/>
      <c r="K272" s="239"/>
      <c r="L272" s="120">
        <f t="shared" ref="L272:L274" si="274">J272+K272</f>
        <v>0</v>
      </c>
      <c r="M272" s="240"/>
      <c r="N272" s="239"/>
      <c r="O272" s="241">
        <f t="shared" ref="O272:O274" si="275">M272+N272</f>
        <v>0</v>
      </c>
      <c r="P272" s="242"/>
      <c r="Q272" s="293"/>
    </row>
    <row r="273" spans="1:17" s="294" customFormat="1" ht="36" hidden="1" x14ac:dyDescent="0.25">
      <c r="A273" s="62">
        <v>7222</v>
      </c>
      <c r="B273" s="111" t="s">
        <v>282</v>
      </c>
      <c r="C273" s="112">
        <f t="shared" si="238"/>
        <v>0</v>
      </c>
      <c r="D273" s="238">
        <v>0</v>
      </c>
      <c r="E273" s="239"/>
      <c r="F273" s="120">
        <f t="shared" si="272"/>
        <v>0</v>
      </c>
      <c r="G273" s="240"/>
      <c r="H273" s="239"/>
      <c r="I273" s="241">
        <f t="shared" si="273"/>
        <v>0</v>
      </c>
      <c r="J273" s="238"/>
      <c r="K273" s="239"/>
      <c r="L273" s="120">
        <f t="shared" si="274"/>
        <v>0</v>
      </c>
      <c r="M273" s="240"/>
      <c r="N273" s="239"/>
      <c r="O273" s="241">
        <f t="shared" si="275"/>
        <v>0</v>
      </c>
      <c r="P273" s="242"/>
      <c r="Q273" s="293"/>
    </row>
    <row r="274" spans="1:17" ht="24" hidden="1" x14ac:dyDescent="0.25">
      <c r="A274" s="243">
        <v>7230</v>
      </c>
      <c r="B274" s="111" t="s">
        <v>283</v>
      </c>
      <c r="C274" s="112">
        <f t="shared" si="238"/>
        <v>0</v>
      </c>
      <c r="D274" s="238">
        <v>0</v>
      </c>
      <c r="E274" s="239"/>
      <c r="F274" s="120">
        <f t="shared" si="272"/>
        <v>0</v>
      </c>
      <c r="G274" s="240"/>
      <c r="H274" s="239"/>
      <c r="I274" s="241">
        <f t="shared" si="273"/>
        <v>0</v>
      </c>
      <c r="J274" s="238"/>
      <c r="K274" s="239"/>
      <c r="L274" s="120">
        <f t="shared" si="274"/>
        <v>0</v>
      </c>
      <c r="M274" s="240"/>
      <c r="N274" s="239"/>
      <c r="O274" s="241">
        <f t="shared" si="275"/>
        <v>0</v>
      </c>
      <c r="P274" s="242"/>
      <c r="Q274" s="2"/>
    </row>
    <row r="275" spans="1:17" ht="24" hidden="1" x14ac:dyDescent="0.25">
      <c r="A275" s="243">
        <v>7240</v>
      </c>
      <c r="B275" s="111" t="s">
        <v>284</v>
      </c>
      <c r="C275" s="112">
        <f t="shared" si="238"/>
        <v>0</v>
      </c>
      <c r="D275" s="244">
        <f>SUM(D276:D277)</f>
        <v>0</v>
      </c>
      <c r="E275" s="245">
        <f t="shared" ref="E275" si="276">SUM(E276:E277)</f>
        <v>0</v>
      </c>
      <c r="F275" s="120">
        <f>SUM(F276:F277)</f>
        <v>0</v>
      </c>
      <c r="G275" s="246">
        <f>SUM(G276:G277)</f>
        <v>0</v>
      </c>
      <c r="H275" s="245">
        <f t="shared" ref="H275:O275" si="277">SUM(H276:H277)</f>
        <v>0</v>
      </c>
      <c r="I275" s="241">
        <f t="shared" si="277"/>
        <v>0</v>
      </c>
      <c r="J275" s="244">
        <f t="shared" si="277"/>
        <v>0</v>
      </c>
      <c r="K275" s="245">
        <f t="shared" si="277"/>
        <v>0</v>
      </c>
      <c r="L275" s="120">
        <f t="shared" si="277"/>
        <v>0</v>
      </c>
      <c r="M275" s="246">
        <f t="shared" si="277"/>
        <v>0</v>
      </c>
      <c r="N275" s="245">
        <f t="shared" si="277"/>
        <v>0</v>
      </c>
      <c r="O275" s="241">
        <f t="shared" si="277"/>
        <v>0</v>
      </c>
      <c r="P275" s="242"/>
      <c r="Q275" s="2"/>
    </row>
    <row r="276" spans="1:17" ht="48" hidden="1" x14ac:dyDescent="0.25">
      <c r="A276" s="62">
        <v>7245</v>
      </c>
      <c r="B276" s="111" t="s">
        <v>285</v>
      </c>
      <c r="C276" s="112">
        <f t="shared" si="238"/>
        <v>0</v>
      </c>
      <c r="D276" s="238">
        <v>0</v>
      </c>
      <c r="E276" s="239"/>
      <c r="F276" s="120">
        <f t="shared" ref="F276:F278" si="278">D276+E276</f>
        <v>0</v>
      </c>
      <c r="G276" s="240"/>
      <c r="H276" s="239"/>
      <c r="I276" s="241">
        <f t="shared" ref="I276:I278" si="279">G276+H276</f>
        <v>0</v>
      </c>
      <c r="J276" s="238"/>
      <c r="K276" s="239"/>
      <c r="L276" s="120">
        <f t="shared" ref="L276:L278" si="280">J276+K276</f>
        <v>0</v>
      </c>
      <c r="M276" s="240"/>
      <c r="N276" s="239"/>
      <c r="O276" s="241">
        <f t="shared" ref="O276:O278" si="281">M276+N276</f>
        <v>0</v>
      </c>
      <c r="P276" s="242"/>
      <c r="Q276" s="2"/>
    </row>
    <row r="277" spans="1:17" ht="72" hidden="1" x14ac:dyDescent="0.25">
      <c r="A277" s="62">
        <v>7246</v>
      </c>
      <c r="B277" s="111" t="s">
        <v>286</v>
      </c>
      <c r="C277" s="112">
        <f t="shared" si="238"/>
        <v>0</v>
      </c>
      <c r="D277" s="238">
        <v>0</v>
      </c>
      <c r="E277" s="239"/>
      <c r="F277" s="120">
        <f t="shared" si="278"/>
        <v>0</v>
      </c>
      <c r="G277" s="240"/>
      <c r="H277" s="239"/>
      <c r="I277" s="241">
        <f t="shared" si="279"/>
        <v>0</v>
      </c>
      <c r="J277" s="238"/>
      <c r="K277" s="239"/>
      <c r="L277" s="120">
        <f t="shared" si="280"/>
        <v>0</v>
      </c>
      <c r="M277" s="240"/>
      <c r="N277" s="239"/>
      <c r="O277" s="241">
        <f t="shared" si="281"/>
        <v>0</v>
      </c>
      <c r="P277" s="242"/>
      <c r="Q277" s="2"/>
    </row>
    <row r="278" spans="1:17" ht="24" hidden="1" x14ac:dyDescent="0.25">
      <c r="A278" s="282">
        <v>7260</v>
      </c>
      <c r="B278" s="99" t="s">
        <v>287</v>
      </c>
      <c r="C278" s="100">
        <f t="shared" si="238"/>
        <v>0</v>
      </c>
      <c r="D278" s="152">
        <v>0</v>
      </c>
      <c r="E278" s="150"/>
      <c r="F278" s="108">
        <f t="shared" si="278"/>
        <v>0</v>
      </c>
      <c r="G278" s="149"/>
      <c r="H278" s="150"/>
      <c r="I278" s="151">
        <f t="shared" si="279"/>
        <v>0</v>
      </c>
      <c r="J278" s="152"/>
      <c r="K278" s="150"/>
      <c r="L278" s="108">
        <f t="shared" si="280"/>
        <v>0</v>
      </c>
      <c r="M278" s="149"/>
      <c r="N278" s="150"/>
      <c r="O278" s="151">
        <f t="shared" si="281"/>
        <v>0</v>
      </c>
      <c r="P278" s="237"/>
      <c r="Q278" s="2"/>
    </row>
    <row r="279" spans="1:17" hidden="1" x14ac:dyDescent="0.25">
      <c r="A279" s="154">
        <v>7700</v>
      </c>
      <c r="B279" s="295" t="s">
        <v>288</v>
      </c>
      <c r="C279" s="296">
        <f t="shared" si="238"/>
        <v>0</v>
      </c>
      <c r="D279" s="297">
        <f>D280</f>
        <v>0</v>
      </c>
      <c r="E279" s="298">
        <f t="shared" ref="E279:O279" si="282">E280</f>
        <v>0</v>
      </c>
      <c r="F279" s="299">
        <f t="shared" si="282"/>
        <v>0</v>
      </c>
      <c r="G279" s="300">
        <f>G280</f>
        <v>0</v>
      </c>
      <c r="H279" s="298">
        <f t="shared" si="282"/>
        <v>0</v>
      </c>
      <c r="I279" s="301">
        <f t="shared" si="282"/>
        <v>0</v>
      </c>
      <c r="J279" s="297">
        <f t="shared" si="282"/>
        <v>0</v>
      </c>
      <c r="K279" s="298">
        <f t="shared" si="282"/>
        <v>0</v>
      </c>
      <c r="L279" s="299">
        <f t="shared" si="282"/>
        <v>0</v>
      </c>
      <c r="M279" s="300">
        <f t="shared" si="282"/>
        <v>0</v>
      </c>
      <c r="N279" s="298">
        <f t="shared" si="282"/>
        <v>0</v>
      </c>
      <c r="O279" s="301">
        <f t="shared" si="282"/>
        <v>0</v>
      </c>
      <c r="P279" s="254"/>
      <c r="Q279" s="2"/>
    </row>
    <row r="280" spans="1:17" hidden="1" x14ac:dyDescent="0.25">
      <c r="A280" s="230">
        <v>7720</v>
      </c>
      <c r="B280" s="99" t="s">
        <v>289</v>
      </c>
      <c r="C280" s="125">
        <f t="shared" si="238"/>
        <v>0</v>
      </c>
      <c r="D280" s="147">
        <v>0</v>
      </c>
      <c r="E280" s="148"/>
      <c r="F280" s="133">
        <f>D280+E280</f>
        <v>0</v>
      </c>
      <c r="G280" s="302"/>
      <c r="H280" s="148"/>
      <c r="I280" s="258">
        <f>G280+H280</f>
        <v>0</v>
      </c>
      <c r="J280" s="147"/>
      <c r="K280" s="148"/>
      <c r="L280" s="133">
        <f>J280+K280</f>
        <v>0</v>
      </c>
      <c r="M280" s="302"/>
      <c r="N280" s="148"/>
      <c r="O280" s="258">
        <f>M280+N280</f>
        <v>0</v>
      </c>
      <c r="P280" s="259"/>
      <c r="Q280" s="2"/>
    </row>
    <row r="281" spans="1:17" hidden="1" x14ac:dyDescent="0.25">
      <c r="A281" s="255"/>
      <c r="B281" s="111" t="s">
        <v>290</v>
      </c>
      <c r="C281" s="112">
        <f t="shared" si="238"/>
        <v>0</v>
      </c>
      <c r="D281" s="244">
        <f>SUM(D282:D283)</f>
        <v>0</v>
      </c>
      <c r="E281" s="245">
        <f t="shared" ref="E281" si="283">SUM(E282:E283)</f>
        <v>0</v>
      </c>
      <c r="F281" s="120">
        <f>SUM(F282:F283)</f>
        <v>0</v>
      </c>
      <c r="G281" s="246">
        <f>SUM(G282:G283)</f>
        <v>0</v>
      </c>
      <c r="H281" s="245">
        <f t="shared" ref="H281:O281" si="284">SUM(H282:H283)</f>
        <v>0</v>
      </c>
      <c r="I281" s="241">
        <f t="shared" si="284"/>
        <v>0</v>
      </c>
      <c r="J281" s="244">
        <f t="shared" si="284"/>
        <v>0</v>
      </c>
      <c r="K281" s="245">
        <f t="shared" si="284"/>
        <v>0</v>
      </c>
      <c r="L281" s="120">
        <f t="shared" si="284"/>
        <v>0</v>
      </c>
      <c r="M281" s="246">
        <f t="shared" si="284"/>
        <v>0</v>
      </c>
      <c r="N281" s="245">
        <f t="shared" si="284"/>
        <v>0</v>
      </c>
      <c r="O281" s="241">
        <f t="shared" si="284"/>
        <v>0</v>
      </c>
      <c r="P281" s="242"/>
      <c r="Q281" s="2"/>
    </row>
    <row r="282" spans="1:17" hidden="1" x14ac:dyDescent="0.25">
      <c r="A282" s="255" t="s">
        <v>291</v>
      </c>
      <c r="B282" s="62" t="s">
        <v>292</v>
      </c>
      <c r="C282" s="112">
        <f t="shared" si="238"/>
        <v>0</v>
      </c>
      <c r="D282" s="238"/>
      <c r="E282" s="239"/>
      <c r="F282" s="120">
        <f>E282+D282</f>
        <v>0</v>
      </c>
      <c r="G282" s="240"/>
      <c r="H282" s="239"/>
      <c r="I282" s="241">
        <f>H282+G282</f>
        <v>0</v>
      </c>
      <c r="J282" s="238"/>
      <c r="K282" s="239"/>
      <c r="L282" s="120">
        <f>K282+J282</f>
        <v>0</v>
      </c>
      <c r="M282" s="240"/>
      <c r="N282" s="239"/>
      <c r="O282" s="241">
        <f>N282+M282</f>
        <v>0</v>
      </c>
      <c r="P282" s="242"/>
      <c r="Q282" s="2"/>
    </row>
    <row r="283" spans="1:17" hidden="1" x14ac:dyDescent="0.25">
      <c r="A283" s="255" t="s">
        <v>293</v>
      </c>
      <c r="B283" s="303" t="s">
        <v>294</v>
      </c>
      <c r="C283" s="100">
        <f t="shared" si="238"/>
        <v>0</v>
      </c>
      <c r="D283" s="152"/>
      <c r="E283" s="150"/>
      <c r="F283" s="108">
        <f>E283+D283</f>
        <v>0</v>
      </c>
      <c r="G283" s="149"/>
      <c r="H283" s="150"/>
      <c r="I283" s="151">
        <f>H283+G283</f>
        <v>0</v>
      </c>
      <c r="J283" s="152"/>
      <c r="K283" s="150"/>
      <c r="L283" s="108">
        <f>K283+J283</f>
        <v>0</v>
      </c>
      <c r="M283" s="149"/>
      <c r="N283" s="150"/>
      <c r="O283" s="151">
        <f>N283+M283</f>
        <v>0</v>
      </c>
      <c r="P283" s="237"/>
      <c r="Q283" s="2"/>
    </row>
    <row r="284" spans="1:17" ht="12.75" thickBot="1" x14ac:dyDescent="0.3">
      <c r="A284" s="304"/>
      <c r="B284" s="304" t="s">
        <v>295</v>
      </c>
      <c r="C284" s="305">
        <f t="shared" si="238"/>
        <v>3368971</v>
      </c>
      <c r="D284" s="306">
        <f>SUM(D281,D268,D229,D194,D186,D172,D74,D52)</f>
        <v>2564079</v>
      </c>
      <c r="E284" s="310">
        <f t="shared" ref="E284:O284" si="285">SUM(E281,E268,E229,E194,E186,E172,E74,E52)</f>
        <v>-92108</v>
      </c>
      <c r="F284" s="369">
        <f t="shared" si="285"/>
        <v>2471971</v>
      </c>
      <c r="G284" s="309">
        <f>SUM(G281,G268,G229,G194,G186,G172,G74,G52)</f>
        <v>897000</v>
      </c>
      <c r="H284" s="310">
        <f t="shared" si="285"/>
        <v>0</v>
      </c>
      <c r="I284" s="369">
        <f t="shared" si="285"/>
        <v>897000</v>
      </c>
      <c r="J284" s="306">
        <f t="shared" si="285"/>
        <v>0</v>
      </c>
      <c r="K284" s="307">
        <f t="shared" si="285"/>
        <v>0</v>
      </c>
      <c r="L284" s="308">
        <f t="shared" si="285"/>
        <v>0</v>
      </c>
      <c r="M284" s="309">
        <f t="shared" si="285"/>
        <v>0</v>
      </c>
      <c r="N284" s="307">
        <f t="shared" si="285"/>
        <v>0</v>
      </c>
      <c r="O284" s="310">
        <f t="shared" si="285"/>
        <v>0</v>
      </c>
      <c r="P284" s="311"/>
      <c r="Q284" s="2"/>
    </row>
    <row r="285" spans="1:17" s="33" customFormat="1" ht="13.5" hidden="1" thickTop="1" thickBot="1" x14ac:dyDescent="0.3">
      <c r="A285" s="713" t="s">
        <v>296</v>
      </c>
      <c r="B285" s="714"/>
      <c r="C285" s="312">
        <f t="shared" si="238"/>
        <v>0</v>
      </c>
      <c r="D285" s="313">
        <f>SUM(D24,D25,D41,D42)-D50</f>
        <v>0</v>
      </c>
      <c r="E285" s="314">
        <f t="shared" ref="E285:F285" si="286">SUM(E24,E25,E41,E42)-E50</f>
        <v>0</v>
      </c>
      <c r="F285" s="315">
        <f t="shared" si="286"/>
        <v>0</v>
      </c>
      <c r="G285" s="316">
        <f>SUM(G24,G42)-G50</f>
        <v>0</v>
      </c>
      <c r="H285" s="314">
        <f t="shared" ref="H285:I285" si="287">SUM(H24,H42)-H50</f>
        <v>0</v>
      </c>
      <c r="I285" s="317">
        <f t="shared" si="287"/>
        <v>0</v>
      </c>
      <c r="J285" s="313">
        <f>SUM(J26,J42)-J50</f>
        <v>0</v>
      </c>
      <c r="K285" s="314">
        <f t="shared" ref="K285:L285" si="288">SUM(K26,K42)-K50</f>
        <v>0</v>
      </c>
      <c r="L285" s="315">
        <f t="shared" si="288"/>
        <v>0</v>
      </c>
      <c r="M285" s="316">
        <f>SUM(M44)-M50</f>
        <v>0</v>
      </c>
      <c r="N285" s="314">
        <f t="shared" ref="N285:O285" si="289">SUM(N44)-N50</f>
        <v>0</v>
      </c>
      <c r="O285" s="317">
        <f t="shared" si="289"/>
        <v>0</v>
      </c>
      <c r="P285" s="318"/>
      <c r="Q285" s="26"/>
    </row>
    <row r="286" spans="1:17" s="33" customFormat="1" ht="12.75" hidden="1" thickTop="1" x14ac:dyDescent="0.25">
      <c r="A286" s="715" t="s">
        <v>297</v>
      </c>
      <c r="B286" s="716"/>
      <c r="C286" s="319">
        <f t="shared" si="238"/>
        <v>0</v>
      </c>
      <c r="D286" s="320">
        <f>SUM(D287,D288)-D295+D296</f>
        <v>0</v>
      </c>
      <c r="E286" s="321">
        <f t="shared" ref="E286:O286" si="290">SUM(E287,E288)-E295+E296</f>
        <v>0</v>
      </c>
      <c r="F286" s="322">
        <f t="shared" si="290"/>
        <v>0</v>
      </c>
      <c r="G286" s="323">
        <f>SUM(G287,G288)-G295+G296</f>
        <v>0</v>
      </c>
      <c r="H286" s="321">
        <f t="shared" si="290"/>
        <v>0</v>
      </c>
      <c r="I286" s="324">
        <f t="shared" si="290"/>
        <v>0</v>
      </c>
      <c r="J286" s="320">
        <f t="shared" si="290"/>
        <v>0</v>
      </c>
      <c r="K286" s="321">
        <f t="shared" si="290"/>
        <v>0</v>
      </c>
      <c r="L286" s="322">
        <f t="shared" si="290"/>
        <v>0</v>
      </c>
      <c r="M286" s="323">
        <f t="shared" si="290"/>
        <v>0</v>
      </c>
      <c r="N286" s="321">
        <f t="shared" si="290"/>
        <v>0</v>
      </c>
      <c r="O286" s="324">
        <f t="shared" si="290"/>
        <v>0</v>
      </c>
      <c r="P286" s="325"/>
      <c r="Q286" s="26"/>
    </row>
    <row r="287" spans="1:17" s="33" customFormat="1" ht="13.5" hidden="1" thickTop="1" thickBot="1" x14ac:dyDescent="0.3">
      <c r="A287" s="193" t="s">
        <v>298</v>
      </c>
      <c r="B287" s="193" t="s">
        <v>299</v>
      </c>
      <c r="C287" s="194">
        <f t="shared" si="238"/>
        <v>0</v>
      </c>
      <c r="D287" s="195">
        <f>D21-D281</f>
        <v>0</v>
      </c>
      <c r="E287" s="196">
        <f t="shared" ref="E287:O287" si="291">E21-E281</f>
        <v>0</v>
      </c>
      <c r="F287" s="197">
        <f t="shared" si="291"/>
        <v>0</v>
      </c>
      <c r="G287" s="198">
        <f>G21-G281</f>
        <v>0</v>
      </c>
      <c r="H287" s="196">
        <f t="shared" si="291"/>
        <v>0</v>
      </c>
      <c r="I287" s="199">
        <f t="shared" si="291"/>
        <v>0</v>
      </c>
      <c r="J287" s="195">
        <f t="shared" si="291"/>
        <v>0</v>
      </c>
      <c r="K287" s="196">
        <f t="shared" si="291"/>
        <v>0</v>
      </c>
      <c r="L287" s="197">
        <f t="shared" si="291"/>
        <v>0</v>
      </c>
      <c r="M287" s="198">
        <f t="shared" si="291"/>
        <v>0</v>
      </c>
      <c r="N287" s="196">
        <f t="shared" si="291"/>
        <v>0</v>
      </c>
      <c r="O287" s="199">
        <f t="shared" si="291"/>
        <v>0</v>
      </c>
      <c r="P287" s="200"/>
      <c r="Q287" s="26"/>
    </row>
    <row r="288" spans="1:17" s="33" customFormat="1" ht="12.75" hidden="1" thickTop="1" x14ac:dyDescent="0.25">
      <c r="A288" s="326" t="s">
        <v>300</v>
      </c>
      <c r="B288" s="326" t="s">
        <v>301</v>
      </c>
      <c r="C288" s="319">
        <f t="shared" si="238"/>
        <v>0</v>
      </c>
      <c r="D288" s="320">
        <f>SUM(D289,D291,D293)-SUM(D290,D292,D294)</f>
        <v>0</v>
      </c>
      <c r="E288" s="321">
        <f t="shared" ref="E288:O288" si="292">SUM(E289,E291,E293)-SUM(E290,E292,E294)</f>
        <v>0</v>
      </c>
      <c r="F288" s="322">
        <f t="shared" si="292"/>
        <v>0</v>
      </c>
      <c r="G288" s="323">
        <f>SUM(G289,G291,G293)-SUM(G290,G292,G294)</f>
        <v>0</v>
      </c>
      <c r="H288" s="321">
        <f t="shared" si="292"/>
        <v>0</v>
      </c>
      <c r="I288" s="324">
        <f t="shared" si="292"/>
        <v>0</v>
      </c>
      <c r="J288" s="320">
        <f t="shared" si="292"/>
        <v>0</v>
      </c>
      <c r="K288" s="321">
        <f t="shared" si="292"/>
        <v>0</v>
      </c>
      <c r="L288" s="322">
        <f t="shared" si="292"/>
        <v>0</v>
      </c>
      <c r="M288" s="323">
        <f t="shared" si="292"/>
        <v>0</v>
      </c>
      <c r="N288" s="321">
        <f t="shared" si="292"/>
        <v>0</v>
      </c>
      <c r="O288" s="324">
        <f t="shared" si="292"/>
        <v>0</v>
      </c>
      <c r="P288" s="325"/>
      <c r="Q288" s="26"/>
    </row>
    <row r="289" spans="1:17" ht="12.75" hidden="1" thickTop="1" x14ac:dyDescent="0.25">
      <c r="A289" s="327" t="s">
        <v>302</v>
      </c>
      <c r="B289" s="175" t="s">
        <v>303</v>
      </c>
      <c r="C289" s="125">
        <f t="shared" si="238"/>
        <v>0</v>
      </c>
      <c r="D289" s="147"/>
      <c r="E289" s="148"/>
      <c r="F289" s="133">
        <f t="shared" ref="F289:F296" si="293">E289+D289</f>
        <v>0</v>
      </c>
      <c r="G289" s="302"/>
      <c r="H289" s="148"/>
      <c r="I289" s="258">
        <f t="shared" ref="I289:I296" si="294">H289+G289</f>
        <v>0</v>
      </c>
      <c r="J289" s="147"/>
      <c r="K289" s="148"/>
      <c r="L289" s="133">
        <f t="shared" ref="L289:L296" si="295">K289+J289</f>
        <v>0</v>
      </c>
      <c r="M289" s="302"/>
      <c r="N289" s="148"/>
      <c r="O289" s="258">
        <f t="shared" ref="O289:O296" si="296">N289+M289</f>
        <v>0</v>
      </c>
      <c r="P289" s="259"/>
      <c r="Q289" s="2"/>
    </row>
    <row r="290" spans="1:17" ht="12.75" hidden="1" thickTop="1" x14ac:dyDescent="0.25">
      <c r="A290" s="255" t="s">
        <v>304</v>
      </c>
      <c r="B290" s="61" t="s">
        <v>305</v>
      </c>
      <c r="C290" s="112">
        <f t="shared" si="238"/>
        <v>0</v>
      </c>
      <c r="D290" s="238"/>
      <c r="E290" s="239"/>
      <c r="F290" s="120">
        <f t="shared" si="293"/>
        <v>0</v>
      </c>
      <c r="G290" s="240"/>
      <c r="H290" s="239"/>
      <c r="I290" s="241">
        <f t="shared" si="294"/>
        <v>0</v>
      </c>
      <c r="J290" s="238"/>
      <c r="K290" s="239"/>
      <c r="L290" s="120">
        <f t="shared" si="295"/>
        <v>0</v>
      </c>
      <c r="M290" s="240"/>
      <c r="N290" s="239"/>
      <c r="O290" s="241">
        <f t="shared" si="296"/>
        <v>0</v>
      </c>
      <c r="P290" s="242"/>
      <c r="Q290" s="2"/>
    </row>
    <row r="291" spans="1:17" ht="12.75" hidden="1" thickTop="1" x14ac:dyDescent="0.25">
      <c r="A291" s="255" t="s">
        <v>306</v>
      </c>
      <c r="B291" s="61" t="s">
        <v>307</v>
      </c>
      <c r="C291" s="112">
        <f t="shared" si="238"/>
        <v>0</v>
      </c>
      <c r="D291" s="238"/>
      <c r="E291" s="239"/>
      <c r="F291" s="120">
        <f t="shared" si="293"/>
        <v>0</v>
      </c>
      <c r="G291" s="240"/>
      <c r="H291" s="239"/>
      <c r="I291" s="241">
        <f t="shared" si="294"/>
        <v>0</v>
      </c>
      <c r="J291" s="238"/>
      <c r="K291" s="239"/>
      <c r="L291" s="120">
        <f t="shared" si="295"/>
        <v>0</v>
      </c>
      <c r="M291" s="240"/>
      <c r="N291" s="239"/>
      <c r="O291" s="241">
        <f t="shared" si="296"/>
        <v>0</v>
      </c>
      <c r="P291" s="242"/>
      <c r="Q291" s="2"/>
    </row>
    <row r="292" spans="1:17" ht="12.75" hidden="1" thickTop="1" x14ac:dyDescent="0.25">
      <c r="A292" s="255" t="s">
        <v>308</v>
      </c>
      <c r="B292" s="61" t="s">
        <v>309</v>
      </c>
      <c r="C292" s="112">
        <f>SUM(F292,I292,L292,O292)</f>
        <v>0</v>
      </c>
      <c r="D292" s="238"/>
      <c r="E292" s="239"/>
      <c r="F292" s="120">
        <f t="shared" si="293"/>
        <v>0</v>
      </c>
      <c r="G292" s="240"/>
      <c r="H292" s="239"/>
      <c r="I292" s="241">
        <f t="shared" si="294"/>
        <v>0</v>
      </c>
      <c r="J292" s="238"/>
      <c r="K292" s="239"/>
      <c r="L292" s="120">
        <f t="shared" si="295"/>
        <v>0</v>
      </c>
      <c r="M292" s="240"/>
      <c r="N292" s="239"/>
      <c r="O292" s="241">
        <f t="shared" si="296"/>
        <v>0</v>
      </c>
      <c r="P292" s="242"/>
      <c r="Q292" s="2"/>
    </row>
    <row r="293" spans="1:17" ht="12.75" hidden="1" thickTop="1" x14ac:dyDescent="0.25">
      <c r="A293" s="255" t="s">
        <v>310</v>
      </c>
      <c r="B293" s="61" t="s">
        <v>311</v>
      </c>
      <c r="C293" s="112">
        <f t="shared" si="238"/>
        <v>0</v>
      </c>
      <c r="D293" s="238"/>
      <c r="E293" s="239"/>
      <c r="F293" s="120">
        <f t="shared" si="293"/>
        <v>0</v>
      </c>
      <c r="G293" s="240"/>
      <c r="H293" s="239"/>
      <c r="I293" s="241">
        <f t="shared" si="294"/>
        <v>0</v>
      </c>
      <c r="J293" s="238"/>
      <c r="K293" s="239"/>
      <c r="L293" s="120">
        <f t="shared" si="295"/>
        <v>0</v>
      </c>
      <c r="M293" s="240"/>
      <c r="N293" s="239"/>
      <c r="O293" s="241">
        <f t="shared" si="296"/>
        <v>0</v>
      </c>
      <c r="P293" s="242"/>
      <c r="Q293" s="2"/>
    </row>
    <row r="294" spans="1:17" ht="12.75" hidden="1" thickTop="1" x14ac:dyDescent="0.25">
      <c r="A294" s="328" t="s">
        <v>312</v>
      </c>
      <c r="B294" s="329" t="s">
        <v>313</v>
      </c>
      <c r="C294" s="264">
        <f t="shared" si="238"/>
        <v>0</v>
      </c>
      <c r="D294" s="268"/>
      <c r="E294" s="269"/>
      <c r="F294" s="270">
        <f t="shared" si="293"/>
        <v>0</v>
      </c>
      <c r="G294" s="271"/>
      <c r="H294" s="269"/>
      <c r="I294" s="265">
        <f t="shared" si="294"/>
        <v>0</v>
      </c>
      <c r="J294" s="268"/>
      <c r="K294" s="269"/>
      <c r="L294" s="270">
        <f t="shared" si="295"/>
        <v>0</v>
      </c>
      <c r="M294" s="271"/>
      <c r="N294" s="269"/>
      <c r="O294" s="265">
        <f t="shared" si="296"/>
        <v>0</v>
      </c>
      <c r="P294" s="266"/>
      <c r="Q294" s="2"/>
    </row>
    <row r="295" spans="1:17" s="33" customFormat="1" ht="13.5" hidden="1" thickTop="1" thickBot="1" x14ac:dyDescent="0.3">
      <c r="A295" s="330" t="s">
        <v>314</v>
      </c>
      <c r="B295" s="330" t="s">
        <v>315</v>
      </c>
      <c r="C295" s="312">
        <f t="shared" si="238"/>
        <v>0</v>
      </c>
      <c r="D295" s="331"/>
      <c r="E295" s="332"/>
      <c r="F295" s="315">
        <f t="shared" si="293"/>
        <v>0</v>
      </c>
      <c r="G295" s="333"/>
      <c r="H295" s="332"/>
      <c r="I295" s="317">
        <f t="shared" si="294"/>
        <v>0</v>
      </c>
      <c r="J295" s="331"/>
      <c r="K295" s="332"/>
      <c r="L295" s="315">
        <f t="shared" si="295"/>
        <v>0</v>
      </c>
      <c r="M295" s="333"/>
      <c r="N295" s="332"/>
      <c r="O295" s="317">
        <f t="shared" si="296"/>
        <v>0</v>
      </c>
      <c r="P295" s="318"/>
      <c r="Q295" s="26"/>
    </row>
    <row r="296" spans="1:17" s="33" customFormat="1" ht="36.75" hidden="1" thickTop="1" x14ac:dyDescent="0.25">
      <c r="A296" s="326" t="s">
        <v>316</v>
      </c>
      <c r="B296" s="334" t="s">
        <v>317</v>
      </c>
      <c r="C296" s="319">
        <f>SUM(F296,I296,L296,O296)</f>
        <v>0</v>
      </c>
      <c r="D296" s="335"/>
      <c r="E296" s="336"/>
      <c r="F296" s="97">
        <f t="shared" si="293"/>
        <v>0</v>
      </c>
      <c r="G296" s="257"/>
      <c r="H296" s="86"/>
      <c r="I296" s="228">
        <f t="shared" si="294"/>
        <v>0</v>
      </c>
      <c r="J296" s="85"/>
      <c r="K296" s="86"/>
      <c r="L296" s="97">
        <f t="shared" si="295"/>
        <v>0</v>
      </c>
      <c r="M296" s="257"/>
      <c r="N296" s="86"/>
      <c r="O296" s="228">
        <f t="shared" si="296"/>
        <v>0</v>
      </c>
      <c r="P296" s="249"/>
      <c r="Q296" s="26"/>
    </row>
    <row r="297" spans="1:17" ht="12.75" hidden="1" thickTop="1" x14ac:dyDescent="0.25">
      <c r="A297" s="340"/>
      <c r="B297" s="341"/>
      <c r="C297" s="341"/>
      <c r="D297" s="341"/>
      <c r="E297" s="341"/>
      <c r="F297" s="341"/>
      <c r="G297" s="341"/>
      <c r="H297" s="341"/>
      <c r="I297" s="341"/>
      <c r="J297" s="341"/>
      <c r="K297" s="341"/>
      <c r="L297" s="341"/>
      <c r="M297" s="341"/>
      <c r="N297" s="341"/>
      <c r="O297" s="341"/>
      <c r="P297" s="342"/>
      <c r="Q297" s="2"/>
    </row>
    <row r="298" spans="1:17" ht="12.75" hidden="1" thickTop="1" x14ac:dyDescent="0.25">
      <c r="A298" s="340"/>
      <c r="B298" s="341"/>
      <c r="C298" s="341"/>
      <c r="D298" s="341"/>
      <c r="E298" s="341"/>
      <c r="F298" s="341"/>
      <c r="G298" s="341"/>
      <c r="H298" s="341"/>
      <c r="I298" s="341"/>
      <c r="J298" s="341"/>
      <c r="K298" s="341"/>
      <c r="L298" s="341"/>
      <c r="M298" s="341"/>
      <c r="N298" s="341"/>
      <c r="O298" s="341"/>
      <c r="P298" s="342"/>
      <c r="Q298" s="2"/>
    </row>
    <row r="299" spans="1:17" ht="12.75" hidden="1" thickTop="1" x14ac:dyDescent="0.25">
      <c r="A299" s="340"/>
      <c r="B299" s="341"/>
      <c r="C299" s="341"/>
      <c r="D299" s="341"/>
      <c r="E299" s="341"/>
      <c r="F299" s="341"/>
      <c r="G299" s="341"/>
      <c r="H299" s="341"/>
      <c r="I299" s="341"/>
      <c r="J299" s="341"/>
      <c r="K299" s="341"/>
      <c r="L299" s="341"/>
      <c r="M299" s="341"/>
      <c r="N299" s="341"/>
      <c r="O299" s="341"/>
      <c r="P299" s="342"/>
      <c r="Q299" s="2"/>
    </row>
    <row r="300" spans="1:17" ht="12.75" hidden="1" customHeight="1" x14ac:dyDescent="0.25">
      <c r="A300" s="340"/>
      <c r="B300" s="343"/>
      <c r="C300" s="341"/>
      <c r="D300" s="341"/>
      <c r="E300" s="341"/>
      <c r="F300" s="341"/>
      <c r="G300" s="341"/>
      <c r="H300" s="341"/>
      <c r="I300" s="341"/>
      <c r="J300" s="341"/>
      <c r="K300" s="341"/>
      <c r="L300" s="341"/>
      <c r="M300" s="341"/>
      <c r="N300" s="341"/>
      <c r="O300" s="341"/>
      <c r="P300" s="342"/>
      <c r="Q300" s="2"/>
    </row>
    <row r="301" spans="1:17" ht="12.75" thickTop="1" x14ac:dyDescent="0.25">
      <c r="A301" s="1"/>
      <c r="B301" s="1"/>
      <c r="C301" s="1"/>
      <c r="D301" s="1"/>
      <c r="E301" s="1"/>
      <c r="F301" s="1"/>
      <c r="G301" s="1"/>
      <c r="H301" s="1"/>
      <c r="I301" s="1"/>
      <c r="J301" s="1"/>
      <c r="K301" s="1"/>
      <c r="L301" s="1"/>
      <c r="M301" s="1"/>
      <c r="N301" s="1"/>
      <c r="O301" s="1"/>
    </row>
    <row r="302" spans="1:17" x14ac:dyDescent="0.25">
      <c r="A302" s="1"/>
      <c r="B302" s="1"/>
      <c r="C302" s="1"/>
      <c r="D302" s="1"/>
      <c r="E302" s="1"/>
      <c r="F302" s="1"/>
      <c r="G302" s="1"/>
      <c r="H302" s="1"/>
      <c r="I302" s="1"/>
      <c r="J302" s="1"/>
      <c r="K302" s="1"/>
      <c r="L302" s="1"/>
      <c r="M302" s="1"/>
      <c r="N302" s="1"/>
      <c r="O302" s="1"/>
    </row>
    <row r="303" spans="1:17" x14ac:dyDescent="0.25">
      <c r="A303" s="1"/>
      <c r="B303" s="1"/>
      <c r="C303" s="1"/>
      <c r="D303" s="1"/>
      <c r="E303" s="1"/>
      <c r="F303" s="1"/>
      <c r="G303" s="1"/>
      <c r="H303" s="1"/>
      <c r="I303" s="1"/>
      <c r="J303" s="1"/>
      <c r="K303" s="1"/>
      <c r="L303" s="1"/>
      <c r="M303" s="1"/>
      <c r="N303" s="1"/>
      <c r="O303" s="1"/>
    </row>
    <row r="304" spans="1:17" x14ac:dyDescent="0.25">
      <c r="A304" s="1"/>
      <c r="B304" s="1"/>
      <c r="C304" s="1"/>
      <c r="D304" s="1"/>
      <c r="E304" s="1"/>
      <c r="F304" s="1"/>
      <c r="G304" s="1"/>
      <c r="H304" s="1"/>
      <c r="I304" s="1"/>
      <c r="J304" s="1"/>
      <c r="K304" s="1"/>
      <c r="L304" s="1"/>
      <c r="M304" s="1"/>
      <c r="N304" s="1"/>
      <c r="O304" s="1"/>
    </row>
    <row r="305" spans="1:15" x14ac:dyDescent="0.25">
      <c r="A305" s="1"/>
      <c r="B305" s="1"/>
      <c r="C305" s="1"/>
      <c r="D305" s="1"/>
      <c r="E305" s="1"/>
      <c r="F305" s="1"/>
      <c r="G305" s="1"/>
      <c r="H305" s="1"/>
      <c r="I305" s="1"/>
      <c r="J305" s="1"/>
      <c r="K305" s="1"/>
      <c r="L305" s="1"/>
      <c r="M305" s="1"/>
      <c r="N305" s="1"/>
      <c r="O305" s="1"/>
    </row>
    <row r="306" spans="1:15" x14ac:dyDescent="0.25">
      <c r="A306" s="1"/>
      <c r="B306" s="1"/>
      <c r="C306" s="1"/>
      <c r="D306" s="1"/>
      <c r="E306" s="1"/>
      <c r="F306" s="1"/>
      <c r="G306" s="1"/>
      <c r="H306" s="1"/>
      <c r="I306" s="1"/>
      <c r="J306" s="1"/>
      <c r="K306" s="1"/>
      <c r="L306" s="1"/>
      <c r="M306" s="1"/>
      <c r="N306" s="1"/>
      <c r="O306" s="1"/>
    </row>
    <row r="307" spans="1:15" x14ac:dyDescent="0.25">
      <c r="A307" s="1"/>
      <c r="B307" s="1"/>
      <c r="C307" s="1"/>
      <c r="D307" s="1"/>
      <c r="E307" s="1"/>
      <c r="F307" s="1"/>
      <c r="G307" s="1"/>
      <c r="H307" s="1"/>
      <c r="I307" s="1"/>
      <c r="J307" s="1"/>
      <c r="K307" s="1"/>
      <c r="L307" s="1"/>
      <c r="M307" s="1"/>
      <c r="N307" s="1"/>
      <c r="O307" s="1"/>
    </row>
    <row r="308" spans="1:15" x14ac:dyDescent="0.25">
      <c r="A308" s="1"/>
      <c r="B308" s="1"/>
      <c r="C308" s="1"/>
      <c r="D308" s="1"/>
      <c r="E308" s="1"/>
      <c r="F308" s="1"/>
      <c r="G308" s="1"/>
      <c r="H308" s="1"/>
      <c r="I308" s="1"/>
      <c r="J308" s="1"/>
      <c r="K308" s="1"/>
      <c r="L308" s="1"/>
      <c r="M308" s="1"/>
      <c r="N308" s="1"/>
      <c r="O308" s="1"/>
    </row>
    <row r="309" spans="1:15" x14ac:dyDescent="0.25">
      <c r="A309" s="1"/>
      <c r="B309" s="1"/>
      <c r="C309" s="1"/>
      <c r="D309" s="1"/>
      <c r="E309" s="1"/>
      <c r="F309" s="1"/>
      <c r="G309" s="1"/>
      <c r="H309" s="1"/>
      <c r="I309" s="1"/>
      <c r="J309" s="1"/>
      <c r="K309" s="1"/>
      <c r="L309" s="1"/>
      <c r="M309" s="1"/>
      <c r="N309" s="1"/>
      <c r="O309" s="1"/>
    </row>
    <row r="310" spans="1:15" x14ac:dyDescent="0.25">
      <c r="A310" s="1"/>
      <c r="B310" s="1"/>
      <c r="C310" s="1"/>
      <c r="D310" s="1"/>
      <c r="E310" s="1"/>
      <c r="F310" s="1"/>
      <c r="G310" s="1"/>
      <c r="H310" s="1"/>
      <c r="I310" s="1"/>
      <c r="J310" s="1"/>
      <c r="K310" s="1"/>
      <c r="L310" s="1"/>
      <c r="M310" s="1"/>
      <c r="N310" s="1"/>
      <c r="O310" s="1"/>
    </row>
    <row r="311" spans="1:15" x14ac:dyDescent="0.25">
      <c r="A311" s="1"/>
      <c r="B311" s="1"/>
      <c r="C311" s="1"/>
      <c r="D311" s="1"/>
      <c r="E311" s="1"/>
      <c r="F311" s="1"/>
      <c r="G311" s="1"/>
      <c r="H311" s="1"/>
      <c r="I311" s="1"/>
      <c r="J311" s="1"/>
      <c r="K311" s="1"/>
      <c r="L311" s="1"/>
      <c r="M311" s="1"/>
      <c r="N311" s="1"/>
      <c r="O311" s="1"/>
    </row>
    <row r="312" spans="1:15" x14ac:dyDescent="0.25">
      <c r="A312" s="1"/>
      <c r="B312" s="1"/>
      <c r="C312" s="1"/>
      <c r="D312" s="1"/>
      <c r="E312" s="1"/>
      <c r="F312" s="1"/>
      <c r="G312" s="1"/>
      <c r="H312" s="1"/>
      <c r="I312" s="1"/>
      <c r="J312" s="1"/>
      <c r="K312" s="1"/>
      <c r="L312" s="1"/>
      <c r="M312" s="1"/>
      <c r="N312" s="1"/>
      <c r="O312" s="1"/>
    </row>
    <row r="313" spans="1:15" x14ac:dyDescent="0.25">
      <c r="A313" s="1"/>
      <c r="B313" s="1"/>
      <c r="C313" s="1"/>
      <c r="D313" s="1"/>
      <c r="E313" s="1"/>
      <c r="F313" s="1"/>
      <c r="G313" s="1"/>
      <c r="H313" s="1"/>
      <c r="I313" s="1"/>
      <c r="J313" s="1"/>
      <c r="K313" s="1"/>
      <c r="L313" s="1"/>
      <c r="M313" s="1"/>
      <c r="N313" s="1"/>
      <c r="O313" s="1"/>
    </row>
    <row r="314" spans="1:15" x14ac:dyDescent="0.25">
      <c r="A314" s="1"/>
      <c r="B314" s="1"/>
      <c r="C314" s="1"/>
      <c r="D314" s="1"/>
      <c r="E314" s="1"/>
      <c r="F314" s="1"/>
      <c r="G314" s="1"/>
      <c r="H314" s="1"/>
      <c r="I314" s="1"/>
      <c r="J314" s="1"/>
      <c r="K314" s="1"/>
      <c r="L314" s="1"/>
      <c r="M314" s="1"/>
      <c r="N314" s="1"/>
      <c r="O314" s="1"/>
    </row>
    <row r="315" spans="1:15" x14ac:dyDescent="0.25">
      <c r="A315" s="1"/>
      <c r="B315" s="1"/>
      <c r="C315" s="1"/>
      <c r="D315" s="1"/>
      <c r="E315" s="1"/>
      <c r="F315" s="1"/>
      <c r="G315" s="1"/>
      <c r="H315" s="1"/>
      <c r="I315" s="1"/>
      <c r="J315" s="1"/>
      <c r="K315" s="1"/>
      <c r="L315" s="1"/>
      <c r="M315" s="1"/>
      <c r="N315" s="1"/>
      <c r="O315" s="1"/>
    </row>
    <row r="316" spans="1:15" x14ac:dyDescent="0.25">
      <c r="A316" s="1"/>
      <c r="B316" s="1"/>
      <c r="C316" s="1"/>
      <c r="D316" s="1"/>
      <c r="E316" s="1"/>
      <c r="F316" s="1"/>
      <c r="G316" s="1"/>
      <c r="H316" s="1"/>
      <c r="I316" s="1"/>
      <c r="J316" s="1"/>
      <c r="K316" s="1"/>
      <c r="L316" s="1"/>
      <c r="M316" s="1"/>
      <c r="N316" s="1"/>
      <c r="O316" s="1"/>
    </row>
    <row r="317" spans="1:15" x14ac:dyDescent="0.25">
      <c r="A317" s="1"/>
      <c r="B317" s="1"/>
      <c r="C317" s="1"/>
      <c r="D317" s="1"/>
      <c r="E317" s="1"/>
      <c r="F317" s="1"/>
      <c r="G317" s="1"/>
      <c r="H317" s="1"/>
      <c r="I317" s="1"/>
      <c r="J317" s="1"/>
      <c r="K317" s="1"/>
      <c r="L317" s="1"/>
      <c r="M317" s="1"/>
      <c r="N317" s="1"/>
      <c r="O317" s="1"/>
    </row>
    <row r="318" spans="1:15" x14ac:dyDescent="0.25">
      <c r="A318" s="1"/>
      <c r="B318" s="1"/>
      <c r="C318" s="1"/>
      <c r="D318" s="1"/>
      <c r="E318" s="1"/>
      <c r="F318" s="1"/>
      <c r="G318" s="1"/>
      <c r="H318" s="1"/>
      <c r="I318" s="1"/>
      <c r="J318" s="1"/>
      <c r="K318" s="1"/>
      <c r="L318" s="1"/>
      <c r="M318" s="1"/>
      <c r="N318" s="1"/>
      <c r="O318" s="1"/>
    </row>
  </sheetData>
  <sheetProtection algorithmName="SHA-512" hashValue="BdMCBaEgdpgvSl9Q2l/hwDXwddGS5LVUhi4nEYH0VlTFDZWTh+apm8nYasruFYdX6vI1fqQRMh5XHAw43VfGBA==" saltValue="2pRdPfLKdtkHLY2c2WwvEg==" spinCount="100000" sheet="1" objects="1" scenarios="1" formatCells="0" formatColumns="0" formatRows="0"/>
  <autoFilter ref="A18:P296">
    <filterColumn colId="2">
      <filters blank="1">
        <filter val="187 923"/>
        <filter val="189 527"/>
        <filter val="189 923"/>
        <filter val="2 000"/>
        <filter val="2 989 521"/>
        <filter val="3 179 048"/>
        <filter val="3 368 971"/>
      </filters>
    </filterColumn>
  </autoFilter>
  <mergeCells count="32">
    <mergeCell ref="A285:B285"/>
    <mergeCell ref="A286:B286"/>
    <mergeCell ref="I16:I17"/>
    <mergeCell ref="J16:J17"/>
    <mergeCell ref="K16:K17"/>
    <mergeCell ref="C13:P13"/>
    <mergeCell ref="A15:A17"/>
    <mergeCell ref="B15:B17"/>
    <mergeCell ref="C15:O15"/>
    <mergeCell ref="C16:C17"/>
    <mergeCell ref="D16:D17"/>
    <mergeCell ref="E16:E17"/>
    <mergeCell ref="F16:F17"/>
    <mergeCell ref="G16:G17"/>
    <mergeCell ref="H16:H17"/>
    <mergeCell ref="O16:O17"/>
    <mergeCell ref="P16:P17"/>
    <mergeCell ref="L16:L17"/>
    <mergeCell ref="M16:M17"/>
    <mergeCell ref="N16:N17"/>
    <mergeCell ref="C12:P12"/>
    <mergeCell ref="A1:O1"/>
    <mergeCell ref="A2:P2"/>
    <mergeCell ref="C3:P3"/>
    <mergeCell ref="C4:P4"/>
    <mergeCell ref="C5:P5"/>
    <mergeCell ref="C6:P6"/>
    <mergeCell ref="C7:P7"/>
    <mergeCell ref="C8:P8"/>
    <mergeCell ref="C9:P9"/>
    <mergeCell ref="C10:P10"/>
    <mergeCell ref="C11:P11"/>
  </mergeCells>
  <pageMargins left="0.98425196850393704" right="0.39370078740157483" top="0.59055118110236227" bottom="0.39370078740157483" header="0.23622047244094491" footer="0.23622047244094491"/>
  <pageSetup paperSize="9" scale="70" fitToHeight="0" orientation="portrait" verticalDpi="4294967294" r:id="rId1"/>
  <headerFooter differentFirst="1">
    <oddFooter>&amp;L&amp;"Times New Roman,Regular"&amp;9&amp;D; &amp;T&amp;R&amp;"Times New Roman,Regular"&amp;9&amp;P (&amp;N)</oddFooter>
    <firstHeader xml:space="preserve">&amp;R&amp;"Times New Roman,Regular"&amp;9
84.pielikums Jūrmalas pilsētas domes
2017.gada 14.septembra saistošajiem noteikumiem Nr.27
(protokols Nr.17, 6.punkts)
 </firstHeader>
    <firstFooter>&amp;L&amp;9&amp;D; &amp;T&amp;R&amp;9&amp;P (&amp;N)</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Q320"/>
  <sheetViews>
    <sheetView showGridLines="0" view="pageLayout" zoomScaleNormal="100" workbookViewId="0">
      <selection activeCell="R7" sqref="R7"/>
    </sheetView>
  </sheetViews>
  <sheetFormatPr defaultRowHeight="12" outlineLevelCol="1" x14ac:dyDescent="0.25"/>
  <cols>
    <col min="1" max="1" width="10.42578125" style="347" customWidth="1"/>
    <col min="2" max="2" width="38.42578125" style="347" customWidth="1"/>
    <col min="3" max="3" width="8" style="347" customWidth="1"/>
    <col min="4" max="4" width="7.42578125" style="347" hidden="1" customWidth="1" outlineLevel="1"/>
    <col min="5" max="5" width="8.7109375" style="347" hidden="1" customWidth="1" outlineLevel="1"/>
    <col min="6" max="6" width="8.140625" style="347" customWidth="1" collapsed="1"/>
    <col min="7" max="7" width="11" style="347" hidden="1" customWidth="1" outlineLevel="1"/>
    <col min="8" max="8" width="9.42578125" style="347" hidden="1" customWidth="1" outlineLevel="1"/>
    <col min="9" max="9" width="8.7109375" style="347" customWidth="1" collapsed="1"/>
    <col min="10" max="10" width="8.7109375" style="347" hidden="1" customWidth="1" outlineLevel="1"/>
    <col min="11" max="11" width="8.28515625" style="347" hidden="1" customWidth="1" outlineLevel="1"/>
    <col min="12" max="12" width="7.5703125" style="347" customWidth="1" collapsed="1"/>
    <col min="13" max="14" width="8.7109375" style="347" hidden="1" customWidth="1" outlineLevel="1"/>
    <col min="15" max="15" width="7.5703125" style="347" customWidth="1" collapsed="1"/>
    <col min="16" max="16" width="30" style="1" hidden="1" customWidth="1" outlineLevel="1"/>
    <col min="17" max="17" width="9.140625" style="1" collapsed="1"/>
    <col min="18" max="16384" width="9.140625" style="1"/>
  </cols>
  <sheetData>
    <row r="1" spans="1:17" x14ac:dyDescent="0.25">
      <c r="A1" s="744" t="s">
        <v>769</v>
      </c>
      <c r="B1" s="744"/>
      <c r="C1" s="744"/>
      <c r="D1" s="744"/>
      <c r="E1" s="744"/>
      <c r="F1" s="744"/>
      <c r="G1" s="744"/>
      <c r="H1" s="744"/>
      <c r="I1" s="744"/>
      <c r="J1" s="744"/>
      <c r="K1" s="744"/>
      <c r="L1" s="744"/>
      <c r="M1" s="744"/>
      <c r="N1" s="744"/>
      <c r="O1" s="744"/>
    </row>
    <row r="2" spans="1:17" ht="35.25" customHeight="1" x14ac:dyDescent="0.25">
      <c r="A2" s="745" t="s">
        <v>3</v>
      </c>
      <c r="B2" s="746"/>
      <c r="C2" s="746"/>
      <c r="D2" s="746"/>
      <c r="E2" s="746"/>
      <c r="F2" s="746"/>
      <c r="G2" s="746"/>
      <c r="H2" s="746"/>
      <c r="I2" s="746"/>
      <c r="J2" s="746"/>
      <c r="K2" s="746"/>
      <c r="L2" s="746"/>
      <c r="M2" s="746"/>
      <c r="N2" s="746"/>
      <c r="O2" s="746"/>
      <c r="P2" s="747"/>
      <c r="Q2" s="2"/>
    </row>
    <row r="3" spans="1:17" ht="12.75" customHeight="1" x14ac:dyDescent="0.25">
      <c r="A3" s="3" t="s">
        <v>0</v>
      </c>
      <c r="B3" s="4"/>
      <c r="C3" s="748" t="s">
        <v>329</v>
      </c>
      <c r="D3" s="748"/>
      <c r="E3" s="748"/>
      <c r="F3" s="748"/>
      <c r="G3" s="748"/>
      <c r="H3" s="748"/>
      <c r="I3" s="748"/>
      <c r="J3" s="748"/>
      <c r="K3" s="748"/>
      <c r="L3" s="748"/>
      <c r="M3" s="748"/>
      <c r="N3" s="748"/>
      <c r="O3" s="748"/>
      <c r="P3" s="749"/>
      <c r="Q3" s="2"/>
    </row>
    <row r="4" spans="1:17" ht="12.75" customHeight="1" x14ac:dyDescent="0.25">
      <c r="A4" s="3" t="s">
        <v>1</v>
      </c>
      <c r="B4" s="4"/>
      <c r="C4" s="748" t="s">
        <v>330</v>
      </c>
      <c r="D4" s="748"/>
      <c r="E4" s="748"/>
      <c r="F4" s="748"/>
      <c r="G4" s="748"/>
      <c r="H4" s="748"/>
      <c r="I4" s="748"/>
      <c r="J4" s="748"/>
      <c r="K4" s="748"/>
      <c r="L4" s="748"/>
      <c r="M4" s="748"/>
      <c r="N4" s="748"/>
      <c r="O4" s="748"/>
      <c r="P4" s="749"/>
      <c r="Q4" s="2"/>
    </row>
    <row r="5" spans="1:17" ht="12.75" customHeight="1" x14ac:dyDescent="0.25">
      <c r="A5" s="5" t="s">
        <v>4</v>
      </c>
      <c r="B5" s="6"/>
      <c r="C5" s="723" t="s">
        <v>331</v>
      </c>
      <c r="D5" s="723"/>
      <c r="E5" s="723"/>
      <c r="F5" s="723"/>
      <c r="G5" s="723"/>
      <c r="H5" s="723"/>
      <c r="I5" s="723"/>
      <c r="J5" s="723"/>
      <c r="K5" s="723"/>
      <c r="L5" s="723"/>
      <c r="M5" s="723"/>
      <c r="N5" s="723"/>
      <c r="O5" s="723"/>
      <c r="P5" s="724"/>
      <c r="Q5" s="2"/>
    </row>
    <row r="6" spans="1:17" ht="12.75" customHeight="1" x14ac:dyDescent="0.25">
      <c r="A6" s="5" t="s">
        <v>5</v>
      </c>
      <c r="B6" s="6"/>
      <c r="C6" s="723" t="s">
        <v>351</v>
      </c>
      <c r="D6" s="723"/>
      <c r="E6" s="723"/>
      <c r="F6" s="723"/>
      <c r="G6" s="723"/>
      <c r="H6" s="723"/>
      <c r="I6" s="723"/>
      <c r="J6" s="723"/>
      <c r="K6" s="723"/>
      <c r="L6" s="723"/>
      <c r="M6" s="723"/>
      <c r="N6" s="723"/>
      <c r="O6" s="723"/>
      <c r="P6" s="724"/>
      <c r="Q6" s="2"/>
    </row>
    <row r="7" spans="1:17" ht="24.75" customHeight="1" x14ac:dyDescent="0.25">
      <c r="A7" s="5" t="s">
        <v>6</v>
      </c>
      <c r="B7" s="6"/>
      <c r="C7" s="748" t="s">
        <v>770</v>
      </c>
      <c r="D7" s="748"/>
      <c r="E7" s="748"/>
      <c r="F7" s="748"/>
      <c r="G7" s="748"/>
      <c r="H7" s="748"/>
      <c r="I7" s="748"/>
      <c r="J7" s="748"/>
      <c r="K7" s="748"/>
      <c r="L7" s="748"/>
      <c r="M7" s="748"/>
      <c r="N7" s="748"/>
      <c r="O7" s="748"/>
      <c r="P7" s="749"/>
      <c r="Q7" s="2"/>
    </row>
    <row r="8" spans="1:17" ht="12.75" customHeight="1" x14ac:dyDescent="0.25">
      <c r="A8" s="7" t="s">
        <v>7</v>
      </c>
      <c r="B8" s="6"/>
      <c r="C8" s="750"/>
      <c r="D8" s="750"/>
      <c r="E8" s="750"/>
      <c r="F8" s="750"/>
      <c r="G8" s="750"/>
      <c r="H8" s="750"/>
      <c r="I8" s="750"/>
      <c r="J8" s="750"/>
      <c r="K8" s="750"/>
      <c r="L8" s="750"/>
      <c r="M8" s="750"/>
      <c r="N8" s="750"/>
      <c r="O8" s="750"/>
      <c r="P8" s="751"/>
      <c r="Q8" s="2"/>
    </row>
    <row r="9" spans="1:17" ht="12.75" customHeight="1" x14ac:dyDescent="0.25">
      <c r="A9" s="5"/>
      <c r="B9" s="6" t="s">
        <v>8</v>
      </c>
      <c r="C9" s="723" t="s">
        <v>334</v>
      </c>
      <c r="D9" s="723"/>
      <c r="E9" s="723"/>
      <c r="F9" s="723"/>
      <c r="G9" s="723"/>
      <c r="H9" s="723"/>
      <c r="I9" s="723"/>
      <c r="J9" s="723"/>
      <c r="K9" s="723"/>
      <c r="L9" s="723"/>
      <c r="M9" s="723"/>
      <c r="N9" s="723"/>
      <c r="O9" s="723"/>
      <c r="P9" s="724"/>
      <c r="Q9" s="2"/>
    </row>
    <row r="10" spans="1:17" ht="12.75" customHeight="1" x14ac:dyDescent="0.25">
      <c r="A10" s="5"/>
      <c r="B10" s="6" t="s">
        <v>9</v>
      </c>
      <c r="C10" s="723"/>
      <c r="D10" s="723"/>
      <c r="E10" s="723"/>
      <c r="F10" s="723"/>
      <c r="G10" s="723"/>
      <c r="H10" s="723"/>
      <c r="I10" s="723"/>
      <c r="J10" s="723"/>
      <c r="K10" s="723"/>
      <c r="L10" s="723"/>
      <c r="M10" s="723"/>
      <c r="N10" s="723"/>
      <c r="O10" s="723"/>
      <c r="P10" s="724"/>
      <c r="Q10" s="2"/>
    </row>
    <row r="11" spans="1:17" ht="12.75" customHeight="1" x14ac:dyDescent="0.25">
      <c r="A11" s="5"/>
      <c r="B11" s="6" t="s">
        <v>10</v>
      </c>
      <c r="C11" s="750"/>
      <c r="D11" s="750"/>
      <c r="E11" s="750"/>
      <c r="F11" s="750"/>
      <c r="G11" s="750"/>
      <c r="H11" s="750"/>
      <c r="I11" s="750"/>
      <c r="J11" s="750"/>
      <c r="K11" s="750"/>
      <c r="L11" s="750"/>
      <c r="M11" s="750"/>
      <c r="N11" s="750"/>
      <c r="O11" s="750"/>
      <c r="P11" s="751"/>
      <c r="Q11" s="2"/>
    </row>
    <row r="12" spans="1:17" ht="12.75" customHeight="1" x14ac:dyDescent="0.25">
      <c r="A12" s="5"/>
      <c r="B12" s="6" t="s">
        <v>11</v>
      </c>
      <c r="C12" s="723"/>
      <c r="D12" s="723"/>
      <c r="E12" s="723"/>
      <c r="F12" s="723"/>
      <c r="G12" s="723"/>
      <c r="H12" s="723"/>
      <c r="I12" s="723"/>
      <c r="J12" s="723"/>
      <c r="K12" s="723"/>
      <c r="L12" s="723"/>
      <c r="M12" s="723"/>
      <c r="N12" s="723"/>
      <c r="O12" s="723"/>
      <c r="P12" s="724"/>
      <c r="Q12" s="2"/>
    </row>
    <row r="13" spans="1:17" ht="12.75" customHeight="1" x14ac:dyDescent="0.25">
      <c r="A13" s="5"/>
      <c r="B13" s="6" t="s">
        <v>12</v>
      </c>
      <c r="C13" s="723"/>
      <c r="D13" s="723"/>
      <c r="E13" s="723"/>
      <c r="F13" s="723"/>
      <c r="G13" s="723"/>
      <c r="H13" s="723"/>
      <c r="I13" s="723"/>
      <c r="J13" s="723"/>
      <c r="K13" s="723"/>
      <c r="L13" s="723"/>
      <c r="M13" s="723"/>
      <c r="N13" s="723"/>
      <c r="O13" s="723"/>
      <c r="P13" s="724"/>
      <c r="Q13" s="2"/>
    </row>
    <row r="14" spans="1:17" ht="12.75" customHeight="1" x14ac:dyDescent="0.25">
      <c r="A14" s="8"/>
      <c r="B14" s="9"/>
      <c r="C14" s="10"/>
      <c r="D14" s="10"/>
      <c r="E14" s="10"/>
      <c r="F14" s="10"/>
      <c r="G14" s="10"/>
      <c r="H14" s="10"/>
      <c r="I14" s="10"/>
      <c r="J14" s="10"/>
      <c r="K14" s="10"/>
      <c r="L14" s="10"/>
      <c r="M14" s="10"/>
      <c r="N14" s="10"/>
      <c r="O14" s="10"/>
      <c r="P14" s="11"/>
      <c r="Q14" s="2"/>
    </row>
    <row r="15" spans="1:17" s="14" customFormat="1" ht="12.75" customHeight="1" x14ac:dyDescent="0.25">
      <c r="A15" s="725" t="s">
        <v>13</v>
      </c>
      <c r="B15" s="728" t="s">
        <v>14</v>
      </c>
      <c r="C15" s="730" t="s">
        <v>15</v>
      </c>
      <c r="D15" s="731"/>
      <c r="E15" s="731"/>
      <c r="F15" s="731"/>
      <c r="G15" s="731"/>
      <c r="H15" s="731"/>
      <c r="I15" s="731"/>
      <c r="J15" s="731"/>
      <c r="K15" s="731"/>
      <c r="L15" s="731"/>
      <c r="M15" s="731"/>
      <c r="N15" s="731"/>
      <c r="O15" s="731"/>
      <c r="P15" s="630"/>
      <c r="Q15" s="13"/>
    </row>
    <row r="16" spans="1:17" s="14" customFormat="1" ht="12.75" customHeight="1" x14ac:dyDescent="0.25">
      <c r="A16" s="726"/>
      <c r="B16" s="729"/>
      <c r="C16" s="732" t="s">
        <v>16</v>
      </c>
      <c r="D16" s="719" t="s">
        <v>17</v>
      </c>
      <c r="E16" s="734" t="s">
        <v>18</v>
      </c>
      <c r="F16" s="736" t="s">
        <v>19</v>
      </c>
      <c r="G16" s="738" t="s">
        <v>20</v>
      </c>
      <c r="H16" s="734" t="s">
        <v>21</v>
      </c>
      <c r="I16" s="717" t="s">
        <v>22</v>
      </c>
      <c r="J16" s="719" t="s">
        <v>23</v>
      </c>
      <c r="K16" s="721" t="s">
        <v>24</v>
      </c>
      <c r="L16" s="740" t="s">
        <v>25</v>
      </c>
      <c r="M16" s="742" t="s">
        <v>26</v>
      </c>
      <c r="N16" s="721" t="s">
        <v>27</v>
      </c>
      <c r="O16" s="734" t="s">
        <v>28</v>
      </c>
      <c r="P16" s="726" t="s">
        <v>2</v>
      </c>
      <c r="Q16" s="13"/>
    </row>
    <row r="17" spans="1:17" s="16" customFormat="1" ht="66" customHeight="1" thickBot="1" x14ac:dyDescent="0.3">
      <c r="A17" s="727"/>
      <c r="B17" s="729"/>
      <c r="C17" s="733"/>
      <c r="D17" s="720"/>
      <c r="E17" s="735"/>
      <c r="F17" s="737"/>
      <c r="G17" s="739"/>
      <c r="H17" s="735"/>
      <c r="I17" s="718"/>
      <c r="J17" s="720"/>
      <c r="K17" s="722"/>
      <c r="L17" s="741"/>
      <c r="M17" s="743"/>
      <c r="N17" s="722"/>
      <c r="O17" s="735"/>
      <c r="P17" s="727"/>
      <c r="Q17" s="15"/>
    </row>
    <row r="18" spans="1:17" s="16" customFormat="1" ht="9.75" customHeight="1" thickTop="1" x14ac:dyDescent="0.25">
      <c r="A18" s="17" t="s">
        <v>29</v>
      </c>
      <c r="B18" s="17">
        <v>2</v>
      </c>
      <c r="C18" s="18">
        <v>3</v>
      </c>
      <c r="D18" s="19">
        <v>4</v>
      </c>
      <c r="E18" s="23">
        <v>5</v>
      </c>
      <c r="F18" s="17">
        <v>6</v>
      </c>
      <c r="G18" s="22">
        <v>7</v>
      </c>
      <c r="H18" s="23">
        <v>8</v>
      </c>
      <c r="I18" s="17">
        <v>9</v>
      </c>
      <c r="J18" s="19">
        <v>10</v>
      </c>
      <c r="K18" s="20">
        <v>11</v>
      </c>
      <c r="L18" s="21">
        <v>12</v>
      </c>
      <c r="M18" s="22">
        <v>13</v>
      </c>
      <c r="N18" s="20">
        <v>14</v>
      </c>
      <c r="O18" s="23">
        <v>15</v>
      </c>
      <c r="P18" s="17">
        <v>16</v>
      </c>
      <c r="Q18" s="15"/>
    </row>
    <row r="19" spans="1:17" s="33" customFormat="1" x14ac:dyDescent="0.25">
      <c r="A19" s="24"/>
      <c r="B19" s="25" t="s">
        <v>30</v>
      </c>
      <c r="C19" s="26"/>
      <c r="D19" s="27"/>
      <c r="E19" s="31"/>
      <c r="F19" s="32"/>
      <c r="G19" s="30"/>
      <c r="H19" s="31"/>
      <c r="I19" s="32"/>
      <c r="J19" s="27"/>
      <c r="K19" s="28"/>
      <c r="L19" s="29"/>
      <c r="M19" s="30"/>
      <c r="N19" s="28"/>
      <c r="O19" s="31"/>
      <c r="P19" s="32"/>
      <c r="Q19" s="26"/>
    </row>
    <row r="20" spans="1:17" s="33" customFormat="1" ht="12.75" thickBot="1" x14ac:dyDescent="0.3">
      <c r="A20" s="34"/>
      <c r="B20" s="35" t="s">
        <v>31</v>
      </c>
      <c r="C20" s="36">
        <f>SUM(F20,I20,L20,O20)</f>
        <v>123384</v>
      </c>
      <c r="D20" s="37">
        <f>SUM(D21,D24,D25,D41,D42)</f>
        <v>104810</v>
      </c>
      <c r="E20" s="41">
        <f>SUM(E21,E24,E25,E41,E42)</f>
        <v>18574</v>
      </c>
      <c r="F20" s="355">
        <f>SUM(F21,F24,F25,F41,F42)</f>
        <v>123384</v>
      </c>
      <c r="G20" s="40">
        <f>SUM(G21,G24,G42)</f>
        <v>0</v>
      </c>
      <c r="H20" s="41">
        <f t="shared" ref="H20:I20" si="0">SUM(H21,H24,H42)</f>
        <v>0</v>
      </c>
      <c r="I20" s="355">
        <f t="shared" si="0"/>
        <v>0</v>
      </c>
      <c r="J20" s="37">
        <f>SUM(J21,J26,J42)</f>
        <v>0</v>
      </c>
      <c r="K20" s="38">
        <f t="shared" ref="K20:L20" si="1">SUM(K21,K26,K42)</f>
        <v>0</v>
      </c>
      <c r="L20" s="39">
        <f t="shared" si="1"/>
        <v>0</v>
      </c>
      <c r="M20" s="40">
        <f>SUM(M21,M44)</f>
        <v>0</v>
      </c>
      <c r="N20" s="38">
        <f t="shared" ref="N20:O20" si="2">SUM(N21,N44)</f>
        <v>0</v>
      </c>
      <c r="O20" s="41">
        <f t="shared" si="2"/>
        <v>0</v>
      </c>
      <c r="P20" s="42"/>
      <c r="Q20" s="26"/>
    </row>
    <row r="21" spans="1:17" ht="12.75" hidden="1" thickTop="1" x14ac:dyDescent="0.25">
      <c r="A21" s="43"/>
      <c r="B21" s="44" t="s">
        <v>32</v>
      </c>
      <c r="C21" s="45">
        <f t="shared" ref="C21" si="3">SUM(F21,I21,L21,O21)</f>
        <v>0</v>
      </c>
      <c r="D21" s="46">
        <f>SUM(D22:D23)</f>
        <v>0</v>
      </c>
      <c r="E21" s="47">
        <f t="shared" ref="E21" si="4">SUM(E22:E23)</f>
        <v>0</v>
      </c>
      <c r="F21" s="48">
        <f>SUM(F22:F23)</f>
        <v>0</v>
      </c>
      <c r="G21" s="49">
        <f t="shared" ref="G21:O21" si="5">SUM(G22:G23)</f>
        <v>0</v>
      </c>
      <c r="H21" s="47">
        <f t="shared" si="5"/>
        <v>0</v>
      </c>
      <c r="I21" s="50">
        <f t="shared" si="5"/>
        <v>0</v>
      </c>
      <c r="J21" s="46">
        <f t="shared" si="5"/>
        <v>0</v>
      </c>
      <c r="K21" s="47">
        <f t="shared" si="5"/>
        <v>0</v>
      </c>
      <c r="L21" s="48">
        <f t="shared" si="5"/>
        <v>0</v>
      </c>
      <c r="M21" s="49">
        <f>SUM(M22:M23)</f>
        <v>0</v>
      </c>
      <c r="N21" s="47">
        <f t="shared" si="5"/>
        <v>0</v>
      </c>
      <c r="O21" s="50">
        <f t="shared" si="5"/>
        <v>0</v>
      </c>
      <c r="P21" s="51"/>
      <c r="Q21" s="2"/>
    </row>
    <row r="22" spans="1:17" ht="12.75" hidden="1" thickTop="1" x14ac:dyDescent="0.25">
      <c r="A22" s="52"/>
      <c r="B22" s="53" t="s">
        <v>33</v>
      </c>
      <c r="C22" s="54">
        <f>SUM(F22,I22,L22,O22)</f>
        <v>0</v>
      </c>
      <c r="D22" s="55"/>
      <c r="E22" s="56"/>
      <c r="F22" s="57">
        <f>D22+E22</f>
        <v>0</v>
      </c>
      <c r="G22" s="58"/>
      <c r="H22" s="56"/>
      <c r="I22" s="59">
        <f>G22+H22</f>
        <v>0</v>
      </c>
      <c r="J22" s="55"/>
      <c r="K22" s="56"/>
      <c r="L22" s="57">
        <f>J22+K22</f>
        <v>0</v>
      </c>
      <c r="M22" s="58"/>
      <c r="N22" s="56"/>
      <c r="O22" s="59">
        <f t="shared" ref="O22" si="6">M22+N22</f>
        <v>0</v>
      </c>
      <c r="P22" s="60"/>
      <c r="Q22" s="2"/>
    </row>
    <row r="23" spans="1:17" ht="12.75" hidden="1" thickTop="1" x14ac:dyDescent="0.25">
      <c r="A23" s="61"/>
      <c r="B23" s="62" t="s">
        <v>34</v>
      </c>
      <c r="C23" s="63">
        <f t="shared" ref="C23" si="7">SUM(F23,I23,L23,O23)</f>
        <v>0</v>
      </c>
      <c r="D23" s="64"/>
      <c r="E23" s="65"/>
      <c r="F23" s="66">
        <f t="shared" ref="F23:F24" si="8">D23+E23</f>
        <v>0</v>
      </c>
      <c r="G23" s="67"/>
      <c r="H23" s="65"/>
      <c r="I23" s="68">
        <f>G23+H23</f>
        <v>0</v>
      </c>
      <c r="J23" s="64"/>
      <c r="K23" s="65"/>
      <c r="L23" s="66">
        <f>J23+K23</f>
        <v>0</v>
      </c>
      <c r="M23" s="67"/>
      <c r="N23" s="65"/>
      <c r="O23" s="68">
        <f>M23+N23</f>
        <v>0</v>
      </c>
      <c r="P23" s="69"/>
      <c r="Q23" s="2"/>
    </row>
    <row r="24" spans="1:17" s="33" customFormat="1" ht="25.5" thickTop="1" thickBot="1" x14ac:dyDescent="0.3">
      <c r="A24" s="70">
        <v>19300</v>
      </c>
      <c r="B24" s="70" t="s">
        <v>35</v>
      </c>
      <c r="C24" s="71">
        <f>SUM(F24,I24)</f>
        <v>123384</v>
      </c>
      <c r="D24" s="72">
        <v>104810</v>
      </c>
      <c r="E24" s="356">
        <v>18574</v>
      </c>
      <c r="F24" s="357">
        <f t="shared" si="8"/>
        <v>123384</v>
      </c>
      <c r="G24" s="75"/>
      <c r="H24" s="356"/>
      <c r="I24" s="357">
        <f t="shared" ref="I24" si="9">G24+H24</f>
        <v>0</v>
      </c>
      <c r="J24" s="77" t="s">
        <v>36</v>
      </c>
      <c r="K24" s="78" t="s">
        <v>36</v>
      </c>
      <c r="L24" s="79" t="s">
        <v>36</v>
      </c>
      <c r="M24" s="80" t="s">
        <v>36</v>
      </c>
      <c r="N24" s="81" t="s">
        <v>36</v>
      </c>
      <c r="O24" s="81" t="s">
        <v>36</v>
      </c>
      <c r="P24" s="348"/>
      <c r="Q24" s="26"/>
    </row>
    <row r="25" spans="1:17" s="33" customFormat="1" ht="24.75" hidden="1" thickTop="1" x14ac:dyDescent="0.25">
      <c r="A25" s="82"/>
      <c r="B25" s="83" t="s">
        <v>37</v>
      </c>
      <c r="C25" s="84">
        <f>SUM(F25)</f>
        <v>0</v>
      </c>
      <c r="D25" s="85"/>
      <c r="E25" s="86"/>
      <c r="F25" s="87">
        <f>D25+E25</f>
        <v>0</v>
      </c>
      <c r="G25" s="88" t="s">
        <v>36</v>
      </c>
      <c r="H25" s="89" t="s">
        <v>36</v>
      </c>
      <c r="I25" s="90" t="s">
        <v>36</v>
      </c>
      <c r="J25" s="91" t="s">
        <v>36</v>
      </c>
      <c r="K25" s="89" t="s">
        <v>36</v>
      </c>
      <c r="L25" s="92" t="s">
        <v>36</v>
      </c>
      <c r="M25" s="93" t="s">
        <v>36</v>
      </c>
      <c r="N25" s="90" t="s">
        <v>36</v>
      </c>
      <c r="O25" s="90" t="s">
        <v>36</v>
      </c>
      <c r="P25" s="94"/>
      <c r="Q25" s="26"/>
    </row>
    <row r="26" spans="1:17" s="33" customFormat="1" ht="24.75" hidden="1" thickTop="1" x14ac:dyDescent="0.25">
      <c r="A26" s="83">
        <v>21300</v>
      </c>
      <c r="B26" s="83" t="s">
        <v>38</v>
      </c>
      <c r="C26" s="84">
        <f>SUM(L26)</f>
        <v>0</v>
      </c>
      <c r="D26" s="91" t="s">
        <v>36</v>
      </c>
      <c r="E26" s="89" t="s">
        <v>36</v>
      </c>
      <c r="F26" s="92" t="s">
        <v>36</v>
      </c>
      <c r="G26" s="88" t="s">
        <v>36</v>
      </c>
      <c r="H26" s="89" t="s">
        <v>36</v>
      </c>
      <c r="I26" s="90" t="s">
        <v>36</v>
      </c>
      <c r="J26" s="95">
        <f t="shared" ref="J26:K26" si="10">SUM(J27,J31,J33,J36)</f>
        <v>0</v>
      </c>
      <c r="K26" s="96">
        <f t="shared" si="10"/>
        <v>0</v>
      </c>
      <c r="L26" s="97">
        <f>SUM(L27,L31,L33,L36)</f>
        <v>0</v>
      </c>
      <c r="M26" s="93" t="s">
        <v>36</v>
      </c>
      <c r="N26" s="90" t="s">
        <v>36</v>
      </c>
      <c r="O26" s="90" t="s">
        <v>36</v>
      </c>
      <c r="P26" s="94"/>
      <c r="Q26" s="26"/>
    </row>
    <row r="27" spans="1:17" s="33" customFormat="1" ht="12.75" hidden="1" thickTop="1" x14ac:dyDescent="0.25">
      <c r="A27" s="98">
        <v>21350</v>
      </c>
      <c r="B27" s="83" t="s">
        <v>39</v>
      </c>
      <c r="C27" s="84">
        <f t="shared" ref="C27:C40" si="11">SUM(L27)</f>
        <v>0</v>
      </c>
      <c r="D27" s="91" t="s">
        <v>36</v>
      </c>
      <c r="E27" s="89" t="s">
        <v>36</v>
      </c>
      <c r="F27" s="92" t="s">
        <v>36</v>
      </c>
      <c r="G27" s="88" t="s">
        <v>36</v>
      </c>
      <c r="H27" s="89" t="s">
        <v>36</v>
      </c>
      <c r="I27" s="90" t="s">
        <v>36</v>
      </c>
      <c r="J27" s="95">
        <f t="shared" ref="J27:K27" si="12">SUM(J28:J30)</f>
        <v>0</v>
      </c>
      <c r="K27" s="96">
        <f t="shared" si="12"/>
        <v>0</v>
      </c>
      <c r="L27" s="97">
        <f>SUM(L28:L30)</f>
        <v>0</v>
      </c>
      <c r="M27" s="93" t="s">
        <v>36</v>
      </c>
      <c r="N27" s="90" t="s">
        <v>36</v>
      </c>
      <c r="O27" s="90" t="s">
        <v>36</v>
      </c>
      <c r="P27" s="94"/>
      <c r="Q27" s="26"/>
    </row>
    <row r="28" spans="1:17" ht="12.75" hidden="1" thickTop="1" x14ac:dyDescent="0.25">
      <c r="A28" s="52">
        <v>21351</v>
      </c>
      <c r="B28" s="99" t="s">
        <v>40</v>
      </c>
      <c r="C28" s="100">
        <f t="shared" si="11"/>
        <v>0</v>
      </c>
      <c r="D28" s="101" t="s">
        <v>36</v>
      </c>
      <c r="E28" s="102" t="s">
        <v>36</v>
      </c>
      <c r="F28" s="103" t="s">
        <v>36</v>
      </c>
      <c r="G28" s="104" t="s">
        <v>36</v>
      </c>
      <c r="H28" s="102" t="s">
        <v>36</v>
      </c>
      <c r="I28" s="105" t="s">
        <v>36</v>
      </c>
      <c r="J28" s="106"/>
      <c r="K28" s="107"/>
      <c r="L28" s="108">
        <f t="shared" ref="L28:L30" si="13">J28+K28</f>
        <v>0</v>
      </c>
      <c r="M28" s="109" t="s">
        <v>36</v>
      </c>
      <c r="N28" s="105" t="s">
        <v>36</v>
      </c>
      <c r="O28" s="105" t="s">
        <v>36</v>
      </c>
      <c r="P28" s="110"/>
      <c r="Q28" s="2"/>
    </row>
    <row r="29" spans="1:17" ht="12.75" hidden="1" thickTop="1" x14ac:dyDescent="0.25">
      <c r="A29" s="61">
        <v>21352</v>
      </c>
      <c r="B29" s="111" t="s">
        <v>41</v>
      </c>
      <c r="C29" s="112">
        <f t="shared" si="11"/>
        <v>0</v>
      </c>
      <c r="D29" s="113" t="s">
        <v>36</v>
      </c>
      <c r="E29" s="114" t="s">
        <v>36</v>
      </c>
      <c r="F29" s="115" t="s">
        <v>36</v>
      </c>
      <c r="G29" s="116" t="s">
        <v>36</v>
      </c>
      <c r="H29" s="114" t="s">
        <v>36</v>
      </c>
      <c r="I29" s="117" t="s">
        <v>36</v>
      </c>
      <c r="J29" s="118"/>
      <c r="K29" s="119"/>
      <c r="L29" s="120">
        <f t="shared" si="13"/>
        <v>0</v>
      </c>
      <c r="M29" s="121" t="s">
        <v>36</v>
      </c>
      <c r="N29" s="117" t="s">
        <v>36</v>
      </c>
      <c r="O29" s="117" t="s">
        <v>36</v>
      </c>
      <c r="P29" s="122"/>
      <c r="Q29" s="2"/>
    </row>
    <row r="30" spans="1:17" ht="12.75" hidden="1" thickTop="1" x14ac:dyDescent="0.25">
      <c r="A30" s="61">
        <v>21359</v>
      </c>
      <c r="B30" s="111" t="s">
        <v>42</v>
      </c>
      <c r="C30" s="112">
        <f t="shared" si="11"/>
        <v>0</v>
      </c>
      <c r="D30" s="113" t="s">
        <v>36</v>
      </c>
      <c r="E30" s="114" t="s">
        <v>36</v>
      </c>
      <c r="F30" s="115" t="s">
        <v>36</v>
      </c>
      <c r="G30" s="116" t="s">
        <v>36</v>
      </c>
      <c r="H30" s="114" t="s">
        <v>36</v>
      </c>
      <c r="I30" s="117" t="s">
        <v>36</v>
      </c>
      <c r="J30" s="118"/>
      <c r="K30" s="119"/>
      <c r="L30" s="120">
        <f t="shared" si="13"/>
        <v>0</v>
      </c>
      <c r="M30" s="121" t="s">
        <v>36</v>
      </c>
      <c r="N30" s="117" t="s">
        <v>36</v>
      </c>
      <c r="O30" s="117" t="s">
        <v>36</v>
      </c>
      <c r="P30" s="122"/>
      <c r="Q30" s="2"/>
    </row>
    <row r="31" spans="1:17" s="33" customFormat="1" ht="24.75" hidden="1" thickTop="1" x14ac:dyDescent="0.25">
      <c r="A31" s="98">
        <v>21370</v>
      </c>
      <c r="B31" s="83" t="s">
        <v>43</v>
      </c>
      <c r="C31" s="84">
        <f t="shared" si="11"/>
        <v>0</v>
      </c>
      <c r="D31" s="91" t="s">
        <v>36</v>
      </c>
      <c r="E31" s="89" t="s">
        <v>36</v>
      </c>
      <c r="F31" s="92" t="s">
        <v>36</v>
      </c>
      <c r="G31" s="88" t="s">
        <v>36</v>
      </c>
      <c r="H31" s="89" t="s">
        <v>36</v>
      </c>
      <c r="I31" s="90" t="s">
        <v>36</v>
      </c>
      <c r="J31" s="95">
        <f t="shared" ref="J31:K31" si="14">SUM(J32)</f>
        <v>0</v>
      </c>
      <c r="K31" s="96">
        <f t="shared" si="14"/>
        <v>0</v>
      </c>
      <c r="L31" s="97">
        <f>SUM(L32)</f>
        <v>0</v>
      </c>
      <c r="M31" s="93" t="s">
        <v>36</v>
      </c>
      <c r="N31" s="90" t="s">
        <v>36</v>
      </c>
      <c r="O31" s="90" t="s">
        <v>36</v>
      </c>
      <c r="P31" s="94"/>
      <c r="Q31" s="26"/>
    </row>
    <row r="32" spans="1:17" ht="24.75" hidden="1" thickTop="1" x14ac:dyDescent="0.25">
      <c r="A32" s="123">
        <v>21379</v>
      </c>
      <c r="B32" s="124" t="s">
        <v>44</v>
      </c>
      <c r="C32" s="125">
        <f t="shared" si="11"/>
        <v>0</v>
      </c>
      <c r="D32" s="126" t="s">
        <v>36</v>
      </c>
      <c r="E32" s="127" t="s">
        <v>36</v>
      </c>
      <c r="F32" s="128" t="s">
        <v>36</v>
      </c>
      <c r="G32" s="129" t="s">
        <v>36</v>
      </c>
      <c r="H32" s="127" t="s">
        <v>36</v>
      </c>
      <c r="I32" s="130" t="s">
        <v>36</v>
      </c>
      <c r="J32" s="131"/>
      <c r="K32" s="132"/>
      <c r="L32" s="133">
        <f>J32+K32</f>
        <v>0</v>
      </c>
      <c r="M32" s="134" t="s">
        <v>36</v>
      </c>
      <c r="N32" s="130" t="s">
        <v>36</v>
      </c>
      <c r="O32" s="130" t="s">
        <v>36</v>
      </c>
      <c r="P32" s="135"/>
      <c r="Q32" s="2"/>
    </row>
    <row r="33" spans="1:17" s="33" customFormat="1" ht="12.75" hidden="1" thickTop="1" x14ac:dyDescent="0.25">
      <c r="A33" s="98">
        <v>21380</v>
      </c>
      <c r="B33" s="83" t="s">
        <v>45</v>
      </c>
      <c r="C33" s="84">
        <f t="shared" si="11"/>
        <v>0</v>
      </c>
      <c r="D33" s="91" t="s">
        <v>36</v>
      </c>
      <c r="E33" s="89" t="s">
        <v>36</v>
      </c>
      <c r="F33" s="92" t="s">
        <v>36</v>
      </c>
      <c r="G33" s="88" t="s">
        <v>36</v>
      </c>
      <c r="H33" s="89" t="s">
        <v>36</v>
      </c>
      <c r="I33" s="90" t="s">
        <v>36</v>
      </c>
      <c r="J33" s="95">
        <f t="shared" ref="J33:K33" si="15">SUM(J34:J35)</f>
        <v>0</v>
      </c>
      <c r="K33" s="96">
        <f t="shared" si="15"/>
        <v>0</v>
      </c>
      <c r="L33" s="97">
        <f>SUM(L34:L35)</f>
        <v>0</v>
      </c>
      <c r="M33" s="93" t="s">
        <v>36</v>
      </c>
      <c r="N33" s="90" t="s">
        <v>36</v>
      </c>
      <c r="O33" s="90" t="s">
        <v>36</v>
      </c>
      <c r="P33" s="94"/>
      <c r="Q33" s="26"/>
    </row>
    <row r="34" spans="1:17" ht="12.75" hidden="1" thickTop="1" x14ac:dyDescent="0.25">
      <c r="A34" s="53">
        <v>21381</v>
      </c>
      <c r="B34" s="99" t="s">
        <v>46</v>
      </c>
      <c r="C34" s="100">
        <f t="shared" si="11"/>
        <v>0</v>
      </c>
      <c r="D34" s="101" t="s">
        <v>36</v>
      </c>
      <c r="E34" s="102" t="s">
        <v>36</v>
      </c>
      <c r="F34" s="103" t="s">
        <v>36</v>
      </c>
      <c r="G34" s="104" t="s">
        <v>36</v>
      </c>
      <c r="H34" s="102" t="s">
        <v>36</v>
      </c>
      <c r="I34" s="105" t="s">
        <v>36</v>
      </c>
      <c r="J34" s="106"/>
      <c r="K34" s="107"/>
      <c r="L34" s="108">
        <f t="shared" ref="L34:L35" si="16">J34+K34</f>
        <v>0</v>
      </c>
      <c r="M34" s="109" t="s">
        <v>36</v>
      </c>
      <c r="N34" s="105" t="s">
        <v>36</v>
      </c>
      <c r="O34" s="105" t="s">
        <v>36</v>
      </c>
      <c r="P34" s="110"/>
      <c r="Q34" s="2"/>
    </row>
    <row r="35" spans="1:17" ht="12.75" hidden="1" thickTop="1" x14ac:dyDescent="0.25">
      <c r="A35" s="62">
        <v>21383</v>
      </c>
      <c r="B35" s="111" t="s">
        <v>47</v>
      </c>
      <c r="C35" s="112">
        <f t="shared" si="11"/>
        <v>0</v>
      </c>
      <c r="D35" s="113" t="s">
        <v>36</v>
      </c>
      <c r="E35" s="114" t="s">
        <v>36</v>
      </c>
      <c r="F35" s="115" t="s">
        <v>36</v>
      </c>
      <c r="G35" s="116" t="s">
        <v>36</v>
      </c>
      <c r="H35" s="114" t="s">
        <v>36</v>
      </c>
      <c r="I35" s="117" t="s">
        <v>36</v>
      </c>
      <c r="J35" s="118"/>
      <c r="K35" s="119"/>
      <c r="L35" s="120">
        <f t="shared" si="16"/>
        <v>0</v>
      </c>
      <c r="M35" s="121" t="s">
        <v>36</v>
      </c>
      <c r="N35" s="117" t="s">
        <v>36</v>
      </c>
      <c r="O35" s="117" t="s">
        <v>36</v>
      </c>
      <c r="P35" s="122"/>
      <c r="Q35" s="2"/>
    </row>
    <row r="36" spans="1:17" s="33" customFormat="1" ht="24.75" hidden="1" thickTop="1" x14ac:dyDescent="0.25">
      <c r="A36" s="98">
        <v>21390</v>
      </c>
      <c r="B36" s="83" t="s">
        <v>48</v>
      </c>
      <c r="C36" s="84">
        <f t="shared" si="11"/>
        <v>0</v>
      </c>
      <c r="D36" s="91" t="s">
        <v>36</v>
      </c>
      <c r="E36" s="89" t="s">
        <v>36</v>
      </c>
      <c r="F36" s="92" t="s">
        <v>36</v>
      </c>
      <c r="G36" s="88" t="s">
        <v>36</v>
      </c>
      <c r="H36" s="89" t="s">
        <v>36</v>
      </c>
      <c r="I36" s="90" t="s">
        <v>36</v>
      </c>
      <c r="J36" s="95">
        <f t="shared" ref="J36:K36" si="17">SUM(J37:J40)</f>
        <v>0</v>
      </c>
      <c r="K36" s="96">
        <f t="shared" si="17"/>
        <v>0</v>
      </c>
      <c r="L36" s="97">
        <f>SUM(L37:L40)</f>
        <v>0</v>
      </c>
      <c r="M36" s="93" t="s">
        <v>36</v>
      </c>
      <c r="N36" s="90" t="s">
        <v>36</v>
      </c>
      <c r="O36" s="90" t="s">
        <v>36</v>
      </c>
      <c r="P36" s="94"/>
      <c r="Q36" s="26"/>
    </row>
    <row r="37" spans="1:17" ht="24.75" hidden="1" thickTop="1" x14ac:dyDescent="0.25">
      <c r="A37" s="53">
        <v>21391</v>
      </c>
      <c r="B37" s="99" t="s">
        <v>49</v>
      </c>
      <c r="C37" s="100">
        <f t="shared" si="11"/>
        <v>0</v>
      </c>
      <c r="D37" s="101" t="s">
        <v>36</v>
      </c>
      <c r="E37" s="102" t="s">
        <v>36</v>
      </c>
      <c r="F37" s="103" t="s">
        <v>36</v>
      </c>
      <c r="G37" s="104" t="s">
        <v>36</v>
      </c>
      <c r="H37" s="102" t="s">
        <v>36</v>
      </c>
      <c r="I37" s="105" t="s">
        <v>36</v>
      </c>
      <c r="J37" s="106"/>
      <c r="K37" s="107"/>
      <c r="L37" s="108">
        <f t="shared" ref="L37:L40" si="18">J37+K37</f>
        <v>0</v>
      </c>
      <c r="M37" s="109" t="s">
        <v>36</v>
      </c>
      <c r="N37" s="105" t="s">
        <v>36</v>
      </c>
      <c r="O37" s="105" t="s">
        <v>36</v>
      </c>
      <c r="P37" s="110"/>
      <c r="Q37" s="2"/>
    </row>
    <row r="38" spans="1:17" ht="12.75" hidden="1" thickTop="1" x14ac:dyDescent="0.25">
      <c r="A38" s="62">
        <v>21393</v>
      </c>
      <c r="B38" s="111" t="s">
        <v>50</v>
      </c>
      <c r="C38" s="112">
        <f t="shared" si="11"/>
        <v>0</v>
      </c>
      <c r="D38" s="113" t="s">
        <v>36</v>
      </c>
      <c r="E38" s="114" t="s">
        <v>36</v>
      </c>
      <c r="F38" s="115" t="s">
        <v>36</v>
      </c>
      <c r="G38" s="116" t="s">
        <v>36</v>
      </c>
      <c r="H38" s="114" t="s">
        <v>36</v>
      </c>
      <c r="I38" s="117" t="s">
        <v>36</v>
      </c>
      <c r="J38" s="118"/>
      <c r="K38" s="119"/>
      <c r="L38" s="120">
        <f t="shared" si="18"/>
        <v>0</v>
      </c>
      <c r="M38" s="121" t="s">
        <v>36</v>
      </c>
      <c r="N38" s="117" t="s">
        <v>36</v>
      </c>
      <c r="O38" s="117" t="s">
        <v>36</v>
      </c>
      <c r="P38" s="122"/>
      <c r="Q38" s="2"/>
    </row>
    <row r="39" spans="1:17" ht="12.75" hidden="1" thickTop="1" x14ac:dyDescent="0.25">
      <c r="A39" s="62">
        <v>21395</v>
      </c>
      <c r="B39" s="111" t="s">
        <v>51</v>
      </c>
      <c r="C39" s="112">
        <f t="shared" si="11"/>
        <v>0</v>
      </c>
      <c r="D39" s="113" t="s">
        <v>36</v>
      </c>
      <c r="E39" s="114" t="s">
        <v>36</v>
      </c>
      <c r="F39" s="115" t="s">
        <v>36</v>
      </c>
      <c r="G39" s="116" t="s">
        <v>36</v>
      </c>
      <c r="H39" s="114" t="s">
        <v>36</v>
      </c>
      <c r="I39" s="117" t="s">
        <v>36</v>
      </c>
      <c r="J39" s="118"/>
      <c r="K39" s="119"/>
      <c r="L39" s="120">
        <f t="shared" si="18"/>
        <v>0</v>
      </c>
      <c r="M39" s="121" t="s">
        <v>36</v>
      </c>
      <c r="N39" s="117" t="s">
        <v>36</v>
      </c>
      <c r="O39" s="117" t="s">
        <v>36</v>
      </c>
      <c r="P39" s="122"/>
      <c r="Q39" s="2"/>
    </row>
    <row r="40" spans="1:17" ht="12.75" hidden="1" thickTop="1" x14ac:dyDescent="0.25">
      <c r="A40" s="62">
        <v>21399</v>
      </c>
      <c r="B40" s="111" t="s">
        <v>52</v>
      </c>
      <c r="C40" s="112">
        <f t="shared" si="11"/>
        <v>0</v>
      </c>
      <c r="D40" s="113" t="s">
        <v>36</v>
      </c>
      <c r="E40" s="114" t="s">
        <v>36</v>
      </c>
      <c r="F40" s="115" t="s">
        <v>36</v>
      </c>
      <c r="G40" s="116" t="s">
        <v>36</v>
      </c>
      <c r="H40" s="114" t="s">
        <v>36</v>
      </c>
      <c r="I40" s="117" t="s">
        <v>36</v>
      </c>
      <c r="J40" s="118"/>
      <c r="K40" s="119"/>
      <c r="L40" s="120">
        <f t="shared" si="18"/>
        <v>0</v>
      </c>
      <c r="M40" s="121" t="s">
        <v>36</v>
      </c>
      <c r="N40" s="117" t="s">
        <v>36</v>
      </c>
      <c r="O40" s="117" t="s">
        <v>36</v>
      </c>
      <c r="P40" s="122"/>
      <c r="Q40" s="2"/>
    </row>
    <row r="41" spans="1:17" s="33" customFormat="1" ht="36.75" hidden="1" customHeight="1" x14ac:dyDescent="0.25">
      <c r="A41" s="98">
        <v>21420</v>
      </c>
      <c r="B41" s="83" t="s">
        <v>53</v>
      </c>
      <c r="C41" s="136">
        <f>SUM(F41)</f>
        <v>0</v>
      </c>
      <c r="D41" s="137"/>
      <c r="E41" s="138"/>
      <c r="F41" s="87">
        <f>D41+E41</f>
        <v>0</v>
      </c>
      <c r="G41" s="88" t="s">
        <v>36</v>
      </c>
      <c r="H41" s="89" t="s">
        <v>36</v>
      </c>
      <c r="I41" s="90" t="s">
        <v>36</v>
      </c>
      <c r="J41" s="91" t="s">
        <v>36</v>
      </c>
      <c r="K41" s="89" t="s">
        <v>36</v>
      </c>
      <c r="L41" s="92" t="s">
        <v>36</v>
      </c>
      <c r="M41" s="93" t="s">
        <v>36</v>
      </c>
      <c r="N41" s="90" t="s">
        <v>36</v>
      </c>
      <c r="O41" s="90" t="s">
        <v>36</v>
      </c>
      <c r="P41" s="94"/>
      <c r="Q41" s="26"/>
    </row>
    <row r="42" spans="1:17" s="33" customFormat="1" ht="12.75" hidden="1" thickTop="1" x14ac:dyDescent="0.25">
      <c r="A42" s="139">
        <v>21490</v>
      </c>
      <c r="B42" s="140" t="s">
        <v>54</v>
      </c>
      <c r="C42" s="136">
        <f>SUM(F42,I42,L42)</f>
        <v>0</v>
      </c>
      <c r="D42" s="141">
        <f>D43</f>
        <v>0</v>
      </c>
      <c r="E42" s="142">
        <f t="shared" ref="E42" si="19">E43</f>
        <v>0</v>
      </c>
      <c r="F42" s="143">
        <f>F43</f>
        <v>0</v>
      </c>
      <c r="G42" s="144">
        <f t="shared" ref="G42:K42" si="20">G43</f>
        <v>0</v>
      </c>
      <c r="H42" s="142">
        <f t="shared" si="20"/>
        <v>0</v>
      </c>
      <c r="I42" s="145">
        <f t="shared" si="20"/>
        <v>0</v>
      </c>
      <c r="J42" s="141">
        <f t="shared" si="20"/>
        <v>0</v>
      </c>
      <c r="K42" s="142">
        <f t="shared" si="20"/>
        <v>0</v>
      </c>
      <c r="L42" s="143">
        <f>L43</f>
        <v>0</v>
      </c>
      <c r="M42" s="93" t="s">
        <v>36</v>
      </c>
      <c r="N42" s="90" t="s">
        <v>36</v>
      </c>
      <c r="O42" s="90" t="s">
        <v>36</v>
      </c>
      <c r="P42" s="94"/>
      <c r="Q42" s="26"/>
    </row>
    <row r="43" spans="1:17" s="33" customFormat="1" ht="12.75" hidden="1" thickTop="1" x14ac:dyDescent="0.25">
      <c r="A43" s="62">
        <v>21499</v>
      </c>
      <c r="B43" s="111" t="s">
        <v>55</v>
      </c>
      <c r="C43" s="146">
        <f>SUM(F43,I43,L43)</f>
        <v>0</v>
      </c>
      <c r="D43" s="147"/>
      <c r="E43" s="148"/>
      <c r="F43" s="108">
        <f>D43+E43</f>
        <v>0</v>
      </c>
      <c r="G43" s="149"/>
      <c r="H43" s="150"/>
      <c r="I43" s="151">
        <f>G43+H43</f>
        <v>0</v>
      </c>
      <c r="J43" s="152"/>
      <c r="K43" s="150"/>
      <c r="L43" s="108">
        <f>J43+K43</f>
        <v>0</v>
      </c>
      <c r="M43" s="134" t="s">
        <v>36</v>
      </c>
      <c r="N43" s="130" t="s">
        <v>36</v>
      </c>
      <c r="O43" s="130" t="s">
        <v>36</v>
      </c>
      <c r="P43" s="135"/>
      <c r="Q43" s="26"/>
    </row>
    <row r="44" spans="1:17" ht="12.75" hidden="1" thickTop="1" x14ac:dyDescent="0.25">
      <c r="A44" s="153">
        <v>23000</v>
      </c>
      <c r="B44" s="154" t="s">
        <v>56</v>
      </c>
      <c r="C44" s="136">
        <f>SUM(O44)</f>
        <v>0</v>
      </c>
      <c r="D44" s="155" t="s">
        <v>36</v>
      </c>
      <c r="E44" s="156" t="s">
        <v>36</v>
      </c>
      <c r="F44" s="157" t="s">
        <v>36</v>
      </c>
      <c r="G44" s="158" t="s">
        <v>36</v>
      </c>
      <c r="H44" s="156" t="s">
        <v>36</v>
      </c>
      <c r="I44" s="159" t="s">
        <v>36</v>
      </c>
      <c r="J44" s="155" t="s">
        <v>36</v>
      </c>
      <c r="K44" s="156" t="s">
        <v>36</v>
      </c>
      <c r="L44" s="157" t="s">
        <v>36</v>
      </c>
      <c r="M44" s="160">
        <f t="shared" ref="M44:N44" si="21">SUM(M45:M46)</f>
        <v>0</v>
      </c>
      <c r="N44" s="161">
        <f t="shared" si="21"/>
        <v>0</v>
      </c>
      <c r="O44" s="161">
        <f>SUM(O45:O46)</f>
        <v>0</v>
      </c>
      <c r="P44" s="162"/>
      <c r="Q44" s="2"/>
    </row>
    <row r="45" spans="1:17" ht="12.75" hidden="1" thickTop="1" x14ac:dyDescent="0.25">
      <c r="A45" s="163">
        <v>23410</v>
      </c>
      <c r="B45" s="164" t="s">
        <v>57</v>
      </c>
      <c r="C45" s="165">
        <f t="shared" ref="C45:C46" si="22">SUM(O45)</f>
        <v>0</v>
      </c>
      <c r="D45" s="166" t="s">
        <v>36</v>
      </c>
      <c r="E45" s="167" t="s">
        <v>36</v>
      </c>
      <c r="F45" s="168" t="s">
        <v>36</v>
      </c>
      <c r="G45" s="169" t="s">
        <v>36</v>
      </c>
      <c r="H45" s="167" t="s">
        <v>36</v>
      </c>
      <c r="I45" s="170" t="s">
        <v>36</v>
      </c>
      <c r="J45" s="166" t="s">
        <v>36</v>
      </c>
      <c r="K45" s="167" t="s">
        <v>36</v>
      </c>
      <c r="L45" s="168" t="s">
        <v>36</v>
      </c>
      <c r="M45" s="171"/>
      <c r="N45" s="172"/>
      <c r="O45" s="173">
        <f t="shared" ref="O45:O46" si="23">M45+N45</f>
        <v>0</v>
      </c>
      <c r="P45" s="174"/>
      <c r="Q45" s="2"/>
    </row>
    <row r="46" spans="1:17" ht="12.75" hidden="1" thickTop="1" x14ac:dyDescent="0.25">
      <c r="A46" s="163">
        <v>23510</v>
      </c>
      <c r="B46" s="164" t="s">
        <v>58</v>
      </c>
      <c r="C46" s="165">
        <f t="shared" si="22"/>
        <v>0</v>
      </c>
      <c r="D46" s="166" t="s">
        <v>36</v>
      </c>
      <c r="E46" s="167" t="s">
        <v>36</v>
      </c>
      <c r="F46" s="168" t="s">
        <v>36</v>
      </c>
      <c r="G46" s="169" t="s">
        <v>36</v>
      </c>
      <c r="H46" s="167" t="s">
        <v>36</v>
      </c>
      <c r="I46" s="170" t="s">
        <v>36</v>
      </c>
      <c r="J46" s="166" t="s">
        <v>36</v>
      </c>
      <c r="K46" s="167" t="s">
        <v>36</v>
      </c>
      <c r="L46" s="168" t="s">
        <v>36</v>
      </c>
      <c r="M46" s="171"/>
      <c r="N46" s="172"/>
      <c r="O46" s="173">
        <f t="shared" si="23"/>
        <v>0</v>
      </c>
      <c r="P46" s="174"/>
      <c r="Q46" s="2"/>
    </row>
    <row r="47" spans="1:17" ht="12.75" thickTop="1" x14ac:dyDescent="0.25">
      <c r="A47" s="175"/>
      <c r="B47" s="164"/>
      <c r="C47" s="176"/>
      <c r="D47" s="177"/>
      <c r="E47" s="358"/>
      <c r="F47" s="359"/>
      <c r="G47" s="169"/>
      <c r="H47" s="170"/>
      <c r="I47" s="359"/>
      <c r="J47" s="166"/>
      <c r="K47" s="167"/>
      <c r="L47" s="179"/>
      <c r="M47" s="180"/>
      <c r="N47" s="181"/>
      <c r="O47" s="173"/>
      <c r="P47" s="174"/>
      <c r="Q47" s="2"/>
    </row>
    <row r="48" spans="1:17" s="33" customFormat="1" x14ac:dyDescent="0.25">
      <c r="A48" s="182"/>
      <c r="B48" s="183" t="s">
        <v>59</v>
      </c>
      <c r="C48" s="184"/>
      <c r="D48" s="185"/>
      <c r="E48" s="360"/>
      <c r="F48" s="361"/>
      <c r="G48" s="188"/>
      <c r="H48" s="190"/>
      <c r="I48" s="361"/>
      <c r="J48" s="191"/>
      <c r="K48" s="189"/>
      <c r="L48" s="187"/>
      <c r="M48" s="188"/>
      <c r="N48" s="189"/>
      <c r="O48" s="190"/>
      <c r="P48" s="192"/>
      <c r="Q48" s="26"/>
    </row>
    <row r="49" spans="1:17" s="33" customFormat="1" ht="12.75" thickBot="1" x14ac:dyDescent="0.3">
      <c r="A49" s="193"/>
      <c r="B49" s="34" t="s">
        <v>60</v>
      </c>
      <c r="C49" s="194">
        <f t="shared" ref="C49:C112" si="24">SUM(F49,I49,L49,O49)</f>
        <v>123384</v>
      </c>
      <c r="D49" s="195">
        <f>SUM(D50,D281)</f>
        <v>104810</v>
      </c>
      <c r="E49" s="199">
        <f t="shared" ref="E49" si="25">SUM(E50,E281)</f>
        <v>18574</v>
      </c>
      <c r="F49" s="362">
        <f>SUM(F50,F281)</f>
        <v>123384</v>
      </c>
      <c r="G49" s="198">
        <f t="shared" ref="G49:O49" si="26">SUM(G50,G281)</f>
        <v>0</v>
      </c>
      <c r="H49" s="199">
        <f t="shared" si="26"/>
        <v>0</v>
      </c>
      <c r="I49" s="362">
        <f t="shared" si="26"/>
        <v>0</v>
      </c>
      <c r="J49" s="195">
        <f t="shared" si="26"/>
        <v>0</v>
      </c>
      <c r="K49" s="196">
        <f t="shared" si="26"/>
        <v>0</v>
      </c>
      <c r="L49" s="197">
        <f t="shared" si="26"/>
        <v>0</v>
      </c>
      <c r="M49" s="198">
        <f t="shared" si="26"/>
        <v>0</v>
      </c>
      <c r="N49" s="196">
        <f t="shared" si="26"/>
        <v>0</v>
      </c>
      <c r="O49" s="199">
        <f t="shared" si="26"/>
        <v>0</v>
      </c>
      <c r="P49" s="200"/>
      <c r="Q49" s="26"/>
    </row>
    <row r="50" spans="1:17" s="33" customFormat="1" ht="24.75" thickTop="1" x14ac:dyDescent="0.25">
      <c r="A50" s="201"/>
      <c r="B50" s="202" t="s">
        <v>61</v>
      </c>
      <c r="C50" s="203">
        <f t="shared" si="24"/>
        <v>123384</v>
      </c>
      <c r="D50" s="204">
        <f>SUM(D51,D193)</f>
        <v>104810</v>
      </c>
      <c r="E50" s="208">
        <f t="shared" ref="E50" si="27">SUM(E51,E193)</f>
        <v>18574</v>
      </c>
      <c r="F50" s="363">
        <f>SUM(F51,F193)</f>
        <v>123384</v>
      </c>
      <c r="G50" s="207">
        <f t="shared" ref="G50:O50" si="28">SUM(G51,G193)</f>
        <v>0</v>
      </c>
      <c r="H50" s="208">
        <f t="shared" si="28"/>
        <v>0</v>
      </c>
      <c r="I50" s="363">
        <f t="shared" si="28"/>
        <v>0</v>
      </c>
      <c r="J50" s="204">
        <f t="shared" si="28"/>
        <v>0</v>
      </c>
      <c r="K50" s="205">
        <f t="shared" si="28"/>
        <v>0</v>
      </c>
      <c r="L50" s="206">
        <f t="shared" si="28"/>
        <v>0</v>
      </c>
      <c r="M50" s="207">
        <f t="shared" si="28"/>
        <v>0</v>
      </c>
      <c r="N50" s="205">
        <f t="shared" si="28"/>
        <v>0</v>
      </c>
      <c r="O50" s="208">
        <f t="shared" si="28"/>
        <v>0</v>
      </c>
      <c r="P50" s="209"/>
      <c r="Q50" s="26"/>
    </row>
    <row r="51" spans="1:17" s="33" customFormat="1" ht="24" x14ac:dyDescent="0.25">
      <c r="A51" s="210"/>
      <c r="B51" s="24" t="s">
        <v>62</v>
      </c>
      <c r="C51" s="211">
        <f t="shared" si="24"/>
        <v>9814</v>
      </c>
      <c r="D51" s="212">
        <f>SUM(D52,D74,D172,D186)</f>
        <v>9814</v>
      </c>
      <c r="E51" s="216">
        <f t="shared" ref="E51" si="29">SUM(E52,E74,E172,E186)</f>
        <v>0</v>
      </c>
      <c r="F51" s="364">
        <f>SUM(F52,F74,F172,F186)</f>
        <v>9814</v>
      </c>
      <c r="G51" s="215">
        <f t="shared" ref="G51:O51" si="30">SUM(G52,G74,G172,G186)</f>
        <v>0</v>
      </c>
      <c r="H51" s="216">
        <f t="shared" si="30"/>
        <v>0</v>
      </c>
      <c r="I51" s="364">
        <f t="shared" si="30"/>
        <v>0</v>
      </c>
      <c r="J51" s="212">
        <f t="shared" si="30"/>
        <v>0</v>
      </c>
      <c r="K51" s="213">
        <f t="shared" si="30"/>
        <v>0</v>
      </c>
      <c r="L51" s="214">
        <f t="shared" si="30"/>
        <v>0</v>
      </c>
      <c r="M51" s="215">
        <f t="shared" si="30"/>
        <v>0</v>
      </c>
      <c r="N51" s="213">
        <f t="shared" si="30"/>
        <v>0</v>
      </c>
      <c r="O51" s="216">
        <f t="shared" si="30"/>
        <v>0</v>
      </c>
      <c r="P51" s="217"/>
      <c r="Q51" s="26"/>
    </row>
    <row r="52" spans="1:17" s="33" customFormat="1" hidden="1" x14ac:dyDescent="0.25">
      <c r="A52" s="218">
        <v>1000</v>
      </c>
      <c r="B52" s="218" t="s">
        <v>63</v>
      </c>
      <c r="C52" s="219">
        <f t="shared" si="24"/>
        <v>0</v>
      </c>
      <c r="D52" s="220">
        <f>SUM(D53,D66)</f>
        <v>0</v>
      </c>
      <c r="E52" s="221">
        <f t="shared" ref="E52" si="31">SUM(E53,E66)</f>
        <v>0</v>
      </c>
      <c r="F52" s="222">
        <f>SUM(F53,F66)</f>
        <v>0</v>
      </c>
      <c r="G52" s="223">
        <f t="shared" ref="G52:O52" si="32">SUM(G53,G66)</f>
        <v>0</v>
      </c>
      <c r="H52" s="221">
        <f t="shared" si="32"/>
        <v>0</v>
      </c>
      <c r="I52" s="224">
        <f t="shared" si="32"/>
        <v>0</v>
      </c>
      <c r="J52" s="220">
        <f t="shared" si="32"/>
        <v>0</v>
      </c>
      <c r="K52" s="221">
        <f t="shared" si="32"/>
        <v>0</v>
      </c>
      <c r="L52" s="222">
        <f t="shared" si="32"/>
        <v>0</v>
      </c>
      <c r="M52" s="223">
        <f t="shared" si="32"/>
        <v>0</v>
      </c>
      <c r="N52" s="221">
        <f t="shared" si="32"/>
        <v>0</v>
      </c>
      <c r="O52" s="224">
        <f t="shared" si="32"/>
        <v>0</v>
      </c>
      <c r="P52" s="225"/>
      <c r="Q52" s="26"/>
    </row>
    <row r="53" spans="1:17" hidden="1" x14ac:dyDescent="0.25">
      <c r="A53" s="83">
        <v>1100</v>
      </c>
      <c r="B53" s="226" t="s">
        <v>64</v>
      </c>
      <c r="C53" s="84">
        <f t="shared" si="24"/>
        <v>0</v>
      </c>
      <c r="D53" s="95">
        <f>SUM(D54,D57,D65)</f>
        <v>0</v>
      </c>
      <c r="E53" s="96">
        <f t="shared" ref="E53" si="33">SUM(E54,E57,E65)</f>
        <v>0</v>
      </c>
      <c r="F53" s="97">
        <f>SUM(F54,F57,F65)</f>
        <v>0</v>
      </c>
      <c r="G53" s="227">
        <f t="shared" ref="G53:N53" si="34">SUM(G54,G57,G65)</f>
        <v>0</v>
      </c>
      <c r="H53" s="96">
        <f t="shared" si="34"/>
        <v>0</v>
      </c>
      <c r="I53" s="228">
        <f t="shared" si="34"/>
        <v>0</v>
      </c>
      <c r="J53" s="95">
        <f t="shared" si="34"/>
        <v>0</v>
      </c>
      <c r="K53" s="96">
        <f t="shared" si="34"/>
        <v>0</v>
      </c>
      <c r="L53" s="97">
        <f t="shared" si="34"/>
        <v>0</v>
      </c>
      <c r="M53" s="227">
        <f t="shared" si="34"/>
        <v>0</v>
      </c>
      <c r="N53" s="96">
        <f t="shared" si="34"/>
        <v>0</v>
      </c>
      <c r="O53" s="228">
        <f>SUM(O54,O57,O65)</f>
        <v>0</v>
      </c>
      <c r="P53" s="229"/>
      <c r="Q53" s="2"/>
    </row>
    <row r="54" spans="1:17" hidden="1" x14ac:dyDescent="0.25">
      <c r="A54" s="230">
        <v>1110</v>
      </c>
      <c r="B54" s="164" t="s">
        <v>65</v>
      </c>
      <c r="C54" s="176">
        <f>SUM(F54,I54,L54,O54)</f>
        <v>0</v>
      </c>
      <c r="D54" s="231">
        <f>SUM(D55:D56)</f>
        <v>0</v>
      </c>
      <c r="E54" s="232">
        <f>SUM(E55:E56)</f>
        <v>0</v>
      </c>
      <c r="F54" s="233">
        <f>SUM(F55:F56)</f>
        <v>0</v>
      </c>
      <c r="G54" s="234">
        <f t="shared" ref="G54:H54" si="35">SUM(G55:G56)</f>
        <v>0</v>
      </c>
      <c r="H54" s="232">
        <f t="shared" si="35"/>
        <v>0</v>
      </c>
      <c r="I54" s="235">
        <f>SUM(I55:I56)</f>
        <v>0</v>
      </c>
      <c r="J54" s="231">
        <f t="shared" ref="J54:K54" si="36">SUM(J55:J56)</f>
        <v>0</v>
      </c>
      <c r="K54" s="232">
        <f t="shared" si="36"/>
        <v>0</v>
      </c>
      <c r="L54" s="233">
        <f>SUM(L55:L56)</f>
        <v>0</v>
      </c>
      <c r="M54" s="234">
        <f t="shared" ref="M54:N54" si="37">SUM(M55:M56)</f>
        <v>0</v>
      </c>
      <c r="N54" s="232">
        <f t="shared" si="37"/>
        <v>0</v>
      </c>
      <c r="O54" s="235">
        <f>SUM(O55:O56)</f>
        <v>0</v>
      </c>
      <c r="P54" s="236"/>
      <c r="Q54" s="2"/>
    </row>
    <row r="55" spans="1:17" hidden="1" x14ac:dyDescent="0.25">
      <c r="A55" s="53">
        <v>1111</v>
      </c>
      <c r="B55" s="99" t="s">
        <v>66</v>
      </c>
      <c r="C55" s="100">
        <f t="shared" si="24"/>
        <v>0</v>
      </c>
      <c r="D55" s="152">
        <v>0</v>
      </c>
      <c r="E55" s="150"/>
      <c r="F55" s="108">
        <f>D55+E55</f>
        <v>0</v>
      </c>
      <c r="G55" s="149"/>
      <c r="H55" s="150"/>
      <c r="I55" s="151">
        <f>G55+H55</f>
        <v>0</v>
      </c>
      <c r="J55" s="152"/>
      <c r="K55" s="150"/>
      <c r="L55" s="108">
        <f>J55+K55</f>
        <v>0</v>
      </c>
      <c r="M55" s="149"/>
      <c r="N55" s="150"/>
      <c r="O55" s="151">
        <f>M55+N55</f>
        <v>0</v>
      </c>
      <c r="P55" s="237"/>
      <c r="Q55" s="2"/>
    </row>
    <row r="56" spans="1:17" ht="24" hidden="1" customHeight="1" x14ac:dyDescent="0.25">
      <c r="A56" s="62">
        <v>1119</v>
      </c>
      <c r="B56" s="111" t="s">
        <v>67</v>
      </c>
      <c r="C56" s="112">
        <f t="shared" si="24"/>
        <v>0</v>
      </c>
      <c r="D56" s="238">
        <v>0</v>
      </c>
      <c r="E56" s="239"/>
      <c r="F56" s="120">
        <f>D56+E56</f>
        <v>0</v>
      </c>
      <c r="G56" s="240"/>
      <c r="H56" s="239"/>
      <c r="I56" s="241">
        <f>G56+H56</f>
        <v>0</v>
      </c>
      <c r="J56" s="238"/>
      <c r="K56" s="239"/>
      <c r="L56" s="120">
        <f>J56+K56</f>
        <v>0</v>
      </c>
      <c r="M56" s="240"/>
      <c r="N56" s="239"/>
      <c r="O56" s="241">
        <f>M56+N56</f>
        <v>0</v>
      </c>
      <c r="P56" s="242"/>
      <c r="Q56" s="2"/>
    </row>
    <row r="57" spans="1:17" ht="23.25" hidden="1" customHeight="1" x14ac:dyDescent="0.25">
      <c r="A57" s="243">
        <v>1140</v>
      </c>
      <c r="B57" s="111" t="s">
        <v>68</v>
      </c>
      <c r="C57" s="112">
        <f t="shared" si="24"/>
        <v>0</v>
      </c>
      <c r="D57" s="244">
        <f>SUM(D58:D64)</f>
        <v>0</v>
      </c>
      <c r="E57" s="245">
        <f t="shared" ref="E57" si="38">SUM(E58:E64)</f>
        <v>0</v>
      </c>
      <c r="F57" s="120">
        <f>SUM(F58:F64)</f>
        <v>0</v>
      </c>
      <c r="G57" s="246">
        <f t="shared" ref="G57:N57" si="39">SUM(G58:G64)</f>
        <v>0</v>
      </c>
      <c r="H57" s="245">
        <f t="shared" si="39"/>
        <v>0</v>
      </c>
      <c r="I57" s="241">
        <f t="shared" si="39"/>
        <v>0</v>
      </c>
      <c r="J57" s="244">
        <f t="shared" si="39"/>
        <v>0</v>
      </c>
      <c r="K57" s="245">
        <f t="shared" si="39"/>
        <v>0</v>
      </c>
      <c r="L57" s="120">
        <f t="shared" si="39"/>
        <v>0</v>
      </c>
      <c r="M57" s="246">
        <f t="shared" si="39"/>
        <v>0</v>
      </c>
      <c r="N57" s="245">
        <f t="shared" si="39"/>
        <v>0</v>
      </c>
      <c r="O57" s="241">
        <f>SUM(O58:O64)</f>
        <v>0</v>
      </c>
      <c r="P57" s="242"/>
      <c r="Q57" s="2"/>
    </row>
    <row r="58" spans="1:17" hidden="1" x14ac:dyDescent="0.25">
      <c r="A58" s="62">
        <v>1141</v>
      </c>
      <c r="B58" s="111" t="s">
        <v>69</v>
      </c>
      <c r="C58" s="112">
        <f t="shared" si="24"/>
        <v>0</v>
      </c>
      <c r="D58" s="238">
        <v>0</v>
      </c>
      <c r="E58" s="239"/>
      <c r="F58" s="120">
        <f t="shared" ref="F58:F65" si="40">D58+E58</f>
        <v>0</v>
      </c>
      <c r="G58" s="240"/>
      <c r="H58" s="239"/>
      <c r="I58" s="241">
        <f t="shared" ref="I58:I65" si="41">G58+H58</f>
        <v>0</v>
      </c>
      <c r="J58" s="238"/>
      <c r="K58" s="239"/>
      <c r="L58" s="120">
        <f t="shared" ref="L58:L65" si="42">J58+K58</f>
        <v>0</v>
      </c>
      <c r="M58" s="240"/>
      <c r="N58" s="239"/>
      <c r="O58" s="241">
        <f t="shared" ref="O58:O65" si="43">M58+N58</f>
        <v>0</v>
      </c>
      <c r="P58" s="242"/>
      <c r="Q58" s="2"/>
    </row>
    <row r="59" spans="1:17" ht="24.75" hidden="1" customHeight="1" x14ac:dyDescent="0.25">
      <c r="A59" s="62">
        <v>1142</v>
      </c>
      <c r="B59" s="111" t="s">
        <v>70</v>
      </c>
      <c r="C59" s="112">
        <f t="shared" si="24"/>
        <v>0</v>
      </c>
      <c r="D59" s="238">
        <v>0</v>
      </c>
      <c r="E59" s="239"/>
      <c r="F59" s="120">
        <f t="shared" si="40"/>
        <v>0</v>
      </c>
      <c r="G59" s="240"/>
      <c r="H59" s="239"/>
      <c r="I59" s="241">
        <f t="shared" si="41"/>
        <v>0</v>
      </c>
      <c r="J59" s="238"/>
      <c r="K59" s="239"/>
      <c r="L59" s="120">
        <f t="shared" si="42"/>
        <v>0</v>
      </c>
      <c r="M59" s="240"/>
      <c r="N59" s="239"/>
      <c r="O59" s="241">
        <f t="shared" si="43"/>
        <v>0</v>
      </c>
      <c r="P59" s="242"/>
      <c r="Q59" s="2"/>
    </row>
    <row r="60" spans="1:17" ht="24" hidden="1" x14ac:dyDescent="0.25">
      <c r="A60" s="62">
        <v>1145</v>
      </c>
      <c r="B60" s="111" t="s">
        <v>71</v>
      </c>
      <c r="C60" s="112">
        <f t="shared" si="24"/>
        <v>0</v>
      </c>
      <c r="D60" s="238">
        <v>0</v>
      </c>
      <c r="E60" s="239"/>
      <c r="F60" s="120">
        <f t="shared" si="40"/>
        <v>0</v>
      </c>
      <c r="G60" s="240"/>
      <c r="H60" s="239"/>
      <c r="I60" s="241">
        <f t="shared" si="41"/>
        <v>0</v>
      </c>
      <c r="J60" s="238"/>
      <c r="K60" s="239"/>
      <c r="L60" s="120">
        <f t="shared" si="42"/>
        <v>0</v>
      </c>
      <c r="M60" s="240"/>
      <c r="N60" s="239"/>
      <c r="O60" s="241">
        <f t="shared" si="43"/>
        <v>0</v>
      </c>
      <c r="P60" s="242"/>
      <c r="Q60" s="2"/>
    </row>
    <row r="61" spans="1:17" ht="27.75" hidden="1" customHeight="1" x14ac:dyDescent="0.25">
      <c r="A61" s="62">
        <v>1146</v>
      </c>
      <c r="B61" s="111" t="s">
        <v>72</v>
      </c>
      <c r="C61" s="112">
        <f t="shared" si="24"/>
        <v>0</v>
      </c>
      <c r="D61" s="238">
        <v>0</v>
      </c>
      <c r="E61" s="239"/>
      <c r="F61" s="120">
        <f t="shared" si="40"/>
        <v>0</v>
      </c>
      <c r="G61" s="240"/>
      <c r="H61" s="239"/>
      <c r="I61" s="241">
        <f t="shared" si="41"/>
        <v>0</v>
      </c>
      <c r="J61" s="238"/>
      <c r="K61" s="239"/>
      <c r="L61" s="120">
        <f t="shared" si="42"/>
        <v>0</v>
      </c>
      <c r="M61" s="240"/>
      <c r="N61" s="239"/>
      <c r="O61" s="241">
        <f t="shared" si="43"/>
        <v>0</v>
      </c>
      <c r="P61" s="242"/>
      <c r="Q61" s="2"/>
    </row>
    <row r="62" spans="1:17" hidden="1" x14ac:dyDescent="0.25">
      <c r="A62" s="62">
        <v>1147</v>
      </c>
      <c r="B62" s="111" t="s">
        <v>73</v>
      </c>
      <c r="C62" s="112">
        <f t="shared" si="24"/>
        <v>0</v>
      </c>
      <c r="D62" s="238">
        <v>0</v>
      </c>
      <c r="E62" s="239"/>
      <c r="F62" s="120">
        <f t="shared" si="40"/>
        <v>0</v>
      </c>
      <c r="G62" s="240"/>
      <c r="H62" s="239"/>
      <c r="I62" s="241">
        <f t="shared" si="41"/>
        <v>0</v>
      </c>
      <c r="J62" s="238"/>
      <c r="K62" s="239"/>
      <c r="L62" s="120">
        <f t="shared" si="42"/>
        <v>0</v>
      </c>
      <c r="M62" s="240"/>
      <c r="N62" s="239"/>
      <c r="O62" s="241">
        <f t="shared" si="43"/>
        <v>0</v>
      </c>
      <c r="P62" s="242"/>
      <c r="Q62" s="2"/>
    </row>
    <row r="63" spans="1:17" hidden="1" x14ac:dyDescent="0.25">
      <c r="A63" s="62">
        <v>1148</v>
      </c>
      <c r="B63" s="111" t="s">
        <v>74</v>
      </c>
      <c r="C63" s="112">
        <f t="shared" si="24"/>
        <v>0</v>
      </c>
      <c r="D63" s="238">
        <v>0</v>
      </c>
      <c r="E63" s="239"/>
      <c r="F63" s="120">
        <f t="shared" si="40"/>
        <v>0</v>
      </c>
      <c r="G63" s="240"/>
      <c r="H63" s="239"/>
      <c r="I63" s="241">
        <f t="shared" si="41"/>
        <v>0</v>
      </c>
      <c r="J63" s="238"/>
      <c r="K63" s="239"/>
      <c r="L63" s="120">
        <f t="shared" si="42"/>
        <v>0</v>
      </c>
      <c r="M63" s="240"/>
      <c r="N63" s="239"/>
      <c r="O63" s="241">
        <f t="shared" si="43"/>
        <v>0</v>
      </c>
      <c r="P63" s="242"/>
      <c r="Q63" s="2"/>
    </row>
    <row r="64" spans="1:17" ht="24" hidden="1" x14ac:dyDescent="0.25">
      <c r="A64" s="62">
        <v>1149</v>
      </c>
      <c r="B64" s="111" t="s">
        <v>75</v>
      </c>
      <c r="C64" s="112">
        <f t="shared" si="24"/>
        <v>0</v>
      </c>
      <c r="D64" s="238">
        <v>0</v>
      </c>
      <c r="E64" s="239"/>
      <c r="F64" s="120">
        <f t="shared" si="40"/>
        <v>0</v>
      </c>
      <c r="G64" s="240"/>
      <c r="H64" s="239"/>
      <c r="I64" s="241">
        <f t="shared" si="41"/>
        <v>0</v>
      </c>
      <c r="J64" s="238"/>
      <c r="K64" s="239"/>
      <c r="L64" s="120">
        <f t="shared" si="42"/>
        <v>0</v>
      </c>
      <c r="M64" s="240"/>
      <c r="N64" s="239"/>
      <c r="O64" s="241">
        <f t="shared" si="43"/>
        <v>0</v>
      </c>
      <c r="P64" s="242"/>
      <c r="Q64" s="2"/>
    </row>
    <row r="65" spans="1:17" ht="24" hidden="1" x14ac:dyDescent="0.25">
      <c r="A65" s="230">
        <v>1150</v>
      </c>
      <c r="B65" s="164" t="s">
        <v>76</v>
      </c>
      <c r="C65" s="176">
        <f t="shared" si="24"/>
        <v>0</v>
      </c>
      <c r="D65" s="177">
        <v>0</v>
      </c>
      <c r="E65" s="178"/>
      <c r="F65" s="233">
        <f t="shared" si="40"/>
        <v>0</v>
      </c>
      <c r="G65" s="247"/>
      <c r="H65" s="178"/>
      <c r="I65" s="235">
        <f t="shared" si="41"/>
        <v>0</v>
      </c>
      <c r="J65" s="177"/>
      <c r="K65" s="178"/>
      <c r="L65" s="233">
        <f t="shared" si="42"/>
        <v>0</v>
      </c>
      <c r="M65" s="247"/>
      <c r="N65" s="178"/>
      <c r="O65" s="235">
        <f t="shared" si="43"/>
        <v>0</v>
      </c>
      <c r="P65" s="236"/>
      <c r="Q65" s="2"/>
    </row>
    <row r="66" spans="1:17" ht="24" hidden="1" x14ac:dyDescent="0.25">
      <c r="A66" s="83">
        <v>1200</v>
      </c>
      <c r="B66" s="226" t="s">
        <v>77</v>
      </c>
      <c r="C66" s="84">
        <f t="shared" si="24"/>
        <v>0</v>
      </c>
      <c r="D66" s="95">
        <f>SUM(D67:D68)</f>
        <v>0</v>
      </c>
      <c r="E66" s="96">
        <f t="shared" ref="E66" si="44">SUM(E67:E68)</f>
        <v>0</v>
      </c>
      <c r="F66" s="97">
        <f>SUM(F67:F68)</f>
        <v>0</v>
      </c>
      <c r="G66" s="227">
        <f t="shared" ref="G66:N66" si="45">SUM(G67:G68)</f>
        <v>0</v>
      </c>
      <c r="H66" s="96">
        <f t="shared" si="45"/>
        <v>0</v>
      </c>
      <c r="I66" s="228">
        <f t="shared" si="45"/>
        <v>0</v>
      </c>
      <c r="J66" s="95">
        <f t="shared" si="45"/>
        <v>0</v>
      </c>
      <c r="K66" s="96">
        <f t="shared" si="45"/>
        <v>0</v>
      </c>
      <c r="L66" s="97">
        <f t="shared" si="45"/>
        <v>0</v>
      </c>
      <c r="M66" s="227">
        <f t="shared" si="45"/>
        <v>0</v>
      </c>
      <c r="N66" s="96">
        <f t="shared" si="45"/>
        <v>0</v>
      </c>
      <c r="O66" s="228">
        <f>SUM(O67:O68)</f>
        <v>0</v>
      </c>
      <c r="P66" s="249"/>
      <c r="Q66" s="2"/>
    </row>
    <row r="67" spans="1:17" ht="24" hidden="1" x14ac:dyDescent="0.25">
      <c r="A67" s="629">
        <v>1210</v>
      </c>
      <c r="B67" s="99" t="s">
        <v>78</v>
      </c>
      <c r="C67" s="100">
        <f t="shared" si="24"/>
        <v>0</v>
      </c>
      <c r="D67" s="152">
        <v>0</v>
      </c>
      <c r="E67" s="150"/>
      <c r="F67" s="108">
        <f>D67+E67</f>
        <v>0</v>
      </c>
      <c r="G67" s="149"/>
      <c r="H67" s="150"/>
      <c r="I67" s="151">
        <f>G67+H67</f>
        <v>0</v>
      </c>
      <c r="J67" s="152"/>
      <c r="K67" s="150"/>
      <c r="L67" s="108">
        <f>J67+K67</f>
        <v>0</v>
      </c>
      <c r="M67" s="149"/>
      <c r="N67" s="150"/>
      <c r="O67" s="151">
        <f>M67+N67</f>
        <v>0</v>
      </c>
      <c r="P67" s="237"/>
      <c r="Q67" s="2"/>
    </row>
    <row r="68" spans="1:17" ht="24" hidden="1" x14ac:dyDescent="0.25">
      <c r="A68" s="243">
        <v>1220</v>
      </c>
      <c r="B68" s="111" t="s">
        <v>79</v>
      </c>
      <c r="C68" s="112">
        <f t="shared" si="24"/>
        <v>0</v>
      </c>
      <c r="D68" s="244">
        <f>SUM(D69:D73)</f>
        <v>0</v>
      </c>
      <c r="E68" s="245">
        <f t="shared" ref="E68" si="46">SUM(E69:E73)</f>
        <v>0</v>
      </c>
      <c r="F68" s="120">
        <f>SUM(F69:F73)</f>
        <v>0</v>
      </c>
      <c r="G68" s="246">
        <f t="shared" ref="G68:O68" si="47">SUM(G69:G73)</f>
        <v>0</v>
      </c>
      <c r="H68" s="245">
        <f t="shared" si="47"/>
        <v>0</v>
      </c>
      <c r="I68" s="241">
        <f t="shared" si="47"/>
        <v>0</v>
      </c>
      <c r="J68" s="244">
        <f t="shared" si="47"/>
        <v>0</v>
      </c>
      <c r="K68" s="245">
        <f t="shared" si="47"/>
        <v>0</v>
      </c>
      <c r="L68" s="120">
        <f t="shared" si="47"/>
        <v>0</v>
      </c>
      <c r="M68" s="246">
        <f t="shared" si="47"/>
        <v>0</v>
      </c>
      <c r="N68" s="245">
        <f t="shared" si="47"/>
        <v>0</v>
      </c>
      <c r="O68" s="241">
        <f t="shared" si="47"/>
        <v>0</v>
      </c>
      <c r="P68" s="242"/>
      <c r="Q68" s="2"/>
    </row>
    <row r="69" spans="1:17" ht="36" hidden="1" x14ac:dyDescent="0.25">
      <c r="A69" s="62">
        <v>1221</v>
      </c>
      <c r="B69" s="111" t="s">
        <v>80</v>
      </c>
      <c r="C69" s="112">
        <f t="shared" si="24"/>
        <v>0</v>
      </c>
      <c r="D69" s="238">
        <v>0</v>
      </c>
      <c r="E69" s="239"/>
      <c r="F69" s="120">
        <f t="shared" ref="F69:F73" si="48">D69+E69</f>
        <v>0</v>
      </c>
      <c r="G69" s="240"/>
      <c r="H69" s="239"/>
      <c r="I69" s="241">
        <f t="shared" ref="I69:I73" si="49">G69+H69</f>
        <v>0</v>
      </c>
      <c r="J69" s="238"/>
      <c r="K69" s="239"/>
      <c r="L69" s="120">
        <f t="shared" ref="L69:L73" si="50">J69+K69</f>
        <v>0</v>
      </c>
      <c r="M69" s="240"/>
      <c r="N69" s="239"/>
      <c r="O69" s="241">
        <f t="shared" ref="O69:O73" si="51">M69+N69</f>
        <v>0</v>
      </c>
      <c r="P69" s="242"/>
      <c r="Q69" s="2"/>
    </row>
    <row r="70" spans="1:17" hidden="1" x14ac:dyDescent="0.25">
      <c r="A70" s="62">
        <v>1223</v>
      </c>
      <c r="B70" s="111" t="s">
        <v>81</v>
      </c>
      <c r="C70" s="112">
        <f t="shared" si="24"/>
        <v>0</v>
      </c>
      <c r="D70" s="238">
        <v>0</v>
      </c>
      <c r="E70" s="239"/>
      <c r="F70" s="120">
        <f t="shared" si="48"/>
        <v>0</v>
      </c>
      <c r="G70" s="240"/>
      <c r="H70" s="239"/>
      <c r="I70" s="241">
        <f t="shared" si="49"/>
        <v>0</v>
      </c>
      <c r="J70" s="238"/>
      <c r="K70" s="239"/>
      <c r="L70" s="120">
        <f t="shared" si="50"/>
        <v>0</v>
      </c>
      <c r="M70" s="240"/>
      <c r="N70" s="239"/>
      <c r="O70" s="241">
        <f t="shared" si="51"/>
        <v>0</v>
      </c>
      <c r="P70" s="242"/>
      <c r="Q70" s="2"/>
    </row>
    <row r="71" spans="1:17" hidden="1" x14ac:dyDescent="0.25">
      <c r="A71" s="62">
        <v>1225</v>
      </c>
      <c r="B71" s="111" t="s">
        <v>82</v>
      </c>
      <c r="C71" s="112">
        <f t="shared" si="24"/>
        <v>0</v>
      </c>
      <c r="D71" s="238">
        <v>0</v>
      </c>
      <c r="E71" s="239"/>
      <c r="F71" s="120">
        <f t="shared" si="48"/>
        <v>0</v>
      </c>
      <c r="G71" s="240"/>
      <c r="H71" s="239"/>
      <c r="I71" s="241">
        <f t="shared" si="49"/>
        <v>0</v>
      </c>
      <c r="J71" s="238"/>
      <c r="K71" s="239"/>
      <c r="L71" s="120">
        <f t="shared" si="50"/>
        <v>0</v>
      </c>
      <c r="M71" s="240"/>
      <c r="N71" s="239"/>
      <c r="O71" s="241">
        <f t="shared" si="51"/>
        <v>0</v>
      </c>
      <c r="P71" s="242"/>
      <c r="Q71" s="2"/>
    </row>
    <row r="72" spans="1:17" ht="24" hidden="1" x14ac:dyDescent="0.25">
      <c r="A72" s="62">
        <v>1227</v>
      </c>
      <c r="B72" s="111" t="s">
        <v>83</v>
      </c>
      <c r="C72" s="112">
        <f t="shared" si="24"/>
        <v>0</v>
      </c>
      <c r="D72" s="238">
        <v>0</v>
      </c>
      <c r="E72" s="239"/>
      <c r="F72" s="120">
        <f t="shared" si="48"/>
        <v>0</v>
      </c>
      <c r="G72" s="240"/>
      <c r="H72" s="239"/>
      <c r="I72" s="241">
        <f t="shared" si="49"/>
        <v>0</v>
      </c>
      <c r="J72" s="238"/>
      <c r="K72" s="239"/>
      <c r="L72" s="120">
        <f t="shared" si="50"/>
        <v>0</v>
      </c>
      <c r="M72" s="240"/>
      <c r="N72" s="239"/>
      <c r="O72" s="241">
        <f t="shared" si="51"/>
        <v>0</v>
      </c>
      <c r="P72" s="242"/>
      <c r="Q72" s="2"/>
    </row>
    <row r="73" spans="1:17" ht="36" hidden="1" x14ac:dyDescent="0.25">
      <c r="A73" s="62">
        <v>1228</v>
      </c>
      <c r="B73" s="111" t="s">
        <v>84</v>
      </c>
      <c r="C73" s="112">
        <f t="shared" si="24"/>
        <v>0</v>
      </c>
      <c r="D73" s="238">
        <v>0</v>
      </c>
      <c r="E73" s="239"/>
      <c r="F73" s="120">
        <f t="shared" si="48"/>
        <v>0</v>
      </c>
      <c r="G73" s="240"/>
      <c r="H73" s="239"/>
      <c r="I73" s="241">
        <f t="shared" si="49"/>
        <v>0</v>
      </c>
      <c r="J73" s="238"/>
      <c r="K73" s="239"/>
      <c r="L73" s="120">
        <f t="shared" si="50"/>
        <v>0</v>
      </c>
      <c r="M73" s="240"/>
      <c r="N73" s="239"/>
      <c r="O73" s="241">
        <f t="shared" si="51"/>
        <v>0</v>
      </c>
      <c r="P73" s="242"/>
      <c r="Q73" s="2"/>
    </row>
    <row r="74" spans="1:17" x14ac:dyDescent="0.25">
      <c r="A74" s="218">
        <v>2000</v>
      </c>
      <c r="B74" s="218" t="s">
        <v>85</v>
      </c>
      <c r="C74" s="219">
        <f t="shared" si="24"/>
        <v>9814</v>
      </c>
      <c r="D74" s="220">
        <f>SUM(D75,D82,D129,D163,D164,D171)</f>
        <v>9814</v>
      </c>
      <c r="E74" s="224">
        <f t="shared" ref="E74" si="52">SUM(E75,E82,E129,E163,E164,E171)</f>
        <v>0</v>
      </c>
      <c r="F74" s="365">
        <f>SUM(F75,F82,F129,F163,F164,F171)</f>
        <v>9814</v>
      </c>
      <c r="G74" s="223">
        <f t="shared" ref="G74:O74" si="53">SUM(G75,G82,G129,G163,G164,G171)</f>
        <v>0</v>
      </c>
      <c r="H74" s="224">
        <f t="shared" si="53"/>
        <v>0</v>
      </c>
      <c r="I74" s="365">
        <f t="shared" si="53"/>
        <v>0</v>
      </c>
      <c r="J74" s="220">
        <f t="shared" si="53"/>
        <v>0</v>
      </c>
      <c r="K74" s="221">
        <f t="shared" si="53"/>
        <v>0</v>
      </c>
      <c r="L74" s="222">
        <f t="shared" si="53"/>
        <v>0</v>
      </c>
      <c r="M74" s="223">
        <f t="shared" si="53"/>
        <v>0</v>
      </c>
      <c r="N74" s="221">
        <f t="shared" si="53"/>
        <v>0</v>
      </c>
      <c r="O74" s="224">
        <f t="shared" si="53"/>
        <v>0</v>
      </c>
      <c r="P74" s="225"/>
      <c r="Q74" s="2"/>
    </row>
    <row r="75" spans="1:17" ht="24" hidden="1" x14ac:dyDescent="0.25">
      <c r="A75" s="83">
        <v>2100</v>
      </c>
      <c r="B75" s="226" t="s">
        <v>86</v>
      </c>
      <c r="C75" s="84">
        <f t="shared" si="24"/>
        <v>0</v>
      </c>
      <c r="D75" s="95">
        <f>SUM(D76,D79)</f>
        <v>0</v>
      </c>
      <c r="E75" s="96">
        <f t="shared" ref="E75" si="54">SUM(E76,E79)</f>
        <v>0</v>
      </c>
      <c r="F75" s="97">
        <f>SUM(F76,F79)</f>
        <v>0</v>
      </c>
      <c r="G75" s="227">
        <f t="shared" ref="G75:O75" si="55">SUM(G76,G79)</f>
        <v>0</v>
      </c>
      <c r="H75" s="96">
        <f t="shared" si="55"/>
        <v>0</v>
      </c>
      <c r="I75" s="228">
        <f t="shared" si="55"/>
        <v>0</v>
      </c>
      <c r="J75" s="95">
        <f t="shared" si="55"/>
        <v>0</v>
      </c>
      <c r="K75" s="96">
        <f t="shared" si="55"/>
        <v>0</v>
      </c>
      <c r="L75" s="97">
        <f t="shared" si="55"/>
        <v>0</v>
      </c>
      <c r="M75" s="227">
        <f t="shared" si="55"/>
        <v>0</v>
      </c>
      <c r="N75" s="96">
        <f t="shared" si="55"/>
        <v>0</v>
      </c>
      <c r="O75" s="228">
        <f t="shared" si="55"/>
        <v>0</v>
      </c>
      <c r="P75" s="249"/>
      <c r="Q75" s="2"/>
    </row>
    <row r="76" spans="1:17" ht="24" hidden="1" x14ac:dyDescent="0.25">
      <c r="A76" s="629">
        <v>2110</v>
      </c>
      <c r="B76" s="99" t="s">
        <v>87</v>
      </c>
      <c r="C76" s="100">
        <f t="shared" si="24"/>
        <v>0</v>
      </c>
      <c r="D76" s="251">
        <f>SUM(D77:D78)</f>
        <v>0</v>
      </c>
      <c r="E76" s="252">
        <f t="shared" ref="E76" si="56">SUM(E77:E78)</f>
        <v>0</v>
      </c>
      <c r="F76" s="108">
        <f>SUM(F77:F78)</f>
        <v>0</v>
      </c>
      <c r="G76" s="253">
        <f t="shared" ref="G76:O76" si="57">SUM(G77:G78)</f>
        <v>0</v>
      </c>
      <c r="H76" s="252">
        <f t="shared" si="57"/>
        <v>0</v>
      </c>
      <c r="I76" s="151">
        <f t="shared" si="57"/>
        <v>0</v>
      </c>
      <c r="J76" s="251">
        <f t="shared" si="57"/>
        <v>0</v>
      </c>
      <c r="K76" s="252">
        <f t="shared" si="57"/>
        <v>0</v>
      </c>
      <c r="L76" s="108">
        <f t="shared" si="57"/>
        <v>0</v>
      </c>
      <c r="M76" s="253">
        <f t="shared" si="57"/>
        <v>0</v>
      </c>
      <c r="N76" s="252">
        <f t="shared" si="57"/>
        <v>0</v>
      </c>
      <c r="O76" s="151">
        <f t="shared" si="57"/>
        <v>0</v>
      </c>
      <c r="P76" s="237"/>
      <c r="Q76" s="2"/>
    </row>
    <row r="77" spans="1:17" hidden="1" x14ac:dyDescent="0.25">
      <c r="A77" s="62">
        <v>2111</v>
      </c>
      <c r="B77" s="111" t="s">
        <v>88</v>
      </c>
      <c r="C77" s="112">
        <f t="shared" si="24"/>
        <v>0</v>
      </c>
      <c r="D77" s="238">
        <v>0</v>
      </c>
      <c r="E77" s="239"/>
      <c r="F77" s="120">
        <f t="shared" ref="F77:F78" si="58">D77+E77</f>
        <v>0</v>
      </c>
      <c r="G77" s="240"/>
      <c r="H77" s="239"/>
      <c r="I77" s="241">
        <f t="shared" ref="I77:I78" si="59">G77+H77</f>
        <v>0</v>
      </c>
      <c r="J77" s="238"/>
      <c r="K77" s="239"/>
      <c r="L77" s="120">
        <f t="shared" ref="L77:L78" si="60">J77+K77</f>
        <v>0</v>
      </c>
      <c r="M77" s="240"/>
      <c r="N77" s="239"/>
      <c r="O77" s="241">
        <f t="shared" ref="O77:O78" si="61">M77+N77</f>
        <v>0</v>
      </c>
      <c r="P77" s="242"/>
      <c r="Q77" s="2"/>
    </row>
    <row r="78" spans="1:17" hidden="1" x14ac:dyDescent="0.25">
      <c r="A78" s="62">
        <v>2112</v>
      </c>
      <c r="B78" s="111" t="s">
        <v>89</v>
      </c>
      <c r="C78" s="112">
        <f t="shared" si="24"/>
        <v>0</v>
      </c>
      <c r="D78" s="238">
        <v>0</v>
      </c>
      <c r="E78" s="239"/>
      <c r="F78" s="120">
        <f t="shared" si="58"/>
        <v>0</v>
      </c>
      <c r="G78" s="240"/>
      <c r="H78" s="239"/>
      <c r="I78" s="241">
        <f t="shared" si="59"/>
        <v>0</v>
      </c>
      <c r="J78" s="238"/>
      <c r="K78" s="239"/>
      <c r="L78" s="120">
        <f t="shared" si="60"/>
        <v>0</v>
      </c>
      <c r="M78" s="240"/>
      <c r="N78" s="239"/>
      <c r="O78" s="241">
        <f t="shared" si="61"/>
        <v>0</v>
      </c>
      <c r="P78" s="242"/>
      <c r="Q78" s="2"/>
    </row>
    <row r="79" spans="1:17" ht="24" hidden="1" x14ac:dyDescent="0.25">
      <c r="A79" s="243">
        <v>2120</v>
      </c>
      <c r="B79" s="111" t="s">
        <v>90</v>
      </c>
      <c r="C79" s="112">
        <f t="shared" si="24"/>
        <v>0</v>
      </c>
      <c r="D79" s="244">
        <f>SUM(D80:D81)</f>
        <v>0</v>
      </c>
      <c r="E79" s="245">
        <f t="shared" ref="E79" si="62">SUM(E80:E81)</f>
        <v>0</v>
      </c>
      <c r="F79" s="120">
        <f>SUM(F80:F81)</f>
        <v>0</v>
      </c>
      <c r="G79" s="246">
        <f t="shared" ref="G79:O79" si="63">SUM(G80:G81)</f>
        <v>0</v>
      </c>
      <c r="H79" s="245">
        <f t="shared" si="63"/>
        <v>0</v>
      </c>
      <c r="I79" s="241">
        <f t="shared" si="63"/>
        <v>0</v>
      </c>
      <c r="J79" s="244">
        <f t="shared" si="63"/>
        <v>0</v>
      </c>
      <c r="K79" s="245">
        <f t="shared" si="63"/>
        <v>0</v>
      </c>
      <c r="L79" s="120">
        <f t="shared" si="63"/>
        <v>0</v>
      </c>
      <c r="M79" s="246">
        <f t="shared" si="63"/>
        <v>0</v>
      </c>
      <c r="N79" s="245">
        <f t="shared" si="63"/>
        <v>0</v>
      </c>
      <c r="O79" s="241">
        <f t="shared" si="63"/>
        <v>0</v>
      </c>
      <c r="P79" s="242"/>
      <c r="Q79" s="2"/>
    </row>
    <row r="80" spans="1:17" hidden="1" x14ac:dyDescent="0.25">
      <c r="A80" s="62">
        <v>2121</v>
      </c>
      <c r="B80" s="111" t="s">
        <v>88</v>
      </c>
      <c r="C80" s="112">
        <f t="shared" si="24"/>
        <v>0</v>
      </c>
      <c r="D80" s="238">
        <v>0</v>
      </c>
      <c r="E80" s="239"/>
      <c r="F80" s="120">
        <f t="shared" ref="F80:F81" si="64">D80+E80</f>
        <v>0</v>
      </c>
      <c r="G80" s="240"/>
      <c r="H80" s="239"/>
      <c r="I80" s="241">
        <f t="shared" ref="I80:I81" si="65">G80+H80</f>
        <v>0</v>
      </c>
      <c r="J80" s="238"/>
      <c r="K80" s="239"/>
      <c r="L80" s="120">
        <f t="shared" ref="L80:L81" si="66">J80+K80</f>
        <v>0</v>
      </c>
      <c r="M80" s="240"/>
      <c r="N80" s="239"/>
      <c r="O80" s="241">
        <f t="shared" ref="O80:O81" si="67">M80+N80</f>
        <v>0</v>
      </c>
      <c r="P80" s="242"/>
      <c r="Q80" s="2"/>
    </row>
    <row r="81" spans="1:17" hidden="1" x14ac:dyDescent="0.25">
      <c r="A81" s="62">
        <v>2122</v>
      </c>
      <c r="B81" s="111" t="s">
        <v>89</v>
      </c>
      <c r="C81" s="112">
        <f t="shared" si="24"/>
        <v>0</v>
      </c>
      <c r="D81" s="238">
        <v>0</v>
      </c>
      <c r="E81" s="239"/>
      <c r="F81" s="120">
        <f t="shared" si="64"/>
        <v>0</v>
      </c>
      <c r="G81" s="240"/>
      <c r="H81" s="239"/>
      <c r="I81" s="241">
        <f t="shared" si="65"/>
        <v>0</v>
      </c>
      <c r="J81" s="238"/>
      <c r="K81" s="239"/>
      <c r="L81" s="120">
        <f t="shared" si="66"/>
        <v>0</v>
      </c>
      <c r="M81" s="240"/>
      <c r="N81" s="239"/>
      <c r="O81" s="241">
        <f t="shared" si="67"/>
        <v>0</v>
      </c>
      <c r="P81" s="242"/>
      <c r="Q81" s="2"/>
    </row>
    <row r="82" spans="1:17" x14ac:dyDescent="0.25">
      <c r="A82" s="83">
        <v>2200</v>
      </c>
      <c r="B82" s="226" t="s">
        <v>91</v>
      </c>
      <c r="C82" s="84">
        <f t="shared" si="24"/>
        <v>9814</v>
      </c>
      <c r="D82" s="95">
        <f>SUM(D83,D88,D94,D102,D111,D115,D121,D127)</f>
        <v>9814</v>
      </c>
      <c r="E82" s="228">
        <f t="shared" ref="E82" si="68">SUM(E83,E88,E94,E102,E111,E115,E121,E127)</f>
        <v>0</v>
      </c>
      <c r="F82" s="366">
        <f>SUM(F83,F88,F94,F102,F111,F115,F121,F127)</f>
        <v>9814</v>
      </c>
      <c r="G82" s="227">
        <f t="shared" ref="G82:O82" si="69">SUM(G83,G88,G94,G102,G111,G115,G121,G127)</f>
        <v>0</v>
      </c>
      <c r="H82" s="228">
        <f t="shared" si="69"/>
        <v>0</v>
      </c>
      <c r="I82" s="366">
        <f t="shared" si="69"/>
        <v>0</v>
      </c>
      <c r="J82" s="95">
        <f t="shared" si="69"/>
        <v>0</v>
      </c>
      <c r="K82" s="96">
        <f t="shared" si="69"/>
        <v>0</v>
      </c>
      <c r="L82" s="97">
        <f t="shared" si="69"/>
        <v>0</v>
      </c>
      <c r="M82" s="227">
        <f t="shared" si="69"/>
        <v>0</v>
      </c>
      <c r="N82" s="96">
        <f t="shared" si="69"/>
        <v>0</v>
      </c>
      <c r="O82" s="228">
        <f t="shared" si="69"/>
        <v>0</v>
      </c>
      <c r="P82" s="254"/>
      <c r="Q82" s="2"/>
    </row>
    <row r="83" spans="1:17" hidden="1" x14ac:dyDescent="0.25">
      <c r="A83" s="230">
        <v>2210</v>
      </c>
      <c r="B83" s="164" t="s">
        <v>92</v>
      </c>
      <c r="C83" s="176">
        <f t="shared" si="24"/>
        <v>0</v>
      </c>
      <c r="D83" s="231">
        <f>SUM(D84:D87)</f>
        <v>0</v>
      </c>
      <c r="E83" s="232">
        <f t="shared" ref="E83" si="70">SUM(E84:E87)</f>
        <v>0</v>
      </c>
      <c r="F83" s="233">
        <f>SUM(F84:F87)</f>
        <v>0</v>
      </c>
      <c r="G83" s="234">
        <f t="shared" ref="G83:O83" si="71">SUM(G84:G87)</f>
        <v>0</v>
      </c>
      <c r="H83" s="232">
        <f t="shared" si="71"/>
        <v>0</v>
      </c>
      <c r="I83" s="235">
        <f t="shared" si="71"/>
        <v>0</v>
      </c>
      <c r="J83" s="231">
        <f t="shared" si="71"/>
        <v>0</v>
      </c>
      <c r="K83" s="232">
        <f t="shared" si="71"/>
        <v>0</v>
      </c>
      <c r="L83" s="233">
        <f t="shared" si="71"/>
        <v>0</v>
      </c>
      <c r="M83" s="234">
        <f t="shared" si="71"/>
        <v>0</v>
      </c>
      <c r="N83" s="232">
        <f t="shared" si="71"/>
        <v>0</v>
      </c>
      <c r="O83" s="235">
        <f t="shared" si="71"/>
        <v>0</v>
      </c>
      <c r="P83" s="236"/>
      <c r="Q83" s="2"/>
    </row>
    <row r="84" spans="1:17" hidden="1" x14ac:dyDescent="0.25">
      <c r="A84" s="53">
        <v>2211</v>
      </c>
      <c r="B84" s="99" t="s">
        <v>93</v>
      </c>
      <c r="C84" s="100">
        <f t="shared" si="24"/>
        <v>0</v>
      </c>
      <c r="D84" s="152">
        <v>0</v>
      </c>
      <c r="E84" s="150"/>
      <c r="F84" s="108">
        <f t="shared" ref="F84:F87" si="72">D84+E84</f>
        <v>0</v>
      </c>
      <c r="G84" s="149"/>
      <c r="H84" s="150"/>
      <c r="I84" s="151">
        <f t="shared" ref="I84:I87" si="73">G84+H84</f>
        <v>0</v>
      </c>
      <c r="J84" s="152"/>
      <c r="K84" s="150"/>
      <c r="L84" s="108">
        <f t="shared" ref="L84:L87" si="74">J84+K84</f>
        <v>0</v>
      </c>
      <c r="M84" s="149"/>
      <c r="N84" s="150"/>
      <c r="O84" s="151">
        <f t="shared" ref="O84:O87" si="75">M84+N84</f>
        <v>0</v>
      </c>
      <c r="P84" s="237"/>
      <c r="Q84" s="2"/>
    </row>
    <row r="85" spans="1:17" ht="24" hidden="1" x14ac:dyDescent="0.25">
      <c r="A85" s="62">
        <v>2212</v>
      </c>
      <c r="B85" s="111" t="s">
        <v>94</v>
      </c>
      <c r="C85" s="112">
        <f t="shared" si="24"/>
        <v>0</v>
      </c>
      <c r="D85" s="238">
        <v>0</v>
      </c>
      <c r="E85" s="239"/>
      <c r="F85" s="120">
        <f t="shared" si="72"/>
        <v>0</v>
      </c>
      <c r="G85" s="240"/>
      <c r="H85" s="239"/>
      <c r="I85" s="241">
        <f t="shared" si="73"/>
        <v>0</v>
      </c>
      <c r="J85" s="238"/>
      <c r="K85" s="239"/>
      <c r="L85" s="120">
        <f t="shared" si="74"/>
        <v>0</v>
      </c>
      <c r="M85" s="240"/>
      <c r="N85" s="239"/>
      <c r="O85" s="241">
        <f t="shared" si="75"/>
        <v>0</v>
      </c>
      <c r="P85" s="242"/>
      <c r="Q85" s="2"/>
    </row>
    <row r="86" spans="1:17" ht="24" hidden="1" x14ac:dyDescent="0.25">
      <c r="A86" s="62">
        <v>2214</v>
      </c>
      <c r="B86" s="111" t="s">
        <v>95</v>
      </c>
      <c r="C86" s="112">
        <f t="shared" si="24"/>
        <v>0</v>
      </c>
      <c r="D86" s="238">
        <v>0</v>
      </c>
      <c r="E86" s="239"/>
      <c r="F86" s="120">
        <f t="shared" si="72"/>
        <v>0</v>
      </c>
      <c r="G86" s="240"/>
      <c r="H86" s="239"/>
      <c r="I86" s="241">
        <f t="shared" si="73"/>
        <v>0</v>
      </c>
      <c r="J86" s="238"/>
      <c r="K86" s="239"/>
      <c r="L86" s="120">
        <f t="shared" si="74"/>
        <v>0</v>
      </c>
      <c r="M86" s="240"/>
      <c r="N86" s="239"/>
      <c r="O86" s="241">
        <f t="shared" si="75"/>
        <v>0</v>
      </c>
      <c r="P86" s="242"/>
      <c r="Q86" s="2"/>
    </row>
    <row r="87" spans="1:17" hidden="1" x14ac:dyDescent="0.25">
      <c r="A87" s="62">
        <v>2219</v>
      </c>
      <c r="B87" s="111" t="s">
        <v>96</v>
      </c>
      <c r="C87" s="112">
        <f t="shared" si="24"/>
        <v>0</v>
      </c>
      <c r="D87" s="238">
        <v>0</v>
      </c>
      <c r="E87" s="239"/>
      <c r="F87" s="120">
        <f t="shared" si="72"/>
        <v>0</v>
      </c>
      <c r="G87" s="240"/>
      <c r="H87" s="239"/>
      <c r="I87" s="241">
        <f t="shared" si="73"/>
        <v>0</v>
      </c>
      <c r="J87" s="238"/>
      <c r="K87" s="239"/>
      <c r="L87" s="120">
        <f t="shared" si="74"/>
        <v>0</v>
      </c>
      <c r="M87" s="240"/>
      <c r="N87" s="239"/>
      <c r="O87" s="241">
        <f t="shared" si="75"/>
        <v>0</v>
      </c>
      <c r="P87" s="242"/>
      <c r="Q87" s="2"/>
    </row>
    <row r="88" spans="1:17" hidden="1" x14ac:dyDescent="0.25">
      <c r="A88" s="243">
        <v>2220</v>
      </c>
      <c r="B88" s="111" t="s">
        <v>97</v>
      </c>
      <c r="C88" s="112">
        <f t="shared" si="24"/>
        <v>0</v>
      </c>
      <c r="D88" s="244">
        <f>SUM(D89:D93)</f>
        <v>0</v>
      </c>
      <c r="E88" s="245">
        <f t="shared" ref="E88" si="76">SUM(E89:E93)</f>
        <v>0</v>
      </c>
      <c r="F88" s="120">
        <f>SUM(F89:F93)</f>
        <v>0</v>
      </c>
      <c r="G88" s="246">
        <f t="shared" ref="G88:O88" si="77">SUM(G89:G93)</f>
        <v>0</v>
      </c>
      <c r="H88" s="245">
        <f t="shared" si="77"/>
        <v>0</v>
      </c>
      <c r="I88" s="241">
        <f t="shared" si="77"/>
        <v>0</v>
      </c>
      <c r="J88" s="244">
        <f t="shared" si="77"/>
        <v>0</v>
      </c>
      <c r="K88" s="245">
        <f t="shared" si="77"/>
        <v>0</v>
      </c>
      <c r="L88" s="120">
        <f t="shared" si="77"/>
        <v>0</v>
      </c>
      <c r="M88" s="246">
        <f t="shared" si="77"/>
        <v>0</v>
      </c>
      <c r="N88" s="245">
        <f t="shared" si="77"/>
        <v>0</v>
      </c>
      <c r="O88" s="241">
        <f t="shared" si="77"/>
        <v>0</v>
      </c>
      <c r="P88" s="242"/>
      <c r="Q88" s="2"/>
    </row>
    <row r="89" spans="1:17" hidden="1" x14ac:dyDescent="0.25">
      <c r="A89" s="62">
        <v>2221</v>
      </c>
      <c r="B89" s="111" t="s">
        <v>98</v>
      </c>
      <c r="C89" s="112">
        <f t="shared" si="24"/>
        <v>0</v>
      </c>
      <c r="D89" s="238">
        <v>0</v>
      </c>
      <c r="E89" s="239"/>
      <c r="F89" s="120">
        <f t="shared" ref="F89:F93" si="78">D89+E89</f>
        <v>0</v>
      </c>
      <c r="G89" s="240"/>
      <c r="H89" s="239"/>
      <c r="I89" s="241">
        <f t="shared" ref="I89:I93" si="79">G89+H89</f>
        <v>0</v>
      </c>
      <c r="J89" s="238"/>
      <c r="K89" s="239"/>
      <c r="L89" s="120">
        <f t="shared" ref="L89:L93" si="80">J89+K89</f>
        <v>0</v>
      </c>
      <c r="M89" s="240"/>
      <c r="N89" s="239"/>
      <c r="O89" s="241">
        <f t="shared" ref="O89:O93" si="81">M89+N89</f>
        <v>0</v>
      </c>
      <c r="P89" s="242"/>
      <c r="Q89" s="2"/>
    </row>
    <row r="90" spans="1:17" hidden="1" x14ac:dyDescent="0.25">
      <c r="A90" s="62">
        <v>2222</v>
      </c>
      <c r="B90" s="111" t="s">
        <v>99</v>
      </c>
      <c r="C90" s="112">
        <f t="shared" si="24"/>
        <v>0</v>
      </c>
      <c r="D90" s="238">
        <v>0</v>
      </c>
      <c r="E90" s="239"/>
      <c r="F90" s="120">
        <f t="shared" si="78"/>
        <v>0</v>
      </c>
      <c r="G90" s="240"/>
      <c r="H90" s="239"/>
      <c r="I90" s="241">
        <f t="shared" si="79"/>
        <v>0</v>
      </c>
      <c r="J90" s="238"/>
      <c r="K90" s="239"/>
      <c r="L90" s="120">
        <f t="shared" si="80"/>
        <v>0</v>
      </c>
      <c r="M90" s="240"/>
      <c r="N90" s="239"/>
      <c r="O90" s="241">
        <f t="shared" si="81"/>
        <v>0</v>
      </c>
      <c r="P90" s="242"/>
      <c r="Q90" s="2"/>
    </row>
    <row r="91" spans="1:17" hidden="1" x14ac:dyDescent="0.25">
      <c r="A91" s="62">
        <v>2223</v>
      </c>
      <c r="B91" s="111" t="s">
        <v>100</v>
      </c>
      <c r="C91" s="112">
        <f t="shared" si="24"/>
        <v>0</v>
      </c>
      <c r="D91" s="238">
        <v>0</v>
      </c>
      <c r="E91" s="239"/>
      <c r="F91" s="120">
        <f t="shared" si="78"/>
        <v>0</v>
      </c>
      <c r="G91" s="240"/>
      <c r="H91" s="239"/>
      <c r="I91" s="241">
        <f t="shared" si="79"/>
        <v>0</v>
      </c>
      <c r="J91" s="238"/>
      <c r="K91" s="239"/>
      <c r="L91" s="120">
        <f t="shared" si="80"/>
        <v>0</v>
      </c>
      <c r="M91" s="240"/>
      <c r="N91" s="239"/>
      <c r="O91" s="241">
        <f t="shared" si="81"/>
        <v>0</v>
      </c>
      <c r="P91" s="242"/>
      <c r="Q91" s="2"/>
    </row>
    <row r="92" spans="1:17" ht="36" hidden="1" x14ac:dyDescent="0.25">
      <c r="A92" s="62">
        <v>2224</v>
      </c>
      <c r="B92" s="111" t="s">
        <v>101</v>
      </c>
      <c r="C92" s="112">
        <f t="shared" si="24"/>
        <v>0</v>
      </c>
      <c r="D92" s="238">
        <v>0</v>
      </c>
      <c r="E92" s="239"/>
      <c r="F92" s="120">
        <f t="shared" si="78"/>
        <v>0</v>
      </c>
      <c r="G92" s="240"/>
      <c r="H92" s="239"/>
      <c r="I92" s="241">
        <f t="shared" si="79"/>
        <v>0</v>
      </c>
      <c r="J92" s="238"/>
      <c r="K92" s="239"/>
      <c r="L92" s="120">
        <f t="shared" si="80"/>
        <v>0</v>
      </c>
      <c r="M92" s="240"/>
      <c r="N92" s="239"/>
      <c r="O92" s="241">
        <f t="shared" si="81"/>
        <v>0</v>
      </c>
      <c r="P92" s="242"/>
      <c r="Q92" s="2"/>
    </row>
    <row r="93" spans="1:17" hidden="1" x14ac:dyDescent="0.25">
      <c r="A93" s="62">
        <v>2229</v>
      </c>
      <c r="B93" s="111" t="s">
        <v>102</v>
      </c>
      <c r="C93" s="112">
        <f t="shared" si="24"/>
        <v>0</v>
      </c>
      <c r="D93" s="238">
        <v>0</v>
      </c>
      <c r="E93" s="239"/>
      <c r="F93" s="120">
        <f t="shared" si="78"/>
        <v>0</v>
      </c>
      <c r="G93" s="240"/>
      <c r="H93" s="239"/>
      <c r="I93" s="241">
        <f t="shared" si="79"/>
        <v>0</v>
      </c>
      <c r="J93" s="238"/>
      <c r="K93" s="239"/>
      <c r="L93" s="120">
        <f t="shared" si="80"/>
        <v>0</v>
      </c>
      <c r="M93" s="240"/>
      <c r="N93" s="239"/>
      <c r="O93" s="241">
        <f t="shared" si="81"/>
        <v>0</v>
      </c>
      <c r="P93" s="242"/>
      <c r="Q93" s="2"/>
    </row>
    <row r="94" spans="1:17" ht="24" hidden="1" x14ac:dyDescent="0.25">
      <c r="A94" s="243">
        <v>2230</v>
      </c>
      <c r="B94" s="111" t="s">
        <v>103</v>
      </c>
      <c r="C94" s="112">
        <f t="shared" si="24"/>
        <v>0</v>
      </c>
      <c r="D94" s="244">
        <f>SUM(D95:D101)</f>
        <v>0</v>
      </c>
      <c r="E94" s="245">
        <f t="shared" ref="E94" si="82">SUM(E95:E101)</f>
        <v>0</v>
      </c>
      <c r="F94" s="120">
        <f>SUM(F95:F101)</f>
        <v>0</v>
      </c>
      <c r="G94" s="246">
        <f t="shared" ref="G94:N94" si="83">SUM(G95:G101)</f>
        <v>0</v>
      </c>
      <c r="H94" s="245">
        <f t="shared" si="83"/>
        <v>0</v>
      </c>
      <c r="I94" s="241">
        <f t="shared" si="83"/>
        <v>0</v>
      </c>
      <c r="J94" s="244">
        <f t="shared" si="83"/>
        <v>0</v>
      </c>
      <c r="K94" s="245">
        <f t="shared" si="83"/>
        <v>0</v>
      </c>
      <c r="L94" s="120">
        <f t="shared" si="83"/>
        <v>0</v>
      </c>
      <c r="M94" s="246">
        <f t="shared" si="83"/>
        <v>0</v>
      </c>
      <c r="N94" s="245">
        <f t="shared" si="83"/>
        <v>0</v>
      </c>
      <c r="O94" s="241">
        <f>SUM(O95:O101)</f>
        <v>0</v>
      </c>
      <c r="P94" s="242"/>
      <c r="Q94" s="2"/>
    </row>
    <row r="95" spans="1:17" hidden="1" x14ac:dyDescent="0.25">
      <c r="A95" s="62">
        <v>2231</v>
      </c>
      <c r="B95" s="111" t="s">
        <v>104</v>
      </c>
      <c r="C95" s="112">
        <f t="shared" si="24"/>
        <v>0</v>
      </c>
      <c r="D95" s="238">
        <v>0</v>
      </c>
      <c r="E95" s="239"/>
      <c r="F95" s="120">
        <f t="shared" ref="F95:F101" si="84">D95+E95</f>
        <v>0</v>
      </c>
      <c r="G95" s="240"/>
      <c r="H95" s="239"/>
      <c r="I95" s="241">
        <f t="shared" ref="I95:I101" si="85">G95+H95</f>
        <v>0</v>
      </c>
      <c r="J95" s="238"/>
      <c r="K95" s="239"/>
      <c r="L95" s="120">
        <f t="shared" ref="L95:L101" si="86">J95+K95</f>
        <v>0</v>
      </c>
      <c r="M95" s="240"/>
      <c r="N95" s="239"/>
      <c r="O95" s="241">
        <f t="shared" ref="O95:O101" si="87">M95+N95</f>
        <v>0</v>
      </c>
      <c r="P95" s="242"/>
      <c r="Q95" s="2"/>
    </row>
    <row r="96" spans="1:17" ht="24" hidden="1" x14ac:dyDescent="0.25">
      <c r="A96" s="62">
        <v>2232</v>
      </c>
      <c r="B96" s="111" t="s">
        <v>105</v>
      </c>
      <c r="C96" s="112">
        <f t="shared" si="24"/>
        <v>0</v>
      </c>
      <c r="D96" s="238">
        <v>0</v>
      </c>
      <c r="E96" s="239"/>
      <c r="F96" s="120">
        <f t="shared" si="84"/>
        <v>0</v>
      </c>
      <c r="G96" s="240"/>
      <c r="H96" s="239"/>
      <c r="I96" s="241">
        <f t="shared" si="85"/>
        <v>0</v>
      </c>
      <c r="J96" s="238"/>
      <c r="K96" s="239"/>
      <c r="L96" s="120">
        <f t="shared" si="86"/>
        <v>0</v>
      </c>
      <c r="M96" s="240"/>
      <c r="N96" s="239"/>
      <c r="O96" s="241">
        <f t="shared" si="87"/>
        <v>0</v>
      </c>
      <c r="P96" s="242"/>
      <c r="Q96" s="2"/>
    </row>
    <row r="97" spans="1:17" hidden="1" x14ac:dyDescent="0.25">
      <c r="A97" s="53">
        <v>2233</v>
      </c>
      <c r="B97" s="99" t="s">
        <v>106</v>
      </c>
      <c r="C97" s="100">
        <f t="shared" si="24"/>
        <v>0</v>
      </c>
      <c r="D97" s="152">
        <v>0</v>
      </c>
      <c r="E97" s="150"/>
      <c r="F97" s="108">
        <f t="shared" si="84"/>
        <v>0</v>
      </c>
      <c r="G97" s="149"/>
      <c r="H97" s="150"/>
      <c r="I97" s="151">
        <f t="shared" si="85"/>
        <v>0</v>
      </c>
      <c r="J97" s="152"/>
      <c r="K97" s="150"/>
      <c r="L97" s="108">
        <f t="shared" si="86"/>
        <v>0</v>
      </c>
      <c r="M97" s="149"/>
      <c r="N97" s="150"/>
      <c r="O97" s="151">
        <f t="shared" si="87"/>
        <v>0</v>
      </c>
      <c r="P97" s="237"/>
      <c r="Q97" s="2"/>
    </row>
    <row r="98" spans="1:17" ht="24" hidden="1" x14ac:dyDescent="0.25">
      <c r="A98" s="62">
        <v>2234</v>
      </c>
      <c r="B98" s="111" t="s">
        <v>107</v>
      </c>
      <c r="C98" s="112">
        <f t="shared" si="24"/>
        <v>0</v>
      </c>
      <c r="D98" s="238">
        <v>0</v>
      </c>
      <c r="E98" s="239"/>
      <c r="F98" s="120">
        <f t="shared" si="84"/>
        <v>0</v>
      </c>
      <c r="G98" s="240"/>
      <c r="H98" s="239"/>
      <c r="I98" s="241">
        <f t="shared" si="85"/>
        <v>0</v>
      </c>
      <c r="J98" s="238"/>
      <c r="K98" s="239"/>
      <c r="L98" s="120">
        <f t="shared" si="86"/>
        <v>0</v>
      </c>
      <c r="M98" s="240"/>
      <c r="N98" s="239"/>
      <c r="O98" s="241">
        <f t="shared" si="87"/>
        <v>0</v>
      </c>
      <c r="P98" s="242"/>
      <c r="Q98" s="2"/>
    </row>
    <row r="99" spans="1:17" hidden="1" x14ac:dyDescent="0.25">
      <c r="A99" s="62">
        <v>2235</v>
      </c>
      <c r="B99" s="111" t="s">
        <v>108</v>
      </c>
      <c r="C99" s="112">
        <f t="shared" si="24"/>
        <v>0</v>
      </c>
      <c r="D99" s="238">
        <v>0</v>
      </c>
      <c r="E99" s="239"/>
      <c r="F99" s="120">
        <f t="shared" si="84"/>
        <v>0</v>
      </c>
      <c r="G99" s="240"/>
      <c r="H99" s="239"/>
      <c r="I99" s="241">
        <f t="shared" si="85"/>
        <v>0</v>
      </c>
      <c r="J99" s="238"/>
      <c r="K99" s="239"/>
      <c r="L99" s="120">
        <f t="shared" si="86"/>
        <v>0</v>
      </c>
      <c r="M99" s="240"/>
      <c r="N99" s="239"/>
      <c r="O99" s="241">
        <f t="shared" si="87"/>
        <v>0</v>
      </c>
      <c r="P99" s="242"/>
      <c r="Q99" s="2"/>
    </row>
    <row r="100" spans="1:17" hidden="1" x14ac:dyDescent="0.25">
      <c r="A100" s="62">
        <v>2236</v>
      </c>
      <c r="B100" s="111" t="s">
        <v>109</v>
      </c>
      <c r="C100" s="112">
        <f t="shared" si="24"/>
        <v>0</v>
      </c>
      <c r="D100" s="238">
        <v>0</v>
      </c>
      <c r="E100" s="239"/>
      <c r="F100" s="120">
        <f t="shared" si="84"/>
        <v>0</v>
      </c>
      <c r="G100" s="240"/>
      <c r="H100" s="239"/>
      <c r="I100" s="241">
        <f t="shared" si="85"/>
        <v>0</v>
      </c>
      <c r="J100" s="238"/>
      <c r="K100" s="239"/>
      <c r="L100" s="120">
        <f t="shared" si="86"/>
        <v>0</v>
      </c>
      <c r="M100" s="240"/>
      <c r="N100" s="239"/>
      <c r="O100" s="241">
        <f t="shared" si="87"/>
        <v>0</v>
      </c>
      <c r="P100" s="242"/>
      <c r="Q100" s="2"/>
    </row>
    <row r="101" spans="1:17" hidden="1" x14ac:dyDescent="0.25">
      <c r="A101" s="62">
        <v>2239</v>
      </c>
      <c r="B101" s="111" t="s">
        <v>110</v>
      </c>
      <c r="C101" s="112">
        <f t="shared" si="24"/>
        <v>0</v>
      </c>
      <c r="D101" s="238">
        <v>0</v>
      </c>
      <c r="E101" s="239"/>
      <c r="F101" s="120">
        <f t="shared" si="84"/>
        <v>0</v>
      </c>
      <c r="G101" s="240"/>
      <c r="H101" s="239"/>
      <c r="I101" s="241">
        <f t="shared" si="85"/>
        <v>0</v>
      </c>
      <c r="J101" s="238"/>
      <c r="K101" s="239"/>
      <c r="L101" s="120">
        <f t="shared" si="86"/>
        <v>0</v>
      </c>
      <c r="M101" s="240"/>
      <c r="N101" s="239"/>
      <c r="O101" s="241">
        <f t="shared" si="87"/>
        <v>0</v>
      </c>
      <c r="P101" s="242"/>
      <c r="Q101" s="2"/>
    </row>
    <row r="102" spans="1:17" ht="24" x14ac:dyDescent="0.25">
      <c r="A102" s="243">
        <v>2240</v>
      </c>
      <c r="B102" s="111" t="s">
        <v>111</v>
      </c>
      <c r="C102" s="112">
        <f t="shared" si="24"/>
        <v>9814</v>
      </c>
      <c r="D102" s="244">
        <f>SUM(D103:D110)</f>
        <v>9814</v>
      </c>
      <c r="E102" s="241">
        <f t="shared" ref="E102" si="88">SUM(E103:E110)</f>
        <v>0</v>
      </c>
      <c r="F102" s="368">
        <f>SUM(F103:F110)</f>
        <v>9814</v>
      </c>
      <c r="G102" s="246">
        <f t="shared" ref="G102:N102" si="89">SUM(G103:G110)</f>
        <v>0</v>
      </c>
      <c r="H102" s="241">
        <f t="shared" si="89"/>
        <v>0</v>
      </c>
      <c r="I102" s="368">
        <f t="shared" si="89"/>
        <v>0</v>
      </c>
      <c r="J102" s="244">
        <f t="shared" si="89"/>
        <v>0</v>
      </c>
      <c r="K102" s="245">
        <f t="shared" si="89"/>
        <v>0</v>
      </c>
      <c r="L102" s="120">
        <f t="shared" si="89"/>
        <v>0</v>
      </c>
      <c r="M102" s="246">
        <f t="shared" si="89"/>
        <v>0</v>
      </c>
      <c r="N102" s="245">
        <f t="shared" si="89"/>
        <v>0</v>
      </c>
      <c r="O102" s="241">
        <f>SUM(O103:O110)</f>
        <v>0</v>
      </c>
      <c r="P102" s="242"/>
      <c r="Q102" s="2"/>
    </row>
    <row r="103" spans="1:17" x14ac:dyDescent="0.25">
      <c r="A103" s="62">
        <v>2241</v>
      </c>
      <c r="B103" s="111" t="s">
        <v>112</v>
      </c>
      <c r="C103" s="112">
        <f t="shared" si="24"/>
        <v>9814</v>
      </c>
      <c r="D103" s="238">
        <v>9814</v>
      </c>
      <c r="E103" s="367"/>
      <c r="F103" s="368">
        <f t="shared" ref="F103:F110" si="90">D103+E103</f>
        <v>9814</v>
      </c>
      <c r="G103" s="240"/>
      <c r="H103" s="367"/>
      <c r="I103" s="368">
        <f t="shared" ref="I103:I110" si="91">G103+H103</f>
        <v>0</v>
      </c>
      <c r="J103" s="238"/>
      <c r="K103" s="239"/>
      <c r="L103" s="120">
        <f t="shared" ref="L103:L110" si="92">J103+K103</f>
        <v>0</v>
      </c>
      <c r="M103" s="240"/>
      <c r="N103" s="239"/>
      <c r="O103" s="241">
        <f t="shared" ref="O103:O110" si="93">M103+N103</f>
        <v>0</v>
      </c>
      <c r="P103" s="242"/>
      <c r="Q103" s="2"/>
    </row>
    <row r="104" spans="1:17" hidden="1" x14ac:dyDescent="0.25">
      <c r="A104" s="62">
        <v>2242</v>
      </c>
      <c r="B104" s="111" t="s">
        <v>113</v>
      </c>
      <c r="C104" s="112">
        <f t="shared" si="24"/>
        <v>0</v>
      </c>
      <c r="D104" s="238">
        <v>0</v>
      </c>
      <c r="E104" s="239"/>
      <c r="F104" s="120">
        <f t="shared" si="90"/>
        <v>0</v>
      </c>
      <c r="G104" s="240"/>
      <c r="H104" s="239"/>
      <c r="I104" s="241">
        <f t="shared" si="91"/>
        <v>0</v>
      </c>
      <c r="J104" s="238"/>
      <c r="K104" s="239"/>
      <c r="L104" s="120">
        <f t="shared" si="92"/>
        <v>0</v>
      </c>
      <c r="M104" s="240"/>
      <c r="N104" s="239"/>
      <c r="O104" s="241">
        <f t="shared" si="93"/>
        <v>0</v>
      </c>
      <c r="P104" s="242"/>
      <c r="Q104" s="2"/>
    </row>
    <row r="105" spans="1:17" ht="24" hidden="1" x14ac:dyDescent="0.25">
      <c r="A105" s="62">
        <v>2243</v>
      </c>
      <c r="B105" s="111" t="s">
        <v>114</v>
      </c>
      <c r="C105" s="112">
        <f t="shared" si="24"/>
        <v>0</v>
      </c>
      <c r="D105" s="238">
        <v>0</v>
      </c>
      <c r="E105" s="239"/>
      <c r="F105" s="120">
        <f t="shared" si="90"/>
        <v>0</v>
      </c>
      <c r="G105" s="240"/>
      <c r="H105" s="239"/>
      <c r="I105" s="241">
        <f t="shared" si="91"/>
        <v>0</v>
      </c>
      <c r="J105" s="238"/>
      <c r="K105" s="239"/>
      <c r="L105" s="120">
        <f t="shared" si="92"/>
        <v>0</v>
      </c>
      <c r="M105" s="240"/>
      <c r="N105" s="239"/>
      <c r="O105" s="241">
        <f t="shared" si="93"/>
        <v>0</v>
      </c>
      <c r="P105" s="242"/>
      <c r="Q105" s="2"/>
    </row>
    <row r="106" spans="1:17" hidden="1" x14ac:dyDescent="0.25">
      <c r="A106" s="62">
        <v>2244</v>
      </c>
      <c r="B106" s="111" t="s">
        <v>115</v>
      </c>
      <c r="C106" s="112">
        <f t="shared" si="24"/>
        <v>0</v>
      </c>
      <c r="D106" s="238">
        <v>0</v>
      </c>
      <c r="E106" s="239"/>
      <c r="F106" s="120">
        <f t="shared" si="90"/>
        <v>0</v>
      </c>
      <c r="G106" s="240"/>
      <c r="H106" s="239"/>
      <c r="I106" s="241">
        <f t="shared" si="91"/>
        <v>0</v>
      </c>
      <c r="J106" s="238"/>
      <c r="K106" s="239"/>
      <c r="L106" s="120">
        <f t="shared" si="92"/>
        <v>0</v>
      </c>
      <c r="M106" s="240"/>
      <c r="N106" s="239"/>
      <c r="O106" s="241">
        <f t="shared" si="93"/>
        <v>0</v>
      </c>
      <c r="P106" s="242"/>
      <c r="Q106" s="2"/>
    </row>
    <row r="107" spans="1:17" hidden="1" x14ac:dyDescent="0.25">
      <c r="A107" s="62">
        <v>2246</v>
      </c>
      <c r="B107" s="111" t="s">
        <v>116</v>
      </c>
      <c r="C107" s="112">
        <f t="shared" si="24"/>
        <v>0</v>
      </c>
      <c r="D107" s="238">
        <v>0</v>
      </c>
      <c r="E107" s="239"/>
      <c r="F107" s="120">
        <f t="shared" si="90"/>
        <v>0</v>
      </c>
      <c r="G107" s="240"/>
      <c r="H107" s="239"/>
      <c r="I107" s="241">
        <f t="shared" si="91"/>
        <v>0</v>
      </c>
      <c r="J107" s="238"/>
      <c r="K107" s="239"/>
      <c r="L107" s="120">
        <f t="shared" si="92"/>
        <v>0</v>
      </c>
      <c r="M107" s="240"/>
      <c r="N107" s="239"/>
      <c r="O107" s="241">
        <f t="shared" si="93"/>
        <v>0</v>
      </c>
      <c r="P107" s="242"/>
      <c r="Q107" s="2"/>
    </row>
    <row r="108" spans="1:17" hidden="1" x14ac:dyDescent="0.25">
      <c r="A108" s="62">
        <v>2247</v>
      </c>
      <c r="B108" s="111" t="s">
        <v>117</v>
      </c>
      <c r="C108" s="112">
        <f t="shared" si="24"/>
        <v>0</v>
      </c>
      <c r="D108" s="238">
        <v>0</v>
      </c>
      <c r="E108" s="239"/>
      <c r="F108" s="120">
        <f t="shared" si="90"/>
        <v>0</v>
      </c>
      <c r="G108" s="240"/>
      <c r="H108" s="239"/>
      <c r="I108" s="241">
        <f t="shared" si="91"/>
        <v>0</v>
      </c>
      <c r="J108" s="238"/>
      <c r="K108" s="239"/>
      <c r="L108" s="120">
        <f t="shared" si="92"/>
        <v>0</v>
      </c>
      <c r="M108" s="240"/>
      <c r="N108" s="239"/>
      <c r="O108" s="241">
        <f t="shared" si="93"/>
        <v>0</v>
      </c>
      <c r="P108" s="242"/>
      <c r="Q108" s="2"/>
    </row>
    <row r="109" spans="1:17" ht="24" hidden="1" x14ac:dyDescent="0.25">
      <c r="A109" s="62">
        <v>2248</v>
      </c>
      <c r="B109" s="111" t="s">
        <v>118</v>
      </c>
      <c r="C109" s="112">
        <f t="shared" si="24"/>
        <v>0</v>
      </c>
      <c r="D109" s="238">
        <v>0</v>
      </c>
      <c r="E109" s="239"/>
      <c r="F109" s="120">
        <f t="shared" si="90"/>
        <v>0</v>
      </c>
      <c r="G109" s="240"/>
      <c r="H109" s="239"/>
      <c r="I109" s="241">
        <f t="shared" si="91"/>
        <v>0</v>
      </c>
      <c r="J109" s="238"/>
      <c r="K109" s="239"/>
      <c r="L109" s="120">
        <f t="shared" si="92"/>
        <v>0</v>
      </c>
      <c r="M109" s="240"/>
      <c r="N109" s="239"/>
      <c r="O109" s="241">
        <f t="shared" si="93"/>
        <v>0</v>
      </c>
      <c r="P109" s="242"/>
      <c r="Q109" s="2"/>
    </row>
    <row r="110" spans="1:17" ht="24" hidden="1" x14ac:dyDescent="0.25">
      <c r="A110" s="62">
        <v>2249</v>
      </c>
      <c r="B110" s="111" t="s">
        <v>119</v>
      </c>
      <c r="C110" s="112">
        <f t="shared" si="24"/>
        <v>0</v>
      </c>
      <c r="D110" s="238">
        <v>0</v>
      </c>
      <c r="E110" s="239"/>
      <c r="F110" s="120">
        <f t="shared" si="90"/>
        <v>0</v>
      </c>
      <c r="G110" s="240"/>
      <c r="H110" s="239"/>
      <c r="I110" s="241">
        <f t="shared" si="91"/>
        <v>0</v>
      </c>
      <c r="J110" s="238"/>
      <c r="K110" s="239"/>
      <c r="L110" s="120">
        <f t="shared" si="92"/>
        <v>0</v>
      </c>
      <c r="M110" s="240"/>
      <c r="N110" s="239"/>
      <c r="O110" s="241">
        <f t="shared" si="93"/>
        <v>0</v>
      </c>
      <c r="P110" s="242"/>
      <c r="Q110" s="2"/>
    </row>
    <row r="111" spans="1:17" hidden="1" x14ac:dyDescent="0.25">
      <c r="A111" s="243">
        <v>2250</v>
      </c>
      <c r="B111" s="111" t="s">
        <v>120</v>
      </c>
      <c r="C111" s="112">
        <f t="shared" si="24"/>
        <v>0</v>
      </c>
      <c r="D111" s="244">
        <f>SUM(D112:D114)</f>
        <v>0</v>
      </c>
      <c r="E111" s="245">
        <f t="shared" ref="E111" si="94">SUM(E112:E114)</f>
        <v>0</v>
      </c>
      <c r="F111" s="120">
        <f>SUM(F112:F114)</f>
        <v>0</v>
      </c>
      <c r="G111" s="246">
        <f t="shared" ref="G111:N111" si="95">SUM(G112:G114)</f>
        <v>0</v>
      </c>
      <c r="H111" s="245">
        <f t="shared" si="95"/>
        <v>0</v>
      </c>
      <c r="I111" s="241">
        <f t="shared" si="95"/>
        <v>0</v>
      </c>
      <c r="J111" s="244">
        <f t="shared" si="95"/>
        <v>0</v>
      </c>
      <c r="K111" s="245">
        <f t="shared" si="95"/>
        <v>0</v>
      </c>
      <c r="L111" s="120">
        <f t="shared" si="95"/>
        <v>0</v>
      </c>
      <c r="M111" s="246">
        <f t="shared" si="95"/>
        <v>0</v>
      </c>
      <c r="N111" s="245">
        <f t="shared" si="95"/>
        <v>0</v>
      </c>
      <c r="O111" s="241">
        <f>SUM(O112:O114)</f>
        <v>0</v>
      </c>
      <c r="P111" s="242"/>
      <c r="Q111" s="2"/>
    </row>
    <row r="112" spans="1:17" hidden="1" x14ac:dyDescent="0.25">
      <c r="A112" s="62">
        <v>2251</v>
      </c>
      <c r="B112" s="111" t="s">
        <v>121</v>
      </c>
      <c r="C112" s="112">
        <f t="shared" si="24"/>
        <v>0</v>
      </c>
      <c r="D112" s="238">
        <v>0</v>
      </c>
      <c r="E112" s="239"/>
      <c r="F112" s="120">
        <f t="shared" ref="F112:F114" si="96">D112+E112</f>
        <v>0</v>
      </c>
      <c r="G112" s="240"/>
      <c r="H112" s="239"/>
      <c r="I112" s="241">
        <f t="shared" ref="I112:I114" si="97">G112+H112</f>
        <v>0</v>
      </c>
      <c r="J112" s="238"/>
      <c r="K112" s="239"/>
      <c r="L112" s="120">
        <f t="shared" ref="L112:L114" si="98">J112+K112</f>
        <v>0</v>
      </c>
      <c r="M112" s="240"/>
      <c r="N112" s="239"/>
      <c r="O112" s="241">
        <f t="shared" ref="O112:O114" si="99">M112+N112</f>
        <v>0</v>
      </c>
      <c r="P112" s="242"/>
      <c r="Q112" s="2"/>
    </row>
    <row r="113" spans="1:17" hidden="1" x14ac:dyDescent="0.25">
      <c r="A113" s="62">
        <v>2252</v>
      </c>
      <c r="B113" s="111" t="s">
        <v>122</v>
      </c>
      <c r="C113" s="112">
        <f t="shared" ref="C113:C176" si="100">SUM(F113,I113,L113,O113)</f>
        <v>0</v>
      </c>
      <c r="D113" s="238">
        <v>0</v>
      </c>
      <c r="E113" s="239"/>
      <c r="F113" s="120">
        <f t="shared" si="96"/>
        <v>0</v>
      </c>
      <c r="G113" s="240"/>
      <c r="H113" s="239"/>
      <c r="I113" s="241">
        <f t="shared" si="97"/>
        <v>0</v>
      </c>
      <c r="J113" s="238"/>
      <c r="K113" s="239"/>
      <c r="L113" s="120">
        <f t="shared" si="98"/>
        <v>0</v>
      </c>
      <c r="M113" s="240"/>
      <c r="N113" s="239"/>
      <c r="O113" s="241">
        <f t="shared" si="99"/>
        <v>0</v>
      </c>
      <c r="P113" s="242"/>
      <c r="Q113" s="2"/>
    </row>
    <row r="114" spans="1:17" hidden="1" x14ac:dyDescent="0.25">
      <c r="A114" s="62">
        <v>2259</v>
      </c>
      <c r="B114" s="111" t="s">
        <v>123</v>
      </c>
      <c r="C114" s="112">
        <f t="shared" si="100"/>
        <v>0</v>
      </c>
      <c r="D114" s="238">
        <v>0</v>
      </c>
      <c r="E114" s="239"/>
      <c r="F114" s="120">
        <f t="shared" si="96"/>
        <v>0</v>
      </c>
      <c r="G114" s="240"/>
      <c r="H114" s="239"/>
      <c r="I114" s="241">
        <f t="shared" si="97"/>
        <v>0</v>
      </c>
      <c r="J114" s="238"/>
      <c r="K114" s="239"/>
      <c r="L114" s="120">
        <f t="shared" si="98"/>
        <v>0</v>
      </c>
      <c r="M114" s="240"/>
      <c r="N114" s="239"/>
      <c r="O114" s="241">
        <f t="shared" si="99"/>
        <v>0</v>
      </c>
      <c r="P114" s="242"/>
      <c r="Q114" s="2"/>
    </row>
    <row r="115" spans="1:17" hidden="1" x14ac:dyDescent="0.25">
      <c r="A115" s="243">
        <v>2260</v>
      </c>
      <c r="B115" s="111" t="s">
        <v>124</v>
      </c>
      <c r="C115" s="112">
        <f t="shared" si="100"/>
        <v>0</v>
      </c>
      <c r="D115" s="244">
        <f>SUM(D116:D120)</f>
        <v>0</v>
      </c>
      <c r="E115" s="245">
        <f t="shared" ref="E115" si="101">SUM(E116:E120)</f>
        <v>0</v>
      </c>
      <c r="F115" s="120">
        <f>SUM(F116:F120)</f>
        <v>0</v>
      </c>
      <c r="G115" s="246">
        <f t="shared" ref="G115:N115" si="102">SUM(G116:G120)</f>
        <v>0</v>
      </c>
      <c r="H115" s="245">
        <f t="shared" si="102"/>
        <v>0</v>
      </c>
      <c r="I115" s="241">
        <f t="shared" si="102"/>
        <v>0</v>
      </c>
      <c r="J115" s="244">
        <f t="shared" si="102"/>
        <v>0</v>
      </c>
      <c r="K115" s="245">
        <f t="shared" si="102"/>
        <v>0</v>
      </c>
      <c r="L115" s="120">
        <f t="shared" si="102"/>
        <v>0</v>
      </c>
      <c r="M115" s="246">
        <f t="shared" si="102"/>
        <v>0</v>
      </c>
      <c r="N115" s="245">
        <f t="shared" si="102"/>
        <v>0</v>
      </c>
      <c r="O115" s="241">
        <f>SUM(O116:O120)</f>
        <v>0</v>
      </c>
      <c r="P115" s="242"/>
      <c r="Q115" s="2"/>
    </row>
    <row r="116" spans="1:17" hidden="1" x14ac:dyDescent="0.25">
      <c r="A116" s="62">
        <v>2261</v>
      </c>
      <c r="B116" s="111" t="s">
        <v>125</v>
      </c>
      <c r="C116" s="112">
        <f t="shared" si="100"/>
        <v>0</v>
      </c>
      <c r="D116" s="238">
        <v>0</v>
      </c>
      <c r="E116" s="239"/>
      <c r="F116" s="120">
        <f t="shared" ref="F116:F120" si="103">D116+E116</f>
        <v>0</v>
      </c>
      <c r="G116" s="240"/>
      <c r="H116" s="239"/>
      <c r="I116" s="241">
        <f t="shared" ref="I116:I120" si="104">G116+H116</f>
        <v>0</v>
      </c>
      <c r="J116" s="238"/>
      <c r="K116" s="239"/>
      <c r="L116" s="120">
        <f t="shared" ref="L116:L120" si="105">J116+K116</f>
        <v>0</v>
      </c>
      <c r="M116" s="240"/>
      <c r="N116" s="239"/>
      <c r="O116" s="241">
        <f t="shared" ref="O116:O120" si="106">M116+N116</f>
        <v>0</v>
      </c>
      <c r="P116" s="242"/>
      <c r="Q116" s="2"/>
    </row>
    <row r="117" spans="1:17" hidden="1" x14ac:dyDescent="0.25">
      <c r="A117" s="62">
        <v>2262</v>
      </c>
      <c r="B117" s="111" t="s">
        <v>126</v>
      </c>
      <c r="C117" s="112">
        <f t="shared" si="100"/>
        <v>0</v>
      </c>
      <c r="D117" s="238">
        <v>0</v>
      </c>
      <c r="E117" s="239"/>
      <c r="F117" s="120">
        <f t="shared" si="103"/>
        <v>0</v>
      </c>
      <c r="G117" s="240"/>
      <c r="H117" s="239"/>
      <c r="I117" s="241">
        <f t="shared" si="104"/>
        <v>0</v>
      </c>
      <c r="J117" s="238"/>
      <c r="K117" s="239"/>
      <c r="L117" s="120">
        <f t="shared" si="105"/>
        <v>0</v>
      </c>
      <c r="M117" s="240"/>
      <c r="N117" s="239"/>
      <c r="O117" s="241">
        <f t="shared" si="106"/>
        <v>0</v>
      </c>
      <c r="P117" s="242"/>
      <c r="Q117" s="2"/>
    </row>
    <row r="118" spans="1:17" hidden="1" x14ac:dyDescent="0.25">
      <c r="A118" s="62">
        <v>2263</v>
      </c>
      <c r="B118" s="111" t="s">
        <v>127</v>
      </c>
      <c r="C118" s="112">
        <f t="shared" si="100"/>
        <v>0</v>
      </c>
      <c r="D118" s="238">
        <v>0</v>
      </c>
      <c r="E118" s="239"/>
      <c r="F118" s="120">
        <f t="shared" si="103"/>
        <v>0</v>
      </c>
      <c r="G118" s="240"/>
      <c r="H118" s="239"/>
      <c r="I118" s="241">
        <f t="shared" si="104"/>
        <v>0</v>
      </c>
      <c r="J118" s="238"/>
      <c r="K118" s="239"/>
      <c r="L118" s="120">
        <f t="shared" si="105"/>
        <v>0</v>
      </c>
      <c r="M118" s="240"/>
      <c r="N118" s="239"/>
      <c r="O118" s="241">
        <f t="shared" si="106"/>
        <v>0</v>
      </c>
      <c r="P118" s="242"/>
      <c r="Q118" s="2"/>
    </row>
    <row r="119" spans="1:17" hidden="1" x14ac:dyDescent="0.25">
      <c r="A119" s="62">
        <v>2264</v>
      </c>
      <c r="B119" s="111" t="s">
        <v>128</v>
      </c>
      <c r="C119" s="112">
        <f t="shared" si="100"/>
        <v>0</v>
      </c>
      <c r="D119" s="238">
        <v>0</v>
      </c>
      <c r="E119" s="239"/>
      <c r="F119" s="120">
        <f t="shared" si="103"/>
        <v>0</v>
      </c>
      <c r="G119" s="240"/>
      <c r="H119" s="239"/>
      <c r="I119" s="241">
        <f t="shared" si="104"/>
        <v>0</v>
      </c>
      <c r="J119" s="238"/>
      <c r="K119" s="239"/>
      <c r="L119" s="120">
        <f t="shared" si="105"/>
        <v>0</v>
      </c>
      <c r="M119" s="240"/>
      <c r="N119" s="239"/>
      <c r="O119" s="241">
        <f t="shared" si="106"/>
        <v>0</v>
      </c>
      <c r="P119" s="242"/>
      <c r="Q119" s="2"/>
    </row>
    <row r="120" spans="1:17" hidden="1" x14ac:dyDescent="0.25">
      <c r="A120" s="62">
        <v>2269</v>
      </c>
      <c r="B120" s="111" t="s">
        <v>129</v>
      </c>
      <c r="C120" s="112">
        <f t="shared" si="100"/>
        <v>0</v>
      </c>
      <c r="D120" s="238">
        <v>0</v>
      </c>
      <c r="E120" s="239"/>
      <c r="F120" s="120">
        <f t="shared" si="103"/>
        <v>0</v>
      </c>
      <c r="G120" s="240"/>
      <c r="H120" s="239"/>
      <c r="I120" s="241">
        <f t="shared" si="104"/>
        <v>0</v>
      </c>
      <c r="J120" s="238"/>
      <c r="K120" s="239"/>
      <c r="L120" s="120">
        <f t="shared" si="105"/>
        <v>0</v>
      </c>
      <c r="M120" s="240"/>
      <c r="N120" s="239"/>
      <c r="O120" s="241">
        <f t="shared" si="106"/>
        <v>0</v>
      </c>
      <c r="P120" s="242"/>
      <c r="Q120" s="2"/>
    </row>
    <row r="121" spans="1:17" hidden="1" x14ac:dyDescent="0.25">
      <c r="A121" s="243">
        <v>2270</v>
      </c>
      <c r="B121" s="111" t="s">
        <v>130</v>
      </c>
      <c r="C121" s="112">
        <f t="shared" si="100"/>
        <v>0</v>
      </c>
      <c r="D121" s="244">
        <f>SUM(D122:D126)</f>
        <v>0</v>
      </c>
      <c r="E121" s="245">
        <f t="shared" ref="E121" si="107">SUM(E122:E126)</f>
        <v>0</v>
      </c>
      <c r="F121" s="120">
        <f>SUM(F122:F126)</f>
        <v>0</v>
      </c>
      <c r="G121" s="246">
        <f t="shared" ref="G121:N121" si="108">SUM(G122:G126)</f>
        <v>0</v>
      </c>
      <c r="H121" s="245">
        <f t="shared" si="108"/>
        <v>0</v>
      </c>
      <c r="I121" s="241">
        <f t="shared" si="108"/>
        <v>0</v>
      </c>
      <c r="J121" s="244">
        <f t="shared" si="108"/>
        <v>0</v>
      </c>
      <c r="K121" s="245">
        <f t="shared" si="108"/>
        <v>0</v>
      </c>
      <c r="L121" s="120">
        <f t="shared" si="108"/>
        <v>0</v>
      </c>
      <c r="M121" s="246">
        <f t="shared" si="108"/>
        <v>0</v>
      </c>
      <c r="N121" s="245">
        <f t="shared" si="108"/>
        <v>0</v>
      </c>
      <c r="O121" s="241">
        <f>SUM(O122:O126)</f>
        <v>0</v>
      </c>
      <c r="P121" s="242"/>
      <c r="Q121" s="2"/>
    </row>
    <row r="122" spans="1:17" hidden="1" x14ac:dyDescent="0.25">
      <c r="A122" s="62">
        <v>2272</v>
      </c>
      <c r="B122" s="255" t="s">
        <v>131</v>
      </c>
      <c r="C122" s="112">
        <f t="shared" si="100"/>
        <v>0</v>
      </c>
      <c r="D122" s="238">
        <v>0</v>
      </c>
      <c r="E122" s="239"/>
      <c r="F122" s="120">
        <f t="shared" ref="F122:F126" si="109">D122+E122</f>
        <v>0</v>
      </c>
      <c r="G122" s="240"/>
      <c r="H122" s="239"/>
      <c r="I122" s="241">
        <f t="shared" ref="I122:I126" si="110">G122+H122</f>
        <v>0</v>
      </c>
      <c r="J122" s="238"/>
      <c r="K122" s="239"/>
      <c r="L122" s="120">
        <f t="shared" ref="L122:L126" si="111">J122+K122</f>
        <v>0</v>
      </c>
      <c r="M122" s="240"/>
      <c r="N122" s="239"/>
      <c r="O122" s="241">
        <f t="shared" ref="O122:O126" si="112">M122+N122</f>
        <v>0</v>
      </c>
      <c r="P122" s="242"/>
      <c r="Q122" s="2"/>
    </row>
    <row r="123" spans="1:17" hidden="1" x14ac:dyDescent="0.25">
      <c r="A123" s="62">
        <v>2274</v>
      </c>
      <c r="B123" s="256" t="s">
        <v>132</v>
      </c>
      <c r="C123" s="112">
        <f t="shared" si="100"/>
        <v>0</v>
      </c>
      <c r="D123" s="238">
        <v>0</v>
      </c>
      <c r="E123" s="239"/>
      <c r="F123" s="120">
        <f t="shared" si="109"/>
        <v>0</v>
      </c>
      <c r="G123" s="240"/>
      <c r="H123" s="239"/>
      <c r="I123" s="241">
        <f t="shared" si="110"/>
        <v>0</v>
      </c>
      <c r="J123" s="238"/>
      <c r="K123" s="239"/>
      <c r="L123" s="120">
        <f t="shared" si="111"/>
        <v>0</v>
      </c>
      <c r="M123" s="240"/>
      <c r="N123" s="239"/>
      <c r="O123" s="241">
        <f t="shared" si="112"/>
        <v>0</v>
      </c>
      <c r="P123" s="242"/>
      <c r="Q123" s="2"/>
    </row>
    <row r="124" spans="1:17" hidden="1" x14ac:dyDescent="0.25">
      <c r="A124" s="62">
        <v>2275</v>
      </c>
      <c r="B124" s="111" t="s">
        <v>133</v>
      </c>
      <c r="C124" s="112">
        <f t="shared" si="100"/>
        <v>0</v>
      </c>
      <c r="D124" s="238">
        <v>0</v>
      </c>
      <c r="E124" s="239"/>
      <c r="F124" s="120">
        <f t="shared" si="109"/>
        <v>0</v>
      </c>
      <c r="G124" s="240"/>
      <c r="H124" s="239"/>
      <c r="I124" s="241">
        <f t="shared" si="110"/>
        <v>0</v>
      </c>
      <c r="J124" s="238"/>
      <c r="K124" s="239"/>
      <c r="L124" s="120">
        <f t="shared" si="111"/>
        <v>0</v>
      </c>
      <c r="M124" s="240"/>
      <c r="N124" s="239"/>
      <c r="O124" s="241">
        <f t="shared" si="112"/>
        <v>0</v>
      </c>
      <c r="P124" s="242"/>
      <c r="Q124" s="2"/>
    </row>
    <row r="125" spans="1:17" ht="24" hidden="1" x14ac:dyDescent="0.25">
      <c r="A125" s="62">
        <v>2276</v>
      </c>
      <c r="B125" s="111" t="s">
        <v>134</v>
      </c>
      <c r="C125" s="112">
        <f t="shared" si="100"/>
        <v>0</v>
      </c>
      <c r="D125" s="238">
        <v>0</v>
      </c>
      <c r="E125" s="239"/>
      <c r="F125" s="120">
        <f t="shared" si="109"/>
        <v>0</v>
      </c>
      <c r="G125" s="240"/>
      <c r="H125" s="239"/>
      <c r="I125" s="241">
        <f t="shared" si="110"/>
        <v>0</v>
      </c>
      <c r="J125" s="238"/>
      <c r="K125" s="239"/>
      <c r="L125" s="120">
        <f t="shared" si="111"/>
        <v>0</v>
      </c>
      <c r="M125" s="240"/>
      <c r="N125" s="239"/>
      <c r="O125" s="241">
        <f t="shared" si="112"/>
        <v>0</v>
      </c>
      <c r="P125" s="242"/>
      <c r="Q125" s="2"/>
    </row>
    <row r="126" spans="1:17" hidden="1" x14ac:dyDescent="0.25">
      <c r="A126" s="62">
        <v>2279</v>
      </c>
      <c r="B126" s="111" t="s">
        <v>135</v>
      </c>
      <c r="C126" s="112">
        <f t="shared" si="100"/>
        <v>0</v>
      </c>
      <c r="D126" s="238">
        <v>0</v>
      </c>
      <c r="E126" s="239"/>
      <c r="F126" s="120">
        <f t="shared" si="109"/>
        <v>0</v>
      </c>
      <c r="G126" s="240"/>
      <c r="H126" s="239"/>
      <c r="I126" s="241">
        <f t="shared" si="110"/>
        <v>0</v>
      </c>
      <c r="J126" s="238"/>
      <c r="K126" s="239"/>
      <c r="L126" s="120">
        <f t="shared" si="111"/>
        <v>0</v>
      </c>
      <c r="M126" s="240"/>
      <c r="N126" s="239"/>
      <c r="O126" s="241">
        <f t="shared" si="112"/>
        <v>0</v>
      </c>
      <c r="P126" s="242"/>
      <c r="Q126" s="2"/>
    </row>
    <row r="127" spans="1:17" hidden="1" x14ac:dyDescent="0.25">
      <c r="A127" s="629">
        <v>2280</v>
      </c>
      <c r="B127" s="99" t="s">
        <v>136</v>
      </c>
      <c r="C127" s="100">
        <f t="shared" si="100"/>
        <v>0</v>
      </c>
      <c r="D127" s="251">
        <f>SUM(D128)</f>
        <v>0</v>
      </c>
      <c r="E127" s="252">
        <f>SUM(E128)</f>
        <v>0</v>
      </c>
      <c r="F127" s="108">
        <f t="shared" ref="F127:O127" si="113">SUM(F128)</f>
        <v>0</v>
      </c>
      <c r="G127" s="253">
        <f t="shared" si="113"/>
        <v>0</v>
      </c>
      <c r="H127" s="252">
        <f t="shared" si="113"/>
        <v>0</v>
      </c>
      <c r="I127" s="151">
        <f t="shared" si="113"/>
        <v>0</v>
      </c>
      <c r="J127" s="251">
        <f t="shared" si="113"/>
        <v>0</v>
      </c>
      <c r="K127" s="252">
        <f t="shared" si="113"/>
        <v>0</v>
      </c>
      <c r="L127" s="108">
        <f t="shared" si="113"/>
        <v>0</v>
      </c>
      <c r="M127" s="253">
        <f t="shared" si="113"/>
        <v>0</v>
      </c>
      <c r="N127" s="252">
        <f t="shared" si="113"/>
        <v>0</v>
      </c>
      <c r="O127" s="241">
        <f t="shared" si="113"/>
        <v>0</v>
      </c>
      <c r="P127" s="242"/>
      <c r="Q127" s="2"/>
    </row>
    <row r="128" spans="1:17" hidden="1" x14ac:dyDescent="0.25">
      <c r="A128" s="62">
        <v>2283</v>
      </c>
      <c r="B128" s="111" t="s">
        <v>137</v>
      </c>
      <c r="C128" s="112">
        <f t="shared" si="100"/>
        <v>0</v>
      </c>
      <c r="D128" s="238">
        <v>0</v>
      </c>
      <c r="E128" s="239"/>
      <c r="F128" s="120">
        <f>D128+E128</f>
        <v>0</v>
      </c>
      <c r="G128" s="240"/>
      <c r="H128" s="239"/>
      <c r="I128" s="241">
        <f>G128+H128</f>
        <v>0</v>
      </c>
      <c r="J128" s="238"/>
      <c r="K128" s="239"/>
      <c r="L128" s="120">
        <f>J128+K128</f>
        <v>0</v>
      </c>
      <c r="M128" s="240"/>
      <c r="N128" s="239"/>
      <c r="O128" s="241">
        <f>M128+N128</f>
        <v>0</v>
      </c>
      <c r="P128" s="242"/>
      <c r="Q128" s="2"/>
    </row>
    <row r="129" spans="1:17" ht="38.25" hidden="1" customHeight="1" x14ac:dyDescent="0.25">
      <c r="A129" s="83">
        <v>2300</v>
      </c>
      <c r="B129" s="226" t="s">
        <v>138</v>
      </c>
      <c r="C129" s="84">
        <f t="shared" si="100"/>
        <v>0</v>
      </c>
      <c r="D129" s="95">
        <f>SUM(D130,D135,D139,D140,D143,D150,D158,D159,D162)</f>
        <v>0</v>
      </c>
      <c r="E129" s="96">
        <f t="shared" ref="E129" si="114">SUM(E130,E135,E139,E140,E143,E150,E158,E159,E162)</f>
        <v>0</v>
      </c>
      <c r="F129" s="97">
        <f>SUM(F130,F135,F139,F140,F143,F150,F158,F159,F162)</f>
        <v>0</v>
      </c>
      <c r="G129" s="227">
        <f t="shared" ref="G129:N129" si="115">SUM(G130,G135,G139,G140,G143,G150,G158,G159,G162)</f>
        <v>0</v>
      </c>
      <c r="H129" s="96">
        <f t="shared" si="115"/>
        <v>0</v>
      </c>
      <c r="I129" s="228">
        <f t="shared" si="115"/>
        <v>0</v>
      </c>
      <c r="J129" s="95">
        <f t="shared" si="115"/>
        <v>0</v>
      </c>
      <c r="K129" s="96">
        <f t="shared" si="115"/>
        <v>0</v>
      </c>
      <c r="L129" s="97">
        <f t="shared" si="115"/>
        <v>0</v>
      </c>
      <c r="M129" s="227">
        <f t="shared" si="115"/>
        <v>0</v>
      </c>
      <c r="N129" s="96">
        <f t="shared" si="115"/>
        <v>0</v>
      </c>
      <c r="O129" s="228">
        <f>SUM(O130,O135,O139,O140,O143,O150,O158,O159,O162)</f>
        <v>0</v>
      </c>
      <c r="P129" s="249"/>
      <c r="Q129" s="2"/>
    </row>
    <row r="130" spans="1:17" ht="24" hidden="1" x14ac:dyDescent="0.25">
      <c r="A130" s="629">
        <v>2310</v>
      </c>
      <c r="B130" s="99" t="s">
        <v>139</v>
      </c>
      <c r="C130" s="100">
        <f t="shared" si="100"/>
        <v>0</v>
      </c>
      <c r="D130" s="251">
        <f>SUM(D131:D134)</f>
        <v>0</v>
      </c>
      <c r="E130" s="252">
        <f t="shared" ref="E130:O130" si="116">SUM(E131:E134)</f>
        <v>0</v>
      </c>
      <c r="F130" s="108">
        <f t="shared" si="116"/>
        <v>0</v>
      </c>
      <c r="G130" s="253">
        <f t="shared" si="116"/>
        <v>0</v>
      </c>
      <c r="H130" s="252">
        <f t="shared" si="116"/>
        <v>0</v>
      </c>
      <c r="I130" s="151">
        <f t="shared" si="116"/>
        <v>0</v>
      </c>
      <c r="J130" s="251">
        <f t="shared" si="116"/>
        <v>0</v>
      </c>
      <c r="K130" s="252">
        <f t="shared" si="116"/>
        <v>0</v>
      </c>
      <c r="L130" s="108">
        <f t="shared" si="116"/>
        <v>0</v>
      </c>
      <c r="M130" s="253">
        <f t="shared" si="116"/>
        <v>0</v>
      </c>
      <c r="N130" s="252">
        <f t="shared" si="116"/>
        <v>0</v>
      </c>
      <c r="O130" s="151">
        <f t="shared" si="116"/>
        <v>0</v>
      </c>
      <c r="P130" s="237"/>
      <c r="Q130" s="2"/>
    </row>
    <row r="131" spans="1:17" hidden="1" x14ac:dyDescent="0.25">
      <c r="A131" s="62">
        <v>2311</v>
      </c>
      <c r="B131" s="111" t="s">
        <v>140</v>
      </c>
      <c r="C131" s="112">
        <f t="shared" si="100"/>
        <v>0</v>
      </c>
      <c r="D131" s="238">
        <v>0</v>
      </c>
      <c r="E131" s="239"/>
      <c r="F131" s="120">
        <f t="shared" ref="F131:F134" si="117">D131+E131</f>
        <v>0</v>
      </c>
      <c r="G131" s="240"/>
      <c r="H131" s="239"/>
      <c r="I131" s="241">
        <f t="shared" ref="I131:I134" si="118">G131+H131</f>
        <v>0</v>
      </c>
      <c r="J131" s="238"/>
      <c r="K131" s="239"/>
      <c r="L131" s="120">
        <f t="shared" ref="L131:L134" si="119">J131+K131</f>
        <v>0</v>
      </c>
      <c r="M131" s="240"/>
      <c r="N131" s="239"/>
      <c r="O131" s="241">
        <f t="shared" ref="O131:O134" si="120">M131+N131</f>
        <v>0</v>
      </c>
      <c r="P131" s="242"/>
      <c r="Q131" s="2"/>
    </row>
    <row r="132" spans="1:17" hidden="1" x14ac:dyDescent="0.25">
      <c r="A132" s="62">
        <v>2312</v>
      </c>
      <c r="B132" s="111" t="s">
        <v>141</v>
      </c>
      <c r="C132" s="112">
        <f t="shared" si="100"/>
        <v>0</v>
      </c>
      <c r="D132" s="238">
        <v>0</v>
      </c>
      <c r="E132" s="239"/>
      <c r="F132" s="120">
        <f t="shared" si="117"/>
        <v>0</v>
      </c>
      <c r="G132" s="240"/>
      <c r="H132" s="239"/>
      <c r="I132" s="241">
        <f t="shared" si="118"/>
        <v>0</v>
      </c>
      <c r="J132" s="238"/>
      <c r="K132" s="239"/>
      <c r="L132" s="120">
        <f t="shared" si="119"/>
        <v>0</v>
      </c>
      <c r="M132" s="240"/>
      <c r="N132" s="239"/>
      <c r="O132" s="241">
        <f t="shared" si="120"/>
        <v>0</v>
      </c>
      <c r="P132" s="242"/>
      <c r="Q132" s="2"/>
    </row>
    <row r="133" spans="1:17" hidden="1" x14ac:dyDescent="0.25">
      <c r="A133" s="62">
        <v>2313</v>
      </c>
      <c r="B133" s="111" t="s">
        <v>142</v>
      </c>
      <c r="C133" s="112">
        <f t="shared" si="100"/>
        <v>0</v>
      </c>
      <c r="D133" s="238">
        <v>0</v>
      </c>
      <c r="E133" s="239"/>
      <c r="F133" s="120">
        <f t="shared" si="117"/>
        <v>0</v>
      </c>
      <c r="G133" s="240"/>
      <c r="H133" s="239"/>
      <c r="I133" s="241">
        <f t="shared" si="118"/>
        <v>0</v>
      </c>
      <c r="J133" s="238"/>
      <c r="K133" s="239"/>
      <c r="L133" s="120">
        <f t="shared" si="119"/>
        <v>0</v>
      </c>
      <c r="M133" s="240"/>
      <c r="N133" s="239"/>
      <c r="O133" s="241">
        <f t="shared" si="120"/>
        <v>0</v>
      </c>
      <c r="P133" s="242"/>
      <c r="Q133" s="2"/>
    </row>
    <row r="134" spans="1:17" ht="47.25" hidden="1" customHeight="1" x14ac:dyDescent="0.25">
      <c r="A134" s="62">
        <v>2314</v>
      </c>
      <c r="B134" s="111" t="s">
        <v>143</v>
      </c>
      <c r="C134" s="112">
        <f t="shared" si="100"/>
        <v>0</v>
      </c>
      <c r="D134" s="238">
        <v>0</v>
      </c>
      <c r="E134" s="239"/>
      <c r="F134" s="120">
        <f t="shared" si="117"/>
        <v>0</v>
      </c>
      <c r="G134" s="240"/>
      <c r="H134" s="239"/>
      <c r="I134" s="241">
        <f t="shared" si="118"/>
        <v>0</v>
      </c>
      <c r="J134" s="238"/>
      <c r="K134" s="239"/>
      <c r="L134" s="120">
        <f t="shared" si="119"/>
        <v>0</v>
      </c>
      <c r="M134" s="240"/>
      <c r="N134" s="239"/>
      <c r="O134" s="241">
        <f t="shared" si="120"/>
        <v>0</v>
      </c>
      <c r="P134" s="242"/>
      <c r="Q134" s="2"/>
    </row>
    <row r="135" spans="1:17" hidden="1" x14ac:dyDescent="0.25">
      <c r="A135" s="243">
        <v>2320</v>
      </c>
      <c r="B135" s="111" t="s">
        <v>144</v>
      </c>
      <c r="C135" s="112">
        <f t="shared" si="100"/>
        <v>0</v>
      </c>
      <c r="D135" s="244">
        <f>SUM(D136:D138)</f>
        <v>0</v>
      </c>
      <c r="E135" s="245">
        <f>SUM(E136:E138)</f>
        <v>0</v>
      </c>
      <c r="F135" s="120">
        <f>SUM(F136:F138)</f>
        <v>0</v>
      </c>
      <c r="G135" s="246">
        <f t="shared" ref="G135" si="121">SUM(G136:G138)</f>
        <v>0</v>
      </c>
      <c r="H135" s="245">
        <f>SUM(H136:H138)</f>
        <v>0</v>
      </c>
      <c r="I135" s="241">
        <f t="shared" ref="I135:N135" si="122">SUM(I136:I138)</f>
        <v>0</v>
      </c>
      <c r="J135" s="244">
        <f t="shared" si="122"/>
        <v>0</v>
      </c>
      <c r="K135" s="245">
        <f t="shared" si="122"/>
        <v>0</v>
      </c>
      <c r="L135" s="120">
        <f t="shared" si="122"/>
        <v>0</v>
      </c>
      <c r="M135" s="246">
        <f t="shared" si="122"/>
        <v>0</v>
      </c>
      <c r="N135" s="245">
        <f t="shared" si="122"/>
        <v>0</v>
      </c>
      <c r="O135" s="241">
        <f>SUM(O136:O138)</f>
        <v>0</v>
      </c>
      <c r="P135" s="242"/>
      <c r="Q135" s="2"/>
    </row>
    <row r="136" spans="1:17" hidden="1" x14ac:dyDescent="0.25">
      <c r="A136" s="62">
        <v>2321</v>
      </c>
      <c r="B136" s="111" t="s">
        <v>145</v>
      </c>
      <c r="C136" s="112">
        <f t="shared" si="100"/>
        <v>0</v>
      </c>
      <c r="D136" s="238">
        <v>0</v>
      </c>
      <c r="E136" s="239"/>
      <c r="F136" s="120">
        <f t="shared" ref="F136:F139" si="123">D136+E136</f>
        <v>0</v>
      </c>
      <c r="G136" s="240"/>
      <c r="H136" s="239"/>
      <c r="I136" s="241">
        <f t="shared" ref="I136:I139" si="124">G136+H136</f>
        <v>0</v>
      </c>
      <c r="J136" s="238"/>
      <c r="K136" s="239"/>
      <c r="L136" s="120">
        <f t="shared" ref="L136:L139" si="125">J136+K136</f>
        <v>0</v>
      </c>
      <c r="M136" s="240"/>
      <c r="N136" s="239"/>
      <c r="O136" s="241">
        <f t="shared" ref="O136:O139" si="126">M136+N136</f>
        <v>0</v>
      </c>
      <c r="P136" s="242"/>
      <c r="Q136" s="2"/>
    </row>
    <row r="137" spans="1:17" hidden="1" x14ac:dyDescent="0.25">
      <c r="A137" s="62">
        <v>2322</v>
      </c>
      <c r="B137" s="111" t="s">
        <v>146</v>
      </c>
      <c r="C137" s="112">
        <f t="shared" si="100"/>
        <v>0</v>
      </c>
      <c r="D137" s="238">
        <v>0</v>
      </c>
      <c r="E137" s="239"/>
      <c r="F137" s="120">
        <f t="shared" si="123"/>
        <v>0</v>
      </c>
      <c r="G137" s="240"/>
      <c r="H137" s="239"/>
      <c r="I137" s="241">
        <f t="shared" si="124"/>
        <v>0</v>
      </c>
      <c r="J137" s="238"/>
      <c r="K137" s="239"/>
      <c r="L137" s="120">
        <f t="shared" si="125"/>
        <v>0</v>
      </c>
      <c r="M137" s="240"/>
      <c r="N137" s="239"/>
      <c r="O137" s="241">
        <f t="shared" si="126"/>
        <v>0</v>
      </c>
      <c r="P137" s="242"/>
      <c r="Q137" s="2"/>
    </row>
    <row r="138" spans="1:17" ht="10.5" hidden="1" customHeight="1" x14ac:dyDescent="0.25">
      <c r="A138" s="62">
        <v>2329</v>
      </c>
      <c r="B138" s="111" t="s">
        <v>147</v>
      </c>
      <c r="C138" s="112">
        <f t="shared" si="100"/>
        <v>0</v>
      </c>
      <c r="D138" s="238">
        <v>0</v>
      </c>
      <c r="E138" s="239"/>
      <c r="F138" s="120">
        <f t="shared" si="123"/>
        <v>0</v>
      </c>
      <c r="G138" s="240"/>
      <c r="H138" s="239"/>
      <c r="I138" s="241">
        <f t="shared" si="124"/>
        <v>0</v>
      </c>
      <c r="J138" s="238"/>
      <c r="K138" s="239"/>
      <c r="L138" s="120">
        <f t="shared" si="125"/>
        <v>0</v>
      </c>
      <c r="M138" s="240"/>
      <c r="N138" s="239"/>
      <c r="O138" s="241">
        <f t="shared" si="126"/>
        <v>0</v>
      </c>
      <c r="P138" s="242"/>
      <c r="Q138" s="2"/>
    </row>
    <row r="139" spans="1:17" hidden="1" x14ac:dyDescent="0.25">
      <c r="A139" s="243">
        <v>2330</v>
      </c>
      <c r="B139" s="111" t="s">
        <v>148</v>
      </c>
      <c r="C139" s="112">
        <f t="shared" si="100"/>
        <v>0</v>
      </c>
      <c r="D139" s="238">
        <v>0</v>
      </c>
      <c r="E139" s="239"/>
      <c r="F139" s="120">
        <f t="shared" si="123"/>
        <v>0</v>
      </c>
      <c r="G139" s="240"/>
      <c r="H139" s="239"/>
      <c r="I139" s="241">
        <f t="shared" si="124"/>
        <v>0</v>
      </c>
      <c r="J139" s="238"/>
      <c r="K139" s="239"/>
      <c r="L139" s="120">
        <f t="shared" si="125"/>
        <v>0</v>
      </c>
      <c r="M139" s="240"/>
      <c r="N139" s="239"/>
      <c r="O139" s="241">
        <f t="shared" si="126"/>
        <v>0</v>
      </c>
      <c r="P139" s="242"/>
      <c r="Q139" s="2"/>
    </row>
    <row r="140" spans="1:17" ht="36" hidden="1" x14ac:dyDescent="0.25">
      <c r="A140" s="243">
        <v>2340</v>
      </c>
      <c r="B140" s="111" t="s">
        <v>149</v>
      </c>
      <c r="C140" s="112">
        <f t="shared" si="100"/>
        <v>0</v>
      </c>
      <c r="D140" s="244">
        <f>SUM(D141:D142)</f>
        <v>0</v>
      </c>
      <c r="E140" s="245">
        <f>SUM(E141:E142)</f>
        <v>0</v>
      </c>
      <c r="F140" s="120">
        <f>SUM(F141:F142)</f>
        <v>0</v>
      </c>
      <c r="G140" s="246">
        <f t="shared" ref="G140:N140" si="127">SUM(G141:G142)</f>
        <v>0</v>
      </c>
      <c r="H140" s="245">
        <f t="shared" si="127"/>
        <v>0</v>
      </c>
      <c r="I140" s="241">
        <f t="shared" si="127"/>
        <v>0</v>
      </c>
      <c r="J140" s="244">
        <f t="shared" si="127"/>
        <v>0</v>
      </c>
      <c r="K140" s="245">
        <f t="shared" si="127"/>
        <v>0</v>
      </c>
      <c r="L140" s="120">
        <f t="shared" si="127"/>
        <v>0</v>
      </c>
      <c r="M140" s="246">
        <f t="shared" si="127"/>
        <v>0</v>
      </c>
      <c r="N140" s="245">
        <f t="shared" si="127"/>
        <v>0</v>
      </c>
      <c r="O140" s="241">
        <f>SUM(O141:O142)</f>
        <v>0</v>
      </c>
      <c r="P140" s="242"/>
      <c r="Q140" s="2"/>
    </row>
    <row r="141" spans="1:17" hidden="1" x14ac:dyDescent="0.25">
      <c r="A141" s="62">
        <v>2341</v>
      </c>
      <c r="B141" s="111" t="s">
        <v>150</v>
      </c>
      <c r="C141" s="112">
        <f t="shared" si="100"/>
        <v>0</v>
      </c>
      <c r="D141" s="238">
        <v>0</v>
      </c>
      <c r="E141" s="239"/>
      <c r="F141" s="120">
        <f t="shared" ref="F141:F142" si="128">D141+E141</f>
        <v>0</v>
      </c>
      <c r="G141" s="240"/>
      <c r="H141" s="239"/>
      <c r="I141" s="241">
        <f t="shared" ref="I141:I142" si="129">G141+H141</f>
        <v>0</v>
      </c>
      <c r="J141" s="238"/>
      <c r="K141" s="239"/>
      <c r="L141" s="120">
        <f t="shared" ref="L141:L142" si="130">J141+K141</f>
        <v>0</v>
      </c>
      <c r="M141" s="240"/>
      <c r="N141" s="239"/>
      <c r="O141" s="241">
        <f t="shared" ref="O141:O142" si="131">M141+N141</f>
        <v>0</v>
      </c>
      <c r="P141" s="242"/>
      <c r="Q141" s="2"/>
    </row>
    <row r="142" spans="1:17" ht="24" hidden="1" x14ac:dyDescent="0.25">
      <c r="A142" s="62">
        <v>2344</v>
      </c>
      <c r="B142" s="111" t="s">
        <v>151</v>
      </c>
      <c r="C142" s="112">
        <f t="shared" si="100"/>
        <v>0</v>
      </c>
      <c r="D142" s="238">
        <v>0</v>
      </c>
      <c r="E142" s="239"/>
      <c r="F142" s="120">
        <f t="shared" si="128"/>
        <v>0</v>
      </c>
      <c r="G142" s="240"/>
      <c r="H142" s="239"/>
      <c r="I142" s="241">
        <f t="shared" si="129"/>
        <v>0</v>
      </c>
      <c r="J142" s="238"/>
      <c r="K142" s="239"/>
      <c r="L142" s="120">
        <f t="shared" si="130"/>
        <v>0</v>
      </c>
      <c r="M142" s="240"/>
      <c r="N142" s="239"/>
      <c r="O142" s="241">
        <f t="shared" si="131"/>
        <v>0</v>
      </c>
      <c r="P142" s="242"/>
      <c r="Q142" s="2"/>
    </row>
    <row r="143" spans="1:17" hidden="1" x14ac:dyDescent="0.25">
      <c r="A143" s="230">
        <v>2350</v>
      </c>
      <c r="B143" s="164" t="s">
        <v>152</v>
      </c>
      <c r="C143" s="176">
        <f t="shared" si="100"/>
        <v>0</v>
      </c>
      <c r="D143" s="231">
        <f>SUM(D144:D149)</f>
        <v>0</v>
      </c>
      <c r="E143" s="232">
        <f>SUM(E144:E149)</f>
        <v>0</v>
      </c>
      <c r="F143" s="233">
        <f>SUM(F144:F149)</f>
        <v>0</v>
      </c>
      <c r="G143" s="234">
        <f t="shared" ref="G143:N143" si="132">SUM(G144:G149)</f>
        <v>0</v>
      </c>
      <c r="H143" s="232">
        <f t="shared" si="132"/>
        <v>0</v>
      </c>
      <c r="I143" s="235">
        <f t="shared" si="132"/>
        <v>0</v>
      </c>
      <c r="J143" s="231">
        <f t="shared" si="132"/>
        <v>0</v>
      </c>
      <c r="K143" s="232">
        <f t="shared" si="132"/>
        <v>0</v>
      </c>
      <c r="L143" s="233">
        <f t="shared" si="132"/>
        <v>0</v>
      </c>
      <c r="M143" s="234">
        <f t="shared" si="132"/>
        <v>0</v>
      </c>
      <c r="N143" s="232">
        <f t="shared" si="132"/>
        <v>0</v>
      </c>
      <c r="O143" s="235">
        <f>SUM(O144:O149)</f>
        <v>0</v>
      </c>
      <c r="P143" s="236"/>
      <c r="Q143" s="2"/>
    </row>
    <row r="144" spans="1:17" hidden="1" x14ac:dyDescent="0.25">
      <c r="A144" s="53">
        <v>2351</v>
      </c>
      <c r="B144" s="99" t="s">
        <v>153</v>
      </c>
      <c r="C144" s="100">
        <f t="shared" si="100"/>
        <v>0</v>
      </c>
      <c r="D144" s="152">
        <v>0</v>
      </c>
      <c r="E144" s="150"/>
      <c r="F144" s="108">
        <f t="shared" ref="F144:F149" si="133">D144+E144</f>
        <v>0</v>
      </c>
      <c r="G144" s="149"/>
      <c r="H144" s="150"/>
      <c r="I144" s="151">
        <f t="shared" ref="I144:I149" si="134">G144+H144</f>
        <v>0</v>
      </c>
      <c r="J144" s="152"/>
      <c r="K144" s="150"/>
      <c r="L144" s="108">
        <f t="shared" ref="L144:L149" si="135">J144+K144</f>
        <v>0</v>
      </c>
      <c r="M144" s="149"/>
      <c r="N144" s="150"/>
      <c r="O144" s="151">
        <f t="shared" ref="O144:O149" si="136">M144+N144</f>
        <v>0</v>
      </c>
      <c r="P144" s="237"/>
      <c r="Q144" s="2"/>
    </row>
    <row r="145" spans="1:17" hidden="1" x14ac:dyDescent="0.25">
      <c r="A145" s="62">
        <v>2352</v>
      </c>
      <c r="B145" s="111" t="s">
        <v>154</v>
      </c>
      <c r="C145" s="112">
        <f t="shared" si="100"/>
        <v>0</v>
      </c>
      <c r="D145" s="238">
        <v>0</v>
      </c>
      <c r="E145" s="239"/>
      <c r="F145" s="120">
        <f t="shared" si="133"/>
        <v>0</v>
      </c>
      <c r="G145" s="240"/>
      <c r="H145" s="239"/>
      <c r="I145" s="241">
        <f t="shared" si="134"/>
        <v>0</v>
      </c>
      <c r="J145" s="238"/>
      <c r="K145" s="239"/>
      <c r="L145" s="120">
        <f t="shared" si="135"/>
        <v>0</v>
      </c>
      <c r="M145" s="240"/>
      <c r="N145" s="239"/>
      <c r="O145" s="241">
        <f t="shared" si="136"/>
        <v>0</v>
      </c>
      <c r="P145" s="242"/>
      <c r="Q145" s="2"/>
    </row>
    <row r="146" spans="1:17" hidden="1" x14ac:dyDescent="0.25">
      <c r="A146" s="62">
        <v>2353</v>
      </c>
      <c r="B146" s="111" t="s">
        <v>155</v>
      </c>
      <c r="C146" s="112">
        <f t="shared" si="100"/>
        <v>0</v>
      </c>
      <c r="D146" s="238">
        <v>0</v>
      </c>
      <c r="E146" s="239"/>
      <c r="F146" s="120">
        <f t="shared" si="133"/>
        <v>0</v>
      </c>
      <c r="G146" s="240"/>
      <c r="H146" s="239"/>
      <c r="I146" s="241">
        <f t="shared" si="134"/>
        <v>0</v>
      </c>
      <c r="J146" s="238"/>
      <c r="K146" s="239"/>
      <c r="L146" s="120">
        <f t="shared" si="135"/>
        <v>0</v>
      </c>
      <c r="M146" s="240"/>
      <c r="N146" s="239"/>
      <c r="O146" s="241">
        <f t="shared" si="136"/>
        <v>0</v>
      </c>
      <c r="P146" s="242"/>
      <c r="Q146" s="2"/>
    </row>
    <row r="147" spans="1:17" hidden="1" x14ac:dyDescent="0.25">
      <c r="A147" s="62">
        <v>2354</v>
      </c>
      <c r="B147" s="111" t="s">
        <v>156</v>
      </c>
      <c r="C147" s="112">
        <f t="shared" si="100"/>
        <v>0</v>
      </c>
      <c r="D147" s="238">
        <v>0</v>
      </c>
      <c r="E147" s="239"/>
      <c r="F147" s="120">
        <f t="shared" si="133"/>
        <v>0</v>
      </c>
      <c r="G147" s="240"/>
      <c r="H147" s="239"/>
      <c r="I147" s="241">
        <f t="shared" si="134"/>
        <v>0</v>
      </c>
      <c r="J147" s="238"/>
      <c r="K147" s="239"/>
      <c r="L147" s="120">
        <f t="shared" si="135"/>
        <v>0</v>
      </c>
      <c r="M147" s="240"/>
      <c r="N147" s="239"/>
      <c r="O147" s="241">
        <f t="shared" si="136"/>
        <v>0</v>
      </c>
      <c r="P147" s="242"/>
      <c r="Q147" s="2"/>
    </row>
    <row r="148" spans="1:17" hidden="1" x14ac:dyDescent="0.25">
      <c r="A148" s="62">
        <v>2355</v>
      </c>
      <c r="B148" s="111" t="s">
        <v>157</v>
      </c>
      <c r="C148" s="112">
        <f t="shared" si="100"/>
        <v>0</v>
      </c>
      <c r="D148" s="238">
        <v>0</v>
      </c>
      <c r="E148" s="239"/>
      <c r="F148" s="120">
        <f t="shared" si="133"/>
        <v>0</v>
      </c>
      <c r="G148" s="240"/>
      <c r="H148" s="239"/>
      <c r="I148" s="241">
        <f t="shared" si="134"/>
        <v>0</v>
      </c>
      <c r="J148" s="238"/>
      <c r="K148" s="239"/>
      <c r="L148" s="120">
        <f t="shared" si="135"/>
        <v>0</v>
      </c>
      <c r="M148" s="240"/>
      <c r="N148" s="239"/>
      <c r="O148" s="241">
        <f t="shared" si="136"/>
        <v>0</v>
      </c>
      <c r="P148" s="242"/>
      <c r="Q148" s="2"/>
    </row>
    <row r="149" spans="1:17" hidden="1" x14ac:dyDescent="0.25">
      <c r="A149" s="62">
        <v>2359</v>
      </c>
      <c r="B149" s="111" t="s">
        <v>158</v>
      </c>
      <c r="C149" s="112">
        <f t="shared" si="100"/>
        <v>0</v>
      </c>
      <c r="D149" s="238">
        <v>0</v>
      </c>
      <c r="E149" s="239"/>
      <c r="F149" s="120">
        <f t="shared" si="133"/>
        <v>0</v>
      </c>
      <c r="G149" s="240"/>
      <c r="H149" s="239"/>
      <c r="I149" s="241">
        <f t="shared" si="134"/>
        <v>0</v>
      </c>
      <c r="J149" s="238"/>
      <c r="K149" s="239"/>
      <c r="L149" s="120">
        <f t="shared" si="135"/>
        <v>0</v>
      </c>
      <c r="M149" s="240"/>
      <c r="N149" s="239"/>
      <c r="O149" s="241">
        <f t="shared" si="136"/>
        <v>0</v>
      </c>
      <c r="P149" s="242"/>
      <c r="Q149" s="2"/>
    </row>
    <row r="150" spans="1:17" ht="24.75" hidden="1" customHeight="1" x14ac:dyDescent="0.25">
      <c r="A150" s="243">
        <v>2360</v>
      </c>
      <c r="B150" s="111" t="s">
        <v>159</v>
      </c>
      <c r="C150" s="112">
        <f t="shared" si="100"/>
        <v>0</v>
      </c>
      <c r="D150" s="244">
        <f>SUM(D151:D157)</f>
        <v>0</v>
      </c>
      <c r="E150" s="245">
        <f>SUM(E151:E157)</f>
        <v>0</v>
      </c>
      <c r="F150" s="120">
        <f>SUM(F151:F157)</f>
        <v>0</v>
      </c>
      <c r="G150" s="246">
        <f t="shared" ref="G150:N150" si="137">SUM(G151:G157)</f>
        <v>0</v>
      </c>
      <c r="H150" s="245">
        <f t="shared" si="137"/>
        <v>0</v>
      </c>
      <c r="I150" s="241">
        <f t="shared" si="137"/>
        <v>0</v>
      </c>
      <c r="J150" s="244">
        <f t="shared" si="137"/>
        <v>0</v>
      </c>
      <c r="K150" s="245">
        <f t="shared" si="137"/>
        <v>0</v>
      </c>
      <c r="L150" s="120">
        <f t="shared" si="137"/>
        <v>0</v>
      </c>
      <c r="M150" s="246">
        <f t="shared" si="137"/>
        <v>0</v>
      </c>
      <c r="N150" s="245">
        <f t="shared" si="137"/>
        <v>0</v>
      </c>
      <c r="O150" s="241">
        <f>SUM(O151:O157)</f>
        <v>0</v>
      </c>
      <c r="P150" s="242"/>
      <c r="Q150" s="2"/>
    </row>
    <row r="151" spans="1:17" hidden="1" x14ac:dyDescent="0.25">
      <c r="A151" s="61">
        <v>2361</v>
      </c>
      <c r="B151" s="111" t="s">
        <v>160</v>
      </c>
      <c r="C151" s="112">
        <f t="shared" si="100"/>
        <v>0</v>
      </c>
      <c r="D151" s="238">
        <v>0</v>
      </c>
      <c r="E151" s="239"/>
      <c r="F151" s="120">
        <f t="shared" ref="F151:F158" si="138">D151+E151</f>
        <v>0</v>
      </c>
      <c r="G151" s="240"/>
      <c r="H151" s="239"/>
      <c r="I151" s="241">
        <f t="shared" ref="I151:I158" si="139">G151+H151</f>
        <v>0</v>
      </c>
      <c r="J151" s="238"/>
      <c r="K151" s="239"/>
      <c r="L151" s="120">
        <f t="shared" ref="L151:L158" si="140">J151+K151</f>
        <v>0</v>
      </c>
      <c r="M151" s="240"/>
      <c r="N151" s="239"/>
      <c r="O151" s="241">
        <f t="shared" ref="O151:O158" si="141">M151+N151</f>
        <v>0</v>
      </c>
      <c r="P151" s="242"/>
      <c r="Q151" s="2"/>
    </row>
    <row r="152" spans="1:17" hidden="1" x14ac:dyDescent="0.25">
      <c r="A152" s="61">
        <v>2362</v>
      </c>
      <c r="B152" s="111" t="s">
        <v>161</v>
      </c>
      <c r="C152" s="112">
        <f t="shared" si="100"/>
        <v>0</v>
      </c>
      <c r="D152" s="238">
        <v>0</v>
      </c>
      <c r="E152" s="239"/>
      <c r="F152" s="120">
        <f t="shared" si="138"/>
        <v>0</v>
      </c>
      <c r="G152" s="240"/>
      <c r="H152" s="239"/>
      <c r="I152" s="241">
        <f t="shared" si="139"/>
        <v>0</v>
      </c>
      <c r="J152" s="238"/>
      <c r="K152" s="239"/>
      <c r="L152" s="120">
        <f t="shared" si="140"/>
        <v>0</v>
      </c>
      <c r="M152" s="240"/>
      <c r="N152" s="239"/>
      <c r="O152" s="241">
        <f t="shared" si="141"/>
        <v>0</v>
      </c>
      <c r="P152" s="242"/>
      <c r="Q152" s="2"/>
    </row>
    <row r="153" spans="1:17" hidden="1" x14ac:dyDescent="0.25">
      <c r="A153" s="61">
        <v>2363</v>
      </c>
      <c r="B153" s="111" t="s">
        <v>162</v>
      </c>
      <c r="C153" s="112">
        <f t="shared" si="100"/>
        <v>0</v>
      </c>
      <c r="D153" s="238">
        <v>0</v>
      </c>
      <c r="E153" s="239"/>
      <c r="F153" s="120">
        <f t="shared" si="138"/>
        <v>0</v>
      </c>
      <c r="G153" s="240"/>
      <c r="H153" s="239"/>
      <c r="I153" s="241">
        <f t="shared" si="139"/>
        <v>0</v>
      </c>
      <c r="J153" s="238"/>
      <c r="K153" s="239"/>
      <c r="L153" s="120">
        <f t="shared" si="140"/>
        <v>0</v>
      </c>
      <c r="M153" s="240"/>
      <c r="N153" s="239"/>
      <c r="O153" s="241">
        <f t="shared" si="141"/>
        <v>0</v>
      </c>
      <c r="P153" s="242"/>
      <c r="Q153" s="2"/>
    </row>
    <row r="154" spans="1:17" hidden="1" x14ac:dyDescent="0.25">
      <c r="A154" s="61">
        <v>2364</v>
      </c>
      <c r="B154" s="111" t="s">
        <v>163</v>
      </c>
      <c r="C154" s="112">
        <f t="shared" si="100"/>
        <v>0</v>
      </c>
      <c r="D154" s="238">
        <v>0</v>
      </c>
      <c r="E154" s="239"/>
      <c r="F154" s="120">
        <f t="shared" si="138"/>
        <v>0</v>
      </c>
      <c r="G154" s="240"/>
      <c r="H154" s="239"/>
      <c r="I154" s="241">
        <f t="shared" si="139"/>
        <v>0</v>
      </c>
      <c r="J154" s="238"/>
      <c r="K154" s="239"/>
      <c r="L154" s="120">
        <f t="shared" si="140"/>
        <v>0</v>
      </c>
      <c r="M154" s="240"/>
      <c r="N154" s="239"/>
      <c r="O154" s="241">
        <f t="shared" si="141"/>
        <v>0</v>
      </c>
      <c r="P154" s="242"/>
      <c r="Q154" s="2"/>
    </row>
    <row r="155" spans="1:17" ht="12.75" hidden="1" customHeight="1" x14ac:dyDescent="0.25">
      <c r="A155" s="61">
        <v>2365</v>
      </c>
      <c r="B155" s="111" t="s">
        <v>164</v>
      </c>
      <c r="C155" s="112">
        <f t="shared" si="100"/>
        <v>0</v>
      </c>
      <c r="D155" s="238">
        <v>0</v>
      </c>
      <c r="E155" s="239"/>
      <c r="F155" s="120">
        <f t="shared" si="138"/>
        <v>0</v>
      </c>
      <c r="G155" s="240"/>
      <c r="H155" s="239"/>
      <c r="I155" s="241">
        <f t="shared" si="139"/>
        <v>0</v>
      </c>
      <c r="J155" s="238"/>
      <c r="K155" s="239"/>
      <c r="L155" s="120">
        <f t="shared" si="140"/>
        <v>0</v>
      </c>
      <c r="M155" s="240"/>
      <c r="N155" s="239"/>
      <c r="O155" s="241">
        <f t="shared" si="141"/>
        <v>0</v>
      </c>
      <c r="P155" s="242"/>
      <c r="Q155" s="2"/>
    </row>
    <row r="156" spans="1:17" ht="24" hidden="1" x14ac:dyDescent="0.25">
      <c r="A156" s="61">
        <v>2366</v>
      </c>
      <c r="B156" s="111" t="s">
        <v>165</v>
      </c>
      <c r="C156" s="112">
        <f t="shared" si="100"/>
        <v>0</v>
      </c>
      <c r="D156" s="238">
        <v>0</v>
      </c>
      <c r="E156" s="239"/>
      <c r="F156" s="120">
        <f t="shared" si="138"/>
        <v>0</v>
      </c>
      <c r="G156" s="240"/>
      <c r="H156" s="239"/>
      <c r="I156" s="241">
        <f t="shared" si="139"/>
        <v>0</v>
      </c>
      <c r="J156" s="238"/>
      <c r="K156" s="239"/>
      <c r="L156" s="120">
        <f t="shared" si="140"/>
        <v>0</v>
      </c>
      <c r="M156" s="240"/>
      <c r="N156" s="239"/>
      <c r="O156" s="241">
        <f t="shared" si="141"/>
        <v>0</v>
      </c>
      <c r="P156" s="242"/>
      <c r="Q156" s="2"/>
    </row>
    <row r="157" spans="1:17" ht="36" hidden="1" x14ac:dyDescent="0.25">
      <c r="A157" s="61">
        <v>2369</v>
      </c>
      <c r="B157" s="111" t="s">
        <v>166</v>
      </c>
      <c r="C157" s="112">
        <f t="shared" si="100"/>
        <v>0</v>
      </c>
      <c r="D157" s="238">
        <v>0</v>
      </c>
      <c r="E157" s="239"/>
      <c r="F157" s="120">
        <f t="shared" si="138"/>
        <v>0</v>
      </c>
      <c r="G157" s="240"/>
      <c r="H157" s="239"/>
      <c r="I157" s="241">
        <f t="shared" si="139"/>
        <v>0</v>
      </c>
      <c r="J157" s="238"/>
      <c r="K157" s="239"/>
      <c r="L157" s="120">
        <f t="shared" si="140"/>
        <v>0</v>
      </c>
      <c r="M157" s="240"/>
      <c r="N157" s="239"/>
      <c r="O157" s="241">
        <f t="shared" si="141"/>
        <v>0</v>
      </c>
      <c r="P157" s="242"/>
      <c r="Q157" s="2"/>
    </row>
    <row r="158" spans="1:17" hidden="1" x14ac:dyDescent="0.25">
      <c r="A158" s="230">
        <v>2370</v>
      </c>
      <c r="B158" s="164" t="s">
        <v>167</v>
      </c>
      <c r="C158" s="176">
        <f t="shared" si="100"/>
        <v>0</v>
      </c>
      <c r="D158" s="177">
        <v>0</v>
      </c>
      <c r="E158" s="178"/>
      <c r="F158" s="233">
        <f t="shared" si="138"/>
        <v>0</v>
      </c>
      <c r="G158" s="247"/>
      <c r="H158" s="178"/>
      <c r="I158" s="235">
        <f t="shared" si="139"/>
        <v>0</v>
      </c>
      <c r="J158" s="177"/>
      <c r="K158" s="178"/>
      <c r="L158" s="233">
        <f t="shared" si="140"/>
        <v>0</v>
      </c>
      <c r="M158" s="247"/>
      <c r="N158" s="178"/>
      <c r="O158" s="235">
        <f t="shared" si="141"/>
        <v>0</v>
      </c>
      <c r="P158" s="236"/>
      <c r="Q158" s="2"/>
    </row>
    <row r="159" spans="1:17" hidden="1" x14ac:dyDescent="0.25">
      <c r="A159" s="230">
        <v>2380</v>
      </c>
      <c r="B159" s="164" t="s">
        <v>168</v>
      </c>
      <c r="C159" s="176">
        <f t="shared" si="100"/>
        <v>0</v>
      </c>
      <c r="D159" s="231">
        <f>SUM(D160:D161)</f>
        <v>0</v>
      </c>
      <c r="E159" s="232">
        <f t="shared" ref="E159" si="142">SUM(E160:E161)</f>
        <v>0</v>
      </c>
      <c r="F159" s="233">
        <f>SUM(F160:F161)</f>
        <v>0</v>
      </c>
      <c r="G159" s="234">
        <f t="shared" ref="G159:N159" si="143">SUM(G160:G161)</f>
        <v>0</v>
      </c>
      <c r="H159" s="232">
        <f t="shared" si="143"/>
        <v>0</v>
      </c>
      <c r="I159" s="235">
        <f t="shared" si="143"/>
        <v>0</v>
      </c>
      <c r="J159" s="231">
        <f t="shared" si="143"/>
        <v>0</v>
      </c>
      <c r="K159" s="232">
        <f t="shared" si="143"/>
        <v>0</v>
      </c>
      <c r="L159" s="233">
        <f t="shared" si="143"/>
        <v>0</v>
      </c>
      <c r="M159" s="234">
        <f t="shared" si="143"/>
        <v>0</v>
      </c>
      <c r="N159" s="232">
        <f t="shared" si="143"/>
        <v>0</v>
      </c>
      <c r="O159" s="235">
        <f>SUM(O160:O161)</f>
        <v>0</v>
      </c>
      <c r="P159" s="236"/>
      <c r="Q159" s="2"/>
    </row>
    <row r="160" spans="1:17" hidden="1" x14ac:dyDescent="0.25">
      <c r="A160" s="52">
        <v>2381</v>
      </c>
      <c r="B160" s="99" t="s">
        <v>169</v>
      </c>
      <c r="C160" s="100">
        <f t="shared" si="100"/>
        <v>0</v>
      </c>
      <c r="D160" s="152">
        <v>0</v>
      </c>
      <c r="E160" s="150"/>
      <c r="F160" s="108">
        <f t="shared" ref="F160:F163" si="144">D160+E160</f>
        <v>0</v>
      </c>
      <c r="G160" s="149"/>
      <c r="H160" s="150"/>
      <c r="I160" s="151">
        <f t="shared" ref="I160:I163" si="145">G160+H160</f>
        <v>0</v>
      </c>
      <c r="J160" s="152"/>
      <c r="K160" s="150"/>
      <c r="L160" s="108">
        <f t="shared" ref="L160:L163" si="146">J160+K160</f>
        <v>0</v>
      </c>
      <c r="M160" s="149"/>
      <c r="N160" s="150"/>
      <c r="O160" s="151">
        <f t="shared" ref="O160:O163" si="147">M160+N160</f>
        <v>0</v>
      </c>
      <c r="P160" s="237"/>
      <c r="Q160" s="2"/>
    </row>
    <row r="161" spans="1:17" hidden="1" x14ac:dyDescent="0.25">
      <c r="A161" s="61">
        <v>2389</v>
      </c>
      <c r="B161" s="111" t="s">
        <v>170</v>
      </c>
      <c r="C161" s="112">
        <f t="shared" si="100"/>
        <v>0</v>
      </c>
      <c r="D161" s="238">
        <v>0</v>
      </c>
      <c r="E161" s="239"/>
      <c r="F161" s="120">
        <f t="shared" si="144"/>
        <v>0</v>
      </c>
      <c r="G161" s="240"/>
      <c r="H161" s="239"/>
      <c r="I161" s="241">
        <f t="shared" si="145"/>
        <v>0</v>
      </c>
      <c r="J161" s="238"/>
      <c r="K161" s="239"/>
      <c r="L161" s="120">
        <f t="shared" si="146"/>
        <v>0</v>
      </c>
      <c r="M161" s="240"/>
      <c r="N161" s="239"/>
      <c r="O161" s="241">
        <f t="shared" si="147"/>
        <v>0</v>
      </c>
      <c r="P161" s="242"/>
      <c r="Q161" s="2"/>
    </row>
    <row r="162" spans="1:17" hidden="1" x14ac:dyDescent="0.25">
      <c r="A162" s="230">
        <v>2390</v>
      </c>
      <c r="B162" s="164" t="s">
        <v>171</v>
      </c>
      <c r="C162" s="176">
        <f t="shared" si="100"/>
        <v>0</v>
      </c>
      <c r="D162" s="177">
        <v>0</v>
      </c>
      <c r="E162" s="178"/>
      <c r="F162" s="233">
        <f t="shared" si="144"/>
        <v>0</v>
      </c>
      <c r="G162" s="247"/>
      <c r="H162" s="178"/>
      <c r="I162" s="235">
        <f t="shared" si="145"/>
        <v>0</v>
      </c>
      <c r="J162" s="177"/>
      <c r="K162" s="178"/>
      <c r="L162" s="233">
        <f t="shared" si="146"/>
        <v>0</v>
      </c>
      <c r="M162" s="247"/>
      <c r="N162" s="178"/>
      <c r="O162" s="235">
        <f t="shared" si="147"/>
        <v>0</v>
      </c>
      <c r="P162" s="236"/>
      <c r="Q162" s="2"/>
    </row>
    <row r="163" spans="1:17" hidden="1" x14ac:dyDescent="0.25">
      <c r="A163" s="83">
        <v>2400</v>
      </c>
      <c r="B163" s="226" t="s">
        <v>172</v>
      </c>
      <c r="C163" s="84">
        <f t="shared" si="100"/>
        <v>0</v>
      </c>
      <c r="D163" s="85">
        <v>0</v>
      </c>
      <c r="E163" s="86"/>
      <c r="F163" s="97">
        <f t="shared" si="144"/>
        <v>0</v>
      </c>
      <c r="G163" s="257"/>
      <c r="H163" s="86"/>
      <c r="I163" s="228">
        <f t="shared" si="145"/>
        <v>0</v>
      </c>
      <c r="J163" s="85"/>
      <c r="K163" s="86"/>
      <c r="L163" s="97">
        <f t="shared" si="146"/>
        <v>0</v>
      </c>
      <c r="M163" s="257"/>
      <c r="N163" s="86"/>
      <c r="O163" s="228">
        <f t="shared" si="147"/>
        <v>0</v>
      </c>
      <c r="P163" s="249"/>
      <c r="Q163" s="2"/>
    </row>
    <row r="164" spans="1:17" ht="24" hidden="1" x14ac:dyDescent="0.25">
      <c r="A164" s="83">
        <v>2500</v>
      </c>
      <c r="B164" s="226" t="s">
        <v>173</v>
      </c>
      <c r="C164" s="84">
        <f t="shared" si="100"/>
        <v>0</v>
      </c>
      <c r="D164" s="95">
        <f>SUM(D165,D170)</f>
        <v>0</v>
      </c>
      <c r="E164" s="96">
        <f t="shared" ref="E164" si="148">SUM(E165,E170)</f>
        <v>0</v>
      </c>
      <c r="F164" s="97">
        <f>SUM(F165,F170)</f>
        <v>0</v>
      </c>
      <c r="G164" s="227">
        <f t="shared" ref="G164:O164" si="149">SUM(G165,G170)</f>
        <v>0</v>
      </c>
      <c r="H164" s="96">
        <f t="shared" si="149"/>
        <v>0</v>
      </c>
      <c r="I164" s="228">
        <f t="shared" si="149"/>
        <v>0</v>
      </c>
      <c r="J164" s="95">
        <f t="shared" si="149"/>
        <v>0</v>
      </c>
      <c r="K164" s="96">
        <f t="shared" si="149"/>
        <v>0</v>
      </c>
      <c r="L164" s="97">
        <f t="shared" si="149"/>
        <v>0</v>
      </c>
      <c r="M164" s="227">
        <f t="shared" si="149"/>
        <v>0</v>
      </c>
      <c r="N164" s="96">
        <f t="shared" si="149"/>
        <v>0</v>
      </c>
      <c r="O164" s="228">
        <f t="shared" si="149"/>
        <v>0</v>
      </c>
      <c r="P164" s="229"/>
      <c r="Q164" s="2"/>
    </row>
    <row r="165" spans="1:17" ht="16.5" hidden="1" customHeight="1" x14ac:dyDescent="0.25">
      <c r="A165" s="629">
        <v>2510</v>
      </c>
      <c r="B165" s="99" t="s">
        <v>174</v>
      </c>
      <c r="C165" s="100">
        <f t="shared" si="100"/>
        <v>0</v>
      </c>
      <c r="D165" s="251">
        <f>SUM(D166:D169)</f>
        <v>0</v>
      </c>
      <c r="E165" s="252">
        <f t="shared" ref="E165" si="150">SUM(E166:E169)</f>
        <v>0</v>
      </c>
      <c r="F165" s="108">
        <f>SUM(F166:F169)</f>
        <v>0</v>
      </c>
      <c r="G165" s="253">
        <f t="shared" ref="G165:O165" si="151">SUM(G166:G169)</f>
        <v>0</v>
      </c>
      <c r="H165" s="252">
        <f t="shared" si="151"/>
        <v>0</v>
      </c>
      <c r="I165" s="151">
        <f t="shared" si="151"/>
        <v>0</v>
      </c>
      <c r="J165" s="251">
        <f t="shared" si="151"/>
        <v>0</v>
      </c>
      <c r="K165" s="252">
        <f t="shared" si="151"/>
        <v>0</v>
      </c>
      <c r="L165" s="108">
        <f t="shared" si="151"/>
        <v>0</v>
      </c>
      <c r="M165" s="253">
        <f t="shared" si="151"/>
        <v>0</v>
      </c>
      <c r="N165" s="252">
        <f t="shared" si="151"/>
        <v>0</v>
      </c>
      <c r="O165" s="258">
        <f t="shared" si="151"/>
        <v>0</v>
      </c>
      <c r="P165" s="259"/>
      <c r="Q165" s="2"/>
    </row>
    <row r="166" spans="1:17" ht="24" hidden="1" x14ac:dyDescent="0.25">
      <c r="A166" s="62">
        <v>2512</v>
      </c>
      <c r="B166" s="111" t="s">
        <v>175</v>
      </c>
      <c r="C166" s="112">
        <f t="shared" si="100"/>
        <v>0</v>
      </c>
      <c r="D166" s="238">
        <v>0</v>
      </c>
      <c r="E166" s="239"/>
      <c r="F166" s="120">
        <f t="shared" ref="F166:F171" si="152">D166+E166</f>
        <v>0</v>
      </c>
      <c r="G166" s="240"/>
      <c r="H166" s="239"/>
      <c r="I166" s="241">
        <f t="shared" ref="I166:I171" si="153">G166+H166</f>
        <v>0</v>
      </c>
      <c r="J166" s="238"/>
      <c r="K166" s="239"/>
      <c r="L166" s="120">
        <f t="shared" ref="L166:L171" si="154">J166+K166</f>
        <v>0</v>
      </c>
      <c r="M166" s="240"/>
      <c r="N166" s="239"/>
      <c r="O166" s="241">
        <f t="shared" ref="O166:O171" si="155">M166+N166</f>
        <v>0</v>
      </c>
      <c r="P166" s="242"/>
      <c r="Q166" s="2"/>
    </row>
    <row r="167" spans="1:17" ht="24" hidden="1" x14ac:dyDescent="0.25">
      <c r="A167" s="62">
        <v>2513</v>
      </c>
      <c r="B167" s="111" t="s">
        <v>176</v>
      </c>
      <c r="C167" s="112">
        <f t="shared" si="100"/>
        <v>0</v>
      </c>
      <c r="D167" s="238">
        <v>0</v>
      </c>
      <c r="E167" s="239"/>
      <c r="F167" s="120">
        <f t="shared" si="152"/>
        <v>0</v>
      </c>
      <c r="G167" s="240"/>
      <c r="H167" s="239"/>
      <c r="I167" s="241">
        <f t="shared" si="153"/>
        <v>0</v>
      </c>
      <c r="J167" s="238"/>
      <c r="K167" s="239"/>
      <c r="L167" s="120">
        <f t="shared" si="154"/>
        <v>0</v>
      </c>
      <c r="M167" s="240"/>
      <c r="N167" s="239"/>
      <c r="O167" s="241">
        <f t="shared" si="155"/>
        <v>0</v>
      </c>
      <c r="P167" s="242"/>
      <c r="Q167" s="2"/>
    </row>
    <row r="168" spans="1:17" hidden="1" x14ac:dyDescent="0.25">
      <c r="A168" s="62">
        <v>2515</v>
      </c>
      <c r="B168" s="111" t="s">
        <v>177</v>
      </c>
      <c r="C168" s="112">
        <f t="shared" si="100"/>
        <v>0</v>
      </c>
      <c r="D168" s="238">
        <v>0</v>
      </c>
      <c r="E168" s="239"/>
      <c r="F168" s="120">
        <f t="shared" si="152"/>
        <v>0</v>
      </c>
      <c r="G168" s="240"/>
      <c r="H168" s="239"/>
      <c r="I168" s="241">
        <f t="shared" si="153"/>
        <v>0</v>
      </c>
      <c r="J168" s="238"/>
      <c r="K168" s="239"/>
      <c r="L168" s="120">
        <f t="shared" si="154"/>
        <v>0</v>
      </c>
      <c r="M168" s="240"/>
      <c r="N168" s="239"/>
      <c r="O168" s="241">
        <f t="shared" si="155"/>
        <v>0</v>
      </c>
      <c r="P168" s="242"/>
      <c r="Q168" s="2"/>
    </row>
    <row r="169" spans="1:17" ht="24" hidden="1" x14ac:dyDescent="0.25">
      <c r="A169" s="62">
        <v>2519</v>
      </c>
      <c r="B169" s="111" t="s">
        <v>178</v>
      </c>
      <c r="C169" s="112">
        <f t="shared" si="100"/>
        <v>0</v>
      </c>
      <c r="D169" s="238">
        <v>0</v>
      </c>
      <c r="E169" s="239"/>
      <c r="F169" s="120">
        <f t="shared" si="152"/>
        <v>0</v>
      </c>
      <c r="G169" s="240"/>
      <c r="H169" s="239"/>
      <c r="I169" s="241">
        <f t="shared" si="153"/>
        <v>0</v>
      </c>
      <c r="J169" s="238"/>
      <c r="K169" s="239"/>
      <c r="L169" s="120">
        <f t="shared" si="154"/>
        <v>0</v>
      </c>
      <c r="M169" s="240"/>
      <c r="N169" s="239"/>
      <c r="O169" s="241">
        <f t="shared" si="155"/>
        <v>0</v>
      </c>
      <c r="P169" s="242"/>
      <c r="Q169" s="2"/>
    </row>
    <row r="170" spans="1:17" hidden="1" x14ac:dyDescent="0.25">
      <c r="A170" s="243">
        <v>2520</v>
      </c>
      <c r="B170" s="111" t="s">
        <v>179</v>
      </c>
      <c r="C170" s="112">
        <f t="shared" si="100"/>
        <v>0</v>
      </c>
      <c r="D170" s="238">
        <v>0</v>
      </c>
      <c r="E170" s="239"/>
      <c r="F170" s="120">
        <f t="shared" si="152"/>
        <v>0</v>
      </c>
      <c r="G170" s="240"/>
      <c r="H170" s="239"/>
      <c r="I170" s="241">
        <f t="shared" si="153"/>
        <v>0</v>
      </c>
      <c r="J170" s="238"/>
      <c r="K170" s="239"/>
      <c r="L170" s="120">
        <f t="shared" si="154"/>
        <v>0</v>
      </c>
      <c r="M170" s="240"/>
      <c r="N170" s="239"/>
      <c r="O170" s="241">
        <f t="shared" si="155"/>
        <v>0</v>
      </c>
      <c r="P170" s="242"/>
      <c r="Q170" s="2"/>
    </row>
    <row r="171" spans="1:17" s="261" customFormat="1" ht="36" hidden="1" x14ac:dyDescent="0.25">
      <c r="A171" s="25">
        <v>2800</v>
      </c>
      <c r="B171" s="99" t="s">
        <v>180</v>
      </c>
      <c r="C171" s="100">
        <f t="shared" si="100"/>
        <v>0</v>
      </c>
      <c r="D171" s="152">
        <v>0</v>
      </c>
      <c r="E171" s="150"/>
      <c r="F171" s="57">
        <f t="shared" si="152"/>
        <v>0</v>
      </c>
      <c r="G171" s="58"/>
      <c r="H171" s="56"/>
      <c r="I171" s="59">
        <f t="shared" si="153"/>
        <v>0</v>
      </c>
      <c r="J171" s="55"/>
      <c r="K171" s="56"/>
      <c r="L171" s="57">
        <f t="shared" si="154"/>
        <v>0</v>
      </c>
      <c r="M171" s="58"/>
      <c r="N171" s="56"/>
      <c r="O171" s="59">
        <f t="shared" si="155"/>
        <v>0</v>
      </c>
      <c r="P171" s="60"/>
      <c r="Q171" s="260"/>
    </row>
    <row r="172" spans="1:17" hidden="1" x14ac:dyDescent="0.25">
      <c r="A172" s="218">
        <v>3000</v>
      </c>
      <c r="B172" s="218" t="s">
        <v>181</v>
      </c>
      <c r="C172" s="219">
        <f t="shared" si="100"/>
        <v>0</v>
      </c>
      <c r="D172" s="220">
        <f>SUM(D173,D183)</f>
        <v>0</v>
      </c>
      <c r="E172" s="221">
        <f t="shared" ref="E172" si="156">SUM(E173,E183)</f>
        <v>0</v>
      </c>
      <c r="F172" s="222">
        <f>SUM(F173,F183)</f>
        <v>0</v>
      </c>
      <c r="G172" s="223">
        <f t="shared" ref="G172:N172" si="157">SUM(G173,G183)</f>
        <v>0</v>
      </c>
      <c r="H172" s="221">
        <f t="shared" si="157"/>
        <v>0</v>
      </c>
      <c r="I172" s="224">
        <f t="shared" si="157"/>
        <v>0</v>
      </c>
      <c r="J172" s="220">
        <f t="shared" si="157"/>
        <v>0</v>
      </c>
      <c r="K172" s="221">
        <f t="shared" si="157"/>
        <v>0</v>
      </c>
      <c r="L172" s="222">
        <f t="shared" si="157"/>
        <v>0</v>
      </c>
      <c r="M172" s="223">
        <f t="shared" si="157"/>
        <v>0</v>
      </c>
      <c r="N172" s="221">
        <f t="shared" si="157"/>
        <v>0</v>
      </c>
      <c r="O172" s="224">
        <f>SUM(O173,O183)</f>
        <v>0</v>
      </c>
      <c r="P172" s="225"/>
      <c r="Q172" s="2"/>
    </row>
    <row r="173" spans="1:17" ht="24" hidden="1" x14ac:dyDescent="0.25">
      <c r="A173" s="83">
        <v>3200</v>
      </c>
      <c r="B173" s="262" t="s">
        <v>182</v>
      </c>
      <c r="C173" s="84">
        <f t="shared" si="100"/>
        <v>0</v>
      </c>
      <c r="D173" s="95">
        <f>SUM(D174,D178)</f>
        <v>0</v>
      </c>
      <c r="E173" s="96">
        <f t="shared" ref="E173" si="158">SUM(E174,E178)</f>
        <v>0</v>
      </c>
      <c r="F173" s="97">
        <f>SUM(F174,F178)</f>
        <v>0</v>
      </c>
      <c r="G173" s="227">
        <f t="shared" ref="G173:O173" si="159">SUM(G174,G178)</f>
        <v>0</v>
      </c>
      <c r="H173" s="96">
        <f t="shared" si="159"/>
        <v>0</v>
      </c>
      <c r="I173" s="228">
        <f t="shared" si="159"/>
        <v>0</v>
      </c>
      <c r="J173" s="95">
        <f t="shared" si="159"/>
        <v>0</v>
      </c>
      <c r="K173" s="96">
        <f t="shared" si="159"/>
        <v>0</v>
      </c>
      <c r="L173" s="97">
        <f t="shared" si="159"/>
        <v>0</v>
      </c>
      <c r="M173" s="227">
        <f t="shared" si="159"/>
        <v>0</v>
      </c>
      <c r="N173" s="96">
        <f t="shared" si="159"/>
        <v>0</v>
      </c>
      <c r="O173" s="263">
        <f t="shared" si="159"/>
        <v>0</v>
      </c>
      <c r="P173" s="229"/>
      <c r="Q173" s="2"/>
    </row>
    <row r="174" spans="1:17" ht="24" hidden="1" x14ac:dyDescent="0.25">
      <c r="A174" s="629">
        <v>3260</v>
      </c>
      <c r="B174" s="99" t="s">
        <v>183</v>
      </c>
      <c r="C174" s="100">
        <f t="shared" si="100"/>
        <v>0</v>
      </c>
      <c r="D174" s="251">
        <f>SUM(D175:D177)</f>
        <v>0</v>
      </c>
      <c r="E174" s="252">
        <f t="shared" ref="E174" si="160">SUM(E175:E177)</f>
        <v>0</v>
      </c>
      <c r="F174" s="108">
        <f>SUM(F175:F177)</f>
        <v>0</v>
      </c>
      <c r="G174" s="253">
        <f t="shared" ref="G174:N174" si="161">SUM(G175:G177)</f>
        <v>0</v>
      </c>
      <c r="H174" s="252">
        <f t="shared" si="161"/>
        <v>0</v>
      </c>
      <c r="I174" s="151">
        <f t="shared" si="161"/>
        <v>0</v>
      </c>
      <c r="J174" s="251">
        <f t="shared" si="161"/>
        <v>0</v>
      </c>
      <c r="K174" s="252">
        <f t="shared" si="161"/>
        <v>0</v>
      </c>
      <c r="L174" s="108">
        <f t="shared" si="161"/>
        <v>0</v>
      </c>
      <c r="M174" s="253">
        <f t="shared" si="161"/>
        <v>0</v>
      </c>
      <c r="N174" s="252">
        <f t="shared" si="161"/>
        <v>0</v>
      </c>
      <c r="O174" s="151">
        <f>SUM(O175:O177)</f>
        <v>0</v>
      </c>
      <c r="P174" s="237"/>
      <c r="Q174" s="2"/>
    </row>
    <row r="175" spans="1:17" ht="24" hidden="1" x14ac:dyDescent="0.25">
      <c r="A175" s="62">
        <v>3261</v>
      </c>
      <c r="B175" s="111" t="s">
        <v>184</v>
      </c>
      <c r="C175" s="112">
        <f t="shared" si="100"/>
        <v>0</v>
      </c>
      <c r="D175" s="238">
        <v>0</v>
      </c>
      <c r="E175" s="239"/>
      <c r="F175" s="120">
        <f t="shared" ref="F175:F177" si="162">D175+E175</f>
        <v>0</v>
      </c>
      <c r="G175" s="240"/>
      <c r="H175" s="239"/>
      <c r="I175" s="241">
        <f t="shared" ref="I175:I177" si="163">G175+H175</f>
        <v>0</v>
      </c>
      <c r="J175" s="238"/>
      <c r="K175" s="239"/>
      <c r="L175" s="120">
        <f t="shared" ref="L175:L177" si="164">J175+K175</f>
        <v>0</v>
      </c>
      <c r="M175" s="240"/>
      <c r="N175" s="239"/>
      <c r="O175" s="241">
        <f t="shared" ref="O175:O177" si="165">M175+N175</f>
        <v>0</v>
      </c>
      <c r="P175" s="242"/>
      <c r="Q175" s="2"/>
    </row>
    <row r="176" spans="1:17" ht="24" hidden="1" x14ac:dyDescent="0.25">
      <c r="A176" s="62">
        <v>3262</v>
      </c>
      <c r="B176" s="111" t="s">
        <v>185</v>
      </c>
      <c r="C176" s="112">
        <f t="shared" si="100"/>
        <v>0</v>
      </c>
      <c r="D176" s="238">
        <v>0</v>
      </c>
      <c r="E176" s="239"/>
      <c r="F176" s="120">
        <f t="shared" si="162"/>
        <v>0</v>
      </c>
      <c r="G176" s="240"/>
      <c r="H176" s="239"/>
      <c r="I176" s="241">
        <f t="shared" si="163"/>
        <v>0</v>
      </c>
      <c r="J176" s="238"/>
      <c r="K176" s="239"/>
      <c r="L176" s="120">
        <f t="shared" si="164"/>
        <v>0</v>
      </c>
      <c r="M176" s="240"/>
      <c r="N176" s="239"/>
      <c r="O176" s="241">
        <f t="shared" si="165"/>
        <v>0</v>
      </c>
      <c r="P176" s="242"/>
      <c r="Q176" s="2"/>
    </row>
    <row r="177" spans="1:17" ht="24" hidden="1" x14ac:dyDescent="0.25">
      <c r="A177" s="62">
        <v>3263</v>
      </c>
      <c r="B177" s="111" t="s">
        <v>186</v>
      </c>
      <c r="C177" s="112">
        <f t="shared" ref="C177:C240" si="166">SUM(F177,I177,L177,O177)</f>
        <v>0</v>
      </c>
      <c r="D177" s="238">
        <v>0</v>
      </c>
      <c r="E177" s="239"/>
      <c r="F177" s="120">
        <f t="shared" si="162"/>
        <v>0</v>
      </c>
      <c r="G177" s="240"/>
      <c r="H177" s="239"/>
      <c r="I177" s="241">
        <f t="shared" si="163"/>
        <v>0</v>
      </c>
      <c r="J177" s="238"/>
      <c r="K177" s="239"/>
      <c r="L177" s="120">
        <f t="shared" si="164"/>
        <v>0</v>
      </c>
      <c r="M177" s="240"/>
      <c r="N177" s="239"/>
      <c r="O177" s="241">
        <f t="shared" si="165"/>
        <v>0</v>
      </c>
      <c r="P177" s="242"/>
      <c r="Q177" s="2"/>
    </row>
    <row r="178" spans="1:17" ht="60" hidden="1" x14ac:dyDescent="0.25">
      <c r="A178" s="629">
        <v>3290</v>
      </c>
      <c r="B178" s="99" t="s">
        <v>187</v>
      </c>
      <c r="C178" s="264">
        <f t="shared" si="166"/>
        <v>0</v>
      </c>
      <c r="D178" s="251">
        <f>SUM(D179:D182)</f>
        <v>0</v>
      </c>
      <c r="E178" s="252">
        <f t="shared" ref="E178" si="167">SUM(E179:E182)</f>
        <v>0</v>
      </c>
      <c r="F178" s="108">
        <f>SUM(F179:F182)</f>
        <v>0</v>
      </c>
      <c r="G178" s="253">
        <f t="shared" ref="G178:O178" si="168">SUM(G179:G182)</f>
        <v>0</v>
      </c>
      <c r="H178" s="252">
        <f t="shared" si="168"/>
        <v>0</v>
      </c>
      <c r="I178" s="151">
        <f t="shared" si="168"/>
        <v>0</v>
      </c>
      <c r="J178" s="251">
        <f t="shared" si="168"/>
        <v>0</v>
      </c>
      <c r="K178" s="252">
        <f t="shared" si="168"/>
        <v>0</v>
      </c>
      <c r="L178" s="108">
        <f t="shared" si="168"/>
        <v>0</v>
      </c>
      <c r="M178" s="253">
        <f t="shared" si="168"/>
        <v>0</v>
      </c>
      <c r="N178" s="252">
        <f t="shared" si="168"/>
        <v>0</v>
      </c>
      <c r="O178" s="265">
        <f t="shared" si="168"/>
        <v>0</v>
      </c>
      <c r="P178" s="266"/>
      <c r="Q178" s="2"/>
    </row>
    <row r="179" spans="1:17" ht="48" hidden="1" x14ac:dyDescent="0.25">
      <c r="A179" s="62">
        <v>3291</v>
      </c>
      <c r="B179" s="111" t="s">
        <v>188</v>
      </c>
      <c r="C179" s="112">
        <f t="shared" si="166"/>
        <v>0</v>
      </c>
      <c r="D179" s="238">
        <v>0</v>
      </c>
      <c r="E179" s="239"/>
      <c r="F179" s="120">
        <f t="shared" ref="F179:F182" si="169">D179+E179</f>
        <v>0</v>
      </c>
      <c r="G179" s="240"/>
      <c r="H179" s="239"/>
      <c r="I179" s="241">
        <f t="shared" ref="I179:I182" si="170">G179+H179</f>
        <v>0</v>
      </c>
      <c r="J179" s="238"/>
      <c r="K179" s="239"/>
      <c r="L179" s="120">
        <f t="shared" ref="L179:L182" si="171">J179+K179</f>
        <v>0</v>
      </c>
      <c r="M179" s="240"/>
      <c r="N179" s="239"/>
      <c r="O179" s="241">
        <f t="shared" ref="O179:O182" si="172">M179+N179</f>
        <v>0</v>
      </c>
      <c r="P179" s="242"/>
      <c r="Q179" s="2"/>
    </row>
    <row r="180" spans="1:17" ht="60" hidden="1" x14ac:dyDescent="0.25">
      <c r="A180" s="62">
        <v>3292</v>
      </c>
      <c r="B180" s="111" t="s">
        <v>189</v>
      </c>
      <c r="C180" s="112">
        <f t="shared" si="166"/>
        <v>0</v>
      </c>
      <c r="D180" s="238">
        <v>0</v>
      </c>
      <c r="E180" s="239"/>
      <c r="F180" s="120">
        <f t="shared" si="169"/>
        <v>0</v>
      </c>
      <c r="G180" s="240"/>
      <c r="H180" s="239"/>
      <c r="I180" s="241">
        <f t="shared" si="170"/>
        <v>0</v>
      </c>
      <c r="J180" s="238"/>
      <c r="K180" s="239"/>
      <c r="L180" s="120">
        <f t="shared" si="171"/>
        <v>0</v>
      </c>
      <c r="M180" s="240"/>
      <c r="N180" s="239"/>
      <c r="O180" s="241">
        <f t="shared" si="172"/>
        <v>0</v>
      </c>
      <c r="P180" s="242"/>
      <c r="Q180" s="2"/>
    </row>
    <row r="181" spans="1:17" ht="48" hidden="1" x14ac:dyDescent="0.25">
      <c r="A181" s="62">
        <v>3293</v>
      </c>
      <c r="B181" s="111" t="s">
        <v>190</v>
      </c>
      <c r="C181" s="112">
        <f t="shared" si="166"/>
        <v>0</v>
      </c>
      <c r="D181" s="238">
        <v>0</v>
      </c>
      <c r="E181" s="239"/>
      <c r="F181" s="120">
        <f t="shared" si="169"/>
        <v>0</v>
      </c>
      <c r="G181" s="240"/>
      <c r="H181" s="239"/>
      <c r="I181" s="241">
        <f t="shared" si="170"/>
        <v>0</v>
      </c>
      <c r="J181" s="238"/>
      <c r="K181" s="239"/>
      <c r="L181" s="120">
        <f t="shared" si="171"/>
        <v>0</v>
      </c>
      <c r="M181" s="240"/>
      <c r="N181" s="239"/>
      <c r="O181" s="241">
        <f t="shared" si="172"/>
        <v>0</v>
      </c>
      <c r="P181" s="242"/>
      <c r="Q181" s="2"/>
    </row>
    <row r="182" spans="1:17" ht="36" hidden="1" x14ac:dyDescent="0.25">
      <c r="A182" s="267">
        <v>3294</v>
      </c>
      <c r="B182" s="111" t="s">
        <v>191</v>
      </c>
      <c r="C182" s="264">
        <f t="shared" si="166"/>
        <v>0</v>
      </c>
      <c r="D182" s="268">
        <v>0</v>
      </c>
      <c r="E182" s="269"/>
      <c r="F182" s="270">
        <f t="shared" si="169"/>
        <v>0</v>
      </c>
      <c r="G182" s="271"/>
      <c r="H182" s="269"/>
      <c r="I182" s="265">
        <f t="shared" si="170"/>
        <v>0</v>
      </c>
      <c r="J182" s="268"/>
      <c r="K182" s="269"/>
      <c r="L182" s="270">
        <f t="shared" si="171"/>
        <v>0</v>
      </c>
      <c r="M182" s="271"/>
      <c r="N182" s="269"/>
      <c r="O182" s="265">
        <f t="shared" si="172"/>
        <v>0</v>
      </c>
      <c r="P182" s="266"/>
      <c r="Q182" s="2"/>
    </row>
    <row r="183" spans="1:17" ht="36" hidden="1" x14ac:dyDescent="0.25">
      <c r="A183" s="140">
        <v>3300</v>
      </c>
      <c r="B183" s="262" t="s">
        <v>192</v>
      </c>
      <c r="C183" s="272">
        <f t="shared" si="166"/>
        <v>0</v>
      </c>
      <c r="D183" s="273">
        <f>SUM(D184:D185)</f>
        <v>0</v>
      </c>
      <c r="E183" s="274">
        <f t="shared" ref="E183" si="173">SUM(E184:E185)</f>
        <v>0</v>
      </c>
      <c r="F183" s="275">
        <f>SUM(F184:F185)</f>
        <v>0</v>
      </c>
      <c r="G183" s="276">
        <f t="shared" ref="G183:O183" si="174">SUM(G184:G185)</f>
        <v>0</v>
      </c>
      <c r="H183" s="274">
        <f t="shared" si="174"/>
        <v>0</v>
      </c>
      <c r="I183" s="263">
        <f t="shared" si="174"/>
        <v>0</v>
      </c>
      <c r="J183" s="273">
        <f t="shared" si="174"/>
        <v>0</v>
      </c>
      <c r="K183" s="274">
        <f t="shared" si="174"/>
        <v>0</v>
      </c>
      <c r="L183" s="275">
        <f t="shared" si="174"/>
        <v>0</v>
      </c>
      <c r="M183" s="276">
        <f t="shared" si="174"/>
        <v>0</v>
      </c>
      <c r="N183" s="274">
        <f t="shared" si="174"/>
        <v>0</v>
      </c>
      <c r="O183" s="263">
        <f t="shared" si="174"/>
        <v>0</v>
      </c>
      <c r="P183" s="229"/>
      <c r="Q183" s="2"/>
    </row>
    <row r="184" spans="1:17" ht="36" hidden="1" x14ac:dyDescent="0.25">
      <c r="A184" s="163">
        <v>3310</v>
      </c>
      <c r="B184" s="164" t="s">
        <v>193</v>
      </c>
      <c r="C184" s="176">
        <f t="shared" si="166"/>
        <v>0</v>
      </c>
      <c r="D184" s="177">
        <v>0</v>
      </c>
      <c r="E184" s="178"/>
      <c r="F184" s="233">
        <f t="shared" ref="F184:F185" si="175">D184+E184</f>
        <v>0</v>
      </c>
      <c r="G184" s="247"/>
      <c r="H184" s="178"/>
      <c r="I184" s="235">
        <f t="shared" ref="I184:I185" si="176">G184+H184</f>
        <v>0</v>
      </c>
      <c r="J184" s="177"/>
      <c r="K184" s="178"/>
      <c r="L184" s="233">
        <f t="shared" ref="L184:L185" si="177">J184+K184</f>
        <v>0</v>
      </c>
      <c r="M184" s="247"/>
      <c r="N184" s="178"/>
      <c r="O184" s="235">
        <f t="shared" ref="O184:O185" si="178">M184+N184</f>
        <v>0</v>
      </c>
      <c r="P184" s="236"/>
      <c r="Q184" s="2"/>
    </row>
    <row r="185" spans="1:17" ht="36" hidden="1" x14ac:dyDescent="0.25">
      <c r="A185" s="53">
        <v>3320</v>
      </c>
      <c r="B185" s="99" t="s">
        <v>194</v>
      </c>
      <c r="C185" s="100">
        <f t="shared" si="166"/>
        <v>0</v>
      </c>
      <c r="D185" s="152">
        <v>0</v>
      </c>
      <c r="E185" s="150"/>
      <c r="F185" s="108">
        <f t="shared" si="175"/>
        <v>0</v>
      </c>
      <c r="G185" s="149"/>
      <c r="H185" s="150"/>
      <c r="I185" s="151">
        <f t="shared" si="176"/>
        <v>0</v>
      </c>
      <c r="J185" s="152"/>
      <c r="K185" s="150"/>
      <c r="L185" s="108">
        <f t="shared" si="177"/>
        <v>0</v>
      </c>
      <c r="M185" s="149"/>
      <c r="N185" s="150"/>
      <c r="O185" s="151">
        <f t="shared" si="178"/>
        <v>0</v>
      </c>
      <c r="P185" s="237"/>
      <c r="Q185" s="2"/>
    </row>
    <row r="186" spans="1:17" hidden="1" x14ac:dyDescent="0.25">
      <c r="A186" s="277">
        <v>4000</v>
      </c>
      <c r="B186" s="218" t="s">
        <v>195</v>
      </c>
      <c r="C186" s="219">
        <f t="shared" si="166"/>
        <v>0</v>
      </c>
      <c r="D186" s="220">
        <f>SUM(D187,D190)</f>
        <v>0</v>
      </c>
      <c r="E186" s="221">
        <f t="shared" ref="E186" si="179">SUM(E187,E190)</f>
        <v>0</v>
      </c>
      <c r="F186" s="222">
        <f>SUM(F187,F190)</f>
        <v>0</v>
      </c>
      <c r="G186" s="223">
        <f t="shared" ref="G186:N186" si="180">SUM(G187,G190)</f>
        <v>0</v>
      </c>
      <c r="H186" s="221">
        <f t="shared" si="180"/>
        <v>0</v>
      </c>
      <c r="I186" s="224">
        <f t="shared" si="180"/>
        <v>0</v>
      </c>
      <c r="J186" s="220">
        <f t="shared" si="180"/>
        <v>0</v>
      </c>
      <c r="K186" s="221">
        <f t="shared" si="180"/>
        <v>0</v>
      </c>
      <c r="L186" s="222">
        <f t="shared" si="180"/>
        <v>0</v>
      </c>
      <c r="M186" s="223">
        <f t="shared" si="180"/>
        <v>0</v>
      </c>
      <c r="N186" s="221">
        <f t="shared" si="180"/>
        <v>0</v>
      </c>
      <c r="O186" s="224">
        <f>SUM(O187,O190)</f>
        <v>0</v>
      </c>
      <c r="P186" s="225"/>
      <c r="Q186" s="2"/>
    </row>
    <row r="187" spans="1:17" hidden="1" x14ac:dyDescent="0.25">
      <c r="A187" s="278">
        <v>4200</v>
      </c>
      <c r="B187" s="226" t="s">
        <v>196</v>
      </c>
      <c r="C187" s="84">
        <f t="shared" si="166"/>
        <v>0</v>
      </c>
      <c r="D187" s="95">
        <f>SUM(D188,D189)</f>
        <v>0</v>
      </c>
      <c r="E187" s="96">
        <f t="shared" ref="E187" si="181">SUM(E188,E189)</f>
        <v>0</v>
      </c>
      <c r="F187" s="97">
        <f>SUM(F188,F189)</f>
        <v>0</v>
      </c>
      <c r="G187" s="227">
        <f t="shared" ref="G187:N187" si="182">SUM(G188,G189)</f>
        <v>0</v>
      </c>
      <c r="H187" s="96">
        <f t="shared" si="182"/>
        <v>0</v>
      </c>
      <c r="I187" s="228">
        <f t="shared" si="182"/>
        <v>0</v>
      </c>
      <c r="J187" s="95">
        <f t="shared" si="182"/>
        <v>0</v>
      </c>
      <c r="K187" s="96">
        <f t="shared" si="182"/>
        <v>0</v>
      </c>
      <c r="L187" s="97">
        <f t="shared" si="182"/>
        <v>0</v>
      </c>
      <c r="M187" s="227">
        <f t="shared" si="182"/>
        <v>0</v>
      </c>
      <c r="N187" s="96">
        <f t="shared" si="182"/>
        <v>0</v>
      </c>
      <c r="O187" s="228">
        <f>SUM(O188,O189)</f>
        <v>0</v>
      </c>
      <c r="P187" s="249"/>
      <c r="Q187" s="2"/>
    </row>
    <row r="188" spans="1:17" ht="24" hidden="1" x14ac:dyDescent="0.25">
      <c r="A188" s="629">
        <v>4240</v>
      </c>
      <c r="B188" s="99" t="s">
        <v>197</v>
      </c>
      <c r="C188" s="100">
        <f t="shared" si="166"/>
        <v>0</v>
      </c>
      <c r="D188" s="152">
        <v>0</v>
      </c>
      <c r="E188" s="150"/>
      <c r="F188" s="108">
        <f t="shared" ref="F188:F189" si="183">D188+E188</f>
        <v>0</v>
      </c>
      <c r="G188" s="149"/>
      <c r="H188" s="150"/>
      <c r="I188" s="151">
        <f t="shared" ref="I188:I189" si="184">G188+H188</f>
        <v>0</v>
      </c>
      <c r="J188" s="152"/>
      <c r="K188" s="150"/>
      <c r="L188" s="108">
        <f t="shared" ref="L188:L189" si="185">J188+K188</f>
        <v>0</v>
      </c>
      <c r="M188" s="149"/>
      <c r="N188" s="150"/>
      <c r="O188" s="151">
        <f t="shared" ref="O188:O189" si="186">M188+N188</f>
        <v>0</v>
      </c>
      <c r="P188" s="237"/>
      <c r="Q188" s="2"/>
    </row>
    <row r="189" spans="1:17" hidden="1" x14ac:dyDescent="0.25">
      <c r="A189" s="243">
        <v>4250</v>
      </c>
      <c r="B189" s="111" t="s">
        <v>198</v>
      </c>
      <c r="C189" s="112">
        <f t="shared" si="166"/>
        <v>0</v>
      </c>
      <c r="D189" s="238">
        <v>0</v>
      </c>
      <c r="E189" s="239"/>
      <c r="F189" s="120">
        <f t="shared" si="183"/>
        <v>0</v>
      </c>
      <c r="G189" s="240"/>
      <c r="H189" s="239"/>
      <c r="I189" s="241">
        <f t="shared" si="184"/>
        <v>0</v>
      </c>
      <c r="J189" s="238"/>
      <c r="K189" s="239"/>
      <c r="L189" s="120">
        <f t="shared" si="185"/>
        <v>0</v>
      </c>
      <c r="M189" s="240"/>
      <c r="N189" s="239"/>
      <c r="O189" s="241">
        <f t="shared" si="186"/>
        <v>0</v>
      </c>
      <c r="P189" s="242"/>
      <c r="Q189" s="2"/>
    </row>
    <row r="190" spans="1:17" hidden="1" x14ac:dyDescent="0.25">
      <c r="A190" s="83">
        <v>4300</v>
      </c>
      <c r="B190" s="226" t="s">
        <v>199</v>
      </c>
      <c r="C190" s="84">
        <f t="shared" si="166"/>
        <v>0</v>
      </c>
      <c r="D190" s="95">
        <f>SUM(D191)</f>
        <v>0</v>
      </c>
      <c r="E190" s="96">
        <f t="shared" ref="E190" si="187">SUM(E191)</f>
        <v>0</v>
      </c>
      <c r="F190" s="97">
        <f>SUM(F191)</f>
        <v>0</v>
      </c>
      <c r="G190" s="227">
        <f t="shared" ref="G190:N190" si="188">SUM(G191)</f>
        <v>0</v>
      </c>
      <c r="H190" s="96">
        <f t="shared" si="188"/>
        <v>0</v>
      </c>
      <c r="I190" s="228">
        <f t="shared" si="188"/>
        <v>0</v>
      </c>
      <c r="J190" s="95">
        <f t="shared" si="188"/>
        <v>0</v>
      </c>
      <c r="K190" s="96">
        <f t="shared" si="188"/>
        <v>0</v>
      </c>
      <c r="L190" s="97">
        <f t="shared" si="188"/>
        <v>0</v>
      </c>
      <c r="M190" s="227">
        <f t="shared" si="188"/>
        <v>0</v>
      </c>
      <c r="N190" s="96">
        <f t="shared" si="188"/>
        <v>0</v>
      </c>
      <c r="O190" s="228">
        <f>SUM(O191)</f>
        <v>0</v>
      </c>
      <c r="P190" s="249"/>
      <c r="Q190" s="2"/>
    </row>
    <row r="191" spans="1:17" hidden="1" x14ac:dyDescent="0.25">
      <c r="A191" s="629">
        <v>4310</v>
      </c>
      <c r="B191" s="99" t="s">
        <v>200</v>
      </c>
      <c r="C191" s="100">
        <f t="shared" si="166"/>
        <v>0</v>
      </c>
      <c r="D191" s="251">
        <f>SUM(D192:D192)</f>
        <v>0</v>
      </c>
      <c r="E191" s="252">
        <f t="shared" ref="E191" si="189">SUM(E192:E192)</f>
        <v>0</v>
      </c>
      <c r="F191" s="108">
        <f>SUM(F192:F192)</f>
        <v>0</v>
      </c>
      <c r="G191" s="253">
        <f t="shared" ref="G191:N191" si="190">SUM(G192:G192)</f>
        <v>0</v>
      </c>
      <c r="H191" s="252">
        <f t="shared" si="190"/>
        <v>0</v>
      </c>
      <c r="I191" s="151">
        <f t="shared" si="190"/>
        <v>0</v>
      </c>
      <c r="J191" s="251">
        <f t="shared" si="190"/>
        <v>0</v>
      </c>
      <c r="K191" s="252">
        <f t="shared" si="190"/>
        <v>0</v>
      </c>
      <c r="L191" s="108">
        <f t="shared" si="190"/>
        <v>0</v>
      </c>
      <c r="M191" s="253">
        <f t="shared" si="190"/>
        <v>0</v>
      </c>
      <c r="N191" s="252">
        <f t="shared" si="190"/>
        <v>0</v>
      </c>
      <c r="O191" s="151">
        <f>SUM(O192:O192)</f>
        <v>0</v>
      </c>
      <c r="P191" s="237"/>
      <c r="Q191" s="2"/>
    </row>
    <row r="192" spans="1:17" ht="36" hidden="1" x14ac:dyDescent="0.25">
      <c r="A192" s="62">
        <v>4311</v>
      </c>
      <c r="B192" s="111" t="s">
        <v>201</v>
      </c>
      <c r="C192" s="112">
        <f t="shared" si="166"/>
        <v>0</v>
      </c>
      <c r="D192" s="238">
        <v>0</v>
      </c>
      <c r="E192" s="239"/>
      <c r="F192" s="120">
        <f>D192+E192</f>
        <v>0</v>
      </c>
      <c r="G192" s="240"/>
      <c r="H192" s="239"/>
      <c r="I192" s="241">
        <f>G192+H192</f>
        <v>0</v>
      </c>
      <c r="J192" s="238"/>
      <c r="K192" s="239"/>
      <c r="L192" s="120">
        <f>J192+K192</f>
        <v>0</v>
      </c>
      <c r="M192" s="240"/>
      <c r="N192" s="239"/>
      <c r="O192" s="241">
        <f>M192+N192</f>
        <v>0</v>
      </c>
      <c r="P192" s="242"/>
      <c r="Q192" s="2"/>
    </row>
    <row r="193" spans="1:17" s="33" customFormat="1" x14ac:dyDescent="0.25">
      <c r="A193" s="279"/>
      <c r="B193" s="25" t="s">
        <v>202</v>
      </c>
      <c r="C193" s="211">
        <f t="shared" si="166"/>
        <v>113570</v>
      </c>
      <c r="D193" s="212">
        <f>SUM(D194,D229,D268)</f>
        <v>94996</v>
      </c>
      <c r="E193" s="216">
        <f t="shared" ref="E193" si="191">SUM(E194,E229,E268)</f>
        <v>18574</v>
      </c>
      <c r="F193" s="364">
        <f>SUM(F194,F229,F268)</f>
        <v>113570</v>
      </c>
      <c r="G193" s="215">
        <f t="shared" ref="G193:N193" si="192">SUM(G194,G229,G268)</f>
        <v>0</v>
      </c>
      <c r="H193" s="216">
        <f t="shared" si="192"/>
        <v>0</v>
      </c>
      <c r="I193" s="364">
        <f t="shared" si="192"/>
        <v>0</v>
      </c>
      <c r="J193" s="212">
        <f t="shared" si="192"/>
        <v>0</v>
      </c>
      <c r="K193" s="213">
        <f t="shared" si="192"/>
        <v>0</v>
      </c>
      <c r="L193" s="214">
        <f t="shared" si="192"/>
        <v>0</v>
      </c>
      <c r="M193" s="215">
        <f t="shared" si="192"/>
        <v>0</v>
      </c>
      <c r="N193" s="213">
        <f t="shared" si="192"/>
        <v>0</v>
      </c>
      <c r="O193" s="280">
        <f>SUM(O194,O229,O268)</f>
        <v>0</v>
      </c>
      <c r="P193" s="281"/>
      <c r="Q193" s="26"/>
    </row>
    <row r="194" spans="1:17" x14ac:dyDescent="0.25">
      <c r="A194" s="218">
        <v>5000</v>
      </c>
      <c r="B194" s="218" t="s">
        <v>203</v>
      </c>
      <c r="C194" s="219">
        <f t="shared" si="166"/>
        <v>113570</v>
      </c>
      <c r="D194" s="220">
        <f>D195+D203</f>
        <v>94996</v>
      </c>
      <c r="E194" s="224">
        <f t="shared" ref="E194" si="193">E195+E203</f>
        <v>18574</v>
      </c>
      <c r="F194" s="365">
        <f>F195+F203</f>
        <v>113570</v>
      </c>
      <c r="G194" s="223">
        <f t="shared" ref="G194:N194" si="194">G195+G203</f>
        <v>0</v>
      </c>
      <c r="H194" s="224">
        <f t="shared" si="194"/>
        <v>0</v>
      </c>
      <c r="I194" s="365">
        <f t="shared" si="194"/>
        <v>0</v>
      </c>
      <c r="J194" s="220">
        <f t="shared" si="194"/>
        <v>0</v>
      </c>
      <c r="K194" s="221">
        <f t="shared" si="194"/>
        <v>0</v>
      </c>
      <c r="L194" s="222">
        <f t="shared" si="194"/>
        <v>0</v>
      </c>
      <c r="M194" s="223">
        <f t="shared" si="194"/>
        <v>0</v>
      </c>
      <c r="N194" s="221">
        <f t="shared" si="194"/>
        <v>0</v>
      </c>
      <c r="O194" s="224">
        <f>O195+O203</f>
        <v>0</v>
      </c>
      <c r="P194" s="225"/>
      <c r="Q194" s="2"/>
    </row>
    <row r="195" spans="1:17" hidden="1" x14ac:dyDescent="0.25">
      <c r="A195" s="83">
        <v>5100</v>
      </c>
      <c r="B195" s="226" t="s">
        <v>204</v>
      </c>
      <c r="C195" s="84">
        <f t="shared" si="166"/>
        <v>0</v>
      </c>
      <c r="D195" s="95">
        <f>D196+D197+D200+D201+D202</f>
        <v>0</v>
      </c>
      <c r="E195" s="96">
        <f t="shared" ref="E195" si="195">E196+E197+E200+E201+E202</f>
        <v>0</v>
      </c>
      <c r="F195" s="97">
        <f>F196+F197+F200+F201+F202</f>
        <v>0</v>
      </c>
      <c r="G195" s="227">
        <f t="shared" ref="G195:N195" si="196">G196+G197+G200+G201+G202</f>
        <v>0</v>
      </c>
      <c r="H195" s="96">
        <f t="shared" si="196"/>
        <v>0</v>
      </c>
      <c r="I195" s="228">
        <f t="shared" si="196"/>
        <v>0</v>
      </c>
      <c r="J195" s="95">
        <f t="shared" si="196"/>
        <v>0</v>
      </c>
      <c r="K195" s="96">
        <f t="shared" si="196"/>
        <v>0</v>
      </c>
      <c r="L195" s="97">
        <f t="shared" si="196"/>
        <v>0</v>
      </c>
      <c r="M195" s="227">
        <f t="shared" si="196"/>
        <v>0</v>
      </c>
      <c r="N195" s="96">
        <f t="shared" si="196"/>
        <v>0</v>
      </c>
      <c r="O195" s="228">
        <f>O196+O197+O200+O201+O202</f>
        <v>0</v>
      </c>
      <c r="P195" s="249"/>
      <c r="Q195" s="2"/>
    </row>
    <row r="196" spans="1:17" hidden="1" x14ac:dyDescent="0.25">
      <c r="A196" s="629">
        <v>5110</v>
      </c>
      <c r="B196" s="99" t="s">
        <v>205</v>
      </c>
      <c r="C196" s="100">
        <f t="shared" si="166"/>
        <v>0</v>
      </c>
      <c r="D196" s="152">
        <v>0</v>
      </c>
      <c r="E196" s="150"/>
      <c r="F196" s="108">
        <f>D196+E196</f>
        <v>0</v>
      </c>
      <c r="G196" s="149"/>
      <c r="H196" s="150"/>
      <c r="I196" s="151">
        <f>G196+H196</f>
        <v>0</v>
      </c>
      <c r="J196" s="152"/>
      <c r="K196" s="150"/>
      <c r="L196" s="108">
        <f>J196+K196</f>
        <v>0</v>
      </c>
      <c r="M196" s="149"/>
      <c r="N196" s="150"/>
      <c r="O196" s="151">
        <f>M196+N196</f>
        <v>0</v>
      </c>
      <c r="P196" s="237"/>
      <c r="Q196" s="2"/>
    </row>
    <row r="197" spans="1:17" ht="24" hidden="1" x14ac:dyDescent="0.25">
      <c r="A197" s="243">
        <v>5120</v>
      </c>
      <c r="B197" s="111" t="s">
        <v>206</v>
      </c>
      <c r="C197" s="112">
        <f t="shared" si="166"/>
        <v>0</v>
      </c>
      <c r="D197" s="244">
        <f>D198+D199</f>
        <v>0</v>
      </c>
      <c r="E197" s="245">
        <f t="shared" ref="E197" si="197">E198+E199</f>
        <v>0</v>
      </c>
      <c r="F197" s="120">
        <f>F198+F199</f>
        <v>0</v>
      </c>
      <c r="G197" s="246">
        <f t="shared" ref="G197:O197" si="198">G198+G199</f>
        <v>0</v>
      </c>
      <c r="H197" s="245">
        <f t="shared" si="198"/>
        <v>0</v>
      </c>
      <c r="I197" s="241">
        <f t="shared" si="198"/>
        <v>0</v>
      </c>
      <c r="J197" s="244">
        <f t="shared" si="198"/>
        <v>0</v>
      </c>
      <c r="K197" s="245">
        <f t="shared" si="198"/>
        <v>0</v>
      </c>
      <c r="L197" s="120">
        <f t="shared" si="198"/>
        <v>0</v>
      </c>
      <c r="M197" s="246">
        <f t="shared" si="198"/>
        <v>0</v>
      </c>
      <c r="N197" s="245">
        <f t="shared" si="198"/>
        <v>0</v>
      </c>
      <c r="O197" s="241">
        <f t="shared" si="198"/>
        <v>0</v>
      </c>
      <c r="P197" s="242"/>
      <c r="Q197" s="2"/>
    </row>
    <row r="198" spans="1:17" hidden="1" x14ac:dyDescent="0.25">
      <c r="A198" s="62">
        <v>5121</v>
      </c>
      <c r="B198" s="111" t="s">
        <v>207</v>
      </c>
      <c r="C198" s="112">
        <f t="shared" si="166"/>
        <v>0</v>
      </c>
      <c r="D198" s="238">
        <v>0</v>
      </c>
      <c r="E198" s="239"/>
      <c r="F198" s="120">
        <f t="shared" ref="F198:F202" si="199">D198+E198</f>
        <v>0</v>
      </c>
      <c r="G198" s="240"/>
      <c r="H198" s="239"/>
      <c r="I198" s="241">
        <f t="shared" ref="I198:I202" si="200">G198+H198</f>
        <v>0</v>
      </c>
      <c r="J198" s="238"/>
      <c r="K198" s="239"/>
      <c r="L198" s="120">
        <f t="shared" ref="L198:L202" si="201">J198+K198</f>
        <v>0</v>
      </c>
      <c r="M198" s="240"/>
      <c r="N198" s="239"/>
      <c r="O198" s="241">
        <f t="shared" ref="O198:O202" si="202">M198+N198</f>
        <v>0</v>
      </c>
      <c r="P198" s="242"/>
      <c r="Q198" s="2"/>
    </row>
    <row r="199" spans="1:17" ht="24" hidden="1" x14ac:dyDescent="0.25">
      <c r="A199" s="62">
        <v>5129</v>
      </c>
      <c r="B199" s="111" t="s">
        <v>208</v>
      </c>
      <c r="C199" s="112">
        <f t="shared" si="166"/>
        <v>0</v>
      </c>
      <c r="D199" s="238">
        <v>0</v>
      </c>
      <c r="E199" s="239"/>
      <c r="F199" s="120">
        <f t="shared" si="199"/>
        <v>0</v>
      </c>
      <c r="G199" s="240"/>
      <c r="H199" s="239"/>
      <c r="I199" s="241">
        <f t="shared" si="200"/>
        <v>0</v>
      </c>
      <c r="J199" s="238"/>
      <c r="K199" s="239"/>
      <c r="L199" s="120">
        <f t="shared" si="201"/>
        <v>0</v>
      </c>
      <c r="M199" s="240"/>
      <c r="N199" s="239"/>
      <c r="O199" s="241">
        <f t="shared" si="202"/>
        <v>0</v>
      </c>
      <c r="P199" s="242"/>
      <c r="Q199" s="2"/>
    </row>
    <row r="200" spans="1:17" hidden="1" x14ac:dyDescent="0.25">
      <c r="A200" s="243">
        <v>5130</v>
      </c>
      <c r="B200" s="111" t="s">
        <v>209</v>
      </c>
      <c r="C200" s="112">
        <f t="shared" si="166"/>
        <v>0</v>
      </c>
      <c r="D200" s="238">
        <v>0</v>
      </c>
      <c r="E200" s="239"/>
      <c r="F200" s="120">
        <f t="shared" si="199"/>
        <v>0</v>
      </c>
      <c r="G200" s="240"/>
      <c r="H200" s="239"/>
      <c r="I200" s="241">
        <f t="shared" si="200"/>
        <v>0</v>
      </c>
      <c r="J200" s="238"/>
      <c r="K200" s="239"/>
      <c r="L200" s="120">
        <f t="shared" si="201"/>
        <v>0</v>
      </c>
      <c r="M200" s="240"/>
      <c r="N200" s="239"/>
      <c r="O200" s="241">
        <f t="shared" si="202"/>
        <v>0</v>
      </c>
      <c r="P200" s="242"/>
      <c r="Q200" s="2"/>
    </row>
    <row r="201" spans="1:17" hidden="1" x14ac:dyDescent="0.25">
      <c r="A201" s="243">
        <v>5140</v>
      </c>
      <c r="B201" s="111" t="s">
        <v>210</v>
      </c>
      <c r="C201" s="112">
        <f t="shared" si="166"/>
        <v>0</v>
      </c>
      <c r="D201" s="238">
        <v>0</v>
      </c>
      <c r="E201" s="239"/>
      <c r="F201" s="120">
        <f t="shared" si="199"/>
        <v>0</v>
      </c>
      <c r="G201" s="240"/>
      <c r="H201" s="239"/>
      <c r="I201" s="241">
        <f t="shared" si="200"/>
        <v>0</v>
      </c>
      <c r="J201" s="238"/>
      <c r="K201" s="239"/>
      <c r="L201" s="120">
        <f t="shared" si="201"/>
        <v>0</v>
      </c>
      <c r="M201" s="240"/>
      <c r="N201" s="239"/>
      <c r="O201" s="241">
        <f t="shared" si="202"/>
        <v>0</v>
      </c>
      <c r="P201" s="242"/>
      <c r="Q201" s="2"/>
    </row>
    <row r="202" spans="1:17" ht="24" hidden="1" x14ac:dyDescent="0.25">
      <c r="A202" s="243">
        <v>5170</v>
      </c>
      <c r="B202" s="111" t="s">
        <v>211</v>
      </c>
      <c r="C202" s="112">
        <f t="shared" si="166"/>
        <v>0</v>
      </c>
      <c r="D202" s="238">
        <v>0</v>
      </c>
      <c r="E202" s="239"/>
      <c r="F202" s="120">
        <f t="shared" si="199"/>
        <v>0</v>
      </c>
      <c r="G202" s="240"/>
      <c r="H202" s="239"/>
      <c r="I202" s="241">
        <f t="shared" si="200"/>
        <v>0</v>
      </c>
      <c r="J202" s="238"/>
      <c r="K202" s="239"/>
      <c r="L202" s="120">
        <f t="shared" si="201"/>
        <v>0</v>
      </c>
      <c r="M202" s="240"/>
      <c r="N202" s="239"/>
      <c r="O202" s="241">
        <f t="shared" si="202"/>
        <v>0</v>
      </c>
      <c r="P202" s="242"/>
      <c r="Q202" s="2"/>
    </row>
    <row r="203" spans="1:17" x14ac:dyDescent="0.25">
      <c r="A203" s="83">
        <v>5200</v>
      </c>
      <c r="B203" s="226" t="s">
        <v>212</v>
      </c>
      <c r="C203" s="84">
        <f t="shared" si="166"/>
        <v>113570</v>
      </c>
      <c r="D203" s="95">
        <f>D204+D214+D215+D224+D225+D226+D228</f>
        <v>94996</v>
      </c>
      <c r="E203" s="228">
        <f t="shared" ref="E203" si="203">E204+E214+E215+E224+E225+E226+E228</f>
        <v>18574</v>
      </c>
      <c r="F203" s="366">
        <f>F204+F214+F215+F224+F225+F226+F228</f>
        <v>113570</v>
      </c>
      <c r="G203" s="227">
        <f t="shared" ref="G203:O203" si="204">G204+G214+G215+G224+G225+G226+G228</f>
        <v>0</v>
      </c>
      <c r="H203" s="228">
        <f t="shared" si="204"/>
        <v>0</v>
      </c>
      <c r="I203" s="366">
        <f t="shared" si="204"/>
        <v>0</v>
      </c>
      <c r="J203" s="95">
        <f t="shared" si="204"/>
        <v>0</v>
      </c>
      <c r="K203" s="96">
        <f t="shared" si="204"/>
        <v>0</v>
      </c>
      <c r="L203" s="97">
        <f t="shared" si="204"/>
        <v>0</v>
      </c>
      <c r="M203" s="227">
        <f t="shared" si="204"/>
        <v>0</v>
      </c>
      <c r="N203" s="96">
        <f t="shared" si="204"/>
        <v>0</v>
      </c>
      <c r="O203" s="228">
        <f t="shared" si="204"/>
        <v>0</v>
      </c>
      <c r="P203" s="249"/>
      <c r="Q203" s="2"/>
    </row>
    <row r="204" spans="1:17" hidden="1" x14ac:dyDescent="0.25">
      <c r="A204" s="230">
        <v>5210</v>
      </c>
      <c r="B204" s="164" t="s">
        <v>213</v>
      </c>
      <c r="C204" s="176">
        <f t="shared" si="166"/>
        <v>0</v>
      </c>
      <c r="D204" s="231">
        <f>SUM(D205:D213)</f>
        <v>0</v>
      </c>
      <c r="E204" s="232">
        <f>SUM(E205:E213)</f>
        <v>0</v>
      </c>
      <c r="F204" s="233">
        <f t="shared" ref="F204:N204" si="205">SUM(F205:F213)</f>
        <v>0</v>
      </c>
      <c r="G204" s="234">
        <f t="shared" si="205"/>
        <v>0</v>
      </c>
      <c r="H204" s="232">
        <f t="shared" si="205"/>
        <v>0</v>
      </c>
      <c r="I204" s="235">
        <f t="shared" si="205"/>
        <v>0</v>
      </c>
      <c r="J204" s="231">
        <f t="shared" si="205"/>
        <v>0</v>
      </c>
      <c r="K204" s="232">
        <f t="shared" si="205"/>
        <v>0</v>
      </c>
      <c r="L204" s="233">
        <f t="shared" si="205"/>
        <v>0</v>
      </c>
      <c r="M204" s="234">
        <f t="shared" si="205"/>
        <v>0</v>
      </c>
      <c r="N204" s="232">
        <f t="shared" si="205"/>
        <v>0</v>
      </c>
      <c r="O204" s="235">
        <f>SUM(O205:O213)</f>
        <v>0</v>
      </c>
      <c r="P204" s="236"/>
      <c r="Q204" s="2"/>
    </row>
    <row r="205" spans="1:17" hidden="1" x14ac:dyDescent="0.25">
      <c r="A205" s="53">
        <v>5211</v>
      </c>
      <c r="B205" s="99" t="s">
        <v>214</v>
      </c>
      <c r="C205" s="100">
        <f t="shared" si="166"/>
        <v>0</v>
      </c>
      <c r="D205" s="152">
        <v>0</v>
      </c>
      <c r="E205" s="150"/>
      <c r="F205" s="108">
        <f t="shared" ref="F205:F214" si="206">D205+E205</f>
        <v>0</v>
      </c>
      <c r="G205" s="149"/>
      <c r="H205" s="150"/>
      <c r="I205" s="151">
        <f t="shared" ref="I205:I214" si="207">G205+H205</f>
        <v>0</v>
      </c>
      <c r="J205" s="152"/>
      <c r="K205" s="150"/>
      <c r="L205" s="108">
        <f t="shared" ref="L205:L214" si="208">J205+K205</f>
        <v>0</v>
      </c>
      <c r="M205" s="149"/>
      <c r="N205" s="150"/>
      <c r="O205" s="151">
        <f t="shared" ref="O205:O214" si="209">M205+N205</f>
        <v>0</v>
      </c>
      <c r="P205" s="237"/>
      <c r="Q205" s="2"/>
    </row>
    <row r="206" spans="1:17" hidden="1" x14ac:dyDescent="0.25">
      <c r="A206" s="62">
        <v>5212</v>
      </c>
      <c r="B206" s="111" t="s">
        <v>215</v>
      </c>
      <c r="C206" s="112">
        <f t="shared" si="166"/>
        <v>0</v>
      </c>
      <c r="D206" s="238">
        <v>0</v>
      </c>
      <c r="E206" s="239"/>
      <c r="F206" s="120">
        <f t="shared" si="206"/>
        <v>0</v>
      </c>
      <c r="G206" s="240"/>
      <c r="H206" s="239"/>
      <c r="I206" s="241">
        <f t="shared" si="207"/>
        <v>0</v>
      </c>
      <c r="J206" s="238"/>
      <c r="K206" s="239"/>
      <c r="L206" s="120">
        <f t="shared" si="208"/>
        <v>0</v>
      </c>
      <c r="M206" s="240"/>
      <c r="N206" s="239"/>
      <c r="O206" s="241">
        <f t="shared" si="209"/>
        <v>0</v>
      </c>
      <c r="P206" s="242"/>
      <c r="Q206" s="2"/>
    </row>
    <row r="207" spans="1:17" hidden="1" x14ac:dyDescent="0.25">
      <c r="A207" s="62">
        <v>5213</v>
      </c>
      <c r="B207" s="111" t="s">
        <v>216</v>
      </c>
      <c r="C207" s="112">
        <f t="shared" si="166"/>
        <v>0</v>
      </c>
      <c r="D207" s="238">
        <v>0</v>
      </c>
      <c r="E207" s="239"/>
      <c r="F207" s="120">
        <f t="shared" si="206"/>
        <v>0</v>
      </c>
      <c r="G207" s="240"/>
      <c r="H207" s="239"/>
      <c r="I207" s="241">
        <f t="shared" si="207"/>
        <v>0</v>
      </c>
      <c r="J207" s="238"/>
      <c r="K207" s="239"/>
      <c r="L207" s="120">
        <f t="shared" si="208"/>
        <v>0</v>
      </c>
      <c r="M207" s="240"/>
      <c r="N207" s="239"/>
      <c r="O207" s="241">
        <f t="shared" si="209"/>
        <v>0</v>
      </c>
      <c r="P207" s="242"/>
      <c r="Q207" s="2"/>
    </row>
    <row r="208" spans="1:17" hidden="1" x14ac:dyDescent="0.25">
      <c r="A208" s="62">
        <v>5214</v>
      </c>
      <c r="B208" s="111" t="s">
        <v>217</v>
      </c>
      <c r="C208" s="112">
        <f t="shared" si="166"/>
        <v>0</v>
      </c>
      <c r="D208" s="238">
        <v>0</v>
      </c>
      <c r="E208" s="239"/>
      <c r="F208" s="120">
        <f t="shared" si="206"/>
        <v>0</v>
      </c>
      <c r="G208" s="240"/>
      <c r="H208" s="239"/>
      <c r="I208" s="241">
        <f t="shared" si="207"/>
        <v>0</v>
      </c>
      <c r="J208" s="238"/>
      <c r="K208" s="239"/>
      <c r="L208" s="120">
        <f t="shared" si="208"/>
        <v>0</v>
      </c>
      <c r="M208" s="240"/>
      <c r="N208" s="239"/>
      <c r="O208" s="241">
        <f t="shared" si="209"/>
        <v>0</v>
      </c>
      <c r="P208" s="242"/>
      <c r="Q208" s="2"/>
    </row>
    <row r="209" spans="1:17" hidden="1" x14ac:dyDescent="0.25">
      <c r="A209" s="62">
        <v>5215</v>
      </c>
      <c r="B209" s="111" t="s">
        <v>218</v>
      </c>
      <c r="C209" s="112">
        <f t="shared" si="166"/>
        <v>0</v>
      </c>
      <c r="D209" s="238">
        <v>0</v>
      </c>
      <c r="E209" s="239"/>
      <c r="F209" s="120">
        <f t="shared" si="206"/>
        <v>0</v>
      </c>
      <c r="G209" s="240"/>
      <c r="H209" s="239"/>
      <c r="I209" s="241">
        <f t="shared" si="207"/>
        <v>0</v>
      </c>
      <c r="J209" s="238"/>
      <c r="K209" s="239"/>
      <c r="L209" s="120">
        <f t="shared" si="208"/>
        <v>0</v>
      </c>
      <c r="M209" s="240"/>
      <c r="N209" s="239"/>
      <c r="O209" s="241">
        <f t="shared" si="209"/>
        <v>0</v>
      </c>
      <c r="P209" s="242"/>
      <c r="Q209" s="2"/>
    </row>
    <row r="210" spans="1:17" hidden="1" x14ac:dyDescent="0.25">
      <c r="A210" s="62">
        <v>5216</v>
      </c>
      <c r="B210" s="111" t="s">
        <v>219</v>
      </c>
      <c r="C210" s="112">
        <f t="shared" si="166"/>
        <v>0</v>
      </c>
      <c r="D210" s="238">
        <v>0</v>
      </c>
      <c r="E210" s="239"/>
      <c r="F210" s="120">
        <f t="shared" si="206"/>
        <v>0</v>
      </c>
      <c r="G210" s="240"/>
      <c r="H210" s="239"/>
      <c r="I210" s="241">
        <f t="shared" si="207"/>
        <v>0</v>
      </c>
      <c r="J210" s="238"/>
      <c r="K210" s="239"/>
      <c r="L210" s="120">
        <f t="shared" si="208"/>
        <v>0</v>
      </c>
      <c r="M210" s="240"/>
      <c r="N210" s="239"/>
      <c r="O210" s="241">
        <f t="shared" si="209"/>
        <v>0</v>
      </c>
      <c r="P210" s="242"/>
      <c r="Q210" s="2"/>
    </row>
    <row r="211" spans="1:17" hidden="1" x14ac:dyDescent="0.25">
      <c r="A211" s="62">
        <v>5217</v>
      </c>
      <c r="B211" s="111" t="s">
        <v>220</v>
      </c>
      <c r="C211" s="112">
        <f t="shared" si="166"/>
        <v>0</v>
      </c>
      <c r="D211" s="238">
        <v>0</v>
      </c>
      <c r="E211" s="239"/>
      <c r="F211" s="120">
        <f t="shared" si="206"/>
        <v>0</v>
      </c>
      <c r="G211" s="240"/>
      <c r="H211" s="239"/>
      <c r="I211" s="241">
        <f t="shared" si="207"/>
        <v>0</v>
      </c>
      <c r="J211" s="238"/>
      <c r="K211" s="239"/>
      <c r="L211" s="120">
        <f t="shared" si="208"/>
        <v>0</v>
      </c>
      <c r="M211" s="240"/>
      <c r="N211" s="239"/>
      <c r="O211" s="241">
        <f t="shared" si="209"/>
        <v>0</v>
      </c>
      <c r="P211" s="242"/>
      <c r="Q211" s="2"/>
    </row>
    <row r="212" spans="1:17" hidden="1" x14ac:dyDescent="0.25">
      <c r="A212" s="62">
        <v>5218</v>
      </c>
      <c r="B212" s="111" t="s">
        <v>221</v>
      </c>
      <c r="C212" s="112">
        <f t="shared" si="166"/>
        <v>0</v>
      </c>
      <c r="D212" s="238">
        <v>0</v>
      </c>
      <c r="E212" s="239"/>
      <c r="F212" s="120">
        <f t="shared" si="206"/>
        <v>0</v>
      </c>
      <c r="G212" s="240"/>
      <c r="H212" s="239"/>
      <c r="I212" s="241">
        <f t="shared" si="207"/>
        <v>0</v>
      </c>
      <c r="J212" s="238"/>
      <c r="K212" s="239"/>
      <c r="L212" s="120">
        <f t="shared" si="208"/>
        <v>0</v>
      </c>
      <c r="M212" s="240"/>
      <c r="N212" s="239"/>
      <c r="O212" s="241">
        <f t="shared" si="209"/>
        <v>0</v>
      </c>
      <c r="P212" s="242"/>
      <c r="Q212" s="2"/>
    </row>
    <row r="213" spans="1:17" hidden="1" x14ac:dyDescent="0.25">
      <c r="A213" s="62">
        <v>5219</v>
      </c>
      <c r="B213" s="111" t="s">
        <v>222</v>
      </c>
      <c r="C213" s="112">
        <f t="shared" si="166"/>
        <v>0</v>
      </c>
      <c r="D213" s="238">
        <v>0</v>
      </c>
      <c r="E213" s="239"/>
      <c r="F213" s="120">
        <f t="shared" si="206"/>
        <v>0</v>
      </c>
      <c r="G213" s="240"/>
      <c r="H213" s="239"/>
      <c r="I213" s="241">
        <f t="shared" si="207"/>
        <v>0</v>
      </c>
      <c r="J213" s="238"/>
      <c r="K213" s="239"/>
      <c r="L213" s="120">
        <f t="shared" si="208"/>
        <v>0</v>
      </c>
      <c r="M213" s="240"/>
      <c r="N213" s="239"/>
      <c r="O213" s="241">
        <f t="shared" si="209"/>
        <v>0</v>
      </c>
      <c r="P213" s="242"/>
      <c r="Q213" s="2"/>
    </row>
    <row r="214" spans="1:17" ht="13.5" hidden="1" customHeight="1" x14ac:dyDescent="0.25">
      <c r="A214" s="243">
        <v>5220</v>
      </c>
      <c r="B214" s="111" t="s">
        <v>223</v>
      </c>
      <c r="C214" s="112">
        <f t="shared" si="166"/>
        <v>0</v>
      </c>
      <c r="D214" s="238">
        <v>0</v>
      </c>
      <c r="E214" s="239"/>
      <c r="F214" s="120">
        <f t="shared" si="206"/>
        <v>0</v>
      </c>
      <c r="G214" s="240"/>
      <c r="H214" s="239"/>
      <c r="I214" s="241">
        <f t="shared" si="207"/>
        <v>0</v>
      </c>
      <c r="J214" s="238"/>
      <c r="K214" s="239"/>
      <c r="L214" s="120">
        <f t="shared" si="208"/>
        <v>0</v>
      </c>
      <c r="M214" s="240"/>
      <c r="N214" s="239"/>
      <c r="O214" s="241">
        <f t="shared" si="209"/>
        <v>0</v>
      </c>
      <c r="P214" s="242"/>
      <c r="Q214" s="2"/>
    </row>
    <row r="215" spans="1:17" hidden="1" x14ac:dyDescent="0.25">
      <c r="A215" s="243">
        <v>5230</v>
      </c>
      <c r="B215" s="111" t="s">
        <v>224</v>
      </c>
      <c r="C215" s="112">
        <f t="shared" si="166"/>
        <v>0</v>
      </c>
      <c r="D215" s="244">
        <f>SUM(D216:D223)</f>
        <v>0</v>
      </c>
      <c r="E215" s="245">
        <f t="shared" ref="E215" si="210">SUM(E216:E223)</f>
        <v>0</v>
      </c>
      <c r="F215" s="120">
        <f>SUM(F216:F223)</f>
        <v>0</v>
      </c>
      <c r="G215" s="246">
        <f t="shared" ref="G215:N215" si="211">SUM(G216:G223)</f>
        <v>0</v>
      </c>
      <c r="H215" s="245">
        <f t="shared" si="211"/>
        <v>0</v>
      </c>
      <c r="I215" s="241">
        <f t="shared" si="211"/>
        <v>0</v>
      </c>
      <c r="J215" s="244">
        <f t="shared" si="211"/>
        <v>0</v>
      </c>
      <c r="K215" s="245">
        <f t="shared" si="211"/>
        <v>0</v>
      </c>
      <c r="L215" s="120">
        <f t="shared" si="211"/>
        <v>0</v>
      </c>
      <c r="M215" s="246">
        <f t="shared" si="211"/>
        <v>0</v>
      </c>
      <c r="N215" s="245">
        <f t="shared" si="211"/>
        <v>0</v>
      </c>
      <c r="O215" s="241">
        <f>SUM(O216:O223)</f>
        <v>0</v>
      </c>
      <c r="P215" s="242"/>
      <c r="Q215" s="2"/>
    </row>
    <row r="216" spans="1:17" hidden="1" x14ac:dyDescent="0.25">
      <c r="A216" s="62">
        <v>5231</v>
      </c>
      <c r="B216" s="111" t="s">
        <v>225</v>
      </c>
      <c r="C216" s="112">
        <f t="shared" si="166"/>
        <v>0</v>
      </c>
      <c r="D216" s="238">
        <v>0</v>
      </c>
      <c r="E216" s="239"/>
      <c r="F216" s="120">
        <f t="shared" ref="F216:F225" si="212">D216+E216</f>
        <v>0</v>
      </c>
      <c r="G216" s="240"/>
      <c r="H216" s="239"/>
      <c r="I216" s="241">
        <f t="shared" ref="I216:I225" si="213">G216+H216</f>
        <v>0</v>
      </c>
      <c r="J216" s="238"/>
      <c r="K216" s="239"/>
      <c r="L216" s="120">
        <f t="shared" ref="L216:L225" si="214">J216+K216</f>
        <v>0</v>
      </c>
      <c r="M216" s="240"/>
      <c r="N216" s="239"/>
      <c r="O216" s="241">
        <f t="shared" ref="O216:O225" si="215">M216+N216</f>
        <v>0</v>
      </c>
      <c r="P216" s="242"/>
      <c r="Q216" s="2"/>
    </row>
    <row r="217" spans="1:17" hidden="1" x14ac:dyDescent="0.25">
      <c r="A217" s="62">
        <v>5232</v>
      </c>
      <c r="B217" s="111" t="s">
        <v>226</v>
      </c>
      <c r="C217" s="112">
        <f t="shared" si="166"/>
        <v>0</v>
      </c>
      <c r="D217" s="238">
        <v>0</v>
      </c>
      <c r="E217" s="239"/>
      <c r="F217" s="120">
        <f t="shared" si="212"/>
        <v>0</v>
      </c>
      <c r="G217" s="240"/>
      <c r="H217" s="239"/>
      <c r="I217" s="241">
        <f t="shared" si="213"/>
        <v>0</v>
      </c>
      <c r="J217" s="238"/>
      <c r="K217" s="239"/>
      <c r="L217" s="120">
        <f t="shared" si="214"/>
        <v>0</v>
      </c>
      <c r="M217" s="240"/>
      <c r="N217" s="239"/>
      <c r="O217" s="241">
        <f t="shared" si="215"/>
        <v>0</v>
      </c>
      <c r="P217" s="242"/>
      <c r="Q217" s="2"/>
    </row>
    <row r="218" spans="1:17" hidden="1" x14ac:dyDescent="0.25">
      <c r="A218" s="62">
        <v>5233</v>
      </c>
      <c r="B218" s="111" t="s">
        <v>227</v>
      </c>
      <c r="C218" s="112">
        <f t="shared" si="166"/>
        <v>0</v>
      </c>
      <c r="D218" s="238">
        <v>0</v>
      </c>
      <c r="E218" s="239"/>
      <c r="F218" s="120">
        <f t="shared" si="212"/>
        <v>0</v>
      </c>
      <c r="G218" s="240"/>
      <c r="H218" s="239"/>
      <c r="I218" s="241">
        <f t="shared" si="213"/>
        <v>0</v>
      </c>
      <c r="J218" s="238"/>
      <c r="K218" s="239"/>
      <c r="L218" s="120">
        <f t="shared" si="214"/>
        <v>0</v>
      </c>
      <c r="M218" s="240"/>
      <c r="N218" s="239"/>
      <c r="O218" s="241">
        <f t="shared" si="215"/>
        <v>0</v>
      </c>
      <c r="P218" s="242"/>
      <c r="Q218" s="2"/>
    </row>
    <row r="219" spans="1:17" hidden="1" x14ac:dyDescent="0.25">
      <c r="A219" s="62">
        <v>5234</v>
      </c>
      <c r="B219" s="111" t="s">
        <v>228</v>
      </c>
      <c r="C219" s="112">
        <f t="shared" si="166"/>
        <v>0</v>
      </c>
      <c r="D219" s="238">
        <v>0</v>
      </c>
      <c r="E219" s="239"/>
      <c r="F219" s="120">
        <f t="shared" si="212"/>
        <v>0</v>
      </c>
      <c r="G219" s="240"/>
      <c r="H219" s="239"/>
      <c r="I219" s="241">
        <f t="shared" si="213"/>
        <v>0</v>
      </c>
      <c r="J219" s="238"/>
      <c r="K219" s="239"/>
      <c r="L219" s="120">
        <f t="shared" si="214"/>
        <v>0</v>
      </c>
      <c r="M219" s="240"/>
      <c r="N219" s="239"/>
      <c r="O219" s="241">
        <f t="shared" si="215"/>
        <v>0</v>
      </c>
      <c r="P219" s="242"/>
      <c r="Q219" s="2"/>
    </row>
    <row r="220" spans="1:17" ht="14.25" hidden="1" customHeight="1" x14ac:dyDescent="0.25">
      <c r="A220" s="62">
        <v>5236</v>
      </c>
      <c r="B220" s="111" t="s">
        <v>229</v>
      </c>
      <c r="C220" s="112">
        <f t="shared" si="166"/>
        <v>0</v>
      </c>
      <c r="D220" s="238">
        <v>0</v>
      </c>
      <c r="E220" s="239"/>
      <c r="F220" s="120">
        <f t="shared" si="212"/>
        <v>0</v>
      </c>
      <c r="G220" s="240"/>
      <c r="H220" s="239"/>
      <c r="I220" s="241">
        <f t="shared" si="213"/>
        <v>0</v>
      </c>
      <c r="J220" s="238"/>
      <c r="K220" s="239"/>
      <c r="L220" s="120">
        <f t="shared" si="214"/>
        <v>0</v>
      </c>
      <c r="M220" s="240"/>
      <c r="N220" s="239"/>
      <c r="O220" s="241">
        <f t="shared" si="215"/>
        <v>0</v>
      </c>
      <c r="P220" s="242"/>
      <c r="Q220" s="2"/>
    </row>
    <row r="221" spans="1:17" ht="14.25" hidden="1" customHeight="1" x14ac:dyDescent="0.25">
      <c r="A221" s="62">
        <v>5237</v>
      </c>
      <c r="B221" s="111" t="s">
        <v>230</v>
      </c>
      <c r="C221" s="112">
        <f t="shared" si="166"/>
        <v>0</v>
      </c>
      <c r="D221" s="238">
        <v>0</v>
      </c>
      <c r="E221" s="239"/>
      <c r="F221" s="120">
        <f t="shared" si="212"/>
        <v>0</v>
      </c>
      <c r="G221" s="240"/>
      <c r="H221" s="239"/>
      <c r="I221" s="241">
        <f t="shared" si="213"/>
        <v>0</v>
      </c>
      <c r="J221" s="238"/>
      <c r="K221" s="239"/>
      <c r="L221" s="120">
        <f t="shared" si="214"/>
        <v>0</v>
      </c>
      <c r="M221" s="240"/>
      <c r="N221" s="239"/>
      <c r="O221" s="241">
        <f t="shared" si="215"/>
        <v>0</v>
      </c>
      <c r="P221" s="242"/>
      <c r="Q221" s="2"/>
    </row>
    <row r="222" spans="1:17" hidden="1" x14ac:dyDescent="0.25">
      <c r="A222" s="62">
        <v>5238</v>
      </c>
      <c r="B222" s="111" t="s">
        <v>231</v>
      </c>
      <c r="C222" s="112">
        <f t="shared" si="166"/>
        <v>0</v>
      </c>
      <c r="D222" s="238">
        <v>0</v>
      </c>
      <c r="E222" s="239"/>
      <c r="F222" s="120">
        <f t="shared" si="212"/>
        <v>0</v>
      </c>
      <c r="G222" s="240"/>
      <c r="H222" s="239"/>
      <c r="I222" s="241">
        <f t="shared" si="213"/>
        <v>0</v>
      </c>
      <c r="J222" s="238"/>
      <c r="K222" s="239"/>
      <c r="L222" s="120">
        <f t="shared" si="214"/>
        <v>0</v>
      </c>
      <c r="M222" s="240"/>
      <c r="N222" s="239"/>
      <c r="O222" s="241">
        <f t="shared" si="215"/>
        <v>0</v>
      </c>
      <c r="P222" s="242"/>
      <c r="Q222" s="2"/>
    </row>
    <row r="223" spans="1:17" hidden="1" x14ac:dyDescent="0.25">
      <c r="A223" s="62">
        <v>5239</v>
      </c>
      <c r="B223" s="111" t="s">
        <v>232</v>
      </c>
      <c r="C223" s="112">
        <f t="shared" si="166"/>
        <v>0</v>
      </c>
      <c r="D223" s="238">
        <v>0</v>
      </c>
      <c r="E223" s="239"/>
      <c r="F223" s="120">
        <f t="shared" si="212"/>
        <v>0</v>
      </c>
      <c r="G223" s="240"/>
      <c r="H223" s="239"/>
      <c r="I223" s="241">
        <f t="shared" si="213"/>
        <v>0</v>
      </c>
      <c r="J223" s="238"/>
      <c r="K223" s="239"/>
      <c r="L223" s="120">
        <f t="shared" si="214"/>
        <v>0</v>
      </c>
      <c r="M223" s="240"/>
      <c r="N223" s="239"/>
      <c r="O223" s="241">
        <f t="shared" si="215"/>
        <v>0</v>
      </c>
      <c r="P223" s="242"/>
      <c r="Q223" s="2"/>
    </row>
    <row r="224" spans="1:17" hidden="1" x14ac:dyDescent="0.25">
      <c r="A224" s="243">
        <v>5240</v>
      </c>
      <c r="B224" s="111" t="s">
        <v>233</v>
      </c>
      <c r="C224" s="112">
        <f t="shared" si="166"/>
        <v>0</v>
      </c>
      <c r="D224" s="238">
        <v>0</v>
      </c>
      <c r="E224" s="239"/>
      <c r="F224" s="120">
        <f t="shared" si="212"/>
        <v>0</v>
      </c>
      <c r="G224" s="240"/>
      <c r="H224" s="239"/>
      <c r="I224" s="241">
        <f t="shared" si="213"/>
        <v>0</v>
      </c>
      <c r="J224" s="238"/>
      <c r="K224" s="239"/>
      <c r="L224" s="120">
        <f t="shared" si="214"/>
        <v>0</v>
      </c>
      <c r="M224" s="240"/>
      <c r="N224" s="239"/>
      <c r="O224" s="241">
        <f t="shared" si="215"/>
        <v>0</v>
      </c>
      <c r="P224" s="242"/>
      <c r="Q224" s="2"/>
    </row>
    <row r="225" spans="1:17" x14ac:dyDescent="0.25">
      <c r="A225" s="243">
        <v>5250</v>
      </c>
      <c r="B225" s="111" t="s">
        <v>234</v>
      </c>
      <c r="C225" s="112">
        <f t="shared" si="166"/>
        <v>113570</v>
      </c>
      <c r="D225" s="238">
        <v>94996</v>
      </c>
      <c r="E225" s="367">
        <v>18574</v>
      </c>
      <c r="F225" s="368">
        <f t="shared" si="212"/>
        <v>113570</v>
      </c>
      <c r="G225" s="240"/>
      <c r="H225" s="367"/>
      <c r="I225" s="368">
        <f t="shared" si="213"/>
        <v>0</v>
      </c>
      <c r="J225" s="238"/>
      <c r="K225" s="239"/>
      <c r="L225" s="120">
        <f t="shared" si="214"/>
        <v>0</v>
      </c>
      <c r="M225" s="240"/>
      <c r="N225" s="239"/>
      <c r="O225" s="241">
        <f t="shared" si="215"/>
        <v>0</v>
      </c>
      <c r="P225" s="242"/>
      <c r="Q225" s="2"/>
    </row>
    <row r="226" spans="1:17" hidden="1" x14ac:dyDescent="0.25">
      <c r="A226" s="243">
        <v>5260</v>
      </c>
      <c r="B226" s="111" t="s">
        <v>235</v>
      </c>
      <c r="C226" s="112">
        <f t="shared" si="166"/>
        <v>0</v>
      </c>
      <c r="D226" s="244">
        <f>SUM(D227)</f>
        <v>0</v>
      </c>
      <c r="E226" s="245">
        <f t="shared" ref="E226" si="216">SUM(E227)</f>
        <v>0</v>
      </c>
      <c r="F226" s="120">
        <f>SUM(F227)</f>
        <v>0</v>
      </c>
      <c r="G226" s="246">
        <f t="shared" ref="G226:N226" si="217">SUM(G227)</f>
        <v>0</v>
      </c>
      <c r="H226" s="245">
        <f t="shared" si="217"/>
        <v>0</v>
      </c>
      <c r="I226" s="241">
        <f t="shared" si="217"/>
        <v>0</v>
      </c>
      <c r="J226" s="244">
        <f t="shared" si="217"/>
        <v>0</v>
      </c>
      <c r="K226" s="245">
        <f t="shared" si="217"/>
        <v>0</v>
      </c>
      <c r="L226" s="120">
        <f t="shared" si="217"/>
        <v>0</v>
      </c>
      <c r="M226" s="246">
        <f t="shared" si="217"/>
        <v>0</v>
      </c>
      <c r="N226" s="245">
        <f t="shared" si="217"/>
        <v>0</v>
      </c>
      <c r="O226" s="241">
        <f>SUM(O227)</f>
        <v>0</v>
      </c>
      <c r="P226" s="242"/>
      <c r="Q226" s="2"/>
    </row>
    <row r="227" spans="1:17" hidden="1" x14ac:dyDescent="0.25">
      <c r="A227" s="62">
        <v>5269</v>
      </c>
      <c r="B227" s="111" t="s">
        <v>236</v>
      </c>
      <c r="C227" s="112">
        <f t="shared" si="166"/>
        <v>0</v>
      </c>
      <c r="D227" s="238">
        <v>0</v>
      </c>
      <c r="E227" s="239"/>
      <c r="F227" s="120">
        <f t="shared" ref="F227:F228" si="218">D227+E227</f>
        <v>0</v>
      </c>
      <c r="G227" s="240"/>
      <c r="H227" s="239"/>
      <c r="I227" s="241">
        <f t="shared" ref="I227:I228" si="219">G227+H227</f>
        <v>0</v>
      </c>
      <c r="J227" s="238"/>
      <c r="K227" s="239"/>
      <c r="L227" s="120">
        <f t="shared" ref="L227:L228" si="220">J227+K227</f>
        <v>0</v>
      </c>
      <c r="M227" s="240"/>
      <c r="N227" s="239"/>
      <c r="O227" s="241">
        <f t="shared" ref="O227:O228" si="221">M227+N227</f>
        <v>0</v>
      </c>
      <c r="P227" s="242"/>
      <c r="Q227" s="2"/>
    </row>
    <row r="228" spans="1:17" hidden="1" x14ac:dyDescent="0.25">
      <c r="A228" s="230">
        <v>5270</v>
      </c>
      <c r="B228" s="164" t="s">
        <v>237</v>
      </c>
      <c r="C228" s="176">
        <f t="shared" si="166"/>
        <v>0</v>
      </c>
      <c r="D228" s="177">
        <v>0</v>
      </c>
      <c r="E228" s="178"/>
      <c r="F228" s="233">
        <f t="shared" si="218"/>
        <v>0</v>
      </c>
      <c r="G228" s="247"/>
      <c r="H228" s="178"/>
      <c r="I228" s="235">
        <f t="shared" si="219"/>
        <v>0</v>
      </c>
      <c r="J228" s="177"/>
      <c r="K228" s="178"/>
      <c r="L228" s="233">
        <f t="shared" si="220"/>
        <v>0</v>
      </c>
      <c r="M228" s="247"/>
      <c r="N228" s="178"/>
      <c r="O228" s="235">
        <f t="shared" si="221"/>
        <v>0</v>
      </c>
      <c r="P228" s="236"/>
      <c r="Q228" s="2"/>
    </row>
    <row r="229" spans="1:17" hidden="1" x14ac:dyDescent="0.25">
      <c r="A229" s="218">
        <v>6000</v>
      </c>
      <c r="B229" s="218" t="s">
        <v>238</v>
      </c>
      <c r="C229" s="219">
        <f t="shared" si="166"/>
        <v>0</v>
      </c>
      <c r="D229" s="220">
        <f>D230+D250+D258</f>
        <v>0</v>
      </c>
      <c r="E229" s="221">
        <f t="shared" ref="E229" si="222">E230+E250+E258</f>
        <v>0</v>
      </c>
      <c r="F229" s="222">
        <f>F230+F250+F258</f>
        <v>0</v>
      </c>
      <c r="G229" s="223">
        <f t="shared" ref="G229:N229" si="223">G230+G250+G258</f>
        <v>0</v>
      </c>
      <c r="H229" s="221">
        <f t="shared" si="223"/>
        <v>0</v>
      </c>
      <c r="I229" s="224">
        <f t="shared" si="223"/>
        <v>0</v>
      </c>
      <c r="J229" s="220">
        <f t="shared" si="223"/>
        <v>0</v>
      </c>
      <c r="K229" s="221">
        <f t="shared" si="223"/>
        <v>0</v>
      </c>
      <c r="L229" s="222">
        <f t="shared" si="223"/>
        <v>0</v>
      </c>
      <c r="M229" s="223">
        <f t="shared" si="223"/>
        <v>0</v>
      </c>
      <c r="N229" s="221">
        <f t="shared" si="223"/>
        <v>0</v>
      </c>
      <c r="O229" s="224">
        <f>O230+O250+O258</f>
        <v>0</v>
      </c>
      <c r="P229" s="225"/>
      <c r="Q229" s="2"/>
    </row>
    <row r="230" spans="1:17" ht="14.25" hidden="1" customHeight="1" x14ac:dyDescent="0.25">
      <c r="A230" s="140">
        <v>6200</v>
      </c>
      <c r="B230" s="262" t="s">
        <v>239</v>
      </c>
      <c r="C230" s="272">
        <f t="shared" si="166"/>
        <v>0</v>
      </c>
      <c r="D230" s="273">
        <f>SUM(D231,D232,D234,D237,D243,D244,D245)</f>
        <v>0</v>
      </c>
      <c r="E230" s="274">
        <f t="shared" ref="E230" si="224">SUM(E231,E232,E234,E237,E243,E244,E245)</f>
        <v>0</v>
      </c>
      <c r="F230" s="275">
        <f>SUM(F231,F232,F234,F237,F243,F244,F245)</f>
        <v>0</v>
      </c>
      <c r="G230" s="276">
        <f t="shared" ref="G230:N230" si="225">SUM(G231,G232,G234,G237,G243,G244,G245)</f>
        <v>0</v>
      </c>
      <c r="H230" s="274">
        <f t="shared" si="225"/>
        <v>0</v>
      </c>
      <c r="I230" s="263">
        <f t="shared" si="225"/>
        <v>0</v>
      </c>
      <c r="J230" s="273">
        <f t="shared" si="225"/>
        <v>0</v>
      </c>
      <c r="K230" s="274">
        <f t="shared" si="225"/>
        <v>0</v>
      </c>
      <c r="L230" s="275">
        <f t="shared" si="225"/>
        <v>0</v>
      </c>
      <c r="M230" s="276">
        <f t="shared" si="225"/>
        <v>0</v>
      </c>
      <c r="N230" s="274">
        <f t="shared" si="225"/>
        <v>0</v>
      </c>
      <c r="O230" s="263">
        <f>SUM(O231,O232,O234,O237,O243,O244,O245)</f>
        <v>0</v>
      </c>
      <c r="P230" s="229"/>
      <c r="Q230" s="2"/>
    </row>
    <row r="231" spans="1:17" hidden="1" x14ac:dyDescent="0.25">
      <c r="A231" s="629">
        <v>6220</v>
      </c>
      <c r="B231" s="99" t="s">
        <v>240</v>
      </c>
      <c r="C231" s="100">
        <f t="shared" si="166"/>
        <v>0</v>
      </c>
      <c r="D231" s="152">
        <v>0</v>
      </c>
      <c r="E231" s="150"/>
      <c r="F231" s="108">
        <f>D231+E231</f>
        <v>0</v>
      </c>
      <c r="G231" s="149"/>
      <c r="H231" s="150"/>
      <c r="I231" s="151">
        <f>G231+H231</f>
        <v>0</v>
      </c>
      <c r="J231" s="152"/>
      <c r="K231" s="150"/>
      <c r="L231" s="108">
        <f>J231+K231</f>
        <v>0</v>
      </c>
      <c r="M231" s="149"/>
      <c r="N231" s="150"/>
      <c r="O231" s="151">
        <f>M231+N231</f>
        <v>0</v>
      </c>
      <c r="P231" s="237"/>
      <c r="Q231" s="2"/>
    </row>
    <row r="232" spans="1:17" hidden="1" x14ac:dyDescent="0.25">
      <c r="A232" s="243">
        <v>6230</v>
      </c>
      <c r="B232" s="111" t="s">
        <v>241</v>
      </c>
      <c r="C232" s="112">
        <f t="shared" si="166"/>
        <v>0</v>
      </c>
      <c r="D232" s="244">
        <f>SUM(D233)</f>
        <v>0</v>
      </c>
      <c r="E232" s="245">
        <f t="shared" ref="E232:O232" si="226">SUM(E233)</f>
        <v>0</v>
      </c>
      <c r="F232" s="120">
        <f t="shared" si="226"/>
        <v>0</v>
      </c>
      <c r="G232" s="246">
        <f t="shared" si="226"/>
        <v>0</v>
      </c>
      <c r="H232" s="245">
        <f t="shared" si="226"/>
        <v>0</v>
      </c>
      <c r="I232" s="241">
        <f t="shared" si="226"/>
        <v>0</v>
      </c>
      <c r="J232" s="244">
        <f t="shared" si="226"/>
        <v>0</v>
      </c>
      <c r="K232" s="245">
        <f t="shared" si="226"/>
        <v>0</v>
      </c>
      <c r="L232" s="120">
        <f t="shared" si="226"/>
        <v>0</v>
      </c>
      <c r="M232" s="246">
        <f t="shared" si="226"/>
        <v>0</v>
      </c>
      <c r="N232" s="245">
        <f t="shared" si="226"/>
        <v>0</v>
      </c>
      <c r="O232" s="241">
        <f t="shared" si="226"/>
        <v>0</v>
      </c>
      <c r="P232" s="242"/>
      <c r="Q232" s="2"/>
    </row>
    <row r="233" spans="1:17" hidden="1" x14ac:dyDescent="0.25">
      <c r="A233" s="62">
        <v>6239</v>
      </c>
      <c r="B233" s="99" t="s">
        <v>242</v>
      </c>
      <c r="C233" s="112">
        <f t="shared" si="166"/>
        <v>0</v>
      </c>
      <c r="D233" s="152">
        <v>0</v>
      </c>
      <c r="E233" s="150"/>
      <c r="F233" s="108">
        <f>D233+E233</f>
        <v>0</v>
      </c>
      <c r="G233" s="149"/>
      <c r="H233" s="150"/>
      <c r="I233" s="151">
        <f>G233+H233</f>
        <v>0</v>
      </c>
      <c r="J233" s="152"/>
      <c r="K233" s="150"/>
      <c r="L233" s="108">
        <f>J233+K233</f>
        <v>0</v>
      </c>
      <c r="M233" s="149"/>
      <c r="N233" s="150"/>
      <c r="O233" s="151">
        <f>M233+N233</f>
        <v>0</v>
      </c>
      <c r="P233" s="237"/>
      <c r="Q233" s="2"/>
    </row>
    <row r="234" spans="1:17" hidden="1" x14ac:dyDescent="0.25">
      <c r="A234" s="243">
        <v>6240</v>
      </c>
      <c r="B234" s="111" t="s">
        <v>243</v>
      </c>
      <c r="C234" s="112">
        <f t="shared" si="166"/>
        <v>0</v>
      </c>
      <c r="D234" s="244">
        <f>SUM(D235:D236)</f>
        <v>0</v>
      </c>
      <c r="E234" s="245">
        <f t="shared" ref="E234" si="227">SUM(E235:E236)</f>
        <v>0</v>
      </c>
      <c r="F234" s="120">
        <f>SUM(F235:F236)</f>
        <v>0</v>
      </c>
      <c r="G234" s="246">
        <f t="shared" ref="G234:N234" si="228">SUM(G235:G236)</f>
        <v>0</v>
      </c>
      <c r="H234" s="245">
        <f t="shared" si="228"/>
        <v>0</v>
      </c>
      <c r="I234" s="241">
        <f t="shared" si="228"/>
        <v>0</v>
      </c>
      <c r="J234" s="244">
        <f t="shared" si="228"/>
        <v>0</v>
      </c>
      <c r="K234" s="245">
        <f t="shared" si="228"/>
        <v>0</v>
      </c>
      <c r="L234" s="120">
        <f t="shared" si="228"/>
        <v>0</v>
      </c>
      <c r="M234" s="246">
        <f t="shared" si="228"/>
        <v>0</v>
      </c>
      <c r="N234" s="245">
        <f t="shared" si="228"/>
        <v>0</v>
      </c>
      <c r="O234" s="241">
        <f>SUM(O235:O236)</f>
        <v>0</v>
      </c>
      <c r="P234" s="242"/>
      <c r="Q234" s="2"/>
    </row>
    <row r="235" spans="1:17" hidden="1" x14ac:dyDescent="0.25">
      <c r="A235" s="62">
        <v>6241</v>
      </c>
      <c r="B235" s="111" t="s">
        <v>244</v>
      </c>
      <c r="C235" s="112">
        <f t="shared" si="166"/>
        <v>0</v>
      </c>
      <c r="D235" s="238">
        <v>0</v>
      </c>
      <c r="E235" s="239"/>
      <c r="F235" s="120">
        <f t="shared" ref="F235:F236" si="229">D235+E235</f>
        <v>0</v>
      </c>
      <c r="G235" s="240"/>
      <c r="H235" s="239"/>
      <c r="I235" s="241">
        <f t="shared" ref="I235:I236" si="230">G235+H235</f>
        <v>0</v>
      </c>
      <c r="J235" s="238"/>
      <c r="K235" s="239"/>
      <c r="L235" s="120">
        <f t="shared" ref="L235:L236" si="231">J235+K235</f>
        <v>0</v>
      </c>
      <c r="M235" s="240"/>
      <c r="N235" s="239"/>
      <c r="O235" s="241">
        <f t="shared" ref="O235:O236" si="232">M235+N235</f>
        <v>0</v>
      </c>
      <c r="P235" s="242"/>
      <c r="Q235" s="2"/>
    </row>
    <row r="236" spans="1:17" hidden="1" x14ac:dyDescent="0.25">
      <c r="A236" s="62">
        <v>6242</v>
      </c>
      <c r="B236" s="111" t="s">
        <v>245</v>
      </c>
      <c r="C236" s="112">
        <f t="shared" si="166"/>
        <v>0</v>
      </c>
      <c r="D236" s="238">
        <v>0</v>
      </c>
      <c r="E236" s="239"/>
      <c r="F236" s="120">
        <f t="shared" si="229"/>
        <v>0</v>
      </c>
      <c r="G236" s="240"/>
      <c r="H236" s="239"/>
      <c r="I236" s="241">
        <f t="shared" si="230"/>
        <v>0</v>
      </c>
      <c r="J236" s="238"/>
      <c r="K236" s="239"/>
      <c r="L236" s="120">
        <f t="shared" si="231"/>
        <v>0</v>
      </c>
      <c r="M236" s="240"/>
      <c r="N236" s="239"/>
      <c r="O236" s="241">
        <f t="shared" si="232"/>
        <v>0</v>
      </c>
      <c r="P236" s="242"/>
      <c r="Q236" s="2"/>
    </row>
    <row r="237" spans="1:17" ht="25.5" hidden="1" customHeight="1" x14ac:dyDescent="0.25">
      <c r="A237" s="243">
        <v>6250</v>
      </c>
      <c r="B237" s="111" t="s">
        <v>246</v>
      </c>
      <c r="C237" s="112">
        <f t="shared" si="166"/>
        <v>0</v>
      </c>
      <c r="D237" s="244">
        <f>SUM(D238:D242)</f>
        <v>0</v>
      </c>
      <c r="E237" s="245">
        <f t="shared" ref="E237" si="233">SUM(E238:E242)</f>
        <v>0</v>
      </c>
      <c r="F237" s="120">
        <f>SUM(F238:F242)</f>
        <v>0</v>
      </c>
      <c r="G237" s="246">
        <f t="shared" ref="G237:N237" si="234">SUM(G238:G242)</f>
        <v>0</v>
      </c>
      <c r="H237" s="245">
        <f t="shared" si="234"/>
        <v>0</v>
      </c>
      <c r="I237" s="241">
        <f t="shared" si="234"/>
        <v>0</v>
      </c>
      <c r="J237" s="244">
        <f t="shared" si="234"/>
        <v>0</v>
      </c>
      <c r="K237" s="245">
        <f t="shared" si="234"/>
        <v>0</v>
      </c>
      <c r="L237" s="120">
        <f t="shared" si="234"/>
        <v>0</v>
      </c>
      <c r="M237" s="246">
        <f t="shared" si="234"/>
        <v>0</v>
      </c>
      <c r="N237" s="245">
        <f t="shared" si="234"/>
        <v>0</v>
      </c>
      <c r="O237" s="241">
        <f>SUM(O238:O242)</f>
        <v>0</v>
      </c>
      <c r="P237" s="242"/>
      <c r="Q237" s="2"/>
    </row>
    <row r="238" spans="1:17" ht="14.25" hidden="1" customHeight="1" x14ac:dyDescent="0.25">
      <c r="A238" s="62">
        <v>6252</v>
      </c>
      <c r="B238" s="111" t="s">
        <v>247</v>
      </c>
      <c r="C238" s="112">
        <f t="shared" si="166"/>
        <v>0</v>
      </c>
      <c r="D238" s="238">
        <v>0</v>
      </c>
      <c r="E238" s="239"/>
      <c r="F238" s="120">
        <f t="shared" ref="F238:F244" si="235">D238+E238</f>
        <v>0</v>
      </c>
      <c r="G238" s="240"/>
      <c r="H238" s="239"/>
      <c r="I238" s="241">
        <f t="shared" ref="I238:I244" si="236">G238+H238</f>
        <v>0</v>
      </c>
      <c r="J238" s="238"/>
      <c r="K238" s="239"/>
      <c r="L238" s="120">
        <f t="shared" ref="L238:L244" si="237">J238+K238</f>
        <v>0</v>
      </c>
      <c r="M238" s="240"/>
      <c r="N238" s="239"/>
      <c r="O238" s="241">
        <f t="shared" ref="O238:O244" si="238">M238+N238</f>
        <v>0</v>
      </c>
      <c r="P238" s="242"/>
      <c r="Q238" s="2"/>
    </row>
    <row r="239" spans="1:17" ht="14.25" hidden="1" customHeight="1" x14ac:dyDescent="0.25">
      <c r="A239" s="62">
        <v>6253</v>
      </c>
      <c r="B239" s="111" t="s">
        <v>248</v>
      </c>
      <c r="C239" s="112">
        <f t="shared" si="166"/>
        <v>0</v>
      </c>
      <c r="D239" s="238">
        <v>0</v>
      </c>
      <c r="E239" s="239"/>
      <c r="F239" s="120">
        <f t="shared" si="235"/>
        <v>0</v>
      </c>
      <c r="G239" s="240"/>
      <c r="H239" s="239"/>
      <c r="I239" s="241">
        <f t="shared" si="236"/>
        <v>0</v>
      </c>
      <c r="J239" s="238"/>
      <c r="K239" s="239"/>
      <c r="L239" s="120">
        <f t="shared" si="237"/>
        <v>0</v>
      </c>
      <c r="M239" s="240"/>
      <c r="N239" s="239"/>
      <c r="O239" s="241">
        <f t="shared" si="238"/>
        <v>0</v>
      </c>
      <c r="P239" s="242"/>
      <c r="Q239" s="2"/>
    </row>
    <row r="240" spans="1:17" ht="24" hidden="1" x14ac:dyDescent="0.25">
      <c r="A240" s="62">
        <v>6254</v>
      </c>
      <c r="B240" s="111" t="s">
        <v>249</v>
      </c>
      <c r="C240" s="112">
        <f t="shared" si="166"/>
        <v>0</v>
      </c>
      <c r="D240" s="238">
        <v>0</v>
      </c>
      <c r="E240" s="239"/>
      <c r="F240" s="120">
        <f t="shared" si="235"/>
        <v>0</v>
      </c>
      <c r="G240" s="240"/>
      <c r="H240" s="239"/>
      <c r="I240" s="241">
        <f t="shared" si="236"/>
        <v>0</v>
      </c>
      <c r="J240" s="238"/>
      <c r="K240" s="239"/>
      <c r="L240" s="120">
        <f t="shared" si="237"/>
        <v>0</v>
      </c>
      <c r="M240" s="240"/>
      <c r="N240" s="239"/>
      <c r="O240" s="241">
        <f t="shared" si="238"/>
        <v>0</v>
      </c>
      <c r="P240" s="242"/>
      <c r="Q240" s="2"/>
    </row>
    <row r="241" spans="1:17" hidden="1" x14ac:dyDescent="0.25">
      <c r="A241" s="62">
        <v>6255</v>
      </c>
      <c r="B241" s="111" t="s">
        <v>250</v>
      </c>
      <c r="C241" s="112">
        <f t="shared" ref="C241:C295" si="239">SUM(F241,I241,L241,O241)</f>
        <v>0</v>
      </c>
      <c r="D241" s="238">
        <v>0</v>
      </c>
      <c r="E241" s="239"/>
      <c r="F241" s="120">
        <f t="shared" si="235"/>
        <v>0</v>
      </c>
      <c r="G241" s="240"/>
      <c r="H241" s="239"/>
      <c r="I241" s="241">
        <f t="shared" si="236"/>
        <v>0</v>
      </c>
      <c r="J241" s="238"/>
      <c r="K241" s="239"/>
      <c r="L241" s="120">
        <f t="shared" si="237"/>
        <v>0</v>
      </c>
      <c r="M241" s="240"/>
      <c r="N241" s="239"/>
      <c r="O241" s="241">
        <f t="shared" si="238"/>
        <v>0</v>
      </c>
      <c r="P241" s="242"/>
      <c r="Q241" s="2"/>
    </row>
    <row r="242" spans="1:17" hidden="1" x14ac:dyDescent="0.25">
      <c r="A242" s="62">
        <v>6259</v>
      </c>
      <c r="B242" s="111" t="s">
        <v>251</v>
      </c>
      <c r="C242" s="112">
        <f t="shared" si="239"/>
        <v>0</v>
      </c>
      <c r="D242" s="238">
        <v>0</v>
      </c>
      <c r="E242" s="239"/>
      <c r="F242" s="120">
        <f t="shared" si="235"/>
        <v>0</v>
      </c>
      <c r="G242" s="240"/>
      <c r="H242" s="239"/>
      <c r="I242" s="241">
        <f t="shared" si="236"/>
        <v>0</v>
      </c>
      <c r="J242" s="238"/>
      <c r="K242" s="239"/>
      <c r="L242" s="120">
        <f t="shared" si="237"/>
        <v>0</v>
      </c>
      <c r="M242" s="240"/>
      <c r="N242" s="239"/>
      <c r="O242" s="241">
        <f t="shared" si="238"/>
        <v>0</v>
      </c>
      <c r="P242" s="242"/>
      <c r="Q242" s="2"/>
    </row>
    <row r="243" spans="1:17" ht="24" hidden="1" x14ac:dyDescent="0.25">
      <c r="A243" s="243">
        <v>6260</v>
      </c>
      <c r="B243" s="111" t="s">
        <v>252</v>
      </c>
      <c r="C243" s="112">
        <f t="shared" si="239"/>
        <v>0</v>
      </c>
      <c r="D243" s="238">
        <v>0</v>
      </c>
      <c r="E243" s="239"/>
      <c r="F243" s="120">
        <f t="shared" si="235"/>
        <v>0</v>
      </c>
      <c r="G243" s="240"/>
      <c r="H243" s="239"/>
      <c r="I243" s="241">
        <f t="shared" si="236"/>
        <v>0</v>
      </c>
      <c r="J243" s="238"/>
      <c r="K243" s="239"/>
      <c r="L243" s="120">
        <f t="shared" si="237"/>
        <v>0</v>
      </c>
      <c r="M243" s="240"/>
      <c r="N243" s="239"/>
      <c r="O243" s="241">
        <f t="shared" si="238"/>
        <v>0</v>
      </c>
      <c r="P243" s="242"/>
      <c r="Q243" s="2"/>
    </row>
    <row r="244" spans="1:17" hidden="1" x14ac:dyDescent="0.25">
      <c r="A244" s="243">
        <v>6270</v>
      </c>
      <c r="B244" s="111" t="s">
        <v>253</v>
      </c>
      <c r="C244" s="112">
        <f t="shared" si="239"/>
        <v>0</v>
      </c>
      <c r="D244" s="238">
        <v>0</v>
      </c>
      <c r="E244" s="239"/>
      <c r="F244" s="120">
        <f t="shared" si="235"/>
        <v>0</v>
      </c>
      <c r="G244" s="240"/>
      <c r="H244" s="239"/>
      <c r="I244" s="241">
        <f t="shared" si="236"/>
        <v>0</v>
      </c>
      <c r="J244" s="238"/>
      <c r="K244" s="239"/>
      <c r="L244" s="120">
        <f t="shared" si="237"/>
        <v>0</v>
      </c>
      <c r="M244" s="240"/>
      <c r="N244" s="239"/>
      <c r="O244" s="241">
        <f t="shared" si="238"/>
        <v>0</v>
      </c>
      <c r="P244" s="242"/>
      <c r="Q244" s="2"/>
    </row>
    <row r="245" spans="1:17" hidden="1" x14ac:dyDescent="0.25">
      <c r="A245" s="629">
        <v>6290</v>
      </c>
      <c r="B245" s="99" t="s">
        <v>254</v>
      </c>
      <c r="C245" s="264">
        <f t="shared" si="239"/>
        <v>0</v>
      </c>
      <c r="D245" s="251">
        <f>SUM(D246:D249)</f>
        <v>0</v>
      </c>
      <c r="E245" s="252">
        <f t="shared" ref="E245" si="240">SUM(E246:E249)</f>
        <v>0</v>
      </c>
      <c r="F245" s="108">
        <f>SUM(F246:F249)</f>
        <v>0</v>
      </c>
      <c r="G245" s="253">
        <f t="shared" ref="G245:O245" si="241">SUM(G246:G249)</f>
        <v>0</v>
      </c>
      <c r="H245" s="252">
        <f t="shared" si="241"/>
        <v>0</v>
      </c>
      <c r="I245" s="151">
        <f t="shared" si="241"/>
        <v>0</v>
      </c>
      <c r="J245" s="251">
        <f t="shared" si="241"/>
        <v>0</v>
      </c>
      <c r="K245" s="252">
        <f t="shared" si="241"/>
        <v>0</v>
      </c>
      <c r="L245" s="108">
        <f t="shared" si="241"/>
        <v>0</v>
      </c>
      <c r="M245" s="253">
        <f t="shared" si="241"/>
        <v>0</v>
      </c>
      <c r="N245" s="252">
        <f t="shared" si="241"/>
        <v>0</v>
      </c>
      <c r="O245" s="151">
        <f t="shared" si="241"/>
        <v>0</v>
      </c>
      <c r="P245" s="266"/>
      <c r="Q245" s="2"/>
    </row>
    <row r="246" spans="1:17" hidden="1" x14ac:dyDescent="0.25">
      <c r="A246" s="62">
        <v>6291</v>
      </c>
      <c r="B246" s="111" t="s">
        <v>255</v>
      </c>
      <c r="C246" s="112">
        <f t="shared" si="239"/>
        <v>0</v>
      </c>
      <c r="D246" s="238">
        <v>0</v>
      </c>
      <c r="E246" s="239"/>
      <c r="F246" s="120">
        <f t="shared" ref="F246:F249" si="242">D246+E246</f>
        <v>0</v>
      </c>
      <c r="G246" s="240"/>
      <c r="H246" s="239"/>
      <c r="I246" s="241">
        <f t="shared" ref="I246:I249" si="243">G246+H246</f>
        <v>0</v>
      </c>
      <c r="J246" s="238"/>
      <c r="K246" s="239"/>
      <c r="L246" s="120">
        <f t="shared" ref="L246:L249" si="244">J246+K246</f>
        <v>0</v>
      </c>
      <c r="M246" s="240"/>
      <c r="N246" s="239"/>
      <c r="O246" s="241">
        <f t="shared" ref="O246:O249" si="245">M246+N246</f>
        <v>0</v>
      </c>
      <c r="P246" s="242"/>
      <c r="Q246" s="2"/>
    </row>
    <row r="247" spans="1:17" hidden="1" x14ac:dyDescent="0.25">
      <c r="A247" s="62">
        <v>6292</v>
      </c>
      <c r="B247" s="111" t="s">
        <v>256</v>
      </c>
      <c r="C247" s="112">
        <f t="shared" si="239"/>
        <v>0</v>
      </c>
      <c r="D247" s="238">
        <v>0</v>
      </c>
      <c r="E247" s="239"/>
      <c r="F247" s="120">
        <f t="shared" si="242"/>
        <v>0</v>
      </c>
      <c r="G247" s="240"/>
      <c r="H247" s="239"/>
      <c r="I247" s="241">
        <f t="shared" si="243"/>
        <v>0</v>
      </c>
      <c r="J247" s="238"/>
      <c r="K247" s="239"/>
      <c r="L247" s="120">
        <f t="shared" si="244"/>
        <v>0</v>
      </c>
      <c r="M247" s="240"/>
      <c r="N247" s="239"/>
      <c r="O247" s="241">
        <f t="shared" si="245"/>
        <v>0</v>
      </c>
      <c r="P247" s="242"/>
      <c r="Q247" s="2"/>
    </row>
    <row r="248" spans="1:17" ht="60" hidden="1" x14ac:dyDescent="0.25">
      <c r="A248" s="62">
        <v>6296</v>
      </c>
      <c r="B248" s="111" t="s">
        <v>257</v>
      </c>
      <c r="C248" s="112">
        <f t="shared" si="239"/>
        <v>0</v>
      </c>
      <c r="D248" s="238">
        <v>0</v>
      </c>
      <c r="E248" s="239"/>
      <c r="F248" s="120">
        <f t="shared" si="242"/>
        <v>0</v>
      </c>
      <c r="G248" s="240"/>
      <c r="H248" s="239"/>
      <c r="I248" s="241">
        <f t="shared" si="243"/>
        <v>0</v>
      </c>
      <c r="J248" s="238"/>
      <c r="K248" s="239"/>
      <c r="L248" s="120">
        <f t="shared" si="244"/>
        <v>0</v>
      </c>
      <c r="M248" s="240"/>
      <c r="N248" s="239"/>
      <c r="O248" s="241">
        <f t="shared" si="245"/>
        <v>0</v>
      </c>
      <c r="P248" s="242"/>
      <c r="Q248" s="2"/>
    </row>
    <row r="249" spans="1:17" ht="39.75" hidden="1" customHeight="1" x14ac:dyDescent="0.25">
      <c r="A249" s="62">
        <v>6299</v>
      </c>
      <c r="B249" s="111" t="s">
        <v>258</v>
      </c>
      <c r="C249" s="112">
        <f t="shared" si="239"/>
        <v>0</v>
      </c>
      <c r="D249" s="238">
        <v>0</v>
      </c>
      <c r="E249" s="239"/>
      <c r="F249" s="120">
        <f t="shared" si="242"/>
        <v>0</v>
      </c>
      <c r="G249" s="240"/>
      <c r="H249" s="239"/>
      <c r="I249" s="241">
        <f t="shared" si="243"/>
        <v>0</v>
      </c>
      <c r="J249" s="238"/>
      <c r="K249" s="239"/>
      <c r="L249" s="120">
        <f t="shared" si="244"/>
        <v>0</v>
      </c>
      <c r="M249" s="240"/>
      <c r="N249" s="239"/>
      <c r="O249" s="241">
        <f t="shared" si="245"/>
        <v>0</v>
      </c>
      <c r="P249" s="242"/>
      <c r="Q249" s="2"/>
    </row>
    <row r="250" spans="1:17" hidden="1" x14ac:dyDescent="0.25">
      <c r="A250" s="83">
        <v>6300</v>
      </c>
      <c r="B250" s="226" t="s">
        <v>259</v>
      </c>
      <c r="C250" s="84">
        <f t="shared" si="239"/>
        <v>0</v>
      </c>
      <c r="D250" s="95">
        <f>SUM(D251,D256,D257)</f>
        <v>0</v>
      </c>
      <c r="E250" s="96">
        <f t="shared" ref="E250" si="246">SUM(E251,E256,E257)</f>
        <v>0</v>
      </c>
      <c r="F250" s="97">
        <f>SUM(F251,F256,F257)</f>
        <v>0</v>
      </c>
      <c r="G250" s="227">
        <f t="shared" ref="G250:O250" si="247">SUM(G251,G256,G257)</f>
        <v>0</v>
      </c>
      <c r="H250" s="96">
        <f t="shared" si="247"/>
        <v>0</v>
      </c>
      <c r="I250" s="228">
        <f t="shared" si="247"/>
        <v>0</v>
      </c>
      <c r="J250" s="95">
        <f t="shared" si="247"/>
        <v>0</v>
      </c>
      <c r="K250" s="96">
        <f t="shared" si="247"/>
        <v>0</v>
      </c>
      <c r="L250" s="97">
        <f t="shared" si="247"/>
        <v>0</v>
      </c>
      <c r="M250" s="227">
        <f t="shared" si="247"/>
        <v>0</v>
      </c>
      <c r="N250" s="96">
        <f t="shared" si="247"/>
        <v>0</v>
      </c>
      <c r="O250" s="228">
        <f t="shared" si="247"/>
        <v>0</v>
      </c>
      <c r="P250" s="254"/>
      <c r="Q250" s="2"/>
    </row>
    <row r="251" spans="1:17" hidden="1" x14ac:dyDescent="0.25">
      <c r="A251" s="629">
        <v>6320</v>
      </c>
      <c r="B251" s="99" t="s">
        <v>260</v>
      </c>
      <c r="C251" s="264">
        <f t="shared" si="239"/>
        <v>0</v>
      </c>
      <c r="D251" s="251">
        <f>SUM(D252:D255)</f>
        <v>0</v>
      </c>
      <c r="E251" s="252">
        <f t="shared" ref="E251" si="248">SUM(E252:E255)</f>
        <v>0</v>
      </c>
      <c r="F251" s="108">
        <f>SUM(F252:F255)</f>
        <v>0</v>
      </c>
      <c r="G251" s="253">
        <f t="shared" ref="G251:O251" si="249">SUM(G252:G255)</f>
        <v>0</v>
      </c>
      <c r="H251" s="252">
        <f t="shared" si="249"/>
        <v>0</v>
      </c>
      <c r="I251" s="151">
        <f t="shared" si="249"/>
        <v>0</v>
      </c>
      <c r="J251" s="251">
        <f t="shared" si="249"/>
        <v>0</v>
      </c>
      <c r="K251" s="252">
        <f t="shared" si="249"/>
        <v>0</v>
      </c>
      <c r="L251" s="108">
        <f t="shared" si="249"/>
        <v>0</v>
      </c>
      <c r="M251" s="253">
        <f t="shared" si="249"/>
        <v>0</v>
      </c>
      <c r="N251" s="252">
        <f t="shared" si="249"/>
        <v>0</v>
      </c>
      <c r="O251" s="151">
        <f t="shared" si="249"/>
        <v>0</v>
      </c>
      <c r="P251" s="237"/>
      <c r="Q251" s="2"/>
    </row>
    <row r="252" spans="1:17" hidden="1" x14ac:dyDescent="0.25">
      <c r="A252" s="62">
        <v>6322</v>
      </c>
      <c r="B252" s="111" t="s">
        <v>261</v>
      </c>
      <c r="C252" s="112">
        <f t="shared" si="239"/>
        <v>0</v>
      </c>
      <c r="D252" s="238">
        <v>0</v>
      </c>
      <c r="E252" s="239"/>
      <c r="F252" s="120">
        <f t="shared" ref="F252:F257" si="250">D252+E252</f>
        <v>0</v>
      </c>
      <c r="G252" s="240"/>
      <c r="H252" s="239"/>
      <c r="I252" s="241">
        <f t="shared" ref="I252:I257" si="251">G252+H252</f>
        <v>0</v>
      </c>
      <c r="J252" s="238"/>
      <c r="K252" s="239"/>
      <c r="L252" s="120">
        <f t="shared" ref="L252:L257" si="252">J252+K252</f>
        <v>0</v>
      </c>
      <c r="M252" s="240"/>
      <c r="N252" s="239"/>
      <c r="O252" s="241">
        <f t="shared" ref="O252:O257" si="253">M252+N252</f>
        <v>0</v>
      </c>
      <c r="P252" s="242"/>
      <c r="Q252" s="2"/>
    </row>
    <row r="253" spans="1:17" ht="24" hidden="1" x14ac:dyDescent="0.25">
      <c r="A253" s="62">
        <v>6323</v>
      </c>
      <c r="B253" s="111" t="s">
        <v>262</v>
      </c>
      <c r="C253" s="112">
        <f t="shared" si="239"/>
        <v>0</v>
      </c>
      <c r="D253" s="238">
        <v>0</v>
      </c>
      <c r="E253" s="239"/>
      <c r="F253" s="120">
        <f t="shared" si="250"/>
        <v>0</v>
      </c>
      <c r="G253" s="240"/>
      <c r="H253" s="239"/>
      <c r="I253" s="241">
        <f t="shared" si="251"/>
        <v>0</v>
      </c>
      <c r="J253" s="238"/>
      <c r="K253" s="239"/>
      <c r="L253" s="120">
        <f t="shared" si="252"/>
        <v>0</v>
      </c>
      <c r="M253" s="240"/>
      <c r="N253" s="239"/>
      <c r="O253" s="241">
        <f t="shared" si="253"/>
        <v>0</v>
      </c>
      <c r="P253" s="242"/>
      <c r="Q253" s="2"/>
    </row>
    <row r="254" spans="1:17" hidden="1" x14ac:dyDescent="0.25">
      <c r="A254" s="62">
        <v>6324</v>
      </c>
      <c r="B254" s="111" t="s">
        <v>263</v>
      </c>
      <c r="C254" s="112">
        <f t="shared" si="239"/>
        <v>0</v>
      </c>
      <c r="D254" s="238">
        <v>0</v>
      </c>
      <c r="E254" s="239"/>
      <c r="F254" s="120">
        <f t="shared" si="250"/>
        <v>0</v>
      </c>
      <c r="G254" s="240"/>
      <c r="H254" s="239"/>
      <c r="I254" s="241">
        <f t="shared" si="251"/>
        <v>0</v>
      </c>
      <c r="J254" s="238"/>
      <c r="K254" s="239"/>
      <c r="L254" s="120">
        <f t="shared" si="252"/>
        <v>0</v>
      </c>
      <c r="M254" s="240"/>
      <c r="N254" s="239"/>
      <c r="O254" s="241">
        <f t="shared" si="253"/>
        <v>0</v>
      </c>
      <c r="P254" s="242"/>
      <c r="Q254" s="2"/>
    </row>
    <row r="255" spans="1:17" hidden="1" x14ac:dyDescent="0.25">
      <c r="A255" s="53">
        <v>6329</v>
      </c>
      <c r="B255" s="99" t="s">
        <v>264</v>
      </c>
      <c r="C255" s="100">
        <f t="shared" si="239"/>
        <v>0</v>
      </c>
      <c r="D255" s="152">
        <v>0</v>
      </c>
      <c r="E255" s="150"/>
      <c r="F255" s="108">
        <f t="shared" si="250"/>
        <v>0</v>
      </c>
      <c r="G255" s="149"/>
      <c r="H255" s="150"/>
      <c r="I255" s="151">
        <f t="shared" si="251"/>
        <v>0</v>
      </c>
      <c r="J255" s="152"/>
      <c r="K255" s="150"/>
      <c r="L255" s="108">
        <f t="shared" si="252"/>
        <v>0</v>
      </c>
      <c r="M255" s="149"/>
      <c r="N255" s="150"/>
      <c r="O255" s="151">
        <f t="shared" si="253"/>
        <v>0</v>
      </c>
      <c r="P255" s="237"/>
      <c r="Q255" s="2"/>
    </row>
    <row r="256" spans="1:17" hidden="1" x14ac:dyDescent="0.25">
      <c r="A256" s="282">
        <v>6330</v>
      </c>
      <c r="B256" s="283" t="s">
        <v>265</v>
      </c>
      <c r="C256" s="264">
        <f t="shared" si="239"/>
        <v>0</v>
      </c>
      <c r="D256" s="268">
        <v>0</v>
      </c>
      <c r="E256" s="269"/>
      <c r="F256" s="270">
        <f t="shared" si="250"/>
        <v>0</v>
      </c>
      <c r="G256" s="271"/>
      <c r="H256" s="269"/>
      <c r="I256" s="265">
        <f t="shared" si="251"/>
        <v>0</v>
      </c>
      <c r="J256" s="268"/>
      <c r="K256" s="269"/>
      <c r="L256" s="270">
        <f t="shared" si="252"/>
        <v>0</v>
      </c>
      <c r="M256" s="271"/>
      <c r="N256" s="269"/>
      <c r="O256" s="265">
        <f t="shared" si="253"/>
        <v>0</v>
      </c>
      <c r="P256" s="266"/>
      <c r="Q256" s="2"/>
    </row>
    <row r="257" spans="1:17" hidden="1" x14ac:dyDescent="0.25">
      <c r="A257" s="243">
        <v>6360</v>
      </c>
      <c r="B257" s="111" t="s">
        <v>266</v>
      </c>
      <c r="C257" s="112">
        <f t="shared" si="239"/>
        <v>0</v>
      </c>
      <c r="D257" s="238">
        <v>0</v>
      </c>
      <c r="E257" s="239"/>
      <c r="F257" s="120">
        <f t="shared" si="250"/>
        <v>0</v>
      </c>
      <c r="G257" s="240"/>
      <c r="H257" s="239"/>
      <c r="I257" s="241">
        <f t="shared" si="251"/>
        <v>0</v>
      </c>
      <c r="J257" s="238"/>
      <c r="K257" s="239"/>
      <c r="L257" s="120">
        <f t="shared" si="252"/>
        <v>0</v>
      </c>
      <c r="M257" s="240"/>
      <c r="N257" s="239"/>
      <c r="O257" s="241">
        <f t="shared" si="253"/>
        <v>0</v>
      </c>
      <c r="P257" s="242"/>
      <c r="Q257" s="2"/>
    </row>
    <row r="258" spans="1:17" ht="24" hidden="1" x14ac:dyDescent="0.25">
      <c r="A258" s="83">
        <v>6400</v>
      </c>
      <c r="B258" s="226" t="s">
        <v>267</v>
      </c>
      <c r="C258" s="84">
        <f t="shared" si="239"/>
        <v>0</v>
      </c>
      <c r="D258" s="95">
        <f>SUM(D259,D263)</f>
        <v>0</v>
      </c>
      <c r="E258" s="96">
        <f t="shared" ref="E258" si="254">SUM(E259,E263)</f>
        <v>0</v>
      </c>
      <c r="F258" s="97">
        <f>SUM(F259,F263)</f>
        <v>0</v>
      </c>
      <c r="G258" s="227">
        <f t="shared" ref="G258:O258" si="255">SUM(G259,G263)</f>
        <v>0</v>
      </c>
      <c r="H258" s="96">
        <f t="shared" si="255"/>
        <v>0</v>
      </c>
      <c r="I258" s="228">
        <f t="shared" si="255"/>
        <v>0</v>
      </c>
      <c r="J258" s="95">
        <f t="shared" si="255"/>
        <v>0</v>
      </c>
      <c r="K258" s="96">
        <f t="shared" si="255"/>
        <v>0</v>
      </c>
      <c r="L258" s="97">
        <f t="shared" si="255"/>
        <v>0</v>
      </c>
      <c r="M258" s="227">
        <f t="shared" si="255"/>
        <v>0</v>
      </c>
      <c r="N258" s="96">
        <f t="shared" si="255"/>
        <v>0</v>
      </c>
      <c r="O258" s="228">
        <f t="shared" si="255"/>
        <v>0</v>
      </c>
      <c r="P258" s="254"/>
      <c r="Q258" s="2"/>
    </row>
    <row r="259" spans="1:17" ht="24" hidden="1" x14ac:dyDescent="0.25">
      <c r="A259" s="629">
        <v>6410</v>
      </c>
      <c r="B259" s="99" t="s">
        <v>268</v>
      </c>
      <c r="C259" s="100">
        <f t="shared" si="239"/>
        <v>0</v>
      </c>
      <c r="D259" s="251">
        <f>SUM(D260:D262)</f>
        <v>0</v>
      </c>
      <c r="E259" s="252">
        <f t="shared" ref="E259" si="256">SUM(E260:E262)</f>
        <v>0</v>
      </c>
      <c r="F259" s="108">
        <f>SUM(F260:F262)</f>
        <v>0</v>
      </c>
      <c r="G259" s="253">
        <f t="shared" ref="G259:O259" si="257">SUM(G260:G262)</f>
        <v>0</v>
      </c>
      <c r="H259" s="252">
        <f t="shared" si="257"/>
        <v>0</v>
      </c>
      <c r="I259" s="151">
        <f t="shared" si="257"/>
        <v>0</v>
      </c>
      <c r="J259" s="251">
        <f t="shared" si="257"/>
        <v>0</v>
      </c>
      <c r="K259" s="252">
        <f t="shared" si="257"/>
        <v>0</v>
      </c>
      <c r="L259" s="108">
        <f t="shared" si="257"/>
        <v>0</v>
      </c>
      <c r="M259" s="253">
        <f t="shared" si="257"/>
        <v>0</v>
      </c>
      <c r="N259" s="252">
        <f t="shared" si="257"/>
        <v>0</v>
      </c>
      <c r="O259" s="258">
        <f t="shared" si="257"/>
        <v>0</v>
      </c>
      <c r="P259" s="259"/>
      <c r="Q259" s="2"/>
    </row>
    <row r="260" spans="1:17" hidden="1" x14ac:dyDescent="0.25">
      <c r="A260" s="62">
        <v>6411</v>
      </c>
      <c r="B260" s="255" t="s">
        <v>269</v>
      </c>
      <c r="C260" s="112">
        <f t="shared" si="239"/>
        <v>0</v>
      </c>
      <c r="D260" s="238">
        <v>0</v>
      </c>
      <c r="E260" s="239"/>
      <c r="F260" s="120">
        <f t="shared" ref="F260:F262" si="258">D260+E260</f>
        <v>0</v>
      </c>
      <c r="G260" s="240"/>
      <c r="H260" s="239"/>
      <c r="I260" s="241">
        <f t="shared" ref="I260:I262" si="259">G260+H260</f>
        <v>0</v>
      </c>
      <c r="J260" s="238"/>
      <c r="K260" s="239"/>
      <c r="L260" s="120">
        <f t="shared" ref="L260:L262" si="260">J260+K260</f>
        <v>0</v>
      </c>
      <c r="M260" s="240"/>
      <c r="N260" s="239"/>
      <c r="O260" s="241">
        <f t="shared" ref="O260:O262" si="261">M260+N260</f>
        <v>0</v>
      </c>
      <c r="P260" s="242"/>
      <c r="Q260" s="2"/>
    </row>
    <row r="261" spans="1:17" ht="24" hidden="1" x14ac:dyDescent="0.25">
      <c r="A261" s="62">
        <v>6412</v>
      </c>
      <c r="B261" s="111" t="s">
        <v>270</v>
      </c>
      <c r="C261" s="112">
        <f t="shared" si="239"/>
        <v>0</v>
      </c>
      <c r="D261" s="238">
        <v>0</v>
      </c>
      <c r="E261" s="239"/>
      <c r="F261" s="120">
        <f t="shared" si="258"/>
        <v>0</v>
      </c>
      <c r="G261" s="240"/>
      <c r="H261" s="239"/>
      <c r="I261" s="241">
        <f t="shared" si="259"/>
        <v>0</v>
      </c>
      <c r="J261" s="238"/>
      <c r="K261" s="239"/>
      <c r="L261" s="120">
        <f t="shared" si="260"/>
        <v>0</v>
      </c>
      <c r="M261" s="240"/>
      <c r="N261" s="239"/>
      <c r="O261" s="241">
        <f t="shared" si="261"/>
        <v>0</v>
      </c>
      <c r="P261" s="242"/>
      <c r="Q261" s="2"/>
    </row>
    <row r="262" spans="1:17" ht="24" hidden="1" x14ac:dyDescent="0.25">
      <c r="A262" s="62">
        <v>6419</v>
      </c>
      <c r="B262" s="111" t="s">
        <v>271</v>
      </c>
      <c r="C262" s="112">
        <f t="shared" si="239"/>
        <v>0</v>
      </c>
      <c r="D262" s="238">
        <v>0</v>
      </c>
      <c r="E262" s="239"/>
      <c r="F262" s="120">
        <f t="shared" si="258"/>
        <v>0</v>
      </c>
      <c r="G262" s="240"/>
      <c r="H262" s="239"/>
      <c r="I262" s="241">
        <f t="shared" si="259"/>
        <v>0</v>
      </c>
      <c r="J262" s="238"/>
      <c r="K262" s="239"/>
      <c r="L262" s="120">
        <f t="shared" si="260"/>
        <v>0</v>
      </c>
      <c r="M262" s="240"/>
      <c r="N262" s="239"/>
      <c r="O262" s="241">
        <f t="shared" si="261"/>
        <v>0</v>
      </c>
      <c r="P262" s="242"/>
      <c r="Q262" s="2"/>
    </row>
    <row r="263" spans="1:17" ht="24" hidden="1" x14ac:dyDescent="0.25">
      <c r="A263" s="243">
        <v>6420</v>
      </c>
      <c r="B263" s="111" t="s">
        <v>272</v>
      </c>
      <c r="C263" s="112">
        <f t="shared" si="239"/>
        <v>0</v>
      </c>
      <c r="D263" s="244">
        <f>SUM(D264:D267)</f>
        <v>0</v>
      </c>
      <c r="E263" s="245">
        <f t="shared" ref="E263" si="262">SUM(E264:E267)</f>
        <v>0</v>
      </c>
      <c r="F263" s="120">
        <f>SUM(F264:F267)</f>
        <v>0</v>
      </c>
      <c r="G263" s="246">
        <f t="shared" ref="G263:N263" si="263">SUM(G264:G267)</f>
        <v>0</v>
      </c>
      <c r="H263" s="245">
        <f t="shared" si="263"/>
        <v>0</v>
      </c>
      <c r="I263" s="241">
        <f t="shared" si="263"/>
        <v>0</v>
      </c>
      <c r="J263" s="244">
        <f t="shared" si="263"/>
        <v>0</v>
      </c>
      <c r="K263" s="245">
        <f t="shared" si="263"/>
        <v>0</v>
      </c>
      <c r="L263" s="120">
        <f t="shared" si="263"/>
        <v>0</v>
      </c>
      <c r="M263" s="246">
        <f t="shared" si="263"/>
        <v>0</v>
      </c>
      <c r="N263" s="245">
        <f t="shared" si="263"/>
        <v>0</v>
      </c>
      <c r="O263" s="241">
        <f>SUM(O264:O267)</f>
        <v>0</v>
      </c>
      <c r="P263" s="242"/>
      <c r="Q263" s="2"/>
    </row>
    <row r="264" spans="1:17" hidden="1" x14ac:dyDescent="0.25">
      <c r="A264" s="62">
        <v>6421</v>
      </c>
      <c r="B264" s="111" t="s">
        <v>273</v>
      </c>
      <c r="C264" s="112">
        <f t="shared" si="239"/>
        <v>0</v>
      </c>
      <c r="D264" s="238">
        <v>0</v>
      </c>
      <c r="E264" s="239"/>
      <c r="F264" s="120">
        <f t="shared" ref="F264:F267" si="264">D264+E264</f>
        <v>0</v>
      </c>
      <c r="G264" s="240"/>
      <c r="H264" s="239"/>
      <c r="I264" s="241">
        <f t="shared" ref="I264:I267" si="265">G264+H264</f>
        <v>0</v>
      </c>
      <c r="J264" s="238"/>
      <c r="K264" s="239"/>
      <c r="L264" s="120">
        <f t="shared" ref="L264:L267" si="266">J264+K264</f>
        <v>0</v>
      </c>
      <c r="M264" s="240"/>
      <c r="N264" s="239"/>
      <c r="O264" s="241">
        <f t="shared" ref="O264:O267" si="267">M264+N264</f>
        <v>0</v>
      </c>
      <c r="P264" s="242"/>
      <c r="Q264" s="2"/>
    </row>
    <row r="265" spans="1:17" hidden="1" x14ac:dyDescent="0.25">
      <c r="A265" s="62">
        <v>6422</v>
      </c>
      <c r="B265" s="111" t="s">
        <v>274</v>
      </c>
      <c r="C265" s="112">
        <f t="shared" si="239"/>
        <v>0</v>
      </c>
      <c r="D265" s="238">
        <v>0</v>
      </c>
      <c r="E265" s="239"/>
      <c r="F265" s="120">
        <f t="shared" si="264"/>
        <v>0</v>
      </c>
      <c r="G265" s="240"/>
      <c r="H265" s="239"/>
      <c r="I265" s="241">
        <f t="shared" si="265"/>
        <v>0</v>
      </c>
      <c r="J265" s="238"/>
      <c r="K265" s="239"/>
      <c r="L265" s="120">
        <f t="shared" si="266"/>
        <v>0</v>
      </c>
      <c r="M265" s="240"/>
      <c r="N265" s="239"/>
      <c r="O265" s="241">
        <f t="shared" si="267"/>
        <v>0</v>
      </c>
      <c r="P265" s="242"/>
      <c r="Q265" s="2"/>
    </row>
    <row r="266" spans="1:17" hidden="1" x14ac:dyDescent="0.25">
      <c r="A266" s="62">
        <v>6423</v>
      </c>
      <c r="B266" s="111" t="s">
        <v>275</v>
      </c>
      <c r="C266" s="112">
        <f t="shared" si="239"/>
        <v>0</v>
      </c>
      <c r="D266" s="238">
        <v>0</v>
      </c>
      <c r="E266" s="239"/>
      <c r="F266" s="120">
        <f t="shared" si="264"/>
        <v>0</v>
      </c>
      <c r="G266" s="240"/>
      <c r="H266" s="239"/>
      <c r="I266" s="241">
        <f t="shared" si="265"/>
        <v>0</v>
      </c>
      <c r="J266" s="238"/>
      <c r="K266" s="239"/>
      <c r="L266" s="120">
        <f t="shared" si="266"/>
        <v>0</v>
      </c>
      <c r="M266" s="240"/>
      <c r="N266" s="239"/>
      <c r="O266" s="241">
        <f t="shared" si="267"/>
        <v>0</v>
      </c>
      <c r="P266" s="242"/>
      <c r="Q266" s="2"/>
    </row>
    <row r="267" spans="1:17" ht="24" hidden="1" x14ac:dyDescent="0.25">
      <c r="A267" s="62">
        <v>6424</v>
      </c>
      <c r="B267" s="111" t="s">
        <v>276</v>
      </c>
      <c r="C267" s="112">
        <f t="shared" si="239"/>
        <v>0</v>
      </c>
      <c r="D267" s="238">
        <v>0</v>
      </c>
      <c r="E267" s="239"/>
      <c r="F267" s="120">
        <f t="shared" si="264"/>
        <v>0</v>
      </c>
      <c r="G267" s="240"/>
      <c r="H267" s="239"/>
      <c r="I267" s="241">
        <f t="shared" si="265"/>
        <v>0</v>
      </c>
      <c r="J267" s="238"/>
      <c r="K267" s="239"/>
      <c r="L267" s="120">
        <f t="shared" si="266"/>
        <v>0</v>
      </c>
      <c r="M267" s="240"/>
      <c r="N267" s="239"/>
      <c r="O267" s="241">
        <f t="shared" si="267"/>
        <v>0</v>
      </c>
      <c r="P267" s="242"/>
      <c r="Q267" s="2"/>
    </row>
    <row r="268" spans="1:17" ht="24" hidden="1" x14ac:dyDescent="0.25">
      <c r="A268" s="284">
        <v>7000</v>
      </c>
      <c r="B268" s="284" t="s">
        <v>277</v>
      </c>
      <c r="C268" s="285">
        <f>SUM(F268,I268,L268,O268)</f>
        <v>0</v>
      </c>
      <c r="D268" s="286">
        <f>SUM(D269,D279)</f>
        <v>0</v>
      </c>
      <c r="E268" s="287">
        <f t="shared" ref="E268" si="268">SUM(E269,E279)</f>
        <v>0</v>
      </c>
      <c r="F268" s="288">
        <f>SUM(F269,F279)</f>
        <v>0</v>
      </c>
      <c r="G268" s="289">
        <f t="shared" ref="G268:N268" si="269">SUM(G269,G279)</f>
        <v>0</v>
      </c>
      <c r="H268" s="287">
        <f t="shared" si="269"/>
        <v>0</v>
      </c>
      <c r="I268" s="290">
        <f t="shared" si="269"/>
        <v>0</v>
      </c>
      <c r="J268" s="286">
        <f t="shared" si="269"/>
        <v>0</v>
      </c>
      <c r="K268" s="287">
        <f t="shared" si="269"/>
        <v>0</v>
      </c>
      <c r="L268" s="288">
        <f t="shared" si="269"/>
        <v>0</v>
      </c>
      <c r="M268" s="289">
        <f t="shared" si="269"/>
        <v>0</v>
      </c>
      <c r="N268" s="287">
        <f t="shared" si="269"/>
        <v>0</v>
      </c>
      <c r="O268" s="291">
        <f>SUM(O269,O279)</f>
        <v>0</v>
      </c>
      <c r="P268" s="292"/>
      <c r="Q268" s="2"/>
    </row>
    <row r="269" spans="1:17" hidden="1" x14ac:dyDescent="0.25">
      <c r="A269" s="83">
        <v>7200</v>
      </c>
      <c r="B269" s="226" t="s">
        <v>278</v>
      </c>
      <c r="C269" s="84">
        <f t="shared" si="239"/>
        <v>0</v>
      </c>
      <c r="D269" s="95">
        <f>SUM(D270,D271,D274,D275,D278)</f>
        <v>0</v>
      </c>
      <c r="E269" s="96">
        <f t="shared" ref="E269" si="270">SUM(E270,E271,E274,E275,E278)</f>
        <v>0</v>
      </c>
      <c r="F269" s="97">
        <f>SUM(F270,F271,F274,F275,F278)</f>
        <v>0</v>
      </c>
      <c r="G269" s="227"/>
      <c r="H269" s="96"/>
      <c r="I269" s="228">
        <f>SUM(I270,I271,I274,I275,I278)</f>
        <v>0</v>
      </c>
      <c r="J269" s="95"/>
      <c r="K269" s="96"/>
      <c r="L269" s="97">
        <f>SUM(L270,L271,L274,L275,L278)</f>
        <v>0</v>
      </c>
      <c r="M269" s="227"/>
      <c r="N269" s="96"/>
      <c r="O269" s="263">
        <f>SUM(O270,O271,O274,O275,O278)</f>
        <v>0</v>
      </c>
      <c r="P269" s="229"/>
      <c r="Q269" s="2"/>
    </row>
    <row r="270" spans="1:17" ht="24" hidden="1" x14ac:dyDescent="0.25">
      <c r="A270" s="629">
        <v>7210</v>
      </c>
      <c r="B270" s="99" t="s">
        <v>279</v>
      </c>
      <c r="C270" s="100">
        <f t="shared" si="239"/>
        <v>0</v>
      </c>
      <c r="D270" s="152">
        <v>0</v>
      </c>
      <c r="E270" s="150"/>
      <c r="F270" s="108">
        <f>D270+E270</f>
        <v>0</v>
      </c>
      <c r="G270" s="149"/>
      <c r="H270" s="150"/>
      <c r="I270" s="151">
        <f>G270+H270</f>
        <v>0</v>
      </c>
      <c r="J270" s="152"/>
      <c r="K270" s="150"/>
      <c r="L270" s="108">
        <f>J270+K270</f>
        <v>0</v>
      </c>
      <c r="M270" s="149"/>
      <c r="N270" s="150"/>
      <c r="O270" s="151">
        <f>M270+N270</f>
        <v>0</v>
      </c>
      <c r="P270" s="237"/>
      <c r="Q270" s="2"/>
    </row>
    <row r="271" spans="1:17" s="294" customFormat="1" ht="24" hidden="1" x14ac:dyDescent="0.25">
      <c r="A271" s="243">
        <v>7220</v>
      </c>
      <c r="B271" s="111" t="s">
        <v>280</v>
      </c>
      <c r="C271" s="112">
        <f t="shared" si="239"/>
        <v>0</v>
      </c>
      <c r="D271" s="244">
        <f>SUM(D272:D273)</f>
        <v>0</v>
      </c>
      <c r="E271" s="245">
        <f t="shared" ref="E271" si="271">SUM(E272:E273)</f>
        <v>0</v>
      </c>
      <c r="F271" s="120">
        <f>SUM(F272:F273)</f>
        <v>0</v>
      </c>
      <c r="G271" s="246">
        <f t="shared" ref="G271:O271" si="272">SUM(G272:G273)</f>
        <v>0</v>
      </c>
      <c r="H271" s="245">
        <f t="shared" si="272"/>
        <v>0</v>
      </c>
      <c r="I271" s="241">
        <f t="shared" si="272"/>
        <v>0</v>
      </c>
      <c r="J271" s="244">
        <f t="shared" si="272"/>
        <v>0</v>
      </c>
      <c r="K271" s="245">
        <f t="shared" si="272"/>
        <v>0</v>
      </c>
      <c r="L271" s="120">
        <f t="shared" si="272"/>
        <v>0</v>
      </c>
      <c r="M271" s="246">
        <f t="shared" si="272"/>
        <v>0</v>
      </c>
      <c r="N271" s="245">
        <f t="shared" si="272"/>
        <v>0</v>
      </c>
      <c r="O271" s="241">
        <f t="shared" si="272"/>
        <v>0</v>
      </c>
      <c r="P271" s="242"/>
      <c r="Q271" s="293"/>
    </row>
    <row r="272" spans="1:17" s="294" customFormat="1" ht="24" hidden="1" x14ac:dyDescent="0.25">
      <c r="A272" s="62">
        <v>7221</v>
      </c>
      <c r="B272" s="111" t="s">
        <v>281</v>
      </c>
      <c r="C272" s="112">
        <f t="shared" si="239"/>
        <v>0</v>
      </c>
      <c r="D272" s="238">
        <v>0</v>
      </c>
      <c r="E272" s="239"/>
      <c r="F272" s="120">
        <f t="shared" ref="F272:F274" si="273">D272+E272</f>
        <v>0</v>
      </c>
      <c r="G272" s="240"/>
      <c r="H272" s="239"/>
      <c r="I272" s="241">
        <f t="shared" ref="I272:I274" si="274">G272+H272</f>
        <v>0</v>
      </c>
      <c r="J272" s="238"/>
      <c r="K272" s="239"/>
      <c r="L272" s="120">
        <f t="shared" ref="L272:L274" si="275">J272+K272</f>
        <v>0</v>
      </c>
      <c r="M272" s="240"/>
      <c r="N272" s="239"/>
      <c r="O272" s="241">
        <f t="shared" ref="O272:O274" si="276">M272+N272</f>
        <v>0</v>
      </c>
      <c r="P272" s="242"/>
      <c r="Q272" s="293"/>
    </row>
    <row r="273" spans="1:17" s="294" customFormat="1" ht="24" hidden="1" x14ac:dyDescent="0.25">
      <c r="A273" s="62">
        <v>7222</v>
      </c>
      <c r="B273" s="111" t="s">
        <v>282</v>
      </c>
      <c r="C273" s="112">
        <f t="shared" si="239"/>
        <v>0</v>
      </c>
      <c r="D273" s="238">
        <v>0</v>
      </c>
      <c r="E273" s="239"/>
      <c r="F273" s="120">
        <f t="shared" si="273"/>
        <v>0</v>
      </c>
      <c r="G273" s="240"/>
      <c r="H273" s="239"/>
      <c r="I273" s="241">
        <f t="shared" si="274"/>
        <v>0</v>
      </c>
      <c r="J273" s="238"/>
      <c r="K273" s="239"/>
      <c r="L273" s="120">
        <f t="shared" si="275"/>
        <v>0</v>
      </c>
      <c r="M273" s="240"/>
      <c r="N273" s="239"/>
      <c r="O273" s="241">
        <f t="shared" si="276"/>
        <v>0</v>
      </c>
      <c r="P273" s="242"/>
      <c r="Q273" s="293"/>
    </row>
    <row r="274" spans="1:17" ht="24" hidden="1" x14ac:dyDescent="0.25">
      <c r="A274" s="243">
        <v>7230</v>
      </c>
      <c r="B274" s="111" t="s">
        <v>283</v>
      </c>
      <c r="C274" s="112">
        <f t="shared" si="239"/>
        <v>0</v>
      </c>
      <c r="D274" s="238">
        <v>0</v>
      </c>
      <c r="E274" s="239"/>
      <c r="F274" s="120">
        <f t="shared" si="273"/>
        <v>0</v>
      </c>
      <c r="G274" s="240"/>
      <c r="H274" s="239"/>
      <c r="I274" s="241">
        <f t="shared" si="274"/>
        <v>0</v>
      </c>
      <c r="J274" s="238"/>
      <c r="K274" s="239"/>
      <c r="L274" s="120">
        <f t="shared" si="275"/>
        <v>0</v>
      </c>
      <c r="M274" s="240"/>
      <c r="N274" s="239"/>
      <c r="O274" s="241">
        <f t="shared" si="276"/>
        <v>0</v>
      </c>
      <c r="P274" s="242"/>
      <c r="Q274" s="2"/>
    </row>
    <row r="275" spans="1:17" ht="24" hidden="1" x14ac:dyDescent="0.25">
      <c r="A275" s="243">
        <v>7240</v>
      </c>
      <c r="B275" s="111" t="s">
        <v>284</v>
      </c>
      <c r="C275" s="112">
        <f t="shared" si="239"/>
        <v>0</v>
      </c>
      <c r="D275" s="244">
        <f>SUM(D276:D277)</f>
        <v>0</v>
      </c>
      <c r="E275" s="245">
        <f t="shared" ref="E275" si="277">SUM(E276:E277)</f>
        <v>0</v>
      </c>
      <c r="F275" s="120">
        <f>SUM(F276:F277)</f>
        <v>0</v>
      </c>
      <c r="G275" s="246">
        <f t="shared" ref="G275:O275" si="278">SUM(G276:G277)</f>
        <v>0</v>
      </c>
      <c r="H275" s="245">
        <f t="shared" si="278"/>
        <v>0</v>
      </c>
      <c r="I275" s="241">
        <f t="shared" si="278"/>
        <v>0</v>
      </c>
      <c r="J275" s="244">
        <f t="shared" si="278"/>
        <v>0</v>
      </c>
      <c r="K275" s="245">
        <f t="shared" si="278"/>
        <v>0</v>
      </c>
      <c r="L275" s="120">
        <f t="shared" si="278"/>
        <v>0</v>
      </c>
      <c r="M275" s="246">
        <f t="shared" si="278"/>
        <v>0</v>
      </c>
      <c r="N275" s="245">
        <f t="shared" si="278"/>
        <v>0</v>
      </c>
      <c r="O275" s="241">
        <f t="shared" si="278"/>
        <v>0</v>
      </c>
      <c r="P275" s="242"/>
      <c r="Q275" s="2"/>
    </row>
    <row r="276" spans="1:17" ht="36" hidden="1" x14ac:dyDescent="0.25">
      <c r="A276" s="62">
        <v>7245</v>
      </c>
      <c r="B276" s="111" t="s">
        <v>285</v>
      </c>
      <c r="C276" s="112">
        <f t="shared" si="239"/>
        <v>0</v>
      </c>
      <c r="D276" s="238">
        <v>0</v>
      </c>
      <c r="E276" s="239"/>
      <c r="F276" s="120">
        <f t="shared" ref="F276:F278" si="279">D276+E276</f>
        <v>0</v>
      </c>
      <c r="G276" s="240"/>
      <c r="H276" s="239"/>
      <c r="I276" s="241">
        <f t="shared" ref="I276:I278" si="280">G276+H276</f>
        <v>0</v>
      </c>
      <c r="J276" s="238"/>
      <c r="K276" s="239"/>
      <c r="L276" s="120">
        <f t="shared" ref="L276:L278" si="281">J276+K276</f>
        <v>0</v>
      </c>
      <c r="M276" s="240"/>
      <c r="N276" s="239"/>
      <c r="O276" s="241">
        <f t="shared" ref="O276:O278" si="282">M276+N276</f>
        <v>0</v>
      </c>
      <c r="P276" s="242"/>
      <c r="Q276" s="2"/>
    </row>
    <row r="277" spans="1:17" ht="60" hidden="1" x14ac:dyDescent="0.25">
      <c r="A277" s="62">
        <v>7246</v>
      </c>
      <c r="B277" s="111" t="s">
        <v>286</v>
      </c>
      <c r="C277" s="112">
        <f t="shared" si="239"/>
        <v>0</v>
      </c>
      <c r="D277" s="238">
        <v>0</v>
      </c>
      <c r="E277" s="239"/>
      <c r="F277" s="120">
        <f t="shared" si="279"/>
        <v>0</v>
      </c>
      <c r="G277" s="240"/>
      <c r="H277" s="239"/>
      <c r="I277" s="241">
        <f t="shared" si="280"/>
        <v>0</v>
      </c>
      <c r="J277" s="238"/>
      <c r="K277" s="239"/>
      <c r="L277" s="120">
        <f t="shared" si="281"/>
        <v>0</v>
      </c>
      <c r="M277" s="240"/>
      <c r="N277" s="239"/>
      <c r="O277" s="241">
        <f t="shared" si="282"/>
        <v>0</v>
      </c>
      <c r="P277" s="242"/>
      <c r="Q277" s="2"/>
    </row>
    <row r="278" spans="1:17" ht="24" hidden="1" x14ac:dyDescent="0.25">
      <c r="A278" s="282">
        <v>7260</v>
      </c>
      <c r="B278" s="99" t="s">
        <v>287</v>
      </c>
      <c r="C278" s="100">
        <f t="shared" si="239"/>
        <v>0</v>
      </c>
      <c r="D278" s="152">
        <v>0</v>
      </c>
      <c r="E278" s="150"/>
      <c r="F278" s="108">
        <f t="shared" si="279"/>
        <v>0</v>
      </c>
      <c r="G278" s="149"/>
      <c r="H278" s="150"/>
      <c r="I278" s="151">
        <f t="shared" si="280"/>
        <v>0</v>
      </c>
      <c r="J278" s="152"/>
      <c r="K278" s="150"/>
      <c r="L278" s="108">
        <f t="shared" si="281"/>
        <v>0</v>
      </c>
      <c r="M278" s="149"/>
      <c r="N278" s="150"/>
      <c r="O278" s="151">
        <f t="shared" si="282"/>
        <v>0</v>
      </c>
      <c r="P278" s="237"/>
      <c r="Q278" s="2"/>
    </row>
    <row r="279" spans="1:17" hidden="1" x14ac:dyDescent="0.25">
      <c r="A279" s="154">
        <v>7700</v>
      </c>
      <c r="B279" s="295" t="s">
        <v>288</v>
      </c>
      <c r="C279" s="296">
        <f t="shared" si="239"/>
        <v>0</v>
      </c>
      <c r="D279" s="297">
        <f>D280</f>
        <v>0</v>
      </c>
      <c r="E279" s="298">
        <f t="shared" ref="E279:O279" si="283">E280</f>
        <v>0</v>
      </c>
      <c r="F279" s="299">
        <f t="shared" si="283"/>
        <v>0</v>
      </c>
      <c r="G279" s="300">
        <f t="shared" si="283"/>
        <v>0</v>
      </c>
      <c r="H279" s="298">
        <f t="shared" si="283"/>
        <v>0</v>
      </c>
      <c r="I279" s="301">
        <f t="shared" si="283"/>
        <v>0</v>
      </c>
      <c r="J279" s="297">
        <f t="shared" si="283"/>
        <v>0</v>
      </c>
      <c r="K279" s="298">
        <f t="shared" si="283"/>
        <v>0</v>
      </c>
      <c r="L279" s="299">
        <f t="shared" si="283"/>
        <v>0</v>
      </c>
      <c r="M279" s="300">
        <f t="shared" si="283"/>
        <v>0</v>
      </c>
      <c r="N279" s="298">
        <f t="shared" si="283"/>
        <v>0</v>
      </c>
      <c r="O279" s="301">
        <f t="shared" si="283"/>
        <v>0</v>
      </c>
      <c r="P279" s="254"/>
      <c r="Q279" s="2"/>
    </row>
    <row r="280" spans="1:17" hidden="1" x14ac:dyDescent="0.25">
      <c r="A280" s="230">
        <v>7720</v>
      </c>
      <c r="B280" s="99" t="s">
        <v>289</v>
      </c>
      <c r="C280" s="125">
        <f t="shared" si="239"/>
        <v>0</v>
      </c>
      <c r="D280" s="147">
        <v>0</v>
      </c>
      <c r="E280" s="148"/>
      <c r="F280" s="133">
        <f>D280+E280</f>
        <v>0</v>
      </c>
      <c r="G280" s="302"/>
      <c r="H280" s="148"/>
      <c r="I280" s="258">
        <f>G280+H280</f>
        <v>0</v>
      </c>
      <c r="J280" s="147"/>
      <c r="K280" s="148"/>
      <c r="L280" s="133">
        <f>J280+K280</f>
        <v>0</v>
      </c>
      <c r="M280" s="302"/>
      <c r="N280" s="148"/>
      <c r="O280" s="258">
        <f>M280+N280</f>
        <v>0</v>
      </c>
      <c r="P280" s="259"/>
      <c r="Q280" s="2"/>
    </row>
    <row r="281" spans="1:17" hidden="1" x14ac:dyDescent="0.25">
      <c r="A281" s="255"/>
      <c r="B281" s="111" t="s">
        <v>290</v>
      </c>
      <c r="C281" s="112">
        <f t="shared" si="239"/>
        <v>0</v>
      </c>
      <c r="D281" s="244">
        <f>SUM(D282:D283)</f>
        <v>0</v>
      </c>
      <c r="E281" s="245">
        <f t="shared" ref="E281" si="284">SUM(E282:E283)</f>
        <v>0</v>
      </c>
      <c r="F281" s="120">
        <f>SUM(F282:F283)</f>
        <v>0</v>
      </c>
      <c r="G281" s="246">
        <f t="shared" ref="G281:O281" si="285">SUM(G282:G283)</f>
        <v>0</v>
      </c>
      <c r="H281" s="245">
        <f t="shared" si="285"/>
        <v>0</v>
      </c>
      <c r="I281" s="241">
        <f t="shared" si="285"/>
        <v>0</v>
      </c>
      <c r="J281" s="244">
        <f t="shared" si="285"/>
        <v>0</v>
      </c>
      <c r="K281" s="245">
        <f t="shared" si="285"/>
        <v>0</v>
      </c>
      <c r="L281" s="120">
        <f t="shared" si="285"/>
        <v>0</v>
      </c>
      <c r="M281" s="246">
        <f t="shared" si="285"/>
        <v>0</v>
      </c>
      <c r="N281" s="245">
        <f t="shared" si="285"/>
        <v>0</v>
      </c>
      <c r="O281" s="241">
        <f t="shared" si="285"/>
        <v>0</v>
      </c>
      <c r="P281" s="242"/>
      <c r="Q281" s="2"/>
    </row>
    <row r="282" spans="1:17" hidden="1" x14ac:dyDescent="0.25">
      <c r="A282" s="255" t="s">
        <v>291</v>
      </c>
      <c r="B282" s="62" t="s">
        <v>292</v>
      </c>
      <c r="C282" s="112">
        <f t="shared" si="239"/>
        <v>0</v>
      </c>
      <c r="D282" s="238"/>
      <c r="E282" s="239"/>
      <c r="F282" s="120">
        <f>E282+D282</f>
        <v>0</v>
      </c>
      <c r="G282" s="240"/>
      <c r="H282" s="239"/>
      <c r="I282" s="241">
        <f>H282+G282</f>
        <v>0</v>
      </c>
      <c r="J282" s="238"/>
      <c r="K282" s="239"/>
      <c r="L282" s="120">
        <f>K282+J282</f>
        <v>0</v>
      </c>
      <c r="M282" s="240"/>
      <c r="N282" s="239"/>
      <c r="O282" s="241">
        <f>N282+M282</f>
        <v>0</v>
      </c>
      <c r="P282" s="242"/>
      <c r="Q282" s="2"/>
    </row>
    <row r="283" spans="1:17" hidden="1" x14ac:dyDescent="0.25">
      <c r="A283" s="255" t="s">
        <v>293</v>
      </c>
      <c r="B283" s="303" t="s">
        <v>294</v>
      </c>
      <c r="C283" s="100">
        <f t="shared" si="239"/>
        <v>0</v>
      </c>
      <c r="D283" s="152"/>
      <c r="E283" s="150"/>
      <c r="F283" s="108">
        <f>E283+D283</f>
        <v>0</v>
      </c>
      <c r="G283" s="149"/>
      <c r="H283" s="150"/>
      <c r="I283" s="151">
        <f>H283+G283</f>
        <v>0</v>
      </c>
      <c r="J283" s="152"/>
      <c r="K283" s="150"/>
      <c r="L283" s="108">
        <f>K283+J283</f>
        <v>0</v>
      </c>
      <c r="M283" s="149"/>
      <c r="N283" s="150"/>
      <c r="O283" s="151">
        <f>N283+M283</f>
        <v>0</v>
      </c>
      <c r="P283" s="237"/>
      <c r="Q283" s="2"/>
    </row>
    <row r="284" spans="1:17" ht="12.75" thickBot="1" x14ac:dyDescent="0.3">
      <c r="A284" s="304"/>
      <c r="B284" s="304" t="s">
        <v>295</v>
      </c>
      <c r="C284" s="305">
        <f t="shared" si="239"/>
        <v>123384</v>
      </c>
      <c r="D284" s="306">
        <f>SUM(D281,D268,D229,D194,D186,D172,D74,D52)</f>
        <v>104810</v>
      </c>
      <c r="E284" s="310">
        <f t="shared" ref="E284:O284" si="286">SUM(E281,E268,E229,E194,E186,E172,E74,E52)</f>
        <v>18574</v>
      </c>
      <c r="F284" s="369">
        <f t="shared" si="286"/>
        <v>123384</v>
      </c>
      <c r="G284" s="309">
        <f t="shared" si="286"/>
        <v>0</v>
      </c>
      <c r="H284" s="310">
        <f t="shared" si="286"/>
        <v>0</v>
      </c>
      <c r="I284" s="369">
        <f t="shared" si="286"/>
        <v>0</v>
      </c>
      <c r="J284" s="306">
        <f t="shared" si="286"/>
        <v>0</v>
      </c>
      <c r="K284" s="307">
        <f t="shared" si="286"/>
        <v>0</v>
      </c>
      <c r="L284" s="308">
        <f t="shared" si="286"/>
        <v>0</v>
      </c>
      <c r="M284" s="309">
        <f t="shared" si="286"/>
        <v>0</v>
      </c>
      <c r="N284" s="307">
        <f t="shared" si="286"/>
        <v>0</v>
      </c>
      <c r="O284" s="310">
        <f t="shared" si="286"/>
        <v>0</v>
      </c>
      <c r="P284" s="311"/>
      <c r="Q284" s="2"/>
    </row>
    <row r="285" spans="1:17" s="33" customFormat="1" ht="13.5" hidden="1" thickTop="1" thickBot="1" x14ac:dyDescent="0.3">
      <c r="A285" s="713" t="s">
        <v>296</v>
      </c>
      <c r="B285" s="714"/>
      <c r="C285" s="312">
        <f t="shared" si="239"/>
        <v>0</v>
      </c>
      <c r="D285" s="313">
        <f>SUM(D24,D25,D41,D42)-D50</f>
        <v>0</v>
      </c>
      <c r="E285" s="314">
        <f t="shared" ref="E285:F285" si="287">SUM(E24,E25,E41,E42)-E50</f>
        <v>0</v>
      </c>
      <c r="F285" s="315">
        <f t="shared" si="287"/>
        <v>0</v>
      </c>
      <c r="G285" s="316">
        <f>SUM(G24,G42)-G50</f>
        <v>0</v>
      </c>
      <c r="H285" s="314">
        <f t="shared" ref="H285:I285" si="288">SUM(H24,H42)-H50</f>
        <v>0</v>
      </c>
      <c r="I285" s="317">
        <f t="shared" si="288"/>
        <v>0</v>
      </c>
      <c r="J285" s="313">
        <f>SUM(J26,J42)-J50</f>
        <v>0</v>
      </c>
      <c r="K285" s="314">
        <f t="shared" ref="K285:L285" si="289">SUM(K26,K42)-K50</f>
        <v>0</v>
      </c>
      <c r="L285" s="315">
        <f t="shared" si="289"/>
        <v>0</v>
      </c>
      <c r="M285" s="316">
        <f>SUM(M44)-M50</f>
        <v>0</v>
      </c>
      <c r="N285" s="314">
        <f t="shared" ref="N285:O285" si="290">SUM(N44)-N50</f>
        <v>0</v>
      </c>
      <c r="O285" s="317">
        <f t="shared" si="290"/>
        <v>0</v>
      </c>
      <c r="P285" s="318"/>
      <c r="Q285" s="26"/>
    </row>
    <row r="286" spans="1:17" s="33" customFormat="1" ht="12.75" hidden="1" thickTop="1" x14ac:dyDescent="0.25">
      <c r="A286" s="715" t="s">
        <v>297</v>
      </c>
      <c r="B286" s="716"/>
      <c r="C286" s="319">
        <f t="shared" si="239"/>
        <v>0</v>
      </c>
      <c r="D286" s="320">
        <f>SUM(D287,D288)-D295+D296</f>
        <v>0</v>
      </c>
      <c r="E286" s="321">
        <f t="shared" ref="E286:O286" si="291">SUM(E287,E288)-E295+E296</f>
        <v>0</v>
      </c>
      <c r="F286" s="322">
        <f t="shared" si="291"/>
        <v>0</v>
      </c>
      <c r="G286" s="323">
        <f t="shared" si="291"/>
        <v>0</v>
      </c>
      <c r="H286" s="321">
        <f t="shared" si="291"/>
        <v>0</v>
      </c>
      <c r="I286" s="324">
        <f t="shared" si="291"/>
        <v>0</v>
      </c>
      <c r="J286" s="320">
        <f t="shared" si="291"/>
        <v>0</v>
      </c>
      <c r="K286" s="321">
        <f t="shared" si="291"/>
        <v>0</v>
      </c>
      <c r="L286" s="322">
        <f t="shared" si="291"/>
        <v>0</v>
      </c>
      <c r="M286" s="323">
        <f t="shared" si="291"/>
        <v>0</v>
      </c>
      <c r="N286" s="321">
        <f t="shared" si="291"/>
        <v>0</v>
      </c>
      <c r="O286" s="324">
        <f t="shared" si="291"/>
        <v>0</v>
      </c>
      <c r="P286" s="325"/>
      <c r="Q286" s="26"/>
    </row>
    <row r="287" spans="1:17" s="33" customFormat="1" ht="13.5" hidden="1" thickTop="1" thickBot="1" x14ac:dyDescent="0.3">
      <c r="A287" s="193" t="s">
        <v>298</v>
      </c>
      <c r="B287" s="193" t="s">
        <v>299</v>
      </c>
      <c r="C287" s="194">
        <f t="shared" si="239"/>
        <v>0</v>
      </c>
      <c r="D287" s="195">
        <f>D21-D281</f>
        <v>0</v>
      </c>
      <c r="E287" s="196">
        <f t="shared" ref="E287:O287" si="292">E21-E281</f>
        <v>0</v>
      </c>
      <c r="F287" s="197">
        <f t="shared" si="292"/>
        <v>0</v>
      </c>
      <c r="G287" s="198">
        <f t="shared" si="292"/>
        <v>0</v>
      </c>
      <c r="H287" s="196">
        <f t="shared" si="292"/>
        <v>0</v>
      </c>
      <c r="I287" s="199">
        <f t="shared" si="292"/>
        <v>0</v>
      </c>
      <c r="J287" s="195">
        <f t="shared" si="292"/>
        <v>0</v>
      </c>
      <c r="K287" s="196">
        <f t="shared" si="292"/>
        <v>0</v>
      </c>
      <c r="L287" s="197">
        <f t="shared" si="292"/>
        <v>0</v>
      </c>
      <c r="M287" s="198">
        <f t="shared" si="292"/>
        <v>0</v>
      </c>
      <c r="N287" s="196">
        <f t="shared" si="292"/>
        <v>0</v>
      </c>
      <c r="O287" s="199">
        <f t="shared" si="292"/>
        <v>0</v>
      </c>
      <c r="P287" s="200"/>
      <c r="Q287" s="26"/>
    </row>
    <row r="288" spans="1:17" s="33" customFormat="1" ht="12.75" hidden="1" thickTop="1" x14ac:dyDescent="0.25">
      <c r="A288" s="326" t="s">
        <v>300</v>
      </c>
      <c r="B288" s="326" t="s">
        <v>301</v>
      </c>
      <c r="C288" s="319">
        <f t="shared" si="239"/>
        <v>0</v>
      </c>
      <c r="D288" s="320">
        <f>SUM(D289,D291,D293)-SUM(D290,D292,D294)</f>
        <v>0</v>
      </c>
      <c r="E288" s="321">
        <f t="shared" ref="E288:O288" si="293">SUM(E289,E291,E293)-SUM(E290,E292,E294)</f>
        <v>0</v>
      </c>
      <c r="F288" s="322">
        <f t="shared" si="293"/>
        <v>0</v>
      </c>
      <c r="G288" s="323">
        <f t="shared" si="293"/>
        <v>0</v>
      </c>
      <c r="H288" s="321">
        <f t="shared" si="293"/>
        <v>0</v>
      </c>
      <c r="I288" s="324">
        <f t="shared" si="293"/>
        <v>0</v>
      </c>
      <c r="J288" s="320">
        <f t="shared" si="293"/>
        <v>0</v>
      </c>
      <c r="K288" s="321">
        <f t="shared" si="293"/>
        <v>0</v>
      </c>
      <c r="L288" s="322">
        <f t="shared" si="293"/>
        <v>0</v>
      </c>
      <c r="M288" s="323">
        <f t="shared" si="293"/>
        <v>0</v>
      </c>
      <c r="N288" s="321">
        <f t="shared" si="293"/>
        <v>0</v>
      </c>
      <c r="O288" s="324">
        <f t="shared" si="293"/>
        <v>0</v>
      </c>
      <c r="P288" s="325"/>
      <c r="Q288" s="26"/>
    </row>
    <row r="289" spans="1:17" ht="12.75" hidden="1" thickTop="1" x14ac:dyDescent="0.25">
      <c r="A289" s="327" t="s">
        <v>302</v>
      </c>
      <c r="B289" s="175" t="s">
        <v>303</v>
      </c>
      <c r="C289" s="125">
        <f t="shared" si="239"/>
        <v>0</v>
      </c>
      <c r="D289" s="147"/>
      <c r="E289" s="148"/>
      <c r="F289" s="133">
        <f t="shared" ref="F289:F296" si="294">E289+D289</f>
        <v>0</v>
      </c>
      <c r="G289" s="302"/>
      <c r="H289" s="148"/>
      <c r="I289" s="258">
        <f t="shared" ref="I289:I296" si="295">H289+G289</f>
        <v>0</v>
      </c>
      <c r="J289" s="147"/>
      <c r="K289" s="148"/>
      <c r="L289" s="133">
        <f t="shared" ref="L289:L296" si="296">K289+J289</f>
        <v>0</v>
      </c>
      <c r="M289" s="302"/>
      <c r="N289" s="148"/>
      <c r="O289" s="258">
        <f t="shared" ref="O289:O296" si="297">N289+M289</f>
        <v>0</v>
      </c>
      <c r="P289" s="259"/>
      <c r="Q289" s="2"/>
    </row>
    <row r="290" spans="1:17" ht="12.75" hidden="1" thickTop="1" x14ac:dyDescent="0.25">
      <c r="A290" s="255" t="s">
        <v>304</v>
      </c>
      <c r="B290" s="61" t="s">
        <v>305</v>
      </c>
      <c r="C290" s="112">
        <f t="shared" si="239"/>
        <v>0</v>
      </c>
      <c r="D290" s="238"/>
      <c r="E290" s="239"/>
      <c r="F290" s="120">
        <f t="shared" si="294"/>
        <v>0</v>
      </c>
      <c r="G290" s="240"/>
      <c r="H290" s="239"/>
      <c r="I290" s="241">
        <f t="shared" si="295"/>
        <v>0</v>
      </c>
      <c r="J290" s="238"/>
      <c r="K290" s="239"/>
      <c r="L290" s="120">
        <f t="shared" si="296"/>
        <v>0</v>
      </c>
      <c r="M290" s="240"/>
      <c r="N290" s="239"/>
      <c r="O290" s="241">
        <f t="shared" si="297"/>
        <v>0</v>
      </c>
      <c r="P290" s="242"/>
      <c r="Q290" s="2"/>
    </row>
    <row r="291" spans="1:17" ht="12.75" hidden="1" thickTop="1" x14ac:dyDescent="0.25">
      <c r="A291" s="255" t="s">
        <v>306</v>
      </c>
      <c r="B291" s="61" t="s">
        <v>307</v>
      </c>
      <c r="C291" s="112">
        <f t="shared" si="239"/>
        <v>0</v>
      </c>
      <c r="D291" s="238"/>
      <c r="E291" s="239"/>
      <c r="F291" s="120">
        <f t="shared" si="294"/>
        <v>0</v>
      </c>
      <c r="G291" s="240"/>
      <c r="H291" s="239"/>
      <c r="I291" s="241">
        <f t="shared" si="295"/>
        <v>0</v>
      </c>
      <c r="J291" s="238"/>
      <c r="K291" s="239"/>
      <c r="L291" s="120">
        <f t="shared" si="296"/>
        <v>0</v>
      </c>
      <c r="M291" s="240"/>
      <c r="N291" s="239"/>
      <c r="O291" s="241">
        <f t="shared" si="297"/>
        <v>0</v>
      </c>
      <c r="P291" s="242"/>
      <c r="Q291" s="2"/>
    </row>
    <row r="292" spans="1:17" ht="12.75" hidden="1" thickTop="1" x14ac:dyDescent="0.25">
      <c r="A292" s="255" t="s">
        <v>308</v>
      </c>
      <c r="B292" s="61" t="s">
        <v>309</v>
      </c>
      <c r="C292" s="112">
        <f>SUM(F292,I292,L292,O292)</f>
        <v>0</v>
      </c>
      <c r="D292" s="238"/>
      <c r="E292" s="239"/>
      <c r="F292" s="120">
        <f t="shared" si="294"/>
        <v>0</v>
      </c>
      <c r="G292" s="240"/>
      <c r="H292" s="239"/>
      <c r="I292" s="241">
        <f t="shared" si="295"/>
        <v>0</v>
      </c>
      <c r="J292" s="238"/>
      <c r="K292" s="239"/>
      <c r="L292" s="120">
        <f t="shared" si="296"/>
        <v>0</v>
      </c>
      <c r="M292" s="240"/>
      <c r="N292" s="239"/>
      <c r="O292" s="241">
        <f t="shared" si="297"/>
        <v>0</v>
      </c>
      <c r="P292" s="242"/>
      <c r="Q292" s="2"/>
    </row>
    <row r="293" spans="1:17" ht="12.75" hidden="1" thickTop="1" x14ac:dyDescent="0.25">
      <c r="A293" s="255" t="s">
        <v>310</v>
      </c>
      <c r="B293" s="61" t="s">
        <v>311</v>
      </c>
      <c r="C293" s="112">
        <f t="shared" si="239"/>
        <v>0</v>
      </c>
      <c r="D293" s="238"/>
      <c r="E293" s="239"/>
      <c r="F293" s="120">
        <f t="shared" si="294"/>
        <v>0</v>
      </c>
      <c r="G293" s="240"/>
      <c r="H293" s="239"/>
      <c r="I293" s="241">
        <f t="shared" si="295"/>
        <v>0</v>
      </c>
      <c r="J293" s="238"/>
      <c r="K293" s="239"/>
      <c r="L293" s="120">
        <f t="shared" si="296"/>
        <v>0</v>
      </c>
      <c r="M293" s="240"/>
      <c r="N293" s="239"/>
      <c r="O293" s="241">
        <f t="shared" si="297"/>
        <v>0</v>
      </c>
      <c r="P293" s="242"/>
      <c r="Q293" s="2"/>
    </row>
    <row r="294" spans="1:17" ht="12.75" hidden="1" thickTop="1" x14ac:dyDescent="0.25">
      <c r="A294" s="328" t="s">
        <v>312</v>
      </c>
      <c r="B294" s="329" t="s">
        <v>313</v>
      </c>
      <c r="C294" s="264">
        <f t="shared" si="239"/>
        <v>0</v>
      </c>
      <c r="D294" s="268"/>
      <c r="E294" s="269"/>
      <c r="F294" s="270">
        <f t="shared" si="294"/>
        <v>0</v>
      </c>
      <c r="G294" s="271"/>
      <c r="H294" s="269"/>
      <c r="I294" s="265">
        <f t="shared" si="295"/>
        <v>0</v>
      </c>
      <c r="J294" s="268"/>
      <c r="K294" s="269"/>
      <c r="L294" s="270">
        <f t="shared" si="296"/>
        <v>0</v>
      </c>
      <c r="M294" s="271"/>
      <c r="N294" s="269"/>
      <c r="O294" s="265">
        <f t="shared" si="297"/>
        <v>0</v>
      </c>
      <c r="P294" s="266"/>
      <c r="Q294" s="2"/>
    </row>
    <row r="295" spans="1:17" s="33" customFormat="1" ht="13.5" hidden="1" thickTop="1" thickBot="1" x14ac:dyDescent="0.3">
      <c r="A295" s="330" t="s">
        <v>314</v>
      </c>
      <c r="B295" s="330" t="s">
        <v>315</v>
      </c>
      <c r="C295" s="312">
        <f t="shared" si="239"/>
        <v>0</v>
      </c>
      <c r="D295" s="331"/>
      <c r="E295" s="332"/>
      <c r="F295" s="315">
        <f t="shared" si="294"/>
        <v>0</v>
      </c>
      <c r="G295" s="333"/>
      <c r="H295" s="332"/>
      <c r="I295" s="317">
        <f t="shared" si="295"/>
        <v>0</v>
      </c>
      <c r="J295" s="331"/>
      <c r="K295" s="332"/>
      <c r="L295" s="315">
        <f t="shared" si="296"/>
        <v>0</v>
      </c>
      <c r="M295" s="333"/>
      <c r="N295" s="332"/>
      <c r="O295" s="317">
        <f t="shared" si="297"/>
        <v>0</v>
      </c>
      <c r="P295" s="318"/>
      <c r="Q295" s="26"/>
    </row>
    <row r="296" spans="1:17" s="33" customFormat="1" ht="24.75" hidden="1" thickTop="1" x14ac:dyDescent="0.25">
      <c r="A296" s="326" t="s">
        <v>316</v>
      </c>
      <c r="B296" s="334" t="s">
        <v>317</v>
      </c>
      <c r="C296" s="319">
        <f>SUM(F296,I296,L296,O296)</f>
        <v>0</v>
      </c>
      <c r="D296" s="335"/>
      <c r="E296" s="336"/>
      <c r="F296" s="97">
        <f t="shared" si="294"/>
        <v>0</v>
      </c>
      <c r="G296" s="257"/>
      <c r="H296" s="86"/>
      <c r="I296" s="228">
        <f t="shared" si="295"/>
        <v>0</v>
      </c>
      <c r="J296" s="85"/>
      <c r="K296" s="86"/>
      <c r="L296" s="97">
        <f t="shared" si="296"/>
        <v>0</v>
      </c>
      <c r="M296" s="257"/>
      <c r="N296" s="86"/>
      <c r="O296" s="228">
        <f t="shared" si="297"/>
        <v>0</v>
      </c>
      <c r="P296" s="249"/>
      <c r="Q296" s="26"/>
    </row>
    <row r="297" spans="1:17" ht="12.75" hidden="1" thickTop="1" x14ac:dyDescent="0.25">
      <c r="A297" s="340"/>
      <c r="B297" s="341"/>
      <c r="C297" s="341"/>
      <c r="D297" s="341"/>
      <c r="E297" s="341"/>
      <c r="F297" s="341"/>
      <c r="G297" s="341"/>
      <c r="H297" s="341"/>
      <c r="I297" s="341"/>
      <c r="J297" s="341"/>
      <c r="K297" s="341"/>
      <c r="L297" s="341"/>
      <c r="M297" s="341"/>
      <c r="N297" s="341"/>
      <c r="O297" s="341"/>
      <c r="P297" s="342"/>
      <c r="Q297" s="2"/>
    </row>
    <row r="298" spans="1:17" ht="12.75" hidden="1" thickTop="1" x14ac:dyDescent="0.25">
      <c r="A298" s="340"/>
      <c r="B298" s="341"/>
      <c r="C298" s="341"/>
      <c r="D298" s="341"/>
      <c r="E298" s="341"/>
      <c r="F298" s="341"/>
      <c r="G298" s="341"/>
      <c r="H298" s="341"/>
      <c r="I298" s="341"/>
      <c r="J298" s="341"/>
      <c r="K298" s="341"/>
      <c r="L298" s="341"/>
      <c r="M298" s="341"/>
      <c r="N298" s="341"/>
      <c r="O298" s="341"/>
      <c r="P298" s="342"/>
      <c r="Q298" s="2"/>
    </row>
    <row r="299" spans="1:17" ht="12.75" hidden="1" customHeight="1" x14ac:dyDescent="0.25">
      <c r="A299" s="340"/>
      <c r="B299" s="343"/>
      <c r="C299" s="341"/>
      <c r="D299" s="341"/>
      <c r="E299" s="341"/>
      <c r="F299" s="341"/>
      <c r="G299" s="341"/>
      <c r="H299" s="341"/>
      <c r="I299" s="341"/>
      <c r="J299" s="341"/>
      <c r="K299" s="341"/>
      <c r="L299" s="341"/>
      <c r="M299" s="341"/>
      <c r="N299" s="341"/>
      <c r="O299" s="341"/>
      <c r="P299" s="342"/>
      <c r="Q299" s="2"/>
    </row>
    <row r="300" spans="1:17" ht="12.75" hidden="1" thickTop="1" x14ac:dyDescent="0.25">
      <c r="A300" s="340"/>
      <c r="B300" s="341"/>
      <c r="C300" s="341"/>
      <c r="D300" s="341"/>
      <c r="E300" s="341"/>
      <c r="F300" s="341"/>
      <c r="G300" s="341"/>
      <c r="H300" s="341"/>
      <c r="I300" s="341"/>
      <c r="J300" s="341"/>
      <c r="K300" s="341"/>
      <c r="L300" s="341"/>
      <c r="M300" s="341"/>
      <c r="N300" s="341"/>
      <c r="O300" s="341"/>
      <c r="P300" s="342"/>
      <c r="Q300" s="2"/>
    </row>
    <row r="301" spans="1:17" ht="12.75" hidden="1" thickTop="1" x14ac:dyDescent="0.25">
      <c r="A301" s="340"/>
      <c r="B301" s="343"/>
      <c r="C301" s="341"/>
      <c r="D301" s="341"/>
      <c r="E301" s="341"/>
      <c r="F301" s="341"/>
      <c r="G301" s="341"/>
      <c r="H301" s="341"/>
      <c r="I301" s="341"/>
      <c r="J301" s="341"/>
      <c r="K301" s="341"/>
      <c r="L301" s="341"/>
      <c r="M301" s="341"/>
      <c r="N301" s="341"/>
      <c r="O301" s="341"/>
      <c r="P301" s="342"/>
      <c r="Q301" s="2"/>
    </row>
    <row r="302" spans="1:17" ht="12.75" hidden="1" thickTop="1" x14ac:dyDescent="0.25">
      <c r="A302" s="340"/>
      <c r="B302" s="341"/>
      <c r="C302" s="341"/>
      <c r="D302" s="341"/>
      <c r="E302" s="341"/>
      <c r="F302" s="341"/>
      <c r="G302" s="341"/>
      <c r="H302" s="341"/>
      <c r="I302" s="341"/>
      <c r="J302" s="341"/>
      <c r="K302" s="341"/>
      <c r="L302" s="341"/>
      <c r="M302" s="341"/>
      <c r="N302" s="341"/>
      <c r="O302" s="341"/>
      <c r="P302" s="342"/>
      <c r="Q302" s="2"/>
    </row>
    <row r="303" spans="1:17" ht="12.75" thickTop="1" x14ac:dyDescent="0.25">
      <c r="A303" s="1"/>
      <c r="B303" s="1"/>
      <c r="C303" s="1"/>
      <c r="D303" s="1"/>
      <c r="E303" s="1"/>
      <c r="F303" s="1"/>
      <c r="G303" s="1"/>
      <c r="H303" s="1"/>
      <c r="I303" s="1"/>
      <c r="J303" s="1"/>
      <c r="K303" s="1"/>
      <c r="L303" s="1"/>
      <c r="M303" s="1"/>
      <c r="N303" s="1"/>
      <c r="O303" s="1"/>
    </row>
    <row r="304" spans="1:17" x14ac:dyDescent="0.25">
      <c r="A304" s="1"/>
      <c r="B304" s="1"/>
      <c r="C304" s="1"/>
      <c r="D304" s="1"/>
      <c r="E304" s="1"/>
      <c r="F304" s="1"/>
      <c r="G304" s="1"/>
      <c r="H304" s="1"/>
      <c r="I304" s="1"/>
      <c r="J304" s="1"/>
      <c r="K304" s="1"/>
      <c r="L304" s="1"/>
      <c r="M304" s="1"/>
      <c r="N304" s="1"/>
      <c r="O304" s="1"/>
    </row>
    <row r="305" spans="1:15" x14ac:dyDescent="0.25">
      <c r="A305" s="1"/>
      <c r="B305" s="1"/>
      <c r="C305" s="1"/>
      <c r="D305" s="1"/>
      <c r="E305" s="1"/>
      <c r="F305" s="1"/>
      <c r="G305" s="1"/>
      <c r="H305" s="1"/>
      <c r="I305" s="1"/>
      <c r="J305" s="1"/>
      <c r="K305" s="1"/>
      <c r="L305" s="1"/>
      <c r="M305" s="1"/>
      <c r="N305" s="1"/>
      <c r="O305" s="1"/>
    </row>
    <row r="306" spans="1:15" x14ac:dyDescent="0.25">
      <c r="A306" s="1"/>
      <c r="B306" s="1"/>
      <c r="C306" s="1"/>
      <c r="D306" s="1"/>
      <c r="E306" s="1"/>
      <c r="F306" s="1"/>
      <c r="G306" s="1"/>
      <c r="H306" s="1"/>
      <c r="I306" s="1"/>
      <c r="J306" s="1"/>
      <c r="K306" s="1"/>
      <c r="L306" s="1"/>
      <c r="M306" s="1"/>
      <c r="N306" s="1"/>
      <c r="O306" s="1"/>
    </row>
    <row r="307" spans="1:15" x14ac:dyDescent="0.25">
      <c r="A307" s="1"/>
      <c r="B307" s="1"/>
      <c r="C307" s="1"/>
      <c r="D307" s="1"/>
      <c r="E307" s="1"/>
      <c r="F307" s="1"/>
      <c r="G307" s="1"/>
      <c r="H307" s="1"/>
      <c r="I307" s="1"/>
      <c r="J307" s="1"/>
      <c r="K307" s="1"/>
      <c r="L307" s="1"/>
      <c r="M307" s="1"/>
      <c r="N307" s="1"/>
      <c r="O307" s="1"/>
    </row>
    <row r="308" spans="1:15" x14ac:dyDescent="0.25">
      <c r="A308" s="1"/>
      <c r="B308" s="1"/>
      <c r="C308" s="1"/>
      <c r="D308" s="1"/>
      <c r="E308" s="1"/>
      <c r="F308" s="1"/>
      <c r="G308" s="1"/>
      <c r="H308" s="1"/>
      <c r="I308" s="1"/>
      <c r="J308" s="1"/>
      <c r="K308" s="1"/>
      <c r="L308" s="1"/>
      <c r="M308" s="1"/>
      <c r="N308" s="1"/>
      <c r="O308" s="1"/>
    </row>
    <row r="309" spans="1:15" x14ac:dyDescent="0.25">
      <c r="A309" s="1"/>
      <c r="B309" s="1"/>
      <c r="C309" s="1"/>
      <c r="D309" s="1"/>
      <c r="E309" s="1"/>
      <c r="F309" s="1"/>
      <c r="G309" s="1"/>
      <c r="H309" s="1"/>
      <c r="I309" s="1"/>
      <c r="J309" s="1"/>
      <c r="K309" s="1"/>
      <c r="L309" s="1"/>
      <c r="M309" s="1"/>
      <c r="N309" s="1"/>
      <c r="O309" s="1"/>
    </row>
    <row r="310" spans="1:15" x14ac:dyDescent="0.25">
      <c r="A310" s="1"/>
      <c r="B310" s="1"/>
      <c r="C310" s="1"/>
      <c r="D310" s="1"/>
      <c r="E310" s="1"/>
      <c r="F310" s="1"/>
      <c r="G310" s="1"/>
      <c r="H310" s="1"/>
      <c r="I310" s="1"/>
      <c r="J310" s="1"/>
      <c r="K310" s="1"/>
      <c r="L310" s="1"/>
      <c r="M310" s="1"/>
      <c r="N310" s="1"/>
      <c r="O310" s="1"/>
    </row>
    <row r="311" spans="1:15" x14ac:dyDescent="0.25">
      <c r="A311" s="1"/>
      <c r="B311" s="1"/>
      <c r="C311" s="1"/>
      <c r="D311" s="1"/>
      <c r="E311" s="1"/>
      <c r="F311" s="1"/>
      <c r="G311" s="1"/>
      <c r="H311" s="1"/>
      <c r="I311" s="1"/>
      <c r="J311" s="1"/>
      <c r="K311" s="1"/>
      <c r="L311" s="1"/>
      <c r="M311" s="1"/>
      <c r="N311" s="1"/>
      <c r="O311" s="1"/>
    </row>
    <row r="312" spans="1:15" x14ac:dyDescent="0.25">
      <c r="A312" s="1"/>
      <c r="B312" s="1"/>
      <c r="C312" s="1"/>
      <c r="D312" s="1"/>
      <c r="E312" s="1"/>
      <c r="F312" s="1"/>
      <c r="G312" s="1"/>
      <c r="H312" s="1"/>
      <c r="I312" s="1"/>
      <c r="J312" s="1"/>
      <c r="K312" s="1"/>
      <c r="L312" s="1"/>
      <c r="M312" s="1"/>
      <c r="N312" s="1"/>
      <c r="O312" s="1"/>
    </row>
    <row r="313" spans="1:15" x14ac:dyDescent="0.25">
      <c r="A313" s="1"/>
      <c r="B313" s="1"/>
      <c r="C313" s="1"/>
      <c r="D313" s="1"/>
      <c r="E313" s="1"/>
      <c r="F313" s="1"/>
      <c r="G313" s="1"/>
      <c r="H313" s="1"/>
      <c r="I313" s="1"/>
      <c r="J313" s="1"/>
      <c r="K313" s="1"/>
      <c r="L313" s="1"/>
      <c r="M313" s="1"/>
      <c r="N313" s="1"/>
      <c r="O313" s="1"/>
    </row>
    <row r="314" spans="1:15" x14ac:dyDescent="0.25">
      <c r="A314" s="1"/>
      <c r="B314" s="1"/>
      <c r="C314" s="1"/>
      <c r="D314" s="1"/>
      <c r="E314" s="1"/>
      <c r="F314" s="1"/>
      <c r="G314" s="1"/>
      <c r="H314" s="1"/>
      <c r="I314" s="1"/>
      <c r="J314" s="1"/>
      <c r="K314" s="1"/>
      <c r="L314" s="1"/>
      <c r="M314" s="1"/>
      <c r="N314" s="1"/>
      <c r="O314" s="1"/>
    </row>
    <row r="315" spans="1:15" x14ac:dyDescent="0.25">
      <c r="A315" s="1"/>
      <c r="B315" s="1"/>
      <c r="C315" s="1"/>
      <c r="D315" s="1"/>
      <c r="E315" s="1"/>
      <c r="F315" s="1"/>
      <c r="G315" s="1"/>
      <c r="H315" s="1"/>
      <c r="I315" s="1"/>
      <c r="J315" s="1"/>
      <c r="K315" s="1"/>
      <c r="L315" s="1"/>
      <c r="M315" s="1"/>
      <c r="N315" s="1"/>
      <c r="O315" s="1"/>
    </row>
    <row r="316" spans="1:15" x14ac:dyDescent="0.25">
      <c r="A316" s="1"/>
      <c r="B316" s="1"/>
      <c r="C316" s="1"/>
      <c r="D316" s="1"/>
      <c r="E316" s="1"/>
      <c r="F316" s="1"/>
      <c r="G316" s="1"/>
      <c r="H316" s="1"/>
      <c r="I316" s="1"/>
      <c r="J316" s="1"/>
      <c r="K316" s="1"/>
      <c r="L316" s="1"/>
      <c r="M316" s="1"/>
      <c r="N316" s="1"/>
      <c r="O316" s="1"/>
    </row>
    <row r="317" spans="1:15" x14ac:dyDescent="0.25">
      <c r="A317" s="1"/>
      <c r="B317" s="1"/>
      <c r="C317" s="1"/>
      <c r="D317" s="1"/>
      <c r="E317" s="1"/>
      <c r="F317" s="1"/>
      <c r="G317" s="1"/>
      <c r="H317" s="1"/>
      <c r="I317" s="1"/>
      <c r="J317" s="1"/>
      <c r="K317" s="1"/>
      <c r="L317" s="1"/>
      <c r="M317" s="1"/>
      <c r="N317" s="1"/>
      <c r="O317" s="1"/>
    </row>
    <row r="318" spans="1:15" x14ac:dyDescent="0.25">
      <c r="A318" s="1"/>
      <c r="B318" s="1"/>
      <c r="C318" s="1"/>
      <c r="D318" s="1"/>
      <c r="E318" s="1"/>
      <c r="F318" s="1"/>
      <c r="G318" s="1"/>
      <c r="H318" s="1"/>
      <c r="I318" s="1"/>
      <c r="J318" s="1"/>
      <c r="K318" s="1"/>
      <c r="L318" s="1"/>
      <c r="M318" s="1"/>
      <c r="N318" s="1"/>
      <c r="O318" s="1"/>
    </row>
    <row r="319" spans="1:15" x14ac:dyDescent="0.25">
      <c r="A319" s="1"/>
      <c r="B319" s="1"/>
      <c r="C319" s="1"/>
      <c r="D319" s="1"/>
      <c r="E319" s="1"/>
      <c r="F319" s="1"/>
      <c r="G319" s="1"/>
      <c r="H319" s="1"/>
      <c r="I319" s="1"/>
      <c r="J319" s="1"/>
      <c r="K319" s="1"/>
      <c r="L319" s="1"/>
      <c r="M319" s="1"/>
      <c r="N319" s="1"/>
      <c r="O319" s="1"/>
    </row>
    <row r="320" spans="1:15" x14ac:dyDescent="0.25">
      <c r="A320" s="1"/>
      <c r="B320" s="1"/>
      <c r="C320" s="1"/>
      <c r="D320" s="1"/>
      <c r="E320" s="1"/>
      <c r="F320" s="1"/>
      <c r="G320" s="1"/>
      <c r="H320" s="1"/>
      <c r="I320" s="1"/>
      <c r="J320" s="1"/>
      <c r="K320" s="1"/>
      <c r="L320" s="1"/>
      <c r="M320" s="1"/>
      <c r="N320" s="1"/>
      <c r="O320" s="1"/>
    </row>
  </sheetData>
  <sheetProtection algorithmName="SHA-512" hashValue="7a78OnhU+HBKbt/6UBBaCjqypwRGPen8vw3i+EVTpTjoFygWFSpBliY/9+xVjp/EB/QOQ72qsJ5o0somUXvZiA==" saltValue="fJo0hF6N4IX3njGnjDU/fg==" spinCount="100000" sheet="1" objects="1" scenarios="1" formatCells="0" formatColumns="0" formatRows="0"/>
  <autoFilter ref="A18:P296">
    <filterColumn colId="2">
      <filters blank="1">
        <filter val="113 570"/>
        <filter val="123 384"/>
        <filter val="9 814"/>
      </filters>
    </filterColumn>
  </autoFilter>
  <mergeCells count="32">
    <mergeCell ref="A285:B285"/>
    <mergeCell ref="A286:B286"/>
    <mergeCell ref="I16:I17"/>
    <mergeCell ref="J16:J17"/>
    <mergeCell ref="K16:K17"/>
    <mergeCell ref="C13:P13"/>
    <mergeCell ref="A15:A17"/>
    <mergeCell ref="B15:B17"/>
    <mergeCell ref="C15:O15"/>
    <mergeCell ref="C16:C17"/>
    <mergeCell ref="D16:D17"/>
    <mergeCell ref="E16:E17"/>
    <mergeCell ref="F16:F17"/>
    <mergeCell ref="G16:G17"/>
    <mergeCell ref="H16:H17"/>
    <mergeCell ref="O16:O17"/>
    <mergeCell ref="P16:P17"/>
    <mergeCell ref="L16:L17"/>
    <mergeCell ref="M16:M17"/>
    <mergeCell ref="N16:N17"/>
    <mergeCell ref="C12:P12"/>
    <mergeCell ref="A1:O1"/>
    <mergeCell ref="A2:P2"/>
    <mergeCell ref="C3:P3"/>
    <mergeCell ref="C4:P4"/>
    <mergeCell ref="C5:P5"/>
    <mergeCell ref="C6:P6"/>
    <mergeCell ref="C7:P7"/>
    <mergeCell ref="C8:P8"/>
    <mergeCell ref="C9:P9"/>
    <mergeCell ref="C10:P10"/>
    <mergeCell ref="C11:P11"/>
  </mergeCells>
  <pageMargins left="0.98425196850393704" right="0.39370078740157483" top="0.59055118110236227" bottom="0.39370078740157483" header="0.23622047244094491" footer="0.23622047244094491"/>
  <pageSetup paperSize="9" scale="70" fitToHeight="0" orientation="portrait" verticalDpi="4294967294" r:id="rId1"/>
  <headerFooter differentFirst="1">
    <oddFooter>&amp;L&amp;"Times New Roman,Regular"&amp;9&amp;D; &amp;T&amp;R&amp;"Times New Roman,Regular"&amp;9&amp;P (&amp;N)</oddFooter>
    <firstHeader xml:space="preserve">&amp;R&amp;"Times New Roman,Regular"&amp;9
85.pielikums Jūrmalas pilsētas domes
2017.gada 14.septembra saistošajiem noteikumiem Nr.27
(protokols Nr.17, 6.punkts)
 </firstHeader>
    <firstFooter>&amp;L&amp;9&amp;D; &amp;T&amp;R&amp;9&amp;P (&amp;N)</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Q319"/>
  <sheetViews>
    <sheetView showGridLines="0" view="pageLayout" zoomScaleNormal="100" workbookViewId="0">
      <selection activeCell="T6" sqref="T6"/>
    </sheetView>
  </sheetViews>
  <sheetFormatPr defaultRowHeight="12" outlineLevelCol="1" x14ac:dyDescent="0.25"/>
  <cols>
    <col min="1" max="1" width="10.42578125" style="347" customWidth="1"/>
    <col min="2" max="2" width="36.7109375" style="347" customWidth="1"/>
    <col min="3" max="3" width="8" style="347" customWidth="1"/>
    <col min="4" max="4" width="7.42578125" style="347" hidden="1" customWidth="1" outlineLevel="1"/>
    <col min="5" max="5" width="8.7109375" style="347" hidden="1" customWidth="1" outlineLevel="1"/>
    <col min="6" max="6" width="8.140625" style="347" customWidth="1" collapsed="1"/>
    <col min="7" max="7" width="11" style="347" hidden="1" customWidth="1" outlineLevel="1"/>
    <col min="8" max="8" width="9.42578125" style="347" hidden="1" customWidth="1" outlineLevel="1"/>
    <col min="9" max="9" width="8.7109375" style="347" customWidth="1" collapsed="1"/>
    <col min="10" max="10" width="8.7109375" style="347" hidden="1" customWidth="1" outlineLevel="1"/>
    <col min="11" max="11" width="8.28515625" style="347" hidden="1" customWidth="1" outlineLevel="1"/>
    <col min="12" max="12" width="7.5703125" style="347" customWidth="1" collapsed="1"/>
    <col min="13" max="14" width="8.7109375" style="347" hidden="1" customWidth="1" outlineLevel="1"/>
    <col min="15" max="15" width="7.5703125" style="347" customWidth="1" collapsed="1"/>
    <col min="16" max="16" width="30" style="1" hidden="1" customWidth="1" outlineLevel="1"/>
    <col min="17" max="17" width="9.140625" style="1" collapsed="1"/>
    <col min="18" max="16384" width="9.140625" style="1"/>
  </cols>
  <sheetData>
    <row r="1" spans="1:17" x14ac:dyDescent="0.25">
      <c r="A1" s="744" t="s">
        <v>345</v>
      </c>
      <c r="B1" s="744"/>
      <c r="C1" s="744"/>
      <c r="D1" s="744"/>
      <c r="E1" s="744"/>
      <c r="F1" s="744"/>
      <c r="G1" s="744"/>
      <c r="H1" s="744"/>
      <c r="I1" s="744"/>
      <c r="J1" s="744"/>
      <c r="K1" s="744"/>
      <c r="L1" s="744"/>
      <c r="M1" s="744"/>
      <c r="N1" s="744"/>
      <c r="O1" s="744"/>
    </row>
    <row r="2" spans="1:17" ht="35.25" customHeight="1" x14ac:dyDescent="0.25">
      <c r="A2" s="745" t="s">
        <v>3</v>
      </c>
      <c r="B2" s="746"/>
      <c r="C2" s="746"/>
      <c r="D2" s="746"/>
      <c r="E2" s="746"/>
      <c r="F2" s="746"/>
      <c r="G2" s="746"/>
      <c r="H2" s="746"/>
      <c r="I2" s="746"/>
      <c r="J2" s="746"/>
      <c r="K2" s="746"/>
      <c r="L2" s="746"/>
      <c r="M2" s="746"/>
      <c r="N2" s="746"/>
      <c r="O2" s="746"/>
      <c r="P2" s="747"/>
      <c r="Q2" s="2"/>
    </row>
    <row r="3" spans="1:17" ht="12.75" customHeight="1" x14ac:dyDescent="0.25">
      <c r="A3" s="3" t="s">
        <v>0</v>
      </c>
      <c r="B3" s="4"/>
      <c r="C3" s="748" t="s">
        <v>329</v>
      </c>
      <c r="D3" s="748"/>
      <c r="E3" s="748"/>
      <c r="F3" s="748"/>
      <c r="G3" s="748"/>
      <c r="H3" s="748"/>
      <c r="I3" s="748"/>
      <c r="J3" s="748"/>
      <c r="K3" s="748"/>
      <c r="L3" s="748"/>
      <c r="M3" s="748"/>
      <c r="N3" s="748"/>
      <c r="O3" s="748"/>
      <c r="P3" s="749"/>
      <c r="Q3" s="2"/>
    </row>
    <row r="4" spans="1:17" ht="12.75" customHeight="1" x14ac:dyDescent="0.25">
      <c r="A4" s="3" t="s">
        <v>1</v>
      </c>
      <c r="B4" s="4"/>
      <c r="C4" s="748" t="s">
        <v>330</v>
      </c>
      <c r="D4" s="748"/>
      <c r="E4" s="748"/>
      <c r="F4" s="748"/>
      <c r="G4" s="748"/>
      <c r="H4" s="748"/>
      <c r="I4" s="748"/>
      <c r="J4" s="748"/>
      <c r="K4" s="748"/>
      <c r="L4" s="748"/>
      <c r="M4" s="748"/>
      <c r="N4" s="748"/>
      <c r="O4" s="748"/>
      <c r="P4" s="749"/>
      <c r="Q4" s="2"/>
    </row>
    <row r="5" spans="1:17" ht="12.75" customHeight="1" x14ac:dyDescent="0.25">
      <c r="A5" s="5" t="s">
        <v>4</v>
      </c>
      <c r="B5" s="6"/>
      <c r="C5" s="723" t="s">
        <v>331</v>
      </c>
      <c r="D5" s="723"/>
      <c r="E5" s="723"/>
      <c r="F5" s="723"/>
      <c r="G5" s="723"/>
      <c r="H5" s="723"/>
      <c r="I5" s="723"/>
      <c r="J5" s="723"/>
      <c r="K5" s="723"/>
      <c r="L5" s="723"/>
      <c r="M5" s="723"/>
      <c r="N5" s="723"/>
      <c r="O5" s="723"/>
      <c r="P5" s="724"/>
      <c r="Q5" s="2"/>
    </row>
    <row r="6" spans="1:17" ht="12.75" customHeight="1" x14ac:dyDescent="0.25">
      <c r="A6" s="5" t="s">
        <v>5</v>
      </c>
      <c r="B6" s="6"/>
      <c r="C6" s="723" t="s">
        <v>346</v>
      </c>
      <c r="D6" s="723"/>
      <c r="E6" s="723"/>
      <c r="F6" s="723"/>
      <c r="G6" s="723"/>
      <c r="H6" s="723"/>
      <c r="I6" s="723"/>
      <c r="J6" s="723"/>
      <c r="K6" s="723"/>
      <c r="L6" s="723"/>
      <c r="M6" s="723"/>
      <c r="N6" s="723"/>
      <c r="O6" s="723"/>
      <c r="P6" s="724"/>
      <c r="Q6" s="2"/>
    </row>
    <row r="7" spans="1:17" ht="23.25" customHeight="1" x14ac:dyDescent="0.25">
      <c r="A7" s="5" t="s">
        <v>6</v>
      </c>
      <c r="B7" s="6"/>
      <c r="C7" s="748" t="s">
        <v>347</v>
      </c>
      <c r="D7" s="748"/>
      <c r="E7" s="748"/>
      <c r="F7" s="748"/>
      <c r="G7" s="748"/>
      <c r="H7" s="748"/>
      <c r="I7" s="748"/>
      <c r="J7" s="748"/>
      <c r="K7" s="748"/>
      <c r="L7" s="748"/>
      <c r="M7" s="748"/>
      <c r="N7" s="748"/>
      <c r="O7" s="748"/>
      <c r="P7" s="749"/>
      <c r="Q7" s="2"/>
    </row>
    <row r="8" spans="1:17" ht="12.75" customHeight="1" x14ac:dyDescent="0.25">
      <c r="A8" s="7" t="s">
        <v>7</v>
      </c>
      <c r="B8" s="6"/>
      <c r="C8" s="750"/>
      <c r="D8" s="750"/>
      <c r="E8" s="750"/>
      <c r="F8" s="750"/>
      <c r="G8" s="750"/>
      <c r="H8" s="750"/>
      <c r="I8" s="750"/>
      <c r="J8" s="750"/>
      <c r="K8" s="750"/>
      <c r="L8" s="750"/>
      <c r="M8" s="750"/>
      <c r="N8" s="750"/>
      <c r="O8" s="750"/>
      <c r="P8" s="751"/>
      <c r="Q8" s="2"/>
    </row>
    <row r="9" spans="1:17" ht="12.75" customHeight="1" x14ac:dyDescent="0.25">
      <c r="A9" s="5"/>
      <c r="B9" s="6" t="s">
        <v>8</v>
      </c>
      <c r="C9" s="723" t="s">
        <v>334</v>
      </c>
      <c r="D9" s="723"/>
      <c r="E9" s="723"/>
      <c r="F9" s="723"/>
      <c r="G9" s="723"/>
      <c r="H9" s="723"/>
      <c r="I9" s="723"/>
      <c r="J9" s="723"/>
      <c r="K9" s="723"/>
      <c r="L9" s="723"/>
      <c r="M9" s="723"/>
      <c r="N9" s="723"/>
      <c r="O9" s="723"/>
      <c r="P9" s="724"/>
      <c r="Q9" s="2"/>
    </row>
    <row r="10" spans="1:17" ht="12.75" customHeight="1" x14ac:dyDescent="0.25">
      <c r="A10" s="5"/>
      <c r="B10" s="6" t="s">
        <v>9</v>
      </c>
      <c r="C10" s="723"/>
      <c r="D10" s="723"/>
      <c r="E10" s="723"/>
      <c r="F10" s="723"/>
      <c r="G10" s="723"/>
      <c r="H10" s="723"/>
      <c r="I10" s="723"/>
      <c r="J10" s="723"/>
      <c r="K10" s="723"/>
      <c r="L10" s="723"/>
      <c r="M10" s="723"/>
      <c r="N10" s="723"/>
      <c r="O10" s="723"/>
      <c r="P10" s="724"/>
      <c r="Q10" s="2"/>
    </row>
    <row r="11" spans="1:17" ht="12.75" customHeight="1" x14ac:dyDescent="0.25">
      <c r="A11" s="5"/>
      <c r="B11" s="6" t="s">
        <v>10</v>
      </c>
      <c r="C11" s="750"/>
      <c r="D11" s="750"/>
      <c r="E11" s="750"/>
      <c r="F11" s="750"/>
      <c r="G11" s="750"/>
      <c r="H11" s="750"/>
      <c r="I11" s="750"/>
      <c r="J11" s="750"/>
      <c r="K11" s="750"/>
      <c r="L11" s="750"/>
      <c r="M11" s="750"/>
      <c r="N11" s="750"/>
      <c r="O11" s="750"/>
      <c r="P11" s="751"/>
      <c r="Q11" s="2"/>
    </row>
    <row r="12" spans="1:17" ht="12.75" customHeight="1" x14ac:dyDescent="0.25">
      <c r="A12" s="5"/>
      <c r="B12" s="6" t="s">
        <v>11</v>
      </c>
      <c r="C12" s="723"/>
      <c r="D12" s="723"/>
      <c r="E12" s="723"/>
      <c r="F12" s="723"/>
      <c r="G12" s="723"/>
      <c r="H12" s="723"/>
      <c r="I12" s="723"/>
      <c r="J12" s="723"/>
      <c r="K12" s="723"/>
      <c r="L12" s="723"/>
      <c r="M12" s="723"/>
      <c r="N12" s="723"/>
      <c r="O12" s="723"/>
      <c r="P12" s="724"/>
      <c r="Q12" s="2"/>
    </row>
    <row r="13" spans="1:17" ht="12.75" customHeight="1" x14ac:dyDescent="0.25">
      <c r="A13" s="5"/>
      <c r="B13" s="6" t="s">
        <v>12</v>
      </c>
      <c r="C13" s="723"/>
      <c r="D13" s="723"/>
      <c r="E13" s="723"/>
      <c r="F13" s="723"/>
      <c r="G13" s="723"/>
      <c r="H13" s="723"/>
      <c r="I13" s="723"/>
      <c r="J13" s="723"/>
      <c r="K13" s="723"/>
      <c r="L13" s="723"/>
      <c r="M13" s="723"/>
      <c r="N13" s="723"/>
      <c r="O13" s="723"/>
      <c r="P13" s="724"/>
      <c r="Q13" s="2"/>
    </row>
    <row r="14" spans="1:17" ht="12.75" customHeight="1" x14ac:dyDescent="0.25">
      <c r="A14" s="8"/>
      <c r="B14" s="9"/>
      <c r="C14" s="10"/>
      <c r="D14" s="10"/>
      <c r="E14" s="10"/>
      <c r="F14" s="10"/>
      <c r="G14" s="10"/>
      <c r="H14" s="10"/>
      <c r="I14" s="10"/>
      <c r="J14" s="10"/>
      <c r="K14" s="10"/>
      <c r="L14" s="10"/>
      <c r="M14" s="10"/>
      <c r="N14" s="10"/>
      <c r="O14" s="10"/>
      <c r="P14" s="11"/>
      <c r="Q14" s="2"/>
    </row>
    <row r="15" spans="1:17" s="14" customFormat="1" ht="12.75" customHeight="1" x14ac:dyDescent="0.25">
      <c r="A15" s="725" t="s">
        <v>13</v>
      </c>
      <c r="B15" s="728" t="s">
        <v>14</v>
      </c>
      <c r="C15" s="730" t="s">
        <v>15</v>
      </c>
      <c r="D15" s="731"/>
      <c r="E15" s="731"/>
      <c r="F15" s="731"/>
      <c r="G15" s="731"/>
      <c r="H15" s="731"/>
      <c r="I15" s="731"/>
      <c r="J15" s="731"/>
      <c r="K15" s="731"/>
      <c r="L15" s="731"/>
      <c r="M15" s="731"/>
      <c r="N15" s="731"/>
      <c r="O15" s="731"/>
      <c r="P15" s="630"/>
      <c r="Q15" s="13"/>
    </row>
    <row r="16" spans="1:17" s="14" customFormat="1" ht="12.75" customHeight="1" x14ac:dyDescent="0.25">
      <c r="A16" s="726"/>
      <c r="B16" s="729"/>
      <c r="C16" s="732" t="s">
        <v>16</v>
      </c>
      <c r="D16" s="719" t="s">
        <v>17</v>
      </c>
      <c r="E16" s="734" t="s">
        <v>18</v>
      </c>
      <c r="F16" s="736" t="s">
        <v>19</v>
      </c>
      <c r="G16" s="738" t="s">
        <v>20</v>
      </c>
      <c r="H16" s="734" t="s">
        <v>21</v>
      </c>
      <c r="I16" s="717" t="s">
        <v>22</v>
      </c>
      <c r="J16" s="719" t="s">
        <v>23</v>
      </c>
      <c r="K16" s="721" t="s">
        <v>24</v>
      </c>
      <c r="L16" s="740" t="s">
        <v>25</v>
      </c>
      <c r="M16" s="742" t="s">
        <v>26</v>
      </c>
      <c r="N16" s="721" t="s">
        <v>27</v>
      </c>
      <c r="O16" s="734" t="s">
        <v>28</v>
      </c>
      <c r="P16" s="726" t="s">
        <v>2</v>
      </c>
      <c r="Q16" s="13"/>
    </row>
    <row r="17" spans="1:17" s="16" customFormat="1" ht="66" customHeight="1" thickBot="1" x14ac:dyDescent="0.3">
      <c r="A17" s="727"/>
      <c r="B17" s="729"/>
      <c r="C17" s="733"/>
      <c r="D17" s="720"/>
      <c r="E17" s="735"/>
      <c r="F17" s="737"/>
      <c r="G17" s="739"/>
      <c r="H17" s="735"/>
      <c r="I17" s="718"/>
      <c r="J17" s="720"/>
      <c r="K17" s="722"/>
      <c r="L17" s="741"/>
      <c r="M17" s="743"/>
      <c r="N17" s="722"/>
      <c r="O17" s="735"/>
      <c r="P17" s="727"/>
      <c r="Q17" s="15"/>
    </row>
    <row r="18" spans="1:17" s="16" customFormat="1" ht="9.75" customHeight="1" thickTop="1" x14ac:dyDescent="0.25">
      <c r="A18" s="17" t="s">
        <v>29</v>
      </c>
      <c r="B18" s="17">
        <v>2</v>
      </c>
      <c r="C18" s="18">
        <v>3</v>
      </c>
      <c r="D18" s="19">
        <v>4</v>
      </c>
      <c r="E18" s="23">
        <v>5</v>
      </c>
      <c r="F18" s="17">
        <v>6</v>
      </c>
      <c r="G18" s="22">
        <v>7</v>
      </c>
      <c r="H18" s="23">
        <v>8</v>
      </c>
      <c r="I18" s="17">
        <v>9</v>
      </c>
      <c r="J18" s="19">
        <v>10</v>
      </c>
      <c r="K18" s="20">
        <v>11</v>
      </c>
      <c r="L18" s="21">
        <v>12</v>
      </c>
      <c r="M18" s="22">
        <v>13</v>
      </c>
      <c r="N18" s="20">
        <v>14</v>
      </c>
      <c r="O18" s="23">
        <v>15</v>
      </c>
      <c r="P18" s="17">
        <v>16</v>
      </c>
      <c r="Q18" s="15"/>
    </row>
    <row r="19" spans="1:17" s="33" customFormat="1" x14ac:dyDescent="0.25">
      <c r="A19" s="24"/>
      <c r="B19" s="25" t="s">
        <v>30</v>
      </c>
      <c r="C19" s="26"/>
      <c r="D19" s="27"/>
      <c r="E19" s="31"/>
      <c r="F19" s="32"/>
      <c r="G19" s="30"/>
      <c r="H19" s="31"/>
      <c r="I19" s="32"/>
      <c r="J19" s="27"/>
      <c r="K19" s="28"/>
      <c r="L19" s="29"/>
      <c r="M19" s="30"/>
      <c r="N19" s="28"/>
      <c r="O19" s="31"/>
      <c r="P19" s="32"/>
      <c r="Q19" s="26"/>
    </row>
    <row r="20" spans="1:17" s="33" customFormat="1" ht="12.75" thickBot="1" x14ac:dyDescent="0.3">
      <c r="A20" s="34"/>
      <c r="B20" s="35" t="s">
        <v>31</v>
      </c>
      <c r="C20" s="36">
        <f>SUM(F20,I20,L20,O20)</f>
        <v>294518</v>
      </c>
      <c r="D20" s="37">
        <f>SUM(D21,D24,D25,D41,D42)</f>
        <v>248589</v>
      </c>
      <c r="E20" s="41">
        <f>SUM(E21,E24,E25,E41,E42)</f>
        <v>45929</v>
      </c>
      <c r="F20" s="355">
        <f>SUM(F21,F24,F25,F41,F42)</f>
        <v>294518</v>
      </c>
      <c r="G20" s="40">
        <f>SUM(G21,G24,G42)</f>
        <v>0</v>
      </c>
      <c r="H20" s="41">
        <f t="shared" ref="H20:I20" si="0">SUM(H21,H24,H42)</f>
        <v>0</v>
      </c>
      <c r="I20" s="355">
        <f t="shared" si="0"/>
        <v>0</v>
      </c>
      <c r="J20" s="37">
        <f>SUM(J21,J26,J42)</f>
        <v>0</v>
      </c>
      <c r="K20" s="38">
        <f t="shared" ref="K20:L20" si="1">SUM(K21,K26,K42)</f>
        <v>0</v>
      </c>
      <c r="L20" s="39">
        <f t="shared" si="1"/>
        <v>0</v>
      </c>
      <c r="M20" s="40">
        <f>SUM(M21,M44)</f>
        <v>0</v>
      </c>
      <c r="N20" s="38">
        <f t="shared" ref="N20:O20" si="2">SUM(N21,N44)</f>
        <v>0</v>
      </c>
      <c r="O20" s="41">
        <f t="shared" si="2"/>
        <v>0</v>
      </c>
      <c r="P20" s="42"/>
      <c r="Q20" s="26"/>
    </row>
    <row r="21" spans="1:17" ht="12.75" hidden="1" thickTop="1" x14ac:dyDescent="0.25">
      <c r="A21" s="43"/>
      <c r="B21" s="44" t="s">
        <v>32</v>
      </c>
      <c r="C21" s="45">
        <f t="shared" ref="C21" si="3">SUM(F21,I21,L21,O21)</f>
        <v>0</v>
      </c>
      <c r="D21" s="46">
        <f>SUM(D22:D23)</f>
        <v>0</v>
      </c>
      <c r="E21" s="47">
        <f t="shared" ref="E21" si="4">SUM(E22:E23)</f>
        <v>0</v>
      </c>
      <c r="F21" s="48">
        <f>SUM(F22:F23)</f>
        <v>0</v>
      </c>
      <c r="G21" s="49">
        <f t="shared" ref="G21:O21" si="5">SUM(G22:G23)</f>
        <v>0</v>
      </c>
      <c r="H21" s="47">
        <f t="shared" si="5"/>
        <v>0</v>
      </c>
      <c r="I21" s="50">
        <f t="shared" si="5"/>
        <v>0</v>
      </c>
      <c r="J21" s="46">
        <f t="shared" si="5"/>
        <v>0</v>
      </c>
      <c r="K21" s="47">
        <f t="shared" si="5"/>
        <v>0</v>
      </c>
      <c r="L21" s="48">
        <f t="shared" si="5"/>
        <v>0</v>
      </c>
      <c r="M21" s="49">
        <f>SUM(M22:M23)</f>
        <v>0</v>
      </c>
      <c r="N21" s="47">
        <f t="shared" si="5"/>
        <v>0</v>
      </c>
      <c r="O21" s="50">
        <f t="shared" si="5"/>
        <v>0</v>
      </c>
      <c r="P21" s="51"/>
      <c r="Q21" s="2"/>
    </row>
    <row r="22" spans="1:17" ht="12.75" hidden="1" thickTop="1" x14ac:dyDescent="0.25">
      <c r="A22" s="52"/>
      <c r="B22" s="53" t="s">
        <v>33</v>
      </c>
      <c r="C22" s="54">
        <f>SUM(F22,I22,L22,O22)</f>
        <v>0</v>
      </c>
      <c r="D22" s="55"/>
      <c r="E22" s="56"/>
      <c r="F22" s="382">
        <f>D22+E22</f>
        <v>0</v>
      </c>
      <c r="G22" s="58"/>
      <c r="H22" s="56"/>
      <c r="I22" s="383">
        <f>G22+H22</f>
        <v>0</v>
      </c>
      <c r="J22" s="55"/>
      <c r="K22" s="56"/>
      <c r="L22" s="382">
        <f>J22+K22</f>
        <v>0</v>
      </c>
      <c r="M22" s="58"/>
      <c r="N22" s="56"/>
      <c r="O22" s="383">
        <f t="shared" ref="O22" si="6">M22+N22</f>
        <v>0</v>
      </c>
      <c r="P22" s="60"/>
      <c r="Q22" s="2"/>
    </row>
    <row r="23" spans="1:17" ht="12.75" hidden="1" thickTop="1" x14ac:dyDescent="0.25">
      <c r="A23" s="61"/>
      <c r="B23" s="62" t="s">
        <v>34</v>
      </c>
      <c r="C23" s="63">
        <f t="shared" ref="C23" si="7">SUM(F23,I23,L23,O23)</f>
        <v>0</v>
      </c>
      <c r="D23" s="64"/>
      <c r="E23" s="65"/>
      <c r="F23" s="384">
        <f t="shared" ref="F23:F24" si="8">D23+E23</f>
        <v>0</v>
      </c>
      <c r="G23" s="67"/>
      <c r="H23" s="65"/>
      <c r="I23" s="372">
        <f t="shared" ref="I23:I24" si="9">G23+H23</f>
        <v>0</v>
      </c>
      <c r="J23" s="64"/>
      <c r="K23" s="65"/>
      <c r="L23" s="384">
        <f>J23+K23</f>
        <v>0</v>
      </c>
      <c r="M23" s="67"/>
      <c r="N23" s="65"/>
      <c r="O23" s="68">
        <f>M23+N23</f>
        <v>0</v>
      </c>
      <c r="P23" s="69"/>
      <c r="Q23" s="2"/>
    </row>
    <row r="24" spans="1:17" s="33" customFormat="1" ht="25.5" thickTop="1" thickBot="1" x14ac:dyDescent="0.3">
      <c r="A24" s="70">
        <v>19300</v>
      </c>
      <c r="B24" s="70" t="s">
        <v>35</v>
      </c>
      <c r="C24" s="71">
        <f>SUM(F24,I24)</f>
        <v>294518</v>
      </c>
      <c r="D24" s="72">
        <v>248589</v>
      </c>
      <c r="E24" s="356">
        <f>4809+41120</f>
        <v>45929</v>
      </c>
      <c r="F24" s="385">
        <f t="shared" si="8"/>
        <v>294518</v>
      </c>
      <c r="G24" s="75"/>
      <c r="H24" s="356"/>
      <c r="I24" s="385">
        <f t="shared" si="9"/>
        <v>0</v>
      </c>
      <c r="J24" s="77" t="s">
        <v>36</v>
      </c>
      <c r="K24" s="78" t="s">
        <v>36</v>
      </c>
      <c r="L24" s="79" t="s">
        <v>36</v>
      </c>
      <c r="M24" s="80" t="s">
        <v>36</v>
      </c>
      <c r="N24" s="81" t="s">
        <v>36</v>
      </c>
      <c r="O24" s="81" t="s">
        <v>36</v>
      </c>
      <c r="P24" s="348"/>
      <c r="Q24" s="26"/>
    </row>
    <row r="25" spans="1:17" s="33" customFormat="1" ht="24.75" hidden="1" thickTop="1" x14ac:dyDescent="0.25">
      <c r="A25" s="82"/>
      <c r="B25" s="83" t="s">
        <v>37</v>
      </c>
      <c r="C25" s="84">
        <f>SUM(F25)</f>
        <v>0</v>
      </c>
      <c r="D25" s="85"/>
      <c r="E25" s="86"/>
      <c r="F25" s="386">
        <f>D25+E25</f>
        <v>0</v>
      </c>
      <c r="G25" s="88" t="s">
        <v>36</v>
      </c>
      <c r="H25" s="89" t="s">
        <v>36</v>
      </c>
      <c r="I25" s="90" t="s">
        <v>36</v>
      </c>
      <c r="J25" s="91" t="s">
        <v>36</v>
      </c>
      <c r="K25" s="89" t="s">
        <v>36</v>
      </c>
      <c r="L25" s="92" t="s">
        <v>36</v>
      </c>
      <c r="M25" s="93" t="s">
        <v>36</v>
      </c>
      <c r="N25" s="90" t="s">
        <v>36</v>
      </c>
      <c r="O25" s="90" t="s">
        <v>36</v>
      </c>
      <c r="P25" s="94"/>
      <c r="Q25" s="26"/>
    </row>
    <row r="26" spans="1:17" s="33" customFormat="1" ht="24.75" hidden="1" thickTop="1" x14ac:dyDescent="0.25">
      <c r="A26" s="83">
        <v>21300</v>
      </c>
      <c r="B26" s="83" t="s">
        <v>38</v>
      </c>
      <c r="C26" s="84">
        <f>SUM(L26)</f>
        <v>0</v>
      </c>
      <c r="D26" s="91" t="s">
        <v>36</v>
      </c>
      <c r="E26" s="89" t="s">
        <v>36</v>
      </c>
      <c r="F26" s="92" t="s">
        <v>36</v>
      </c>
      <c r="G26" s="88" t="s">
        <v>36</v>
      </c>
      <c r="H26" s="89" t="s">
        <v>36</v>
      </c>
      <c r="I26" s="90" t="s">
        <v>36</v>
      </c>
      <c r="J26" s="95">
        <f t="shared" ref="J26:K26" si="10">SUM(J27,J31,J33,J36)</f>
        <v>0</v>
      </c>
      <c r="K26" s="96">
        <f t="shared" si="10"/>
        <v>0</v>
      </c>
      <c r="L26" s="97">
        <f>SUM(L27,L31,L33,L36)</f>
        <v>0</v>
      </c>
      <c r="M26" s="93" t="s">
        <v>36</v>
      </c>
      <c r="N26" s="90" t="s">
        <v>36</v>
      </c>
      <c r="O26" s="90" t="s">
        <v>36</v>
      </c>
      <c r="P26" s="94"/>
      <c r="Q26" s="26"/>
    </row>
    <row r="27" spans="1:17" s="33" customFormat="1" ht="12.75" hidden="1" thickTop="1" x14ac:dyDescent="0.25">
      <c r="A27" s="98">
        <v>21350</v>
      </c>
      <c r="B27" s="83" t="s">
        <v>39</v>
      </c>
      <c r="C27" s="84">
        <f t="shared" ref="C27:C40" si="11">SUM(L27)</f>
        <v>0</v>
      </c>
      <c r="D27" s="91" t="s">
        <v>36</v>
      </c>
      <c r="E27" s="89" t="s">
        <v>36</v>
      </c>
      <c r="F27" s="92" t="s">
        <v>36</v>
      </c>
      <c r="G27" s="88" t="s">
        <v>36</v>
      </c>
      <c r="H27" s="89" t="s">
        <v>36</v>
      </c>
      <c r="I27" s="90" t="s">
        <v>36</v>
      </c>
      <c r="J27" s="95">
        <f t="shared" ref="J27:K27" si="12">SUM(J28:J30)</f>
        <v>0</v>
      </c>
      <c r="K27" s="96">
        <f t="shared" si="12"/>
        <v>0</v>
      </c>
      <c r="L27" s="97">
        <f>SUM(L28:L30)</f>
        <v>0</v>
      </c>
      <c r="M27" s="93" t="s">
        <v>36</v>
      </c>
      <c r="N27" s="90" t="s">
        <v>36</v>
      </c>
      <c r="O27" s="90" t="s">
        <v>36</v>
      </c>
      <c r="P27" s="94"/>
      <c r="Q27" s="26"/>
    </row>
    <row r="28" spans="1:17" ht="12.75" hidden="1" thickTop="1" x14ac:dyDescent="0.25">
      <c r="A28" s="52">
        <v>21351</v>
      </c>
      <c r="B28" s="99" t="s">
        <v>40</v>
      </c>
      <c r="C28" s="100">
        <f t="shared" si="11"/>
        <v>0</v>
      </c>
      <c r="D28" s="101" t="s">
        <v>36</v>
      </c>
      <c r="E28" s="102" t="s">
        <v>36</v>
      </c>
      <c r="F28" s="103" t="s">
        <v>36</v>
      </c>
      <c r="G28" s="104" t="s">
        <v>36</v>
      </c>
      <c r="H28" s="102" t="s">
        <v>36</v>
      </c>
      <c r="I28" s="105" t="s">
        <v>36</v>
      </c>
      <c r="J28" s="106"/>
      <c r="K28" s="107"/>
      <c r="L28" s="387">
        <f t="shared" ref="L28:L30" si="13">J28+K28</f>
        <v>0</v>
      </c>
      <c r="M28" s="109" t="s">
        <v>36</v>
      </c>
      <c r="N28" s="105" t="s">
        <v>36</v>
      </c>
      <c r="O28" s="105" t="s">
        <v>36</v>
      </c>
      <c r="P28" s="110"/>
      <c r="Q28" s="2"/>
    </row>
    <row r="29" spans="1:17" ht="12.75" hidden="1" thickTop="1" x14ac:dyDescent="0.25">
      <c r="A29" s="61">
        <v>21352</v>
      </c>
      <c r="B29" s="111" t="s">
        <v>41</v>
      </c>
      <c r="C29" s="112">
        <f t="shared" si="11"/>
        <v>0</v>
      </c>
      <c r="D29" s="113" t="s">
        <v>36</v>
      </c>
      <c r="E29" s="114" t="s">
        <v>36</v>
      </c>
      <c r="F29" s="115" t="s">
        <v>36</v>
      </c>
      <c r="G29" s="116" t="s">
        <v>36</v>
      </c>
      <c r="H29" s="114" t="s">
        <v>36</v>
      </c>
      <c r="I29" s="117" t="s">
        <v>36</v>
      </c>
      <c r="J29" s="118"/>
      <c r="K29" s="119"/>
      <c r="L29" s="388">
        <f t="shared" si="13"/>
        <v>0</v>
      </c>
      <c r="M29" s="121" t="s">
        <v>36</v>
      </c>
      <c r="N29" s="117" t="s">
        <v>36</v>
      </c>
      <c r="O29" s="117" t="s">
        <v>36</v>
      </c>
      <c r="P29" s="122"/>
      <c r="Q29" s="2"/>
    </row>
    <row r="30" spans="1:17" ht="12.75" hidden="1" thickTop="1" x14ac:dyDescent="0.25">
      <c r="A30" s="61">
        <v>21359</v>
      </c>
      <c r="B30" s="111" t="s">
        <v>42</v>
      </c>
      <c r="C30" s="112">
        <f t="shared" si="11"/>
        <v>0</v>
      </c>
      <c r="D30" s="113" t="s">
        <v>36</v>
      </c>
      <c r="E30" s="114" t="s">
        <v>36</v>
      </c>
      <c r="F30" s="115" t="s">
        <v>36</v>
      </c>
      <c r="G30" s="116" t="s">
        <v>36</v>
      </c>
      <c r="H30" s="114" t="s">
        <v>36</v>
      </c>
      <c r="I30" s="117" t="s">
        <v>36</v>
      </c>
      <c r="J30" s="118"/>
      <c r="K30" s="119"/>
      <c r="L30" s="388">
        <f t="shared" si="13"/>
        <v>0</v>
      </c>
      <c r="M30" s="121" t="s">
        <v>36</v>
      </c>
      <c r="N30" s="117" t="s">
        <v>36</v>
      </c>
      <c r="O30" s="117" t="s">
        <v>36</v>
      </c>
      <c r="P30" s="122"/>
      <c r="Q30" s="2"/>
    </row>
    <row r="31" spans="1:17" s="33" customFormat="1" ht="24.75" hidden="1" thickTop="1" x14ac:dyDescent="0.25">
      <c r="A31" s="98">
        <v>21370</v>
      </c>
      <c r="B31" s="83" t="s">
        <v>43</v>
      </c>
      <c r="C31" s="84">
        <f t="shared" si="11"/>
        <v>0</v>
      </c>
      <c r="D31" s="91" t="s">
        <v>36</v>
      </c>
      <c r="E31" s="89" t="s">
        <v>36</v>
      </c>
      <c r="F31" s="92" t="s">
        <v>36</v>
      </c>
      <c r="G31" s="88" t="s">
        <v>36</v>
      </c>
      <c r="H31" s="89" t="s">
        <v>36</v>
      </c>
      <c r="I31" s="90" t="s">
        <v>36</v>
      </c>
      <c r="J31" s="95">
        <f t="shared" ref="J31:K31" si="14">SUM(J32)</f>
        <v>0</v>
      </c>
      <c r="K31" s="96">
        <f t="shared" si="14"/>
        <v>0</v>
      </c>
      <c r="L31" s="97">
        <f>SUM(L32)</f>
        <v>0</v>
      </c>
      <c r="M31" s="93" t="s">
        <v>36</v>
      </c>
      <c r="N31" s="90" t="s">
        <v>36</v>
      </c>
      <c r="O31" s="90" t="s">
        <v>36</v>
      </c>
      <c r="P31" s="94"/>
      <c r="Q31" s="26"/>
    </row>
    <row r="32" spans="1:17" ht="24.75" hidden="1" thickTop="1" x14ac:dyDescent="0.25">
      <c r="A32" s="123">
        <v>21379</v>
      </c>
      <c r="B32" s="124" t="s">
        <v>44</v>
      </c>
      <c r="C32" s="125">
        <f t="shared" si="11"/>
        <v>0</v>
      </c>
      <c r="D32" s="126" t="s">
        <v>36</v>
      </c>
      <c r="E32" s="127" t="s">
        <v>36</v>
      </c>
      <c r="F32" s="128" t="s">
        <v>36</v>
      </c>
      <c r="G32" s="129" t="s">
        <v>36</v>
      </c>
      <c r="H32" s="127" t="s">
        <v>36</v>
      </c>
      <c r="I32" s="130" t="s">
        <v>36</v>
      </c>
      <c r="J32" s="131"/>
      <c r="K32" s="132"/>
      <c r="L32" s="389">
        <f>J32+K32</f>
        <v>0</v>
      </c>
      <c r="M32" s="134" t="s">
        <v>36</v>
      </c>
      <c r="N32" s="130" t="s">
        <v>36</v>
      </c>
      <c r="O32" s="130" t="s">
        <v>36</v>
      </c>
      <c r="P32" s="135"/>
      <c r="Q32" s="2"/>
    </row>
    <row r="33" spans="1:17" s="33" customFormat="1" ht="12.75" hidden="1" thickTop="1" x14ac:dyDescent="0.25">
      <c r="A33" s="98">
        <v>21380</v>
      </c>
      <c r="B33" s="83" t="s">
        <v>45</v>
      </c>
      <c r="C33" s="84">
        <f t="shared" si="11"/>
        <v>0</v>
      </c>
      <c r="D33" s="91" t="s">
        <v>36</v>
      </c>
      <c r="E33" s="89" t="s">
        <v>36</v>
      </c>
      <c r="F33" s="92" t="s">
        <v>36</v>
      </c>
      <c r="G33" s="88" t="s">
        <v>36</v>
      </c>
      <c r="H33" s="89" t="s">
        <v>36</v>
      </c>
      <c r="I33" s="90" t="s">
        <v>36</v>
      </c>
      <c r="J33" s="95">
        <f t="shared" ref="J33:K33" si="15">SUM(J34:J35)</f>
        <v>0</v>
      </c>
      <c r="K33" s="96">
        <f t="shared" si="15"/>
        <v>0</v>
      </c>
      <c r="L33" s="97">
        <f>SUM(L34:L35)</f>
        <v>0</v>
      </c>
      <c r="M33" s="93" t="s">
        <v>36</v>
      </c>
      <c r="N33" s="90" t="s">
        <v>36</v>
      </c>
      <c r="O33" s="90" t="s">
        <v>36</v>
      </c>
      <c r="P33" s="94"/>
      <c r="Q33" s="26"/>
    </row>
    <row r="34" spans="1:17" ht="12.75" hidden="1" thickTop="1" x14ac:dyDescent="0.25">
      <c r="A34" s="53">
        <v>21381</v>
      </c>
      <c r="B34" s="99" t="s">
        <v>46</v>
      </c>
      <c r="C34" s="100">
        <f t="shared" si="11"/>
        <v>0</v>
      </c>
      <c r="D34" s="101" t="s">
        <v>36</v>
      </c>
      <c r="E34" s="102" t="s">
        <v>36</v>
      </c>
      <c r="F34" s="103" t="s">
        <v>36</v>
      </c>
      <c r="G34" s="104" t="s">
        <v>36</v>
      </c>
      <c r="H34" s="102" t="s">
        <v>36</v>
      </c>
      <c r="I34" s="105" t="s">
        <v>36</v>
      </c>
      <c r="J34" s="101"/>
      <c r="K34" s="102"/>
      <c r="L34" s="387">
        <f t="shared" ref="L34:L35" si="16">J34+K34</f>
        <v>0</v>
      </c>
      <c r="M34" s="109" t="s">
        <v>36</v>
      </c>
      <c r="N34" s="105" t="s">
        <v>36</v>
      </c>
      <c r="O34" s="105" t="s">
        <v>36</v>
      </c>
      <c r="P34" s="110"/>
      <c r="Q34" s="2"/>
    </row>
    <row r="35" spans="1:17" ht="12.75" hidden="1" thickTop="1" x14ac:dyDescent="0.25">
      <c r="A35" s="62">
        <v>21383</v>
      </c>
      <c r="B35" s="111" t="s">
        <v>47</v>
      </c>
      <c r="C35" s="112">
        <f t="shared" si="11"/>
        <v>0</v>
      </c>
      <c r="D35" s="113" t="s">
        <v>36</v>
      </c>
      <c r="E35" s="114" t="s">
        <v>36</v>
      </c>
      <c r="F35" s="115" t="s">
        <v>36</v>
      </c>
      <c r="G35" s="116" t="s">
        <v>36</v>
      </c>
      <c r="H35" s="114" t="s">
        <v>36</v>
      </c>
      <c r="I35" s="117" t="s">
        <v>36</v>
      </c>
      <c r="J35" s="118"/>
      <c r="K35" s="119"/>
      <c r="L35" s="388">
        <f t="shared" si="16"/>
        <v>0</v>
      </c>
      <c r="M35" s="121" t="s">
        <v>36</v>
      </c>
      <c r="N35" s="117" t="s">
        <v>36</v>
      </c>
      <c r="O35" s="117" t="s">
        <v>36</v>
      </c>
      <c r="P35" s="122"/>
      <c r="Q35" s="2"/>
    </row>
    <row r="36" spans="1:17" s="33" customFormat="1" ht="24.75" hidden="1" thickTop="1" x14ac:dyDescent="0.25">
      <c r="A36" s="98">
        <v>21390</v>
      </c>
      <c r="B36" s="83" t="s">
        <v>48</v>
      </c>
      <c r="C36" s="84">
        <f t="shared" si="11"/>
        <v>0</v>
      </c>
      <c r="D36" s="91" t="s">
        <v>36</v>
      </c>
      <c r="E36" s="89" t="s">
        <v>36</v>
      </c>
      <c r="F36" s="92" t="s">
        <v>36</v>
      </c>
      <c r="G36" s="88" t="s">
        <v>36</v>
      </c>
      <c r="H36" s="89" t="s">
        <v>36</v>
      </c>
      <c r="I36" s="90" t="s">
        <v>36</v>
      </c>
      <c r="J36" s="95">
        <f t="shared" ref="J36:K36" si="17">SUM(J37:J40)</f>
        <v>0</v>
      </c>
      <c r="K36" s="96">
        <f t="shared" si="17"/>
        <v>0</v>
      </c>
      <c r="L36" s="97">
        <f>SUM(L37:L40)</f>
        <v>0</v>
      </c>
      <c r="M36" s="93" t="s">
        <v>36</v>
      </c>
      <c r="N36" s="90" t="s">
        <v>36</v>
      </c>
      <c r="O36" s="90" t="s">
        <v>36</v>
      </c>
      <c r="P36" s="94"/>
      <c r="Q36" s="26"/>
    </row>
    <row r="37" spans="1:17" ht="24.75" hidden="1" thickTop="1" x14ac:dyDescent="0.25">
      <c r="A37" s="53">
        <v>21391</v>
      </c>
      <c r="B37" s="99" t="s">
        <v>49</v>
      </c>
      <c r="C37" s="100">
        <f t="shared" si="11"/>
        <v>0</v>
      </c>
      <c r="D37" s="101" t="s">
        <v>36</v>
      </c>
      <c r="E37" s="102" t="s">
        <v>36</v>
      </c>
      <c r="F37" s="103" t="s">
        <v>36</v>
      </c>
      <c r="G37" s="104" t="s">
        <v>36</v>
      </c>
      <c r="H37" s="102" t="s">
        <v>36</v>
      </c>
      <c r="I37" s="105" t="s">
        <v>36</v>
      </c>
      <c r="J37" s="106"/>
      <c r="K37" s="107"/>
      <c r="L37" s="387">
        <f t="shared" ref="L37:L40" si="18">J37+K37</f>
        <v>0</v>
      </c>
      <c r="M37" s="109" t="s">
        <v>36</v>
      </c>
      <c r="N37" s="105" t="s">
        <v>36</v>
      </c>
      <c r="O37" s="105" t="s">
        <v>36</v>
      </c>
      <c r="P37" s="110"/>
      <c r="Q37" s="2"/>
    </row>
    <row r="38" spans="1:17" ht="12.75" hidden="1" thickTop="1" x14ac:dyDescent="0.25">
      <c r="A38" s="62">
        <v>21393</v>
      </c>
      <c r="B38" s="111" t="s">
        <v>50</v>
      </c>
      <c r="C38" s="112">
        <f t="shared" si="11"/>
        <v>0</v>
      </c>
      <c r="D38" s="113" t="s">
        <v>36</v>
      </c>
      <c r="E38" s="114" t="s">
        <v>36</v>
      </c>
      <c r="F38" s="115" t="s">
        <v>36</v>
      </c>
      <c r="G38" s="116" t="s">
        <v>36</v>
      </c>
      <c r="H38" s="114" t="s">
        <v>36</v>
      </c>
      <c r="I38" s="117" t="s">
        <v>36</v>
      </c>
      <c r="J38" s="118"/>
      <c r="K38" s="119"/>
      <c r="L38" s="388">
        <f t="shared" si="18"/>
        <v>0</v>
      </c>
      <c r="M38" s="121" t="s">
        <v>36</v>
      </c>
      <c r="N38" s="117" t="s">
        <v>36</v>
      </c>
      <c r="O38" s="117" t="s">
        <v>36</v>
      </c>
      <c r="P38" s="122"/>
      <c r="Q38" s="2"/>
    </row>
    <row r="39" spans="1:17" ht="12.75" hidden="1" thickTop="1" x14ac:dyDescent="0.25">
      <c r="A39" s="62">
        <v>21395</v>
      </c>
      <c r="B39" s="111" t="s">
        <v>51</v>
      </c>
      <c r="C39" s="112">
        <f t="shared" si="11"/>
        <v>0</v>
      </c>
      <c r="D39" s="113" t="s">
        <v>36</v>
      </c>
      <c r="E39" s="114" t="s">
        <v>36</v>
      </c>
      <c r="F39" s="115" t="s">
        <v>36</v>
      </c>
      <c r="G39" s="116" t="s">
        <v>36</v>
      </c>
      <c r="H39" s="114" t="s">
        <v>36</v>
      </c>
      <c r="I39" s="117" t="s">
        <v>36</v>
      </c>
      <c r="J39" s="118"/>
      <c r="K39" s="119"/>
      <c r="L39" s="388">
        <f t="shared" si="18"/>
        <v>0</v>
      </c>
      <c r="M39" s="121" t="s">
        <v>36</v>
      </c>
      <c r="N39" s="117" t="s">
        <v>36</v>
      </c>
      <c r="O39" s="117" t="s">
        <v>36</v>
      </c>
      <c r="P39" s="122"/>
      <c r="Q39" s="2"/>
    </row>
    <row r="40" spans="1:17" ht="12.75" hidden="1" thickTop="1" x14ac:dyDescent="0.25">
      <c r="A40" s="62">
        <v>21399</v>
      </c>
      <c r="B40" s="111" t="s">
        <v>52</v>
      </c>
      <c r="C40" s="112">
        <f t="shared" si="11"/>
        <v>0</v>
      </c>
      <c r="D40" s="113" t="s">
        <v>36</v>
      </c>
      <c r="E40" s="114" t="s">
        <v>36</v>
      </c>
      <c r="F40" s="115" t="s">
        <v>36</v>
      </c>
      <c r="G40" s="116" t="s">
        <v>36</v>
      </c>
      <c r="H40" s="114" t="s">
        <v>36</v>
      </c>
      <c r="I40" s="117" t="s">
        <v>36</v>
      </c>
      <c r="J40" s="118"/>
      <c r="K40" s="119"/>
      <c r="L40" s="388">
        <f t="shared" si="18"/>
        <v>0</v>
      </c>
      <c r="M40" s="121" t="s">
        <v>36</v>
      </c>
      <c r="N40" s="117" t="s">
        <v>36</v>
      </c>
      <c r="O40" s="117" t="s">
        <v>36</v>
      </c>
      <c r="P40" s="122"/>
      <c r="Q40" s="2"/>
    </row>
    <row r="41" spans="1:17" s="33" customFormat="1" ht="36.75" hidden="1" customHeight="1" x14ac:dyDescent="0.25">
      <c r="A41" s="98">
        <v>21420</v>
      </c>
      <c r="B41" s="83" t="s">
        <v>53</v>
      </c>
      <c r="C41" s="136">
        <f>SUM(F41)</f>
        <v>0</v>
      </c>
      <c r="D41" s="137"/>
      <c r="E41" s="138"/>
      <c r="F41" s="386">
        <f>D41+E41</f>
        <v>0</v>
      </c>
      <c r="G41" s="88" t="s">
        <v>36</v>
      </c>
      <c r="H41" s="89" t="s">
        <v>36</v>
      </c>
      <c r="I41" s="90" t="s">
        <v>36</v>
      </c>
      <c r="J41" s="91" t="s">
        <v>36</v>
      </c>
      <c r="K41" s="89" t="s">
        <v>36</v>
      </c>
      <c r="L41" s="92" t="s">
        <v>36</v>
      </c>
      <c r="M41" s="93" t="s">
        <v>36</v>
      </c>
      <c r="N41" s="90" t="s">
        <v>36</v>
      </c>
      <c r="O41" s="90" t="s">
        <v>36</v>
      </c>
      <c r="P41" s="94"/>
      <c r="Q41" s="26"/>
    </row>
    <row r="42" spans="1:17" s="33" customFormat="1" ht="12.75" hidden="1" thickTop="1" x14ac:dyDescent="0.25">
      <c r="A42" s="139">
        <v>21490</v>
      </c>
      <c r="B42" s="140" t="s">
        <v>54</v>
      </c>
      <c r="C42" s="136">
        <f>SUM(F42,I42,L42)</f>
        <v>0</v>
      </c>
      <c r="D42" s="141">
        <f>D43</f>
        <v>0</v>
      </c>
      <c r="E42" s="142">
        <f t="shared" ref="E42" si="19">E43</f>
        <v>0</v>
      </c>
      <c r="F42" s="143">
        <f>F43</f>
        <v>0</v>
      </c>
      <c r="G42" s="144">
        <f t="shared" ref="G42:K42" si="20">G43</f>
        <v>0</v>
      </c>
      <c r="H42" s="142">
        <f t="shared" si="20"/>
        <v>0</v>
      </c>
      <c r="I42" s="145">
        <f t="shared" si="20"/>
        <v>0</v>
      </c>
      <c r="J42" s="141">
        <f t="shared" si="20"/>
        <v>0</v>
      </c>
      <c r="K42" s="142">
        <f t="shared" si="20"/>
        <v>0</v>
      </c>
      <c r="L42" s="143">
        <f>L43</f>
        <v>0</v>
      </c>
      <c r="M42" s="93" t="s">
        <v>36</v>
      </c>
      <c r="N42" s="90" t="s">
        <v>36</v>
      </c>
      <c r="O42" s="90" t="s">
        <v>36</v>
      </c>
      <c r="P42" s="94"/>
      <c r="Q42" s="26"/>
    </row>
    <row r="43" spans="1:17" s="33" customFormat="1" ht="12.75" hidden="1" thickTop="1" x14ac:dyDescent="0.25">
      <c r="A43" s="62">
        <v>21499</v>
      </c>
      <c r="B43" s="111" t="s">
        <v>55</v>
      </c>
      <c r="C43" s="146">
        <f>SUM(F43,I43,L43)</f>
        <v>0</v>
      </c>
      <c r="D43" s="147"/>
      <c r="E43" s="148"/>
      <c r="F43" s="387">
        <f>D43+E43</f>
        <v>0</v>
      </c>
      <c r="G43" s="149"/>
      <c r="H43" s="150"/>
      <c r="I43" s="390">
        <f>G43+H43</f>
        <v>0</v>
      </c>
      <c r="J43" s="152"/>
      <c r="K43" s="150"/>
      <c r="L43" s="387">
        <f>J43+K43</f>
        <v>0</v>
      </c>
      <c r="M43" s="134" t="s">
        <v>36</v>
      </c>
      <c r="N43" s="130" t="s">
        <v>36</v>
      </c>
      <c r="O43" s="130" t="s">
        <v>36</v>
      </c>
      <c r="P43" s="135"/>
      <c r="Q43" s="26"/>
    </row>
    <row r="44" spans="1:17" ht="12.75" hidden="1" thickTop="1" x14ac:dyDescent="0.25">
      <c r="A44" s="153">
        <v>23000</v>
      </c>
      <c r="B44" s="154" t="s">
        <v>56</v>
      </c>
      <c r="C44" s="136">
        <f>SUM(O44)</f>
        <v>0</v>
      </c>
      <c r="D44" s="155" t="s">
        <v>36</v>
      </c>
      <c r="E44" s="156" t="s">
        <v>36</v>
      </c>
      <c r="F44" s="157" t="s">
        <v>36</v>
      </c>
      <c r="G44" s="158" t="s">
        <v>36</v>
      </c>
      <c r="H44" s="156" t="s">
        <v>36</v>
      </c>
      <c r="I44" s="159" t="s">
        <v>36</v>
      </c>
      <c r="J44" s="155" t="s">
        <v>36</v>
      </c>
      <c r="K44" s="156" t="s">
        <v>36</v>
      </c>
      <c r="L44" s="157" t="s">
        <v>36</v>
      </c>
      <c r="M44" s="160">
        <f t="shared" ref="M44:N44" si="21">SUM(M45:M46)</f>
        <v>0</v>
      </c>
      <c r="N44" s="161">
        <f t="shared" si="21"/>
        <v>0</v>
      </c>
      <c r="O44" s="161">
        <f>SUM(O45:O46)</f>
        <v>0</v>
      </c>
      <c r="P44" s="162"/>
      <c r="Q44" s="2"/>
    </row>
    <row r="45" spans="1:17" ht="12.75" hidden="1" thickTop="1" x14ac:dyDescent="0.25">
      <c r="A45" s="163">
        <v>23410</v>
      </c>
      <c r="B45" s="164" t="s">
        <v>57</v>
      </c>
      <c r="C45" s="165">
        <f t="shared" ref="C45:C46" si="22">SUM(O45)</f>
        <v>0</v>
      </c>
      <c r="D45" s="166" t="s">
        <v>36</v>
      </c>
      <c r="E45" s="167" t="s">
        <v>36</v>
      </c>
      <c r="F45" s="168" t="s">
        <v>36</v>
      </c>
      <c r="G45" s="169" t="s">
        <v>36</v>
      </c>
      <c r="H45" s="167" t="s">
        <v>36</v>
      </c>
      <c r="I45" s="170" t="s">
        <v>36</v>
      </c>
      <c r="J45" s="166" t="s">
        <v>36</v>
      </c>
      <c r="K45" s="167" t="s">
        <v>36</v>
      </c>
      <c r="L45" s="168" t="s">
        <v>36</v>
      </c>
      <c r="M45" s="171"/>
      <c r="N45" s="172"/>
      <c r="O45" s="391">
        <f t="shared" ref="O45:O46" si="23">M45+N45</f>
        <v>0</v>
      </c>
      <c r="P45" s="174"/>
      <c r="Q45" s="2"/>
    </row>
    <row r="46" spans="1:17" ht="12.75" hidden="1" thickTop="1" x14ac:dyDescent="0.25">
      <c r="A46" s="163">
        <v>23510</v>
      </c>
      <c r="B46" s="164" t="s">
        <v>58</v>
      </c>
      <c r="C46" s="165">
        <f t="shared" si="22"/>
        <v>0</v>
      </c>
      <c r="D46" s="166" t="s">
        <v>36</v>
      </c>
      <c r="E46" s="167" t="s">
        <v>36</v>
      </c>
      <c r="F46" s="168" t="s">
        <v>36</v>
      </c>
      <c r="G46" s="169" t="s">
        <v>36</v>
      </c>
      <c r="H46" s="167" t="s">
        <v>36</v>
      </c>
      <c r="I46" s="170" t="s">
        <v>36</v>
      </c>
      <c r="J46" s="166" t="s">
        <v>36</v>
      </c>
      <c r="K46" s="167" t="s">
        <v>36</v>
      </c>
      <c r="L46" s="168" t="s">
        <v>36</v>
      </c>
      <c r="M46" s="171"/>
      <c r="N46" s="172"/>
      <c r="O46" s="391">
        <f t="shared" si="23"/>
        <v>0</v>
      </c>
      <c r="P46" s="174"/>
      <c r="Q46" s="2"/>
    </row>
    <row r="47" spans="1:17" ht="12.75" thickTop="1" x14ac:dyDescent="0.25">
      <c r="A47" s="175"/>
      <c r="B47" s="164"/>
      <c r="C47" s="176"/>
      <c r="D47" s="177"/>
      <c r="E47" s="358"/>
      <c r="F47" s="359"/>
      <c r="G47" s="169"/>
      <c r="H47" s="170"/>
      <c r="I47" s="359"/>
      <c r="J47" s="166"/>
      <c r="K47" s="167"/>
      <c r="L47" s="179"/>
      <c r="M47" s="180"/>
      <c r="N47" s="181"/>
      <c r="O47" s="173"/>
      <c r="P47" s="174"/>
      <c r="Q47" s="2"/>
    </row>
    <row r="48" spans="1:17" s="33" customFormat="1" x14ac:dyDescent="0.25">
      <c r="A48" s="182"/>
      <c r="B48" s="183" t="s">
        <v>59</v>
      </c>
      <c r="C48" s="184"/>
      <c r="D48" s="185"/>
      <c r="E48" s="360"/>
      <c r="F48" s="361"/>
      <c r="G48" s="188"/>
      <c r="H48" s="190"/>
      <c r="I48" s="361"/>
      <c r="J48" s="191"/>
      <c r="K48" s="189"/>
      <c r="L48" s="187"/>
      <c r="M48" s="188"/>
      <c r="N48" s="189"/>
      <c r="O48" s="190"/>
      <c r="P48" s="192"/>
      <c r="Q48" s="26"/>
    </row>
    <row r="49" spans="1:17" s="33" customFormat="1" ht="12.75" thickBot="1" x14ac:dyDescent="0.3">
      <c r="A49" s="193"/>
      <c r="B49" s="34" t="s">
        <v>60</v>
      </c>
      <c r="C49" s="194">
        <f t="shared" ref="C49:C112" si="24">SUM(F49,I49,L49,O49)</f>
        <v>294518</v>
      </c>
      <c r="D49" s="195">
        <f>SUM(D50,D281)</f>
        <v>248589</v>
      </c>
      <c r="E49" s="199">
        <f t="shared" ref="E49" si="25">SUM(E50,E281)</f>
        <v>45929</v>
      </c>
      <c r="F49" s="362">
        <f>SUM(F50,F281)</f>
        <v>294518</v>
      </c>
      <c r="G49" s="198">
        <f t="shared" ref="G49:O49" si="26">SUM(G50,G281)</f>
        <v>0</v>
      </c>
      <c r="H49" s="199">
        <f t="shared" si="26"/>
        <v>0</v>
      </c>
      <c r="I49" s="362">
        <f t="shared" si="26"/>
        <v>0</v>
      </c>
      <c r="J49" s="195">
        <f t="shared" si="26"/>
        <v>0</v>
      </c>
      <c r="K49" s="196">
        <f t="shared" si="26"/>
        <v>0</v>
      </c>
      <c r="L49" s="197">
        <f t="shared" si="26"/>
        <v>0</v>
      </c>
      <c r="M49" s="198">
        <f t="shared" si="26"/>
        <v>0</v>
      </c>
      <c r="N49" s="196">
        <f t="shared" si="26"/>
        <v>0</v>
      </c>
      <c r="O49" s="199">
        <f t="shared" si="26"/>
        <v>0</v>
      </c>
      <c r="P49" s="200"/>
      <c r="Q49" s="26"/>
    </row>
    <row r="50" spans="1:17" s="33" customFormat="1" ht="24.75" thickTop="1" x14ac:dyDescent="0.25">
      <c r="A50" s="201"/>
      <c r="B50" s="202" t="s">
        <v>61</v>
      </c>
      <c r="C50" s="203">
        <f t="shared" si="24"/>
        <v>294518</v>
      </c>
      <c r="D50" s="204">
        <f>SUM(D51,D193)</f>
        <v>248589</v>
      </c>
      <c r="E50" s="208">
        <f t="shared" ref="E50" si="27">SUM(E51,E193)</f>
        <v>45929</v>
      </c>
      <c r="F50" s="363">
        <f>SUM(F51,F193)</f>
        <v>294518</v>
      </c>
      <c r="G50" s="207">
        <f t="shared" ref="G50:O50" si="28">SUM(G51,G193)</f>
        <v>0</v>
      </c>
      <c r="H50" s="208">
        <f t="shared" si="28"/>
        <v>0</v>
      </c>
      <c r="I50" s="363">
        <f t="shared" si="28"/>
        <v>0</v>
      </c>
      <c r="J50" s="204">
        <f t="shared" si="28"/>
        <v>0</v>
      </c>
      <c r="K50" s="205">
        <f t="shared" si="28"/>
        <v>0</v>
      </c>
      <c r="L50" s="206">
        <f t="shared" si="28"/>
        <v>0</v>
      </c>
      <c r="M50" s="207">
        <f t="shared" si="28"/>
        <v>0</v>
      </c>
      <c r="N50" s="205">
        <f t="shared" si="28"/>
        <v>0</v>
      </c>
      <c r="O50" s="208">
        <f t="shared" si="28"/>
        <v>0</v>
      </c>
      <c r="P50" s="209"/>
      <c r="Q50" s="26"/>
    </row>
    <row r="51" spans="1:17" s="33" customFormat="1" ht="24" x14ac:dyDescent="0.25">
      <c r="A51" s="210"/>
      <c r="B51" s="24" t="s">
        <v>62</v>
      </c>
      <c r="C51" s="211">
        <f t="shared" si="24"/>
        <v>61181</v>
      </c>
      <c r="D51" s="212">
        <f>SUM(D52,D74,D172,D186)</f>
        <v>61181</v>
      </c>
      <c r="E51" s="216">
        <f t="shared" ref="E51" si="29">SUM(E52,E74,E172,E186)</f>
        <v>0</v>
      </c>
      <c r="F51" s="364">
        <f>SUM(F52,F74,F172,F186)</f>
        <v>61181</v>
      </c>
      <c r="G51" s="215">
        <f t="shared" ref="G51:O51" si="30">SUM(G52,G74,G172,G186)</f>
        <v>0</v>
      </c>
      <c r="H51" s="216">
        <f t="shared" si="30"/>
        <v>0</v>
      </c>
      <c r="I51" s="364">
        <f t="shared" si="30"/>
        <v>0</v>
      </c>
      <c r="J51" s="212">
        <f t="shared" si="30"/>
        <v>0</v>
      </c>
      <c r="K51" s="213">
        <f t="shared" si="30"/>
        <v>0</v>
      </c>
      <c r="L51" s="214">
        <f t="shared" si="30"/>
        <v>0</v>
      </c>
      <c r="M51" s="215">
        <f t="shared" si="30"/>
        <v>0</v>
      </c>
      <c r="N51" s="213">
        <f t="shared" si="30"/>
        <v>0</v>
      </c>
      <c r="O51" s="216">
        <f t="shared" si="30"/>
        <v>0</v>
      </c>
      <c r="P51" s="217"/>
      <c r="Q51" s="26"/>
    </row>
    <row r="52" spans="1:17" s="33" customFormat="1" hidden="1" x14ac:dyDescent="0.25">
      <c r="A52" s="218">
        <v>1000</v>
      </c>
      <c r="B52" s="218" t="s">
        <v>63</v>
      </c>
      <c r="C52" s="219">
        <f t="shared" si="24"/>
        <v>0</v>
      </c>
      <c r="D52" s="220">
        <f>SUM(D53,D66)</f>
        <v>0</v>
      </c>
      <c r="E52" s="221">
        <f t="shared" ref="E52" si="31">SUM(E53,E66)</f>
        <v>0</v>
      </c>
      <c r="F52" s="222">
        <f>SUM(F53,F66)</f>
        <v>0</v>
      </c>
      <c r="G52" s="223">
        <f t="shared" ref="G52:O52" si="32">SUM(G53,G66)</f>
        <v>0</v>
      </c>
      <c r="H52" s="221">
        <f t="shared" si="32"/>
        <v>0</v>
      </c>
      <c r="I52" s="224">
        <f t="shared" si="32"/>
        <v>0</v>
      </c>
      <c r="J52" s="220">
        <f t="shared" si="32"/>
        <v>0</v>
      </c>
      <c r="K52" s="221">
        <f t="shared" si="32"/>
        <v>0</v>
      </c>
      <c r="L52" s="222">
        <f t="shared" si="32"/>
        <v>0</v>
      </c>
      <c r="M52" s="223">
        <f t="shared" si="32"/>
        <v>0</v>
      </c>
      <c r="N52" s="221">
        <f t="shared" si="32"/>
        <v>0</v>
      </c>
      <c r="O52" s="224">
        <f t="shared" si="32"/>
        <v>0</v>
      </c>
      <c r="P52" s="225"/>
      <c r="Q52" s="26"/>
    </row>
    <row r="53" spans="1:17" hidden="1" x14ac:dyDescent="0.25">
      <c r="A53" s="83">
        <v>1100</v>
      </c>
      <c r="B53" s="226" t="s">
        <v>64</v>
      </c>
      <c r="C53" s="84">
        <f t="shared" si="24"/>
        <v>0</v>
      </c>
      <c r="D53" s="95">
        <f>SUM(D54,D57,D65)</f>
        <v>0</v>
      </c>
      <c r="E53" s="96">
        <f t="shared" ref="E53" si="33">SUM(E54,E57,E65)</f>
        <v>0</v>
      </c>
      <c r="F53" s="97">
        <f>SUM(F54,F57,F65)</f>
        <v>0</v>
      </c>
      <c r="G53" s="227">
        <f t="shared" ref="G53:N53" si="34">SUM(G54,G57,G65)</f>
        <v>0</v>
      </c>
      <c r="H53" s="96">
        <f t="shared" si="34"/>
        <v>0</v>
      </c>
      <c r="I53" s="228">
        <f t="shared" si="34"/>
        <v>0</v>
      </c>
      <c r="J53" s="95">
        <f t="shared" si="34"/>
        <v>0</v>
      </c>
      <c r="K53" s="96">
        <f t="shared" si="34"/>
        <v>0</v>
      </c>
      <c r="L53" s="97">
        <f t="shared" si="34"/>
        <v>0</v>
      </c>
      <c r="M53" s="227">
        <f t="shared" si="34"/>
        <v>0</v>
      </c>
      <c r="N53" s="96">
        <f t="shared" si="34"/>
        <v>0</v>
      </c>
      <c r="O53" s="228">
        <f>SUM(O54,O57,O65)</f>
        <v>0</v>
      </c>
      <c r="P53" s="229"/>
      <c r="Q53" s="2"/>
    </row>
    <row r="54" spans="1:17" hidden="1" x14ac:dyDescent="0.25">
      <c r="A54" s="230">
        <v>1110</v>
      </c>
      <c r="B54" s="164" t="s">
        <v>65</v>
      </c>
      <c r="C54" s="176">
        <f>SUM(F54,I54,L54,O54)</f>
        <v>0</v>
      </c>
      <c r="D54" s="177">
        <f>SUM(D55:D56)</f>
        <v>0</v>
      </c>
      <c r="E54" s="178">
        <f>SUM(E55:E56)</f>
        <v>0</v>
      </c>
      <c r="F54" s="233">
        <f>SUM(F55:F56)</f>
        <v>0</v>
      </c>
      <c r="G54" s="234">
        <f t="shared" ref="G54:H54" si="35">SUM(G55:G56)</f>
        <v>0</v>
      </c>
      <c r="H54" s="232">
        <f t="shared" si="35"/>
        <v>0</v>
      </c>
      <c r="I54" s="235">
        <f>SUM(I55:I56)</f>
        <v>0</v>
      </c>
      <c r="J54" s="231">
        <f t="shared" ref="J54:K54" si="36">SUM(J55:J56)</f>
        <v>0</v>
      </c>
      <c r="K54" s="232">
        <f t="shared" si="36"/>
        <v>0</v>
      </c>
      <c r="L54" s="233">
        <f>SUM(L55:L56)</f>
        <v>0</v>
      </c>
      <c r="M54" s="234">
        <f t="shared" ref="M54:N54" si="37">SUM(M55:M56)</f>
        <v>0</v>
      </c>
      <c r="N54" s="232">
        <f t="shared" si="37"/>
        <v>0</v>
      </c>
      <c r="O54" s="235">
        <f>SUM(O55:O56)</f>
        <v>0</v>
      </c>
      <c r="P54" s="236"/>
      <c r="Q54" s="2"/>
    </row>
    <row r="55" spans="1:17" hidden="1" x14ac:dyDescent="0.25">
      <c r="A55" s="53">
        <v>1111</v>
      </c>
      <c r="B55" s="99" t="s">
        <v>66</v>
      </c>
      <c r="C55" s="100">
        <f t="shared" si="24"/>
        <v>0</v>
      </c>
      <c r="D55" s="152">
        <v>0</v>
      </c>
      <c r="E55" s="150"/>
      <c r="F55" s="387">
        <f>D55+E55</f>
        <v>0</v>
      </c>
      <c r="G55" s="149"/>
      <c r="H55" s="150"/>
      <c r="I55" s="390">
        <f>G55+H55</f>
        <v>0</v>
      </c>
      <c r="J55" s="152"/>
      <c r="K55" s="150"/>
      <c r="L55" s="387">
        <f>J55+K55</f>
        <v>0</v>
      </c>
      <c r="M55" s="149"/>
      <c r="N55" s="150"/>
      <c r="O55" s="390">
        <f>M55+N55</f>
        <v>0</v>
      </c>
      <c r="P55" s="237"/>
      <c r="Q55" s="2"/>
    </row>
    <row r="56" spans="1:17" ht="24" hidden="1" customHeight="1" x14ac:dyDescent="0.25">
      <c r="A56" s="62">
        <v>1119</v>
      </c>
      <c r="B56" s="111" t="s">
        <v>67</v>
      </c>
      <c r="C56" s="112">
        <f t="shared" si="24"/>
        <v>0</v>
      </c>
      <c r="D56" s="238">
        <v>0</v>
      </c>
      <c r="E56" s="239"/>
      <c r="F56" s="388">
        <f>D56+E56</f>
        <v>0</v>
      </c>
      <c r="G56" s="240"/>
      <c r="H56" s="239"/>
      <c r="I56" s="367">
        <f>G56+H56</f>
        <v>0</v>
      </c>
      <c r="J56" s="238"/>
      <c r="K56" s="239"/>
      <c r="L56" s="388">
        <f>J56+K56</f>
        <v>0</v>
      </c>
      <c r="M56" s="240"/>
      <c r="N56" s="239"/>
      <c r="O56" s="367">
        <f>M56+N56</f>
        <v>0</v>
      </c>
      <c r="P56" s="242"/>
      <c r="Q56" s="2"/>
    </row>
    <row r="57" spans="1:17" ht="23.25" hidden="1" customHeight="1" x14ac:dyDescent="0.25">
      <c r="A57" s="243">
        <v>1140</v>
      </c>
      <c r="B57" s="111" t="s">
        <v>68</v>
      </c>
      <c r="C57" s="112">
        <f t="shared" si="24"/>
        <v>0</v>
      </c>
      <c r="D57" s="244">
        <f>SUM(D58:D64)</f>
        <v>0</v>
      </c>
      <c r="E57" s="245">
        <f t="shared" ref="E57" si="38">SUM(E58:E64)</f>
        <v>0</v>
      </c>
      <c r="F57" s="120">
        <f>SUM(F58:F64)</f>
        <v>0</v>
      </c>
      <c r="G57" s="246">
        <f t="shared" ref="G57:N57" si="39">SUM(G58:G64)</f>
        <v>0</v>
      </c>
      <c r="H57" s="245">
        <f t="shared" si="39"/>
        <v>0</v>
      </c>
      <c r="I57" s="241">
        <f t="shared" si="39"/>
        <v>0</v>
      </c>
      <c r="J57" s="244">
        <f t="shared" si="39"/>
        <v>0</v>
      </c>
      <c r="K57" s="245">
        <f t="shared" si="39"/>
        <v>0</v>
      </c>
      <c r="L57" s="120">
        <f t="shared" si="39"/>
        <v>0</v>
      </c>
      <c r="M57" s="246">
        <f t="shared" si="39"/>
        <v>0</v>
      </c>
      <c r="N57" s="245">
        <f t="shared" si="39"/>
        <v>0</v>
      </c>
      <c r="O57" s="241">
        <f>SUM(O58:O64)</f>
        <v>0</v>
      </c>
      <c r="P57" s="242"/>
      <c r="Q57" s="2"/>
    </row>
    <row r="58" spans="1:17" hidden="1" x14ac:dyDescent="0.25">
      <c r="A58" s="62">
        <v>1141</v>
      </c>
      <c r="B58" s="111" t="s">
        <v>69</v>
      </c>
      <c r="C58" s="112">
        <f t="shared" si="24"/>
        <v>0</v>
      </c>
      <c r="D58" s="238">
        <v>0</v>
      </c>
      <c r="E58" s="239"/>
      <c r="F58" s="388">
        <f t="shared" ref="F58:F65" si="40">D58+E58</f>
        <v>0</v>
      </c>
      <c r="G58" s="240"/>
      <c r="H58" s="239"/>
      <c r="I58" s="367">
        <f t="shared" ref="I58:I65" si="41">G58+H58</f>
        <v>0</v>
      </c>
      <c r="J58" s="238"/>
      <c r="K58" s="239"/>
      <c r="L58" s="388">
        <f t="shared" ref="L58:L65" si="42">J58+K58</f>
        <v>0</v>
      </c>
      <c r="M58" s="240"/>
      <c r="N58" s="239"/>
      <c r="O58" s="367">
        <f t="shared" ref="O58:O65" si="43">M58+N58</f>
        <v>0</v>
      </c>
      <c r="P58" s="242"/>
      <c r="Q58" s="2"/>
    </row>
    <row r="59" spans="1:17" ht="24.75" hidden="1" customHeight="1" x14ac:dyDescent="0.25">
      <c r="A59" s="62">
        <v>1142</v>
      </c>
      <c r="B59" s="111" t="s">
        <v>70</v>
      </c>
      <c r="C59" s="112">
        <f t="shared" si="24"/>
        <v>0</v>
      </c>
      <c r="D59" s="238">
        <v>0</v>
      </c>
      <c r="E59" s="239"/>
      <c r="F59" s="388">
        <f t="shared" si="40"/>
        <v>0</v>
      </c>
      <c r="G59" s="240"/>
      <c r="H59" s="239"/>
      <c r="I59" s="367">
        <f t="shared" si="41"/>
        <v>0</v>
      </c>
      <c r="J59" s="238"/>
      <c r="K59" s="239"/>
      <c r="L59" s="388">
        <f t="shared" si="42"/>
        <v>0</v>
      </c>
      <c r="M59" s="240"/>
      <c r="N59" s="239"/>
      <c r="O59" s="367">
        <f t="shared" si="43"/>
        <v>0</v>
      </c>
      <c r="P59" s="242"/>
      <c r="Q59" s="2"/>
    </row>
    <row r="60" spans="1:17" ht="24" hidden="1" x14ac:dyDescent="0.25">
      <c r="A60" s="62">
        <v>1145</v>
      </c>
      <c r="B60" s="111" t="s">
        <v>71</v>
      </c>
      <c r="C60" s="112">
        <f t="shared" si="24"/>
        <v>0</v>
      </c>
      <c r="D60" s="238">
        <v>0</v>
      </c>
      <c r="E60" s="239"/>
      <c r="F60" s="388">
        <f t="shared" si="40"/>
        <v>0</v>
      </c>
      <c r="G60" s="240"/>
      <c r="H60" s="239"/>
      <c r="I60" s="367">
        <f t="shared" si="41"/>
        <v>0</v>
      </c>
      <c r="J60" s="238"/>
      <c r="K60" s="239"/>
      <c r="L60" s="388">
        <f t="shared" si="42"/>
        <v>0</v>
      </c>
      <c r="M60" s="240"/>
      <c r="N60" s="239"/>
      <c r="O60" s="367">
        <f t="shared" si="43"/>
        <v>0</v>
      </c>
      <c r="P60" s="242"/>
      <c r="Q60" s="2"/>
    </row>
    <row r="61" spans="1:17" ht="27.75" hidden="1" customHeight="1" x14ac:dyDescent="0.25">
      <c r="A61" s="62">
        <v>1146</v>
      </c>
      <c r="B61" s="111" t="s">
        <v>72</v>
      </c>
      <c r="C61" s="112">
        <f t="shared" si="24"/>
        <v>0</v>
      </c>
      <c r="D61" s="238">
        <v>0</v>
      </c>
      <c r="E61" s="239"/>
      <c r="F61" s="388">
        <f t="shared" si="40"/>
        <v>0</v>
      </c>
      <c r="G61" s="240"/>
      <c r="H61" s="239"/>
      <c r="I61" s="367">
        <f t="shared" si="41"/>
        <v>0</v>
      </c>
      <c r="J61" s="238"/>
      <c r="K61" s="239"/>
      <c r="L61" s="388">
        <f t="shared" si="42"/>
        <v>0</v>
      </c>
      <c r="M61" s="240"/>
      <c r="N61" s="239"/>
      <c r="O61" s="367">
        <f t="shared" si="43"/>
        <v>0</v>
      </c>
      <c r="P61" s="242"/>
      <c r="Q61" s="2"/>
    </row>
    <row r="62" spans="1:17" hidden="1" x14ac:dyDescent="0.25">
      <c r="A62" s="62">
        <v>1147</v>
      </c>
      <c r="B62" s="111" t="s">
        <v>73</v>
      </c>
      <c r="C62" s="112">
        <f t="shared" si="24"/>
        <v>0</v>
      </c>
      <c r="D62" s="238">
        <v>0</v>
      </c>
      <c r="E62" s="239"/>
      <c r="F62" s="388">
        <f t="shared" si="40"/>
        <v>0</v>
      </c>
      <c r="G62" s="240"/>
      <c r="H62" s="239"/>
      <c r="I62" s="367">
        <f t="shared" si="41"/>
        <v>0</v>
      </c>
      <c r="J62" s="238"/>
      <c r="K62" s="239"/>
      <c r="L62" s="388">
        <f t="shared" si="42"/>
        <v>0</v>
      </c>
      <c r="M62" s="240"/>
      <c r="N62" s="239"/>
      <c r="O62" s="367">
        <f t="shared" si="43"/>
        <v>0</v>
      </c>
      <c r="P62" s="242"/>
      <c r="Q62" s="2"/>
    </row>
    <row r="63" spans="1:17" hidden="1" x14ac:dyDescent="0.25">
      <c r="A63" s="62">
        <v>1148</v>
      </c>
      <c r="B63" s="111" t="s">
        <v>74</v>
      </c>
      <c r="C63" s="112">
        <f t="shared" si="24"/>
        <v>0</v>
      </c>
      <c r="D63" s="238">
        <v>0</v>
      </c>
      <c r="E63" s="239"/>
      <c r="F63" s="388">
        <f t="shared" si="40"/>
        <v>0</v>
      </c>
      <c r="G63" s="240"/>
      <c r="H63" s="239"/>
      <c r="I63" s="367">
        <f t="shared" si="41"/>
        <v>0</v>
      </c>
      <c r="J63" s="238"/>
      <c r="K63" s="239"/>
      <c r="L63" s="388">
        <f t="shared" si="42"/>
        <v>0</v>
      </c>
      <c r="M63" s="240"/>
      <c r="N63" s="239"/>
      <c r="O63" s="367">
        <f t="shared" si="43"/>
        <v>0</v>
      </c>
      <c r="P63" s="242"/>
      <c r="Q63" s="2"/>
    </row>
    <row r="64" spans="1:17" ht="24" hidden="1" x14ac:dyDescent="0.25">
      <c r="A64" s="62">
        <v>1149</v>
      </c>
      <c r="B64" s="111" t="s">
        <v>75</v>
      </c>
      <c r="C64" s="112">
        <f t="shared" si="24"/>
        <v>0</v>
      </c>
      <c r="D64" s="238">
        <v>0</v>
      </c>
      <c r="E64" s="239"/>
      <c r="F64" s="388">
        <f t="shared" si="40"/>
        <v>0</v>
      </c>
      <c r="G64" s="240"/>
      <c r="H64" s="239"/>
      <c r="I64" s="367">
        <f t="shared" si="41"/>
        <v>0</v>
      </c>
      <c r="J64" s="238"/>
      <c r="K64" s="239"/>
      <c r="L64" s="388">
        <f t="shared" si="42"/>
        <v>0</v>
      </c>
      <c r="M64" s="240"/>
      <c r="N64" s="239"/>
      <c r="O64" s="367">
        <f t="shared" si="43"/>
        <v>0</v>
      </c>
      <c r="P64" s="242"/>
      <c r="Q64" s="2"/>
    </row>
    <row r="65" spans="1:17" ht="24" hidden="1" x14ac:dyDescent="0.25">
      <c r="A65" s="230">
        <v>1150</v>
      </c>
      <c r="B65" s="164" t="s">
        <v>76</v>
      </c>
      <c r="C65" s="176">
        <f t="shared" si="24"/>
        <v>0</v>
      </c>
      <c r="D65" s="177">
        <v>0</v>
      </c>
      <c r="E65" s="178"/>
      <c r="F65" s="392">
        <f t="shared" si="40"/>
        <v>0</v>
      </c>
      <c r="G65" s="247"/>
      <c r="H65" s="178"/>
      <c r="I65" s="358">
        <f t="shared" si="41"/>
        <v>0</v>
      </c>
      <c r="J65" s="177"/>
      <c r="K65" s="178"/>
      <c r="L65" s="392">
        <f t="shared" si="42"/>
        <v>0</v>
      </c>
      <c r="M65" s="247"/>
      <c r="N65" s="178"/>
      <c r="O65" s="358">
        <f t="shared" si="43"/>
        <v>0</v>
      </c>
      <c r="P65" s="236"/>
      <c r="Q65" s="2"/>
    </row>
    <row r="66" spans="1:17" ht="24" hidden="1" x14ac:dyDescent="0.25">
      <c r="A66" s="83">
        <v>1200</v>
      </c>
      <c r="B66" s="226" t="s">
        <v>77</v>
      </c>
      <c r="C66" s="84">
        <f t="shared" si="24"/>
        <v>0</v>
      </c>
      <c r="D66" s="95">
        <f>SUM(D67:D68)</f>
        <v>0</v>
      </c>
      <c r="E66" s="96">
        <f t="shared" ref="E66" si="44">SUM(E67:E68)</f>
        <v>0</v>
      </c>
      <c r="F66" s="97">
        <f>SUM(F67:F68)</f>
        <v>0</v>
      </c>
      <c r="G66" s="227">
        <f t="shared" ref="G66:N66" si="45">SUM(G67:G68)</f>
        <v>0</v>
      </c>
      <c r="H66" s="96">
        <f t="shared" si="45"/>
        <v>0</v>
      </c>
      <c r="I66" s="228">
        <f t="shared" si="45"/>
        <v>0</v>
      </c>
      <c r="J66" s="95">
        <f t="shared" si="45"/>
        <v>0</v>
      </c>
      <c r="K66" s="96">
        <f t="shared" si="45"/>
        <v>0</v>
      </c>
      <c r="L66" s="97">
        <f t="shared" si="45"/>
        <v>0</v>
      </c>
      <c r="M66" s="227">
        <f t="shared" si="45"/>
        <v>0</v>
      </c>
      <c r="N66" s="96">
        <f t="shared" si="45"/>
        <v>0</v>
      </c>
      <c r="O66" s="228">
        <f>SUM(O67:O68)</f>
        <v>0</v>
      </c>
      <c r="P66" s="249"/>
      <c r="Q66" s="2"/>
    </row>
    <row r="67" spans="1:17" ht="24" hidden="1" x14ac:dyDescent="0.25">
      <c r="A67" s="629">
        <v>1210</v>
      </c>
      <c r="B67" s="99" t="s">
        <v>78</v>
      </c>
      <c r="C67" s="100">
        <f t="shared" si="24"/>
        <v>0</v>
      </c>
      <c r="D67" s="152">
        <v>0</v>
      </c>
      <c r="E67" s="150"/>
      <c r="F67" s="387">
        <f>D67+E67</f>
        <v>0</v>
      </c>
      <c r="G67" s="149"/>
      <c r="H67" s="150"/>
      <c r="I67" s="390">
        <f>G67+H67</f>
        <v>0</v>
      </c>
      <c r="J67" s="152"/>
      <c r="K67" s="150"/>
      <c r="L67" s="387">
        <f>J67+K67</f>
        <v>0</v>
      </c>
      <c r="M67" s="149"/>
      <c r="N67" s="150"/>
      <c r="O67" s="390">
        <f>M67+N67</f>
        <v>0</v>
      </c>
      <c r="P67" s="237"/>
      <c r="Q67" s="2"/>
    </row>
    <row r="68" spans="1:17" ht="24" hidden="1" x14ac:dyDescent="0.25">
      <c r="A68" s="243">
        <v>1220</v>
      </c>
      <c r="B68" s="111" t="s">
        <v>79</v>
      </c>
      <c r="C68" s="112">
        <f t="shared" si="24"/>
        <v>0</v>
      </c>
      <c r="D68" s="244">
        <f>SUM(D69:D73)</f>
        <v>0</v>
      </c>
      <c r="E68" s="245">
        <f t="shared" ref="E68" si="46">SUM(E69:E73)</f>
        <v>0</v>
      </c>
      <c r="F68" s="120">
        <f>SUM(F69:F73)</f>
        <v>0</v>
      </c>
      <c r="G68" s="246">
        <f t="shared" ref="G68:O68" si="47">SUM(G69:G73)</f>
        <v>0</v>
      </c>
      <c r="H68" s="245">
        <f t="shared" si="47"/>
        <v>0</v>
      </c>
      <c r="I68" s="241">
        <f t="shared" si="47"/>
        <v>0</v>
      </c>
      <c r="J68" s="244">
        <f t="shared" si="47"/>
        <v>0</v>
      </c>
      <c r="K68" s="245">
        <f t="shared" si="47"/>
        <v>0</v>
      </c>
      <c r="L68" s="120">
        <f t="shared" si="47"/>
        <v>0</v>
      </c>
      <c r="M68" s="246">
        <f t="shared" si="47"/>
        <v>0</v>
      </c>
      <c r="N68" s="245">
        <f t="shared" si="47"/>
        <v>0</v>
      </c>
      <c r="O68" s="241">
        <f t="shared" si="47"/>
        <v>0</v>
      </c>
      <c r="P68" s="242"/>
      <c r="Q68" s="2"/>
    </row>
    <row r="69" spans="1:17" ht="36" hidden="1" x14ac:dyDescent="0.25">
      <c r="A69" s="62">
        <v>1221</v>
      </c>
      <c r="B69" s="111" t="s">
        <v>80</v>
      </c>
      <c r="C69" s="112">
        <f t="shared" si="24"/>
        <v>0</v>
      </c>
      <c r="D69" s="238">
        <v>0</v>
      </c>
      <c r="E69" s="239"/>
      <c r="F69" s="388">
        <f t="shared" ref="F69:F73" si="48">D69+E69</f>
        <v>0</v>
      </c>
      <c r="G69" s="240"/>
      <c r="H69" s="239"/>
      <c r="I69" s="367">
        <f t="shared" ref="I69:I73" si="49">G69+H69</f>
        <v>0</v>
      </c>
      <c r="J69" s="238"/>
      <c r="K69" s="239"/>
      <c r="L69" s="388">
        <f t="shared" ref="L69:L73" si="50">J69+K69</f>
        <v>0</v>
      </c>
      <c r="M69" s="240"/>
      <c r="N69" s="239"/>
      <c r="O69" s="367">
        <f t="shared" ref="O69:O73" si="51">M69+N69</f>
        <v>0</v>
      </c>
      <c r="P69" s="242"/>
      <c r="Q69" s="2"/>
    </row>
    <row r="70" spans="1:17" hidden="1" x14ac:dyDescent="0.25">
      <c r="A70" s="62">
        <v>1223</v>
      </c>
      <c r="B70" s="111" t="s">
        <v>81</v>
      </c>
      <c r="C70" s="112">
        <f t="shared" si="24"/>
        <v>0</v>
      </c>
      <c r="D70" s="238">
        <v>0</v>
      </c>
      <c r="E70" s="239"/>
      <c r="F70" s="388">
        <f t="shared" si="48"/>
        <v>0</v>
      </c>
      <c r="G70" s="240"/>
      <c r="H70" s="239"/>
      <c r="I70" s="367">
        <f t="shared" si="49"/>
        <v>0</v>
      </c>
      <c r="J70" s="238"/>
      <c r="K70" s="239"/>
      <c r="L70" s="388">
        <f t="shared" si="50"/>
        <v>0</v>
      </c>
      <c r="M70" s="240"/>
      <c r="N70" s="239"/>
      <c r="O70" s="367">
        <f t="shared" si="51"/>
        <v>0</v>
      </c>
      <c r="P70" s="242"/>
      <c r="Q70" s="2"/>
    </row>
    <row r="71" spans="1:17" hidden="1" x14ac:dyDescent="0.25">
      <c r="A71" s="62">
        <v>1225</v>
      </c>
      <c r="B71" s="111" t="s">
        <v>82</v>
      </c>
      <c r="C71" s="112">
        <f t="shared" si="24"/>
        <v>0</v>
      </c>
      <c r="D71" s="238">
        <v>0</v>
      </c>
      <c r="E71" s="239"/>
      <c r="F71" s="388">
        <f t="shared" si="48"/>
        <v>0</v>
      </c>
      <c r="G71" s="240"/>
      <c r="H71" s="239"/>
      <c r="I71" s="367">
        <f t="shared" si="49"/>
        <v>0</v>
      </c>
      <c r="J71" s="238"/>
      <c r="K71" s="239"/>
      <c r="L71" s="388">
        <f t="shared" si="50"/>
        <v>0</v>
      </c>
      <c r="M71" s="240"/>
      <c r="N71" s="239"/>
      <c r="O71" s="367">
        <f t="shared" si="51"/>
        <v>0</v>
      </c>
      <c r="P71" s="242"/>
      <c r="Q71" s="2"/>
    </row>
    <row r="72" spans="1:17" ht="24" hidden="1" x14ac:dyDescent="0.25">
      <c r="A72" s="62">
        <v>1227</v>
      </c>
      <c r="B72" s="111" t="s">
        <v>83</v>
      </c>
      <c r="C72" s="112">
        <f t="shared" si="24"/>
        <v>0</v>
      </c>
      <c r="D72" s="238">
        <v>0</v>
      </c>
      <c r="E72" s="239"/>
      <c r="F72" s="388">
        <f t="shared" si="48"/>
        <v>0</v>
      </c>
      <c r="G72" s="240"/>
      <c r="H72" s="239"/>
      <c r="I72" s="367">
        <f t="shared" si="49"/>
        <v>0</v>
      </c>
      <c r="J72" s="238"/>
      <c r="K72" s="239"/>
      <c r="L72" s="388">
        <f t="shared" si="50"/>
        <v>0</v>
      </c>
      <c r="M72" s="240"/>
      <c r="N72" s="239"/>
      <c r="O72" s="367">
        <f t="shared" si="51"/>
        <v>0</v>
      </c>
      <c r="P72" s="242"/>
      <c r="Q72" s="2"/>
    </row>
    <row r="73" spans="1:17" ht="36" hidden="1" x14ac:dyDescent="0.25">
      <c r="A73" s="62">
        <v>1228</v>
      </c>
      <c r="B73" s="111" t="s">
        <v>84</v>
      </c>
      <c r="C73" s="112">
        <f t="shared" si="24"/>
        <v>0</v>
      </c>
      <c r="D73" s="238">
        <v>0</v>
      </c>
      <c r="E73" s="239"/>
      <c r="F73" s="388">
        <f t="shared" si="48"/>
        <v>0</v>
      </c>
      <c r="G73" s="240"/>
      <c r="H73" s="239"/>
      <c r="I73" s="367">
        <f t="shared" si="49"/>
        <v>0</v>
      </c>
      <c r="J73" s="238"/>
      <c r="K73" s="239"/>
      <c r="L73" s="388">
        <f t="shared" si="50"/>
        <v>0</v>
      </c>
      <c r="M73" s="240"/>
      <c r="N73" s="239"/>
      <c r="O73" s="367">
        <f t="shared" si="51"/>
        <v>0</v>
      </c>
      <c r="P73" s="242"/>
      <c r="Q73" s="2"/>
    </row>
    <row r="74" spans="1:17" x14ac:dyDescent="0.25">
      <c r="A74" s="218">
        <v>2000</v>
      </c>
      <c r="B74" s="218" t="s">
        <v>85</v>
      </c>
      <c r="C74" s="219">
        <f t="shared" si="24"/>
        <v>61181</v>
      </c>
      <c r="D74" s="220">
        <f>SUM(D75,D82,D129,D163,D164,D171)</f>
        <v>61181</v>
      </c>
      <c r="E74" s="224">
        <f t="shared" ref="E74" si="52">SUM(E75,E82,E129,E163,E164,E171)</f>
        <v>0</v>
      </c>
      <c r="F74" s="365">
        <f>SUM(F75,F82,F129,F163,F164,F171)</f>
        <v>61181</v>
      </c>
      <c r="G74" s="223">
        <f t="shared" ref="G74:O74" si="53">SUM(G75,G82,G129,G163,G164,G171)</f>
        <v>0</v>
      </c>
      <c r="H74" s="224">
        <f t="shared" si="53"/>
        <v>0</v>
      </c>
      <c r="I74" s="365">
        <f t="shared" si="53"/>
        <v>0</v>
      </c>
      <c r="J74" s="220">
        <f t="shared" si="53"/>
        <v>0</v>
      </c>
      <c r="K74" s="221">
        <f t="shared" si="53"/>
        <v>0</v>
      </c>
      <c r="L74" s="222">
        <f t="shared" si="53"/>
        <v>0</v>
      </c>
      <c r="M74" s="223">
        <f t="shared" si="53"/>
        <v>0</v>
      </c>
      <c r="N74" s="221">
        <f t="shared" si="53"/>
        <v>0</v>
      </c>
      <c r="O74" s="224">
        <f t="shared" si="53"/>
        <v>0</v>
      </c>
      <c r="P74" s="225"/>
      <c r="Q74" s="2"/>
    </row>
    <row r="75" spans="1:17" ht="24" hidden="1" x14ac:dyDescent="0.25">
      <c r="A75" s="83">
        <v>2100</v>
      </c>
      <c r="B75" s="226" t="s">
        <v>86</v>
      </c>
      <c r="C75" s="84">
        <f t="shared" si="24"/>
        <v>0</v>
      </c>
      <c r="D75" s="95">
        <f>SUM(D76,D79)</f>
        <v>0</v>
      </c>
      <c r="E75" s="96">
        <f t="shared" ref="E75" si="54">SUM(E76,E79)</f>
        <v>0</v>
      </c>
      <c r="F75" s="97">
        <f>SUM(F76,F79)</f>
        <v>0</v>
      </c>
      <c r="G75" s="227">
        <f t="shared" ref="G75:O75" si="55">SUM(G76,G79)</f>
        <v>0</v>
      </c>
      <c r="H75" s="96">
        <f t="shared" si="55"/>
        <v>0</v>
      </c>
      <c r="I75" s="228">
        <f t="shared" si="55"/>
        <v>0</v>
      </c>
      <c r="J75" s="95">
        <f t="shared" si="55"/>
        <v>0</v>
      </c>
      <c r="K75" s="96">
        <f t="shared" si="55"/>
        <v>0</v>
      </c>
      <c r="L75" s="97">
        <f t="shared" si="55"/>
        <v>0</v>
      </c>
      <c r="M75" s="227">
        <f t="shared" si="55"/>
        <v>0</v>
      </c>
      <c r="N75" s="96">
        <f t="shared" si="55"/>
        <v>0</v>
      </c>
      <c r="O75" s="228">
        <f t="shared" si="55"/>
        <v>0</v>
      </c>
      <c r="P75" s="249"/>
      <c r="Q75" s="2"/>
    </row>
    <row r="76" spans="1:17" ht="24" hidden="1" x14ac:dyDescent="0.25">
      <c r="A76" s="629">
        <v>2110</v>
      </c>
      <c r="B76" s="99" t="s">
        <v>87</v>
      </c>
      <c r="C76" s="100">
        <f t="shared" si="24"/>
        <v>0</v>
      </c>
      <c r="D76" s="251">
        <f>SUM(D77:D78)</f>
        <v>0</v>
      </c>
      <c r="E76" s="252">
        <f t="shared" ref="E76" si="56">SUM(E77:E78)</f>
        <v>0</v>
      </c>
      <c r="F76" s="108">
        <f>SUM(F77:F78)</f>
        <v>0</v>
      </c>
      <c r="G76" s="253">
        <f t="shared" ref="G76:O76" si="57">SUM(G77:G78)</f>
        <v>0</v>
      </c>
      <c r="H76" s="252">
        <f t="shared" si="57"/>
        <v>0</v>
      </c>
      <c r="I76" s="151">
        <f t="shared" si="57"/>
        <v>0</v>
      </c>
      <c r="J76" s="251">
        <f t="shared" si="57"/>
        <v>0</v>
      </c>
      <c r="K76" s="252">
        <f t="shared" si="57"/>
        <v>0</v>
      </c>
      <c r="L76" s="108">
        <f t="shared" si="57"/>
        <v>0</v>
      </c>
      <c r="M76" s="253">
        <f t="shared" si="57"/>
        <v>0</v>
      </c>
      <c r="N76" s="252">
        <f t="shared" si="57"/>
        <v>0</v>
      </c>
      <c r="O76" s="151">
        <f t="shared" si="57"/>
        <v>0</v>
      </c>
      <c r="P76" s="237"/>
      <c r="Q76" s="2"/>
    </row>
    <row r="77" spans="1:17" hidden="1" x14ac:dyDescent="0.25">
      <c r="A77" s="62">
        <v>2111</v>
      </c>
      <c r="B77" s="111" t="s">
        <v>88</v>
      </c>
      <c r="C77" s="112">
        <f t="shared" si="24"/>
        <v>0</v>
      </c>
      <c r="D77" s="238">
        <v>0</v>
      </c>
      <c r="E77" s="239"/>
      <c r="F77" s="388">
        <f t="shared" ref="F77:F78" si="58">D77+E77</f>
        <v>0</v>
      </c>
      <c r="G77" s="240"/>
      <c r="H77" s="239"/>
      <c r="I77" s="367">
        <f t="shared" ref="I77:I78" si="59">G77+H77</f>
        <v>0</v>
      </c>
      <c r="J77" s="238"/>
      <c r="K77" s="239"/>
      <c r="L77" s="388">
        <f t="shared" ref="L77:L78" si="60">J77+K77</f>
        <v>0</v>
      </c>
      <c r="M77" s="240"/>
      <c r="N77" s="239"/>
      <c r="O77" s="367">
        <f t="shared" ref="O77:O78" si="61">M77+N77</f>
        <v>0</v>
      </c>
      <c r="P77" s="242"/>
      <c r="Q77" s="2"/>
    </row>
    <row r="78" spans="1:17" hidden="1" x14ac:dyDescent="0.25">
      <c r="A78" s="62">
        <v>2112</v>
      </c>
      <c r="B78" s="111" t="s">
        <v>89</v>
      </c>
      <c r="C78" s="112">
        <f t="shared" si="24"/>
        <v>0</v>
      </c>
      <c r="D78" s="238">
        <v>0</v>
      </c>
      <c r="E78" s="239"/>
      <c r="F78" s="388">
        <f t="shared" si="58"/>
        <v>0</v>
      </c>
      <c r="G78" s="240"/>
      <c r="H78" s="239"/>
      <c r="I78" s="367">
        <f t="shared" si="59"/>
        <v>0</v>
      </c>
      <c r="J78" s="238"/>
      <c r="K78" s="239"/>
      <c r="L78" s="388">
        <f t="shared" si="60"/>
        <v>0</v>
      </c>
      <c r="M78" s="240"/>
      <c r="N78" s="239"/>
      <c r="O78" s="367">
        <f t="shared" si="61"/>
        <v>0</v>
      </c>
      <c r="P78" s="242"/>
      <c r="Q78" s="2"/>
    </row>
    <row r="79" spans="1:17" ht="24" hidden="1" x14ac:dyDescent="0.25">
      <c r="A79" s="243">
        <v>2120</v>
      </c>
      <c r="B79" s="111" t="s">
        <v>90</v>
      </c>
      <c r="C79" s="112">
        <f t="shared" si="24"/>
        <v>0</v>
      </c>
      <c r="D79" s="244">
        <f>SUM(D80:D81)</f>
        <v>0</v>
      </c>
      <c r="E79" s="245">
        <f t="shared" ref="E79" si="62">SUM(E80:E81)</f>
        <v>0</v>
      </c>
      <c r="F79" s="120">
        <f>SUM(F80:F81)</f>
        <v>0</v>
      </c>
      <c r="G79" s="246">
        <f t="shared" ref="G79:O79" si="63">SUM(G80:G81)</f>
        <v>0</v>
      </c>
      <c r="H79" s="245">
        <f t="shared" si="63"/>
        <v>0</v>
      </c>
      <c r="I79" s="241">
        <f t="shared" si="63"/>
        <v>0</v>
      </c>
      <c r="J79" s="244">
        <f t="shared" si="63"/>
        <v>0</v>
      </c>
      <c r="K79" s="245">
        <f t="shared" si="63"/>
        <v>0</v>
      </c>
      <c r="L79" s="120">
        <f t="shared" si="63"/>
        <v>0</v>
      </c>
      <c r="M79" s="246">
        <f t="shared" si="63"/>
        <v>0</v>
      </c>
      <c r="N79" s="245">
        <f t="shared" si="63"/>
        <v>0</v>
      </c>
      <c r="O79" s="241">
        <f t="shared" si="63"/>
        <v>0</v>
      </c>
      <c r="P79" s="242"/>
      <c r="Q79" s="2"/>
    </row>
    <row r="80" spans="1:17" hidden="1" x14ac:dyDescent="0.25">
      <c r="A80" s="62">
        <v>2121</v>
      </c>
      <c r="B80" s="111" t="s">
        <v>88</v>
      </c>
      <c r="C80" s="112">
        <f t="shared" si="24"/>
        <v>0</v>
      </c>
      <c r="D80" s="238">
        <v>0</v>
      </c>
      <c r="E80" s="239"/>
      <c r="F80" s="388">
        <f t="shared" ref="F80:F81" si="64">D80+E80</f>
        <v>0</v>
      </c>
      <c r="G80" s="240"/>
      <c r="H80" s="239"/>
      <c r="I80" s="367">
        <f t="shared" ref="I80:I81" si="65">G80+H80</f>
        <v>0</v>
      </c>
      <c r="J80" s="238"/>
      <c r="K80" s="239"/>
      <c r="L80" s="388">
        <f t="shared" ref="L80:L81" si="66">J80+K80</f>
        <v>0</v>
      </c>
      <c r="M80" s="240"/>
      <c r="N80" s="239"/>
      <c r="O80" s="367">
        <f t="shared" ref="O80:O81" si="67">M80+N80</f>
        <v>0</v>
      </c>
      <c r="P80" s="242"/>
      <c r="Q80" s="2"/>
    </row>
    <row r="81" spans="1:17" hidden="1" x14ac:dyDescent="0.25">
      <c r="A81" s="62">
        <v>2122</v>
      </c>
      <c r="B81" s="111" t="s">
        <v>89</v>
      </c>
      <c r="C81" s="112">
        <f t="shared" si="24"/>
        <v>0</v>
      </c>
      <c r="D81" s="238">
        <v>0</v>
      </c>
      <c r="E81" s="239"/>
      <c r="F81" s="388">
        <f t="shared" si="64"/>
        <v>0</v>
      </c>
      <c r="G81" s="240"/>
      <c r="H81" s="239"/>
      <c r="I81" s="367">
        <f t="shared" si="65"/>
        <v>0</v>
      </c>
      <c r="J81" s="238"/>
      <c r="K81" s="239"/>
      <c r="L81" s="388">
        <f t="shared" si="66"/>
        <v>0</v>
      </c>
      <c r="M81" s="240"/>
      <c r="N81" s="239"/>
      <c r="O81" s="367">
        <f t="shared" si="67"/>
        <v>0</v>
      </c>
      <c r="P81" s="242"/>
      <c r="Q81" s="2"/>
    </row>
    <row r="82" spans="1:17" x14ac:dyDescent="0.25">
      <c r="A82" s="83">
        <v>2200</v>
      </c>
      <c r="B82" s="226" t="s">
        <v>91</v>
      </c>
      <c r="C82" s="84">
        <f t="shared" si="24"/>
        <v>61181</v>
      </c>
      <c r="D82" s="95">
        <f>SUM(D83,D88,D94,D102,D111,D115,D121,D127)</f>
        <v>61181</v>
      </c>
      <c r="E82" s="228">
        <f t="shared" ref="E82" si="68">SUM(E83,E88,E94,E102,E111,E115,E121,E127)</f>
        <v>0</v>
      </c>
      <c r="F82" s="366">
        <f>SUM(F83,F88,F94,F102,F111,F115,F121,F127)</f>
        <v>61181</v>
      </c>
      <c r="G82" s="227">
        <f t="shared" ref="G82:O82" si="69">SUM(G83,G88,G94,G102,G111,G115,G121,G127)</f>
        <v>0</v>
      </c>
      <c r="H82" s="228">
        <f t="shared" si="69"/>
        <v>0</v>
      </c>
      <c r="I82" s="366">
        <f t="shared" si="69"/>
        <v>0</v>
      </c>
      <c r="J82" s="95">
        <f t="shared" si="69"/>
        <v>0</v>
      </c>
      <c r="K82" s="96">
        <f t="shared" si="69"/>
        <v>0</v>
      </c>
      <c r="L82" s="97">
        <f t="shared" si="69"/>
        <v>0</v>
      </c>
      <c r="M82" s="227">
        <f t="shared" si="69"/>
        <v>0</v>
      </c>
      <c r="N82" s="96">
        <f t="shared" si="69"/>
        <v>0</v>
      </c>
      <c r="O82" s="228">
        <f t="shared" si="69"/>
        <v>0</v>
      </c>
      <c r="P82" s="254"/>
      <c r="Q82" s="2"/>
    </row>
    <row r="83" spans="1:17" hidden="1" x14ac:dyDescent="0.25">
      <c r="A83" s="230">
        <v>2210</v>
      </c>
      <c r="B83" s="164" t="s">
        <v>92</v>
      </c>
      <c r="C83" s="176">
        <f t="shared" si="24"/>
        <v>0</v>
      </c>
      <c r="D83" s="231">
        <f>SUM(D84:D87)</f>
        <v>0</v>
      </c>
      <c r="E83" s="232">
        <f t="shared" ref="E83" si="70">SUM(E84:E87)</f>
        <v>0</v>
      </c>
      <c r="F83" s="233">
        <f>SUM(F84:F87)</f>
        <v>0</v>
      </c>
      <c r="G83" s="234">
        <f t="shared" ref="G83:O83" si="71">SUM(G84:G87)</f>
        <v>0</v>
      </c>
      <c r="H83" s="232">
        <f t="shared" si="71"/>
        <v>0</v>
      </c>
      <c r="I83" s="235">
        <f t="shared" si="71"/>
        <v>0</v>
      </c>
      <c r="J83" s="231">
        <f t="shared" si="71"/>
        <v>0</v>
      </c>
      <c r="K83" s="232">
        <f t="shared" si="71"/>
        <v>0</v>
      </c>
      <c r="L83" s="233">
        <f t="shared" si="71"/>
        <v>0</v>
      </c>
      <c r="M83" s="234">
        <f t="shared" si="71"/>
        <v>0</v>
      </c>
      <c r="N83" s="232">
        <f t="shared" si="71"/>
        <v>0</v>
      </c>
      <c r="O83" s="235">
        <f t="shared" si="71"/>
        <v>0</v>
      </c>
      <c r="P83" s="236"/>
      <c r="Q83" s="2"/>
    </row>
    <row r="84" spans="1:17" hidden="1" x14ac:dyDescent="0.25">
      <c r="A84" s="53">
        <v>2211</v>
      </c>
      <c r="B84" s="99" t="s">
        <v>93</v>
      </c>
      <c r="C84" s="100">
        <f t="shared" si="24"/>
        <v>0</v>
      </c>
      <c r="D84" s="152">
        <v>0</v>
      </c>
      <c r="E84" s="150"/>
      <c r="F84" s="387">
        <f t="shared" ref="F84:F87" si="72">D84+E84</f>
        <v>0</v>
      </c>
      <c r="G84" s="149"/>
      <c r="H84" s="150"/>
      <c r="I84" s="390">
        <f t="shared" ref="I84:I87" si="73">G84+H84</f>
        <v>0</v>
      </c>
      <c r="J84" s="152"/>
      <c r="K84" s="150"/>
      <c r="L84" s="387">
        <f t="shared" ref="L84:L87" si="74">J84+K84</f>
        <v>0</v>
      </c>
      <c r="M84" s="149"/>
      <c r="N84" s="150"/>
      <c r="O84" s="390">
        <f t="shared" ref="O84:O87" si="75">M84+N84</f>
        <v>0</v>
      </c>
      <c r="P84" s="237"/>
      <c r="Q84" s="2"/>
    </row>
    <row r="85" spans="1:17" ht="36" hidden="1" x14ac:dyDescent="0.25">
      <c r="A85" s="62">
        <v>2212</v>
      </c>
      <c r="B85" s="111" t="s">
        <v>94</v>
      </c>
      <c r="C85" s="112">
        <f t="shared" si="24"/>
        <v>0</v>
      </c>
      <c r="D85" s="238">
        <v>0</v>
      </c>
      <c r="E85" s="239"/>
      <c r="F85" s="388">
        <f t="shared" si="72"/>
        <v>0</v>
      </c>
      <c r="G85" s="240"/>
      <c r="H85" s="239"/>
      <c r="I85" s="367">
        <f t="shared" si="73"/>
        <v>0</v>
      </c>
      <c r="J85" s="238"/>
      <c r="K85" s="239"/>
      <c r="L85" s="388">
        <f t="shared" si="74"/>
        <v>0</v>
      </c>
      <c r="M85" s="240"/>
      <c r="N85" s="239"/>
      <c r="O85" s="367">
        <f t="shared" si="75"/>
        <v>0</v>
      </c>
      <c r="P85" s="242"/>
      <c r="Q85" s="2"/>
    </row>
    <row r="86" spans="1:17" ht="24" hidden="1" x14ac:dyDescent="0.25">
      <c r="A86" s="62">
        <v>2214</v>
      </c>
      <c r="B86" s="111" t="s">
        <v>95</v>
      </c>
      <c r="C86" s="112">
        <f t="shared" si="24"/>
        <v>0</v>
      </c>
      <c r="D86" s="238">
        <v>0</v>
      </c>
      <c r="E86" s="239"/>
      <c r="F86" s="388">
        <f t="shared" si="72"/>
        <v>0</v>
      </c>
      <c r="G86" s="240"/>
      <c r="H86" s="239"/>
      <c r="I86" s="367">
        <f t="shared" si="73"/>
        <v>0</v>
      </c>
      <c r="J86" s="238"/>
      <c r="K86" s="239"/>
      <c r="L86" s="388">
        <f t="shared" si="74"/>
        <v>0</v>
      </c>
      <c r="M86" s="240"/>
      <c r="N86" s="239"/>
      <c r="O86" s="367">
        <f t="shared" si="75"/>
        <v>0</v>
      </c>
      <c r="P86" s="242"/>
      <c r="Q86" s="2"/>
    </row>
    <row r="87" spans="1:17" hidden="1" x14ac:dyDescent="0.25">
      <c r="A87" s="62">
        <v>2219</v>
      </c>
      <c r="B87" s="111" t="s">
        <v>96</v>
      </c>
      <c r="C87" s="112">
        <f t="shared" si="24"/>
        <v>0</v>
      </c>
      <c r="D87" s="238">
        <v>0</v>
      </c>
      <c r="E87" s="239"/>
      <c r="F87" s="388">
        <f t="shared" si="72"/>
        <v>0</v>
      </c>
      <c r="G87" s="240"/>
      <c r="H87" s="239"/>
      <c r="I87" s="367">
        <f t="shared" si="73"/>
        <v>0</v>
      </c>
      <c r="J87" s="238"/>
      <c r="K87" s="239"/>
      <c r="L87" s="388">
        <f t="shared" si="74"/>
        <v>0</v>
      </c>
      <c r="M87" s="240"/>
      <c r="N87" s="239"/>
      <c r="O87" s="367">
        <f t="shared" si="75"/>
        <v>0</v>
      </c>
      <c r="P87" s="242"/>
      <c r="Q87" s="2"/>
    </row>
    <row r="88" spans="1:17" hidden="1" x14ac:dyDescent="0.25">
      <c r="A88" s="243">
        <v>2220</v>
      </c>
      <c r="B88" s="111" t="s">
        <v>97</v>
      </c>
      <c r="C88" s="112">
        <f t="shared" si="24"/>
        <v>0</v>
      </c>
      <c r="D88" s="244">
        <f>SUM(D89:D93)</f>
        <v>0</v>
      </c>
      <c r="E88" s="245">
        <f t="shared" ref="E88" si="76">SUM(E89:E93)</f>
        <v>0</v>
      </c>
      <c r="F88" s="120">
        <f>SUM(F89:F93)</f>
        <v>0</v>
      </c>
      <c r="G88" s="246">
        <f t="shared" ref="G88:O88" si="77">SUM(G89:G93)</f>
        <v>0</v>
      </c>
      <c r="H88" s="245">
        <f t="shared" si="77"/>
        <v>0</v>
      </c>
      <c r="I88" s="241">
        <f t="shared" si="77"/>
        <v>0</v>
      </c>
      <c r="J88" s="244">
        <f t="shared" si="77"/>
        <v>0</v>
      </c>
      <c r="K88" s="245">
        <f t="shared" si="77"/>
        <v>0</v>
      </c>
      <c r="L88" s="120">
        <f t="shared" si="77"/>
        <v>0</v>
      </c>
      <c r="M88" s="246">
        <f t="shared" si="77"/>
        <v>0</v>
      </c>
      <c r="N88" s="245">
        <f t="shared" si="77"/>
        <v>0</v>
      </c>
      <c r="O88" s="241">
        <f t="shared" si="77"/>
        <v>0</v>
      </c>
      <c r="P88" s="242"/>
      <c r="Q88" s="2"/>
    </row>
    <row r="89" spans="1:17" hidden="1" x14ac:dyDescent="0.25">
      <c r="A89" s="62">
        <v>2221</v>
      </c>
      <c r="B89" s="111" t="s">
        <v>98</v>
      </c>
      <c r="C89" s="112">
        <f t="shared" si="24"/>
        <v>0</v>
      </c>
      <c r="D89" s="238">
        <v>0</v>
      </c>
      <c r="E89" s="239"/>
      <c r="F89" s="388">
        <f t="shared" ref="F89:F93" si="78">D89+E89</f>
        <v>0</v>
      </c>
      <c r="G89" s="240"/>
      <c r="H89" s="239"/>
      <c r="I89" s="367">
        <f t="shared" ref="I89:I93" si="79">G89+H89</f>
        <v>0</v>
      </c>
      <c r="J89" s="238"/>
      <c r="K89" s="239"/>
      <c r="L89" s="388">
        <f t="shared" ref="L89:L93" si="80">J89+K89</f>
        <v>0</v>
      </c>
      <c r="M89" s="240"/>
      <c r="N89" s="239"/>
      <c r="O89" s="367">
        <f t="shared" ref="O89:O93" si="81">M89+N89</f>
        <v>0</v>
      </c>
      <c r="P89" s="242"/>
      <c r="Q89" s="2"/>
    </row>
    <row r="90" spans="1:17" hidden="1" x14ac:dyDescent="0.25">
      <c r="A90" s="62">
        <v>2222</v>
      </c>
      <c r="B90" s="111" t="s">
        <v>99</v>
      </c>
      <c r="C90" s="112">
        <f t="shared" si="24"/>
        <v>0</v>
      </c>
      <c r="D90" s="238">
        <v>0</v>
      </c>
      <c r="E90" s="239"/>
      <c r="F90" s="388">
        <f t="shared" si="78"/>
        <v>0</v>
      </c>
      <c r="G90" s="240"/>
      <c r="H90" s="239"/>
      <c r="I90" s="367">
        <f t="shared" si="79"/>
        <v>0</v>
      </c>
      <c r="J90" s="238"/>
      <c r="K90" s="239"/>
      <c r="L90" s="388">
        <f t="shared" si="80"/>
        <v>0</v>
      </c>
      <c r="M90" s="240"/>
      <c r="N90" s="239"/>
      <c r="O90" s="367">
        <f t="shared" si="81"/>
        <v>0</v>
      </c>
      <c r="P90" s="242"/>
      <c r="Q90" s="2"/>
    </row>
    <row r="91" spans="1:17" hidden="1" x14ac:dyDescent="0.25">
      <c r="A91" s="62">
        <v>2223</v>
      </c>
      <c r="B91" s="111" t="s">
        <v>100</v>
      </c>
      <c r="C91" s="112">
        <f t="shared" si="24"/>
        <v>0</v>
      </c>
      <c r="D91" s="238">
        <v>0</v>
      </c>
      <c r="E91" s="239"/>
      <c r="F91" s="388">
        <f t="shared" si="78"/>
        <v>0</v>
      </c>
      <c r="G91" s="240"/>
      <c r="H91" s="239"/>
      <c r="I91" s="367">
        <f t="shared" si="79"/>
        <v>0</v>
      </c>
      <c r="J91" s="238"/>
      <c r="K91" s="239"/>
      <c r="L91" s="388">
        <f t="shared" si="80"/>
        <v>0</v>
      </c>
      <c r="M91" s="240"/>
      <c r="N91" s="239"/>
      <c r="O91" s="367">
        <f t="shared" si="81"/>
        <v>0</v>
      </c>
      <c r="P91" s="242"/>
      <c r="Q91" s="2"/>
    </row>
    <row r="92" spans="1:17" ht="36" hidden="1" x14ac:dyDescent="0.25">
      <c r="A92" s="62">
        <v>2224</v>
      </c>
      <c r="B92" s="111" t="s">
        <v>101</v>
      </c>
      <c r="C92" s="112">
        <f t="shared" si="24"/>
        <v>0</v>
      </c>
      <c r="D92" s="238">
        <v>0</v>
      </c>
      <c r="E92" s="239"/>
      <c r="F92" s="388">
        <f t="shared" si="78"/>
        <v>0</v>
      </c>
      <c r="G92" s="240"/>
      <c r="H92" s="239"/>
      <c r="I92" s="367">
        <f t="shared" si="79"/>
        <v>0</v>
      </c>
      <c r="J92" s="238"/>
      <c r="K92" s="239"/>
      <c r="L92" s="388">
        <f t="shared" si="80"/>
        <v>0</v>
      </c>
      <c r="M92" s="240"/>
      <c r="N92" s="239"/>
      <c r="O92" s="367">
        <f t="shared" si="81"/>
        <v>0</v>
      </c>
      <c r="P92" s="242"/>
      <c r="Q92" s="2"/>
    </row>
    <row r="93" spans="1:17" ht="24" hidden="1" x14ac:dyDescent="0.25">
      <c r="A93" s="62">
        <v>2229</v>
      </c>
      <c r="B93" s="111" t="s">
        <v>102</v>
      </c>
      <c r="C93" s="112">
        <f t="shared" si="24"/>
        <v>0</v>
      </c>
      <c r="D93" s="238">
        <v>0</v>
      </c>
      <c r="E93" s="239"/>
      <c r="F93" s="388">
        <f t="shared" si="78"/>
        <v>0</v>
      </c>
      <c r="G93" s="240"/>
      <c r="H93" s="239"/>
      <c r="I93" s="367">
        <f t="shared" si="79"/>
        <v>0</v>
      </c>
      <c r="J93" s="238"/>
      <c r="K93" s="239"/>
      <c r="L93" s="388">
        <f t="shared" si="80"/>
        <v>0</v>
      </c>
      <c r="M93" s="240"/>
      <c r="N93" s="239"/>
      <c r="O93" s="367">
        <f t="shared" si="81"/>
        <v>0</v>
      </c>
      <c r="P93" s="242"/>
      <c r="Q93" s="2"/>
    </row>
    <row r="94" spans="1:17" ht="24" hidden="1" x14ac:dyDescent="0.25">
      <c r="A94" s="243">
        <v>2230</v>
      </c>
      <c r="B94" s="111" t="s">
        <v>103</v>
      </c>
      <c r="C94" s="112">
        <f t="shared" si="24"/>
        <v>0</v>
      </c>
      <c r="D94" s="244">
        <f>SUM(D95:D101)</f>
        <v>0</v>
      </c>
      <c r="E94" s="245">
        <f t="shared" ref="E94" si="82">SUM(E95:E101)</f>
        <v>0</v>
      </c>
      <c r="F94" s="120">
        <f>SUM(F95:F101)</f>
        <v>0</v>
      </c>
      <c r="G94" s="246">
        <f t="shared" ref="G94:N94" si="83">SUM(G95:G101)</f>
        <v>0</v>
      </c>
      <c r="H94" s="245">
        <f t="shared" si="83"/>
        <v>0</v>
      </c>
      <c r="I94" s="241">
        <f t="shared" si="83"/>
        <v>0</v>
      </c>
      <c r="J94" s="244">
        <f t="shared" si="83"/>
        <v>0</v>
      </c>
      <c r="K94" s="245">
        <f t="shared" si="83"/>
        <v>0</v>
      </c>
      <c r="L94" s="120">
        <f t="shared" si="83"/>
        <v>0</v>
      </c>
      <c r="M94" s="246">
        <f t="shared" si="83"/>
        <v>0</v>
      </c>
      <c r="N94" s="245">
        <f t="shared" si="83"/>
        <v>0</v>
      </c>
      <c r="O94" s="241">
        <f>SUM(O95:O101)</f>
        <v>0</v>
      </c>
      <c r="P94" s="242"/>
      <c r="Q94" s="2"/>
    </row>
    <row r="95" spans="1:17" ht="24" hidden="1" x14ac:dyDescent="0.25">
      <c r="A95" s="62">
        <v>2231</v>
      </c>
      <c r="B95" s="111" t="s">
        <v>104</v>
      </c>
      <c r="C95" s="112">
        <f t="shared" si="24"/>
        <v>0</v>
      </c>
      <c r="D95" s="238">
        <v>0</v>
      </c>
      <c r="E95" s="239"/>
      <c r="F95" s="388">
        <f t="shared" ref="F95:F101" si="84">D95+E95</f>
        <v>0</v>
      </c>
      <c r="G95" s="240"/>
      <c r="H95" s="239"/>
      <c r="I95" s="367">
        <f t="shared" ref="I95:I101" si="85">G95+H95</f>
        <v>0</v>
      </c>
      <c r="J95" s="238"/>
      <c r="K95" s="239"/>
      <c r="L95" s="388">
        <f t="shared" ref="L95:L101" si="86">J95+K95</f>
        <v>0</v>
      </c>
      <c r="M95" s="240"/>
      <c r="N95" s="239"/>
      <c r="O95" s="367">
        <f t="shared" ref="O95:O101" si="87">M95+N95</f>
        <v>0</v>
      </c>
      <c r="P95" s="242"/>
      <c r="Q95" s="2"/>
    </row>
    <row r="96" spans="1:17" ht="24" hidden="1" x14ac:dyDescent="0.25">
      <c r="A96" s="62">
        <v>2232</v>
      </c>
      <c r="B96" s="111" t="s">
        <v>105</v>
      </c>
      <c r="C96" s="112">
        <f t="shared" si="24"/>
        <v>0</v>
      </c>
      <c r="D96" s="238">
        <v>0</v>
      </c>
      <c r="E96" s="239"/>
      <c r="F96" s="388">
        <f t="shared" si="84"/>
        <v>0</v>
      </c>
      <c r="G96" s="240"/>
      <c r="H96" s="239"/>
      <c r="I96" s="367">
        <f t="shared" si="85"/>
        <v>0</v>
      </c>
      <c r="J96" s="238"/>
      <c r="K96" s="239"/>
      <c r="L96" s="388">
        <f t="shared" si="86"/>
        <v>0</v>
      </c>
      <c r="M96" s="240"/>
      <c r="N96" s="239"/>
      <c r="O96" s="367">
        <f t="shared" si="87"/>
        <v>0</v>
      </c>
      <c r="P96" s="242"/>
      <c r="Q96" s="2"/>
    </row>
    <row r="97" spans="1:17" hidden="1" x14ac:dyDescent="0.25">
      <c r="A97" s="53">
        <v>2233</v>
      </c>
      <c r="B97" s="99" t="s">
        <v>106</v>
      </c>
      <c r="C97" s="100">
        <f t="shared" si="24"/>
        <v>0</v>
      </c>
      <c r="D97" s="152">
        <v>0</v>
      </c>
      <c r="E97" s="150"/>
      <c r="F97" s="387">
        <f t="shared" si="84"/>
        <v>0</v>
      </c>
      <c r="G97" s="149"/>
      <c r="H97" s="150"/>
      <c r="I97" s="390">
        <f t="shared" si="85"/>
        <v>0</v>
      </c>
      <c r="J97" s="152"/>
      <c r="K97" s="150"/>
      <c r="L97" s="387">
        <f t="shared" si="86"/>
        <v>0</v>
      </c>
      <c r="M97" s="149"/>
      <c r="N97" s="150"/>
      <c r="O97" s="390">
        <f t="shared" si="87"/>
        <v>0</v>
      </c>
      <c r="P97" s="237"/>
      <c r="Q97" s="2"/>
    </row>
    <row r="98" spans="1:17" ht="24" hidden="1" x14ac:dyDescent="0.25">
      <c r="A98" s="62">
        <v>2234</v>
      </c>
      <c r="B98" s="111" t="s">
        <v>107</v>
      </c>
      <c r="C98" s="112">
        <f t="shared" si="24"/>
        <v>0</v>
      </c>
      <c r="D98" s="238">
        <v>0</v>
      </c>
      <c r="E98" s="239"/>
      <c r="F98" s="388">
        <f t="shared" si="84"/>
        <v>0</v>
      </c>
      <c r="G98" s="240"/>
      <c r="H98" s="239"/>
      <c r="I98" s="367">
        <f t="shared" si="85"/>
        <v>0</v>
      </c>
      <c r="J98" s="238"/>
      <c r="K98" s="239"/>
      <c r="L98" s="388">
        <f t="shared" si="86"/>
        <v>0</v>
      </c>
      <c r="M98" s="240"/>
      <c r="N98" s="239"/>
      <c r="O98" s="367">
        <f t="shared" si="87"/>
        <v>0</v>
      </c>
      <c r="P98" s="242"/>
      <c r="Q98" s="2"/>
    </row>
    <row r="99" spans="1:17" ht="24" hidden="1" x14ac:dyDescent="0.25">
      <c r="A99" s="62">
        <v>2235</v>
      </c>
      <c r="B99" s="111" t="s">
        <v>108</v>
      </c>
      <c r="C99" s="112">
        <f t="shared" si="24"/>
        <v>0</v>
      </c>
      <c r="D99" s="238">
        <v>0</v>
      </c>
      <c r="E99" s="239"/>
      <c r="F99" s="388">
        <f t="shared" si="84"/>
        <v>0</v>
      </c>
      <c r="G99" s="240"/>
      <c r="H99" s="239"/>
      <c r="I99" s="367">
        <f t="shared" si="85"/>
        <v>0</v>
      </c>
      <c r="J99" s="238"/>
      <c r="K99" s="239"/>
      <c r="L99" s="388">
        <f t="shared" si="86"/>
        <v>0</v>
      </c>
      <c r="M99" s="240"/>
      <c r="N99" s="239"/>
      <c r="O99" s="367">
        <f t="shared" si="87"/>
        <v>0</v>
      </c>
      <c r="P99" s="242"/>
      <c r="Q99" s="2"/>
    </row>
    <row r="100" spans="1:17" hidden="1" x14ac:dyDescent="0.25">
      <c r="A100" s="62">
        <v>2236</v>
      </c>
      <c r="B100" s="111" t="s">
        <v>109</v>
      </c>
      <c r="C100" s="112">
        <f t="shared" si="24"/>
        <v>0</v>
      </c>
      <c r="D100" s="238">
        <v>0</v>
      </c>
      <c r="E100" s="239"/>
      <c r="F100" s="388">
        <f t="shared" si="84"/>
        <v>0</v>
      </c>
      <c r="G100" s="240"/>
      <c r="H100" s="239"/>
      <c r="I100" s="367">
        <f t="shared" si="85"/>
        <v>0</v>
      </c>
      <c r="J100" s="238"/>
      <c r="K100" s="239"/>
      <c r="L100" s="388">
        <f t="shared" si="86"/>
        <v>0</v>
      </c>
      <c r="M100" s="240"/>
      <c r="N100" s="239"/>
      <c r="O100" s="367">
        <f t="shared" si="87"/>
        <v>0</v>
      </c>
      <c r="P100" s="242"/>
      <c r="Q100" s="2"/>
    </row>
    <row r="101" spans="1:17" hidden="1" x14ac:dyDescent="0.25">
      <c r="A101" s="62">
        <v>2239</v>
      </c>
      <c r="B101" s="111" t="s">
        <v>110</v>
      </c>
      <c r="C101" s="112">
        <f t="shared" si="24"/>
        <v>0</v>
      </c>
      <c r="D101" s="238">
        <v>0</v>
      </c>
      <c r="E101" s="239"/>
      <c r="F101" s="388">
        <f t="shared" si="84"/>
        <v>0</v>
      </c>
      <c r="G101" s="240"/>
      <c r="H101" s="239"/>
      <c r="I101" s="367">
        <f t="shared" si="85"/>
        <v>0</v>
      </c>
      <c r="J101" s="238"/>
      <c r="K101" s="239"/>
      <c r="L101" s="388">
        <f t="shared" si="86"/>
        <v>0</v>
      </c>
      <c r="M101" s="240"/>
      <c r="N101" s="239"/>
      <c r="O101" s="367">
        <f t="shared" si="87"/>
        <v>0</v>
      </c>
      <c r="P101" s="242"/>
      <c r="Q101" s="2"/>
    </row>
    <row r="102" spans="1:17" ht="24" x14ac:dyDescent="0.25">
      <c r="A102" s="243">
        <v>2240</v>
      </c>
      <c r="B102" s="111" t="s">
        <v>111</v>
      </c>
      <c r="C102" s="112">
        <f t="shared" si="24"/>
        <v>61181</v>
      </c>
      <c r="D102" s="244">
        <f>SUM(D103:D110)</f>
        <v>61181</v>
      </c>
      <c r="E102" s="241">
        <f t="shared" ref="E102" si="88">SUM(E103:E110)</f>
        <v>0</v>
      </c>
      <c r="F102" s="368">
        <f>SUM(F103:F110)</f>
        <v>61181</v>
      </c>
      <c r="G102" s="246">
        <f t="shared" ref="G102:N102" si="89">SUM(G103:G110)</f>
        <v>0</v>
      </c>
      <c r="H102" s="241">
        <f t="shared" si="89"/>
        <v>0</v>
      </c>
      <c r="I102" s="368">
        <f t="shared" si="89"/>
        <v>0</v>
      </c>
      <c r="J102" s="244">
        <f t="shared" si="89"/>
        <v>0</v>
      </c>
      <c r="K102" s="245">
        <f t="shared" si="89"/>
        <v>0</v>
      </c>
      <c r="L102" s="120">
        <f t="shared" si="89"/>
        <v>0</v>
      </c>
      <c r="M102" s="246">
        <f t="shared" si="89"/>
        <v>0</v>
      </c>
      <c r="N102" s="245">
        <f t="shared" si="89"/>
        <v>0</v>
      </c>
      <c r="O102" s="241">
        <f>SUM(O103:O110)</f>
        <v>0</v>
      </c>
      <c r="P102" s="242"/>
      <c r="Q102" s="2"/>
    </row>
    <row r="103" spans="1:17" x14ac:dyDescent="0.25">
      <c r="A103" s="62">
        <v>2241</v>
      </c>
      <c r="B103" s="111" t="s">
        <v>112</v>
      </c>
      <c r="C103" s="112">
        <f t="shared" si="24"/>
        <v>61181</v>
      </c>
      <c r="D103" s="238">
        <f>62387-1206</f>
        <v>61181</v>
      </c>
      <c r="E103" s="367"/>
      <c r="F103" s="242">
        <f t="shared" ref="F103:F110" si="90">D103+E103</f>
        <v>61181</v>
      </c>
      <c r="G103" s="240"/>
      <c r="H103" s="367"/>
      <c r="I103" s="242">
        <f t="shared" ref="I103:I110" si="91">G103+H103</f>
        <v>0</v>
      </c>
      <c r="J103" s="238"/>
      <c r="K103" s="239"/>
      <c r="L103" s="388">
        <f t="shared" ref="L103:L110" si="92">J103+K103</f>
        <v>0</v>
      </c>
      <c r="M103" s="240"/>
      <c r="N103" s="239"/>
      <c r="O103" s="367">
        <f t="shared" ref="O103:O110" si="93">M103+N103</f>
        <v>0</v>
      </c>
      <c r="P103" s="242"/>
      <c r="Q103" s="2"/>
    </row>
    <row r="104" spans="1:17" hidden="1" x14ac:dyDescent="0.25">
      <c r="A104" s="62">
        <v>2242</v>
      </c>
      <c r="B104" s="111" t="s">
        <v>113</v>
      </c>
      <c r="C104" s="112">
        <f t="shared" si="24"/>
        <v>0</v>
      </c>
      <c r="D104" s="238">
        <v>0</v>
      </c>
      <c r="E104" s="239"/>
      <c r="F104" s="388">
        <f t="shared" si="90"/>
        <v>0</v>
      </c>
      <c r="G104" s="240"/>
      <c r="H104" s="239"/>
      <c r="I104" s="367">
        <f t="shared" si="91"/>
        <v>0</v>
      </c>
      <c r="J104" s="238"/>
      <c r="K104" s="239"/>
      <c r="L104" s="388">
        <f t="shared" si="92"/>
        <v>0</v>
      </c>
      <c r="M104" s="240"/>
      <c r="N104" s="239"/>
      <c r="O104" s="367">
        <f t="shared" si="93"/>
        <v>0</v>
      </c>
      <c r="P104" s="242"/>
      <c r="Q104" s="2"/>
    </row>
    <row r="105" spans="1:17" ht="24" hidden="1" x14ac:dyDescent="0.25">
      <c r="A105" s="62">
        <v>2243</v>
      </c>
      <c r="B105" s="111" t="s">
        <v>114</v>
      </c>
      <c r="C105" s="112">
        <f t="shared" si="24"/>
        <v>0</v>
      </c>
      <c r="D105" s="238">
        <v>0</v>
      </c>
      <c r="E105" s="239"/>
      <c r="F105" s="388">
        <f t="shared" si="90"/>
        <v>0</v>
      </c>
      <c r="G105" s="240"/>
      <c r="H105" s="239"/>
      <c r="I105" s="367">
        <f t="shared" si="91"/>
        <v>0</v>
      </c>
      <c r="J105" s="238"/>
      <c r="K105" s="239"/>
      <c r="L105" s="388">
        <f t="shared" si="92"/>
        <v>0</v>
      </c>
      <c r="M105" s="240"/>
      <c r="N105" s="239"/>
      <c r="O105" s="367">
        <f t="shared" si="93"/>
        <v>0</v>
      </c>
      <c r="P105" s="242"/>
      <c r="Q105" s="2"/>
    </row>
    <row r="106" spans="1:17" hidden="1" x14ac:dyDescent="0.25">
      <c r="A106" s="62">
        <v>2244</v>
      </c>
      <c r="B106" s="111" t="s">
        <v>115</v>
      </c>
      <c r="C106" s="112">
        <f t="shared" si="24"/>
        <v>0</v>
      </c>
      <c r="D106" s="238">
        <v>0</v>
      </c>
      <c r="E106" s="239"/>
      <c r="F106" s="388">
        <f t="shared" si="90"/>
        <v>0</v>
      </c>
      <c r="G106" s="240"/>
      <c r="H106" s="239"/>
      <c r="I106" s="367">
        <f t="shared" si="91"/>
        <v>0</v>
      </c>
      <c r="J106" s="238"/>
      <c r="K106" s="239"/>
      <c r="L106" s="388">
        <f t="shared" si="92"/>
        <v>0</v>
      </c>
      <c r="M106" s="240"/>
      <c r="N106" s="239"/>
      <c r="O106" s="367">
        <f t="shared" si="93"/>
        <v>0</v>
      </c>
      <c r="P106" s="242"/>
      <c r="Q106" s="2"/>
    </row>
    <row r="107" spans="1:17" hidden="1" x14ac:dyDescent="0.25">
      <c r="A107" s="62">
        <v>2246</v>
      </c>
      <c r="B107" s="111" t="s">
        <v>116</v>
      </c>
      <c r="C107" s="112">
        <f t="shared" si="24"/>
        <v>0</v>
      </c>
      <c r="D107" s="238">
        <v>0</v>
      </c>
      <c r="E107" s="239"/>
      <c r="F107" s="388">
        <f t="shared" si="90"/>
        <v>0</v>
      </c>
      <c r="G107" s="240"/>
      <c r="H107" s="239"/>
      <c r="I107" s="367">
        <f t="shared" si="91"/>
        <v>0</v>
      </c>
      <c r="J107" s="238"/>
      <c r="K107" s="239"/>
      <c r="L107" s="388">
        <f t="shared" si="92"/>
        <v>0</v>
      </c>
      <c r="M107" s="240"/>
      <c r="N107" s="239"/>
      <c r="O107" s="367">
        <f t="shared" si="93"/>
        <v>0</v>
      </c>
      <c r="P107" s="242"/>
      <c r="Q107" s="2"/>
    </row>
    <row r="108" spans="1:17" hidden="1" x14ac:dyDescent="0.25">
      <c r="A108" s="62">
        <v>2247</v>
      </c>
      <c r="B108" s="111" t="s">
        <v>117</v>
      </c>
      <c r="C108" s="112">
        <f t="shared" si="24"/>
        <v>0</v>
      </c>
      <c r="D108" s="238">
        <v>0</v>
      </c>
      <c r="E108" s="239"/>
      <c r="F108" s="388">
        <f t="shared" si="90"/>
        <v>0</v>
      </c>
      <c r="G108" s="240"/>
      <c r="H108" s="239"/>
      <c r="I108" s="367">
        <f t="shared" si="91"/>
        <v>0</v>
      </c>
      <c r="J108" s="238"/>
      <c r="K108" s="239"/>
      <c r="L108" s="388">
        <f t="shared" si="92"/>
        <v>0</v>
      </c>
      <c r="M108" s="240"/>
      <c r="N108" s="239"/>
      <c r="O108" s="367">
        <f t="shared" si="93"/>
        <v>0</v>
      </c>
      <c r="P108" s="242"/>
      <c r="Q108" s="2"/>
    </row>
    <row r="109" spans="1:17" ht="24" hidden="1" x14ac:dyDescent="0.25">
      <c r="A109" s="62">
        <v>2248</v>
      </c>
      <c r="B109" s="111" t="s">
        <v>118</v>
      </c>
      <c r="C109" s="112">
        <f t="shared" si="24"/>
        <v>0</v>
      </c>
      <c r="D109" s="238">
        <v>0</v>
      </c>
      <c r="E109" s="239"/>
      <c r="F109" s="388">
        <f t="shared" si="90"/>
        <v>0</v>
      </c>
      <c r="G109" s="240"/>
      <c r="H109" s="239"/>
      <c r="I109" s="367">
        <f t="shared" si="91"/>
        <v>0</v>
      </c>
      <c r="J109" s="238"/>
      <c r="K109" s="239"/>
      <c r="L109" s="388">
        <f t="shared" si="92"/>
        <v>0</v>
      </c>
      <c r="M109" s="240"/>
      <c r="N109" s="239"/>
      <c r="O109" s="367">
        <f t="shared" si="93"/>
        <v>0</v>
      </c>
      <c r="P109" s="242"/>
      <c r="Q109" s="2"/>
    </row>
    <row r="110" spans="1:17" ht="24" hidden="1" x14ac:dyDescent="0.25">
      <c r="A110" s="62">
        <v>2249</v>
      </c>
      <c r="B110" s="111" t="s">
        <v>119</v>
      </c>
      <c r="C110" s="112">
        <f t="shared" si="24"/>
        <v>0</v>
      </c>
      <c r="D110" s="238">
        <v>0</v>
      </c>
      <c r="E110" s="239"/>
      <c r="F110" s="388">
        <f t="shared" si="90"/>
        <v>0</v>
      </c>
      <c r="G110" s="240"/>
      <c r="H110" s="239"/>
      <c r="I110" s="367">
        <f t="shared" si="91"/>
        <v>0</v>
      </c>
      <c r="J110" s="238"/>
      <c r="K110" s="239"/>
      <c r="L110" s="388">
        <f t="shared" si="92"/>
        <v>0</v>
      </c>
      <c r="M110" s="240"/>
      <c r="N110" s="239"/>
      <c r="O110" s="367">
        <f t="shared" si="93"/>
        <v>0</v>
      </c>
      <c r="P110" s="242"/>
      <c r="Q110" s="2"/>
    </row>
    <row r="111" spans="1:17" hidden="1" x14ac:dyDescent="0.25">
      <c r="A111" s="243">
        <v>2250</v>
      </c>
      <c r="B111" s="111" t="s">
        <v>120</v>
      </c>
      <c r="C111" s="112">
        <f t="shared" si="24"/>
        <v>0</v>
      </c>
      <c r="D111" s="244">
        <f>SUM(D112:D114)</f>
        <v>0</v>
      </c>
      <c r="E111" s="245">
        <f t="shared" ref="E111" si="94">SUM(E112:E114)</f>
        <v>0</v>
      </c>
      <c r="F111" s="120">
        <f>SUM(F112:F114)</f>
        <v>0</v>
      </c>
      <c r="G111" s="246">
        <f t="shared" ref="G111:N111" si="95">SUM(G112:G114)</f>
        <v>0</v>
      </c>
      <c r="H111" s="245">
        <f t="shared" si="95"/>
        <v>0</v>
      </c>
      <c r="I111" s="241">
        <f t="shared" si="95"/>
        <v>0</v>
      </c>
      <c r="J111" s="244">
        <f t="shared" si="95"/>
        <v>0</v>
      </c>
      <c r="K111" s="245">
        <f t="shared" si="95"/>
        <v>0</v>
      </c>
      <c r="L111" s="120">
        <f t="shared" si="95"/>
        <v>0</v>
      </c>
      <c r="M111" s="246">
        <f t="shared" si="95"/>
        <v>0</v>
      </c>
      <c r="N111" s="245">
        <f t="shared" si="95"/>
        <v>0</v>
      </c>
      <c r="O111" s="241">
        <f>SUM(O112:O114)</f>
        <v>0</v>
      </c>
      <c r="P111" s="242"/>
      <c r="Q111" s="2"/>
    </row>
    <row r="112" spans="1:17" hidden="1" x14ac:dyDescent="0.25">
      <c r="A112" s="62">
        <v>2251</v>
      </c>
      <c r="B112" s="111" t="s">
        <v>121</v>
      </c>
      <c r="C112" s="112">
        <f t="shared" si="24"/>
        <v>0</v>
      </c>
      <c r="D112" s="238">
        <v>0</v>
      </c>
      <c r="E112" s="239"/>
      <c r="F112" s="388">
        <f t="shared" ref="F112:F114" si="96">D112+E112</f>
        <v>0</v>
      </c>
      <c r="G112" s="240"/>
      <c r="H112" s="239"/>
      <c r="I112" s="367">
        <f t="shared" ref="I112:I114" si="97">G112+H112</f>
        <v>0</v>
      </c>
      <c r="J112" s="238"/>
      <c r="K112" s="239"/>
      <c r="L112" s="388">
        <f t="shared" ref="L112:L114" si="98">J112+K112</f>
        <v>0</v>
      </c>
      <c r="M112" s="240"/>
      <c r="N112" s="239"/>
      <c r="O112" s="367">
        <f t="shared" ref="O112:O114" si="99">M112+N112</f>
        <v>0</v>
      </c>
      <c r="P112" s="242"/>
      <c r="Q112" s="2"/>
    </row>
    <row r="113" spans="1:17" hidden="1" x14ac:dyDescent="0.25">
      <c r="A113" s="62">
        <v>2252</v>
      </c>
      <c r="B113" s="111" t="s">
        <v>122</v>
      </c>
      <c r="C113" s="112">
        <f t="shared" ref="C113:C176" si="100">SUM(F113,I113,L113,O113)</f>
        <v>0</v>
      </c>
      <c r="D113" s="238">
        <v>0</v>
      </c>
      <c r="E113" s="239"/>
      <c r="F113" s="388">
        <f t="shared" si="96"/>
        <v>0</v>
      </c>
      <c r="G113" s="240"/>
      <c r="H113" s="239"/>
      <c r="I113" s="367">
        <f t="shared" si="97"/>
        <v>0</v>
      </c>
      <c r="J113" s="238"/>
      <c r="K113" s="239"/>
      <c r="L113" s="388">
        <f t="shared" si="98"/>
        <v>0</v>
      </c>
      <c r="M113" s="240"/>
      <c r="N113" s="239"/>
      <c r="O113" s="367">
        <f t="shared" si="99"/>
        <v>0</v>
      </c>
      <c r="P113" s="242"/>
      <c r="Q113" s="2"/>
    </row>
    <row r="114" spans="1:17" hidden="1" x14ac:dyDescent="0.25">
      <c r="A114" s="62">
        <v>2259</v>
      </c>
      <c r="B114" s="111" t="s">
        <v>123</v>
      </c>
      <c r="C114" s="112">
        <f t="shared" si="100"/>
        <v>0</v>
      </c>
      <c r="D114" s="238">
        <v>0</v>
      </c>
      <c r="E114" s="239"/>
      <c r="F114" s="388">
        <f t="shared" si="96"/>
        <v>0</v>
      </c>
      <c r="G114" s="240"/>
      <c r="H114" s="239"/>
      <c r="I114" s="367">
        <f t="shared" si="97"/>
        <v>0</v>
      </c>
      <c r="J114" s="238"/>
      <c r="K114" s="239"/>
      <c r="L114" s="388">
        <f t="shared" si="98"/>
        <v>0</v>
      </c>
      <c r="M114" s="240"/>
      <c r="N114" s="239"/>
      <c r="O114" s="367">
        <f t="shared" si="99"/>
        <v>0</v>
      </c>
      <c r="P114" s="242"/>
      <c r="Q114" s="2"/>
    </row>
    <row r="115" spans="1:17" hidden="1" x14ac:dyDescent="0.25">
      <c r="A115" s="243">
        <v>2260</v>
      </c>
      <c r="B115" s="111" t="s">
        <v>124</v>
      </c>
      <c r="C115" s="112">
        <f t="shared" si="100"/>
        <v>0</v>
      </c>
      <c r="D115" s="244">
        <f>SUM(D116:D120)</f>
        <v>0</v>
      </c>
      <c r="E115" s="245">
        <f t="shared" ref="E115" si="101">SUM(E116:E120)</f>
        <v>0</v>
      </c>
      <c r="F115" s="120">
        <f>SUM(F116:F120)</f>
        <v>0</v>
      </c>
      <c r="G115" s="246">
        <f t="shared" ref="G115:N115" si="102">SUM(G116:G120)</f>
        <v>0</v>
      </c>
      <c r="H115" s="245">
        <f t="shared" si="102"/>
        <v>0</v>
      </c>
      <c r="I115" s="241">
        <f t="shared" si="102"/>
        <v>0</v>
      </c>
      <c r="J115" s="244">
        <f t="shared" si="102"/>
        <v>0</v>
      </c>
      <c r="K115" s="245">
        <f t="shared" si="102"/>
        <v>0</v>
      </c>
      <c r="L115" s="120">
        <f t="shared" si="102"/>
        <v>0</v>
      </c>
      <c r="M115" s="246">
        <f t="shared" si="102"/>
        <v>0</v>
      </c>
      <c r="N115" s="245">
        <f t="shared" si="102"/>
        <v>0</v>
      </c>
      <c r="O115" s="241">
        <f>SUM(O116:O120)</f>
        <v>0</v>
      </c>
      <c r="P115" s="242"/>
      <c r="Q115" s="2"/>
    </row>
    <row r="116" spans="1:17" hidden="1" x14ac:dyDescent="0.25">
      <c r="A116" s="62">
        <v>2261</v>
      </c>
      <c r="B116" s="111" t="s">
        <v>125</v>
      </c>
      <c r="C116" s="112">
        <f t="shared" si="100"/>
        <v>0</v>
      </c>
      <c r="D116" s="238">
        <v>0</v>
      </c>
      <c r="E116" s="239"/>
      <c r="F116" s="388">
        <f t="shared" ref="F116:F120" si="103">D116+E116</f>
        <v>0</v>
      </c>
      <c r="G116" s="240"/>
      <c r="H116" s="239"/>
      <c r="I116" s="367">
        <f t="shared" ref="I116:I120" si="104">G116+H116</f>
        <v>0</v>
      </c>
      <c r="J116" s="238"/>
      <c r="K116" s="239"/>
      <c r="L116" s="388">
        <f t="shared" ref="L116:L120" si="105">J116+K116</f>
        <v>0</v>
      </c>
      <c r="M116" s="240"/>
      <c r="N116" s="239"/>
      <c r="O116" s="367">
        <f t="shared" ref="O116:O120" si="106">M116+N116</f>
        <v>0</v>
      </c>
      <c r="P116" s="242"/>
      <c r="Q116" s="2"/>
    </row>
    <row r="117" spans="1:17" hidden="1" x14ac:dyDescent="0.25">
      <c r="A117" s="62">
        <v>2262</v>
      </c>
      <c r="B117" s="111" t="s">
        <v>126</v>
      </c>
      <c r="C117" s="112">
        <f t="shared" si="100"/>
        <v>0</v>
      </c>
      <c r="D117" s="238">
        <v>0</v>
      </c>
      <c r="E117" s="239"/>
      <c r="F117" s="388">
        <f t="shared" si="103"/>
        <v>0</v>
      </c>
      <c r="G117" s="240"/>
      <c r="H117" s="239"/>
      <c r="I117" s="367">
        <f t="shared" si="104"/>
        <v>0</v>
      </c>
      <c r="J117" s="238"/>
      <c r="K117" s="239"/>
      <c r="L117" s="388">
        <f t="shared" si="105"/>
        <v>0</v>
      </c>
      <c r="M117" s="240"/>
      <c r="N117" s="239"/>
      <c r="O117" s="367">
        <f t="shared" si="106"/>
        <v>0</v>
      </c>
      <c r="P117" s="242"/>
      <c r="Q117" s="2"/>
    </row>
    <row r="118" spans="1:17" hidden="1" x14ac:dyDescent="0.25">
      <c r="A118" s="62">
        <v>2263</v>
      </c>
      <c r="B118" s="111" t="s">
        <v>127</v>
      </c>
      <c r="C118" s="112">
        <f t="shared" si="100"/>
        <v>0</v>
      </c>
      <c r="D118" s="238">
        <v>0</v>
      </c>
      <c r="E118" s="239"/>
      <c r="F118" s="388">
        <f t="shared" si="103"/>
        <v>0</v>
      </c>
      <c r="G118" s="240"/>
      <c r="H118" s="239"/>
      <c r="I118" s="367">
        <f t="shared" si="104"/>
        <v>0</v>
      </c>
      <c r="J118" s="238"/>
      <c r="K118" s="239"/>
      <c r="L118" s="388">
        <f t="shared" si="105"/>
        <v>0</v>
      </c>
      <c r="M118" s="240"/>
      <c r="N118" s="239"/>
      <c r="O118" s="367">
        <f t="shared" si="106"/>
        <v>0</v>
      </c>
      <c r="P118" s="242"/>
      <c r="Q118" s="2"/>
    </row>
    <row r="119" spans="1:17" hidden="1" x14ac:dyDescent="0.25">
      <c r="A119" s="62">
        <v>2264</v>
      </c>
      <c r="B119" s="111" t="s">
        <v>128</v>
      </c>
      <c r="C119" s="112">
        <f t="shared" si="100"/>
        <v>0</v>
      </c>
      <c r="D119" s="238">
        <v>0</v>
      </c>
      <c r="E119" s="239"/>
      <c r="F119" s="388">
        <f t="shared" si="103"/>
        <v>0</v>
      </c>
      <c r="G119" s="240"/>
      <c r="H119" s="239"/>
      <c r="I119" s="367">
        <f t="shared" si="104"/>
        <v>0</v>
      </c>
      <c r="J119" s="238"/>
      <c r="K119" s="239"/>
      <c r="L119" s="388">
        <f t="shared" si="105"/>
        <v>0</v>
      </c>
      <c r="M119" s="240"/>
      <c r="N119" s="239"/>
      <c r="O119" s="367">
        <f t="shared" si="106"/>
        <v>0</v>
      </c>
      <c r="P119" s="242"/>
      <c r="Q119" s="2"/>
    </row>
    <row r="120" spans="1:17" hidden="1" x14ac:dyDescent="0.25">
      <c r="A120" s="62">
        <v>2269</v>
      </c>
      <c r="B120" s="111" t="s">
        <v>129</v>
      </c>
      <c r="C120" s="112">
        <f t="shared" si="100"/>
        <v>0</v>
      </c>
      <c r="D120" s="238">
        <v>0</v>
      </c>
      <c r="E120" s="239"/>
      <c r="F120" s="388">
        <f t="shared" si="103"/>
        <v>0</v>
      </c>
      <c r="G120" s="240"/>
      <c r="H120" s="239"/>
      <c r="I120" s="367">
        <f t="shared" si="104"/>
        <v>0</v>
      </c>
      <c r="J120" s="238"/>
      <c r="K120" s="239"/>
      <c r="L120" s="388">
        <f t="shared" si="105"/>
        <v>0</v>
      </c>
      <c r="M120" s="240"/>
      <c r="N120" s="239"/>
      <c r="O120" s="367">
        <f t="shared" si="106"/>
        <v>0</v>
      </c>
      <c r="P120" s="242"/>
      <c r="Q120" s="2"/>
    </row>
    <row r="121" spans="1:17" hidden="1" x14ac:dyDescent="0.25">
      <c r="A121" s="243">
        <v>2270</v>
      </c>
      <c r="B121" s="111" t="s">
        <v>130</v>
      </c>
      <c r="C121" s="112">
        <f t="shared" si="100"/>
        <v>0</v>
      </c>
      <c r="D121" s="244">
        <f>SUM(D122:D126)</f>
        <v>0</v>
      </c>
      <c r="E121" s="245">
        <f t="shared" ref="E121" si="107">SUM(E122:E126)</f>
        <v>0</v>
      </c>
      <c r="F121" s="120">
        <f>SUM(F122:F126)</f>
        <v>0</v>
      </c>
      <c r="G121" s="246">
        <f t="shared" ref="G121:N121" si="108">SUM(G122:G126)</f>
        <v>0</v>
      </c>
      <c r="H121" s="245">
        <f t="shared" si="108"/>
        <v>0</v>
      </c>
      <c r="I121" s="241">
        <f t="shared" si="108"/>
        <v>0</v>
      </c>
      <c r="J121" s="244">
        <f t="shared" si="108"/>
        <v>0</v>
      </c>
      <c r="K121" s="245">
        <f t="shared" si="108"/>
        <v>0</v>
      </c>
      <c r="L121" s="120">
        <f t="shared" si="108"/>
        <v>0</v>
      </c>
      <c r="M121" s="246">
        <f t="shared" si="108"/>
        <v>0</v>
      </c>
      <c r="N121" s="245">
        <f t="shared" si="108"/>
        <v>0</v>
      </c>
      <c r="O121" s="241">
        <f>SUM(O122:O126)</f>
        <v>0</v>
      </c>
      <c r="P121" s="242"/>
      <c r="Q121" s="2"/>
    </row>
    <row r="122" spans="1:17" hidden="1" x14ac:dyDescent="0.25">
      <c r="A122" s="62">
        <v>2272</v>
      </c>
      <c r="B122" s="255" t="s">
        <v>131</v>
      </c>
      <c r="C122" s="112">
        <f t="shared" si="100"/>
        <v>0</v>
      </c>
      <c r="D122" s="238">
        <v>0</v>
      </c>
      <c r="E122" s="239"/>
      <c r="F122" s="388">
        <f t="shared" ref="F122:F126" si="109">D122+E122</f>
        <v>0</v>
      </c>
      <c r="G122" s="240"/>
      <c r="H122" s="239"/>
      <c r="I122" s="367">
        <f t="shared" ref="I122:I126" si="110">G122+H122</f>
        <v>0</v>
      </c>
      <c r="J122" s="238"/>
      <c r="K122" s="239"/>
      <c r="L122" s="388">
        <f t="shared" ref="L122:L126" si="111">J122+K122</f>
        <v>0</v>
      </c>
      <c r="M122" s="240"/>
      <c r="N122" s="239"/>
      <c r="O122" s="367">
        <f t="shared" ref="O122:O126" si="112">M122+N122</f>
        <v>0</v>
      </c>
      <c r="P122" s="242"/>
      <c r="Q122" s="2"/>
    </row>
    <row r="123" spans="1:17" hidden="1" x14ac:dyDescent="0.25">
      <c r="A123" s="62">
        <v>2274</v>
      </c>
      <c r="B123" s="256" t="s">
        <v>132</v>
      </c>
      <c r="C123" s="112">
        <f t="shared" si="100"/>
        <v>0</v>
      </c>
      <c r="D123" s="238">
        <v>0</v>
      </c>
      <c r="E123" s="239"/>
      <c r="F123" s="388">
        <f t="shared" si="109"/>
        <v>0</v>
      </c>
      <c r="G123" s="240"/>
      <c r="H123" s="239"/>
      <c r="I123" s="367">
        <f t="shared" si="110"/>
        <v>0</v>
      </c>
      <c r="J123" s="238"/>
      <c r="K123" s="239"/>
      <c r="L123" s="388">
        <f t="shared" si="111"/>
        <v>0</v>
      </c>
      <c r="M123" s="240"/>
      <c r="N123" s="239"/>
      <c r="O123" s="367">
        <f t="shared" si="112"/>
        <v>0</v>
      </c>
      <c r="P123" s="242"/>
      <c r="Q123" s="2"/>
    </row>
    <row r="124" spans="1:17" hidden="1" x14ac:dyDescent="0.25">
      <c r="A124" s="62">
        <v>2275</v>
      </c>
      <c r="B124" s="111" t="s">
        <v>133</v>
      </c>
      <c r="C124" s="112">
        <f t="shared" si="100"/>
        <v>0</v>
      </c>
      <c r="D124" s="238">
        <v>0</v>
      </c>
      <c r="E124" s="239"/>
      <c r="F124" s="388">
        <f t="shared" si="109"/>
        <v>0</v>
      </c>
      <c r="G124" s="240"/>
      <c r="H124" s="239"/>
      <c r="I124" s="367">
        <f t="shared" si="110"/>
        <v>0</v>
      </c>
      <c r="J124" s="238"/>
      <c r="K124" s="239"/>
      <c r="L124" s="388">
        <f t="shared" si="111"/>
        <v>0</v>
      </c>
      <c r="M124" s="240"/>
      <c r="N124" s="239"/>
      <c r="O124" s="367">
        <f t="shared" si="112"/>
        <v>0</v>
      </c>
      <c r="P124" s="242"/>
      <c r="Q124" s="2"/>
    </row>
    <row r="125" spans="1:17" ht="24" hidden="1" x14ac:dyDescent="0.25">
      <c r="A125" s="62">
        <v>2276</v>
      </c>
      <c r="B125" s="111" t="s">
        <v>134</v>
      </c>
      <c r="C125" s="112">
        <f t="shared" si="100"/>
        <v>0</v>
      </c>
      <c r="D125" s="238">
        <v>0</v>
      </c>
      <c r="E125" s="239"/>
      <c r="F125" s="388">
        <f t="shared" si="109"/>
        <v>0</v>
      </c>
      <c r="G125" s="240"/>
      <c r="H125" s="239"/>
      <c r="I125" s="367">
        <f t="shared" si="110"/>
        <v>0</v>
      </c>
      <c r="J125" s="238"/>
      <c r="K125" s="239"/>
      <c r="L125" s="388">
        <f t="shared" si="111"/>
        <v>0</v>
      </c>
      <c r="M125" s="240"/>
      <c r="N125" s="239"/>
      <c r="O125" s="367">
        <f t="shared" si="112"/>
        <v>0</v>
      </c>
      <c r="P125" s="242"/>
      <c r="Q125" s="2"/>
    </row>
    <row r="126" spans="1:17" hidden="1" x14ac:dyDescent="0.25">
      <c r="A126" s="62">
        <v>2279</v>
      </c>
      <c r="B126" s="111" t="s">
        <v>135</v>
      </c>
      <c r="C126" s="112">
        <f t="shared" si="100"/>
        <v>0</v>
      </c>
      <c r="D126" s="238">
        <v>0</v>
      </c>
      <c r="E126" s="239"/>
      <c r="F126" s="388">
        <f t="shared" si="109"/>
        <v>0</v>
      </c>
      <c r="G126" s="240"/>
      <c r="H126" s="239"/>
      <c r="I126" s="367">
        <f t="shared" si="110"/>
        <v>0</v>
      </c>
      <c r="J126" s="238"/>
      <c r="K126" s="239"/>
      <c r="L126" s="388">
        <f t="shared" si="111"/>
        <v>0</v>
      </c>
      <c r="M126" s="240"/>
      <c r="N126" s="239"/>
      <c r="O126" s="367">
        <f t="shared" si="112"/>
        <v>0</v>
      </c>
      <c r="P126" s="242"/>
      <c r="Q126" s="2"/>
    </row>
    <row r="127" spans="1:17" hidden="1" x14ac:dyDescent="0.25">
      <c r="A127" s="629">
        <v>2280</v>
      </c>
      <c r="B127" s="99" t="s">
        <v>136</v>
      </c>
      <c r="C127" s="100">
        <f t="shared" si="100"/>
        <v>0</v>
      </c>
      <c r="D127" s="251">
        <f>SUM(D128)</f>
        <v>0</v>
      </c>
      <c r="E127" s="252">
        <f>SUM(E128)</f>
        <v>0</v>
      </c>
      <c r="F127" s="108">
        <f t="shared" ref="F127:O127" si="113">SUM(F128)</f>
        <v>0</v>
      </c>
      <c r="G127" s="253">
        <f t="shared" si="113"/>
        <v>0</v>
      </c>
      <c r="H127" s="252">
        <f t="shared" si="113"/>
        <v>0</v>
      </c>
      <c r="I127" s="151">
        <f t="shared" si="113"/>
        <v>0</v>
      </c>
      <c r="J127" s="251">
        <f t="shared" si="113"/>
        <v>0</v>
      </c>
      <c r="K127" s="252">
        <f t="shared" si="113"/>
        <v>0</v>
      </c>
      <c r="L127" s="108">
        <f t="shared" si="113"/>
        <v>0</v>
      </c>
      <c r="M127" s="253">
        <f t="shared" si="113"/>
        <v>0</v>
      </c>
      <c r="N127" s="252">
        <f t="shared" si="113"/>
        <v>0</v>
      </c>
      <c r="O127" s="241">
        <f t="shared" si="113"/>
        <v>0</v>
      </c>
      <c r="P127" s="242"/>
      <c r="Q127" s="2"/>
    </row>
    <row r="128" spans="1:17" hidden="1" x14ac:dyDescent="0.25">
      <c r="A128" s="62">
        <v>2283</v>
      </c>
      <c r="B128" s="111" t="s">
        <v>137</v>
      </c>
      <c r="C128" s="112">
        <f t="shared" si="100"/>
        <v>0</v>
      </c>
      <c r="D128" s="238">
        <v>0</v>
      </c>
      <c r="E128" s="239"/>
      <c r="F128" s="388">
        <f>D128+E128</f>
        <v>0</v>
      </c>
      <c r="G128" s="240"/>
      <c r="H128" s="239"/>
      <c r="I128" s="367">
        <f>G128+H128</f>
        <v>0</v>
      </c>
      <c r="J128" s="238"/>
      <c r="K128" s="239"/>
      <c r="L128" s="388">
        <f>J128+K128</f>
        <v>0</v>
      </c>
      <c r="M128" s="240"/>
      <c r="N128" s="239"/>
      <c r="O128" s="367">
        <f>M128+N128</f>
        <v>0</v>
      </c>
      <c r="P128" s="242"/>
      <c r="Q128" s="2"/>
    </row>
    <row r="129" spans="1:17" ht="38.25" hidden="1" customHeight="1" x14ac:dyDescent="0.25">
      <c r="A129" s="83">
        <v>2300</v>
      </c>
      <c r="B129" s="226" t="s">
        <v>138</v>
      </c>
      <c r="C129" s="84">
        <f t="shared" si="100"/>
        <v>0</v>
      </c>
      <c r="D129" s="95">
        <f>SUM(D130,D135,D139,D140,D143,D150,D158,D159,D162)</f>
        <v>0</v>
      </c>
      <c r="E129" s="96">
        <f t="shared" ref="E129" si="114">SUM(E130,E135,E139,E140,E143,E150,E158,E159,E162)</f>
        <v>0</v>
      </c>
      <c r="F129" s="97">
        <f>SUM(F130,F135,F139,F140,F143,F150,F158,F159,F162)</f>
        <v>0</v>
      </c>
      <c r="G129" s="227">
        <f t="shared" ref="G129:N129" si="115">SUM(G130,G135,G139,G140,G143,G150,G158,G159,G162)</f>
        <v>0</v>
      </c>
      <c r="H129" s="96">
        <f t="shared" si="115"/>
        <v>0</v>
      </c>
      <c r="I129" s="228">
        <f t="shared" si="115"/>
        <v>0</v>
      </c>
      <c r="J129" s="95">
        <f t="shared" si="115"/>
        <v>0</v>
      </c>
      <c r="K129" s="96">
        <f t="shared" si="115"/>
        <v>0</v>
      </c>
      <c r="L129" s="97">
        <f t="shared" si="115"/>
        <v>0</v>
      </c>
      <c r="M129" s="227">
        <f t="shared" si="115"/>
        <v>0</v>
      </c>
      <c r="N129" s="96">
        <f t="shared" si="115"/>
        <v>0</v>
      </c>
      <c r="O129" s="228">
        <f>SUM(O130,O135,O139,O140,O143,O150,O158,O159,O162)</f>
        <v>0</v>
      </c>
      <c r="P129" s="249"/>
      <c r="Q129" s="2"/>
    </row>
    <row r="130" spans="1:17" ht="24" hidden="1" x14ac:dyDescent="0.25">
      <c r="A130" s="629">
        <v>2310</v>
      </c>
      <c r="B130" s="99" t="s">
        <v>139</v>
      </c>
      <c r="C130" s="100">
        <f t="shared" si="100"/>
        <v>0</v>
      </c>
      <c r="D130" s="251">
        <f>SUM(D131:D134)</f>
        <v>0</v>
      </c>
      <c r="E130" s="252">
        <f t="shared" ref="E130:O130" si="116">SUM(E131:E134)</f>
        <v>0</v>
      </c>
      <c r="F130" s="108">
        <f t="shared" si="116"/>
        <v>0</v>
      </c>
      <c r="G130" s="253">
        <f t="shared" si="116"/>
        <v>0</v>
      </c>
      <c r="H130" s="252">
        <f t="shared" si="116"/>
        <v>0</v>
      </c>
      <c r="I130" s="151">
        <f t="shared" si="116"/>
        <v>0</v>
      </c>
      <c r="J130" s="251">
        <f t="shared" si="116"/>
        <v>0</v>
      </c>
      <c r="K130" s="252">
        <f t="shared" si="116"/>
        <v>0</v>
      </c>
      <c r="L130" s="108">
        <f t="shared" si="116"/>
        <v>0</v>
      </c>
      <c r="M130" s="253">
        <f t="shared" si="116"/>
        <v>0</v>
      </c>
      <c r="N130" s="252">
        <f t="shared" si="116"/>
        <v>0</v>
      </c>
      <c r="O130" s="151">
        <f t="shared" si="116"/>
        <v>0</v>
      </c>
      <c r="P130" s="237"/>
      <c r="Q130" s="2"/>
    </row>
    <row r="131" spans="1:17" hidden="1" x14ac:dyDescent="0.25">
      <c r="A131" s="62">
        <v>2311</v>
      </c>
      <c r="B131" s="111" t="s">
        <v>140</v>
      </c>
      <c r="C131" s="112">
        <f t="shared" si="100"/>
        <v>0</v>
      </c>
      <c r="D131" s="238">
        <v>0</v>
      </c>
      <c r="E131" s="239"/>
      <c r="F131" s="388">
        <f t="shared" ref="F131:F134" si="117">D131+E131</f>
        <v>0</v>
      </c>
      <c r="G131" s="240"/>
      <c r="H131" s="239"/>
      <c r="I131" s="367">
        <f t="shared" ref="I131:I134" si="118">G131+H131</f>
        <v>0</v>
      </c>
      <c r="J131" s="238"/>
      <c r="K131" s="239"/>
      <c r="L131" s="388">
        <f t="shared" ref="L131:L134" si="119">J131+K131</f>
        <v>0</v>
      </c>
      <c r="M131" s="240"/>
      <c r="N131" s="239"/>
      <c r="O131" s="367">
        <f t="shared" ref="O131:O134" si="120">M131+N131</f>
        <v>0</v>
      </c>
      <c r="P131" s="242"/>
      <c r="Q131" s="2"/>
    </row>
    <row r="132" spans="1:17" hidden="1" x14ac:dyDescent="0.25">
      <c r="A132" s="62">
        <v>2312</v>
      </c>
      <c r="B132" s="111" t="s">
        <v>141</v>
      </c>
      <c r="C132" s="112">
        <f t="shared" si="100"/>
        <v>0</v>
      </c>
      <c r="D132" s="238">
        <v>0</v>
      </c>
      <c r="E132" s="239"/>
      <c r="F132" s="388">
        <f t="shared" si="117"/>
        <v>0</v>
      </c>
      <c r="G132" s="240"/>
      <c r="H132" s="239"/>
      <c r="I132" s="367">
        <f t="shared" si="118"/>
        <v>0</v>
      </c>
      <c r="J132" s="238"/>
      <c r="K132" s="239"/>
      <c r="L132" s="388">
        <f t="shared" si="119"/>
        <v>0</v>
      </c>
      <c r="M132" s="240"/>
      <c r="N132" s="239"/>
      <c r="O132" s="367">
        <f t="shared" si="120"/>
        <v>0</v>
      </c>
      <c r="P132" s="242"/>
      <c r="Q132" s="2"/>
    </row>
    <row r="133" spans="1:17" hidden="1" x14ac:dyDescent="0.25">
      <c r="A133" s="62">
        <v>2313</v>
      </c>
      <c r="B133" s="111" t="s">
        <v>142</v>
      </c>
      <c r="C133" s="112">
        <f t="shared" si="100"/>
        <v>0</v>
      </c>
      <c r="D133" s="238">
        <v>0</v>
      </c>
      <c r="E133" s="239"/>
      <c r="F133" s="388">
        <f t="shared" si="117"/>
        <v>0</v>
      </c>
      <c r="G133" s="240"/>
      <c r="H133" s="239"/>
      <c r="I133" s="367">
        <f t="shared" si="118"/>
        <v>0</v>
      </c>
      <c r="J133" s="238"/>
      <c r="K133" s="239"/>
      <c r="L133" s="388">
        <f t="shared" si="119"/>
        <v>0</v>
      </c>
      <c r="M133" s="240"/>
      <c r="N133" s="239"/>
      <c r="O133" s="367">
        <f t="shared" si="120"/>
        <v>0</v>
      </c>
      <c r="P133" s="242"/>
      <c r="Q133" s="2"/>
    </row>
    <row r="134" spans="1:17" ht="47.25" hidden="1" customHeight="1" x14ac:dyDescent="0.25">
      <c r="A134" s="62">
        <v>2314</v>
      </c>
      <c r="B134" s="111" t="s">
        <v>143</v>
      </c>
      <c r="C134" s="112">
        <f t="shared" si="100"/>
        <v>0</v>
      </c>
      <c r="D134" s="238">
        <v>0</v>
      </c>
      <c r="E134" s="239"/>
      <c r="F134" s="388">
        <f t="shared" si="117"/>
        <v>0</v>
      </c>
      <c r="G134" s="240"/>
      <c r="H134" s="239"/>
      <c r="I134" s="367">
        <f t="shared" si="118"/>
        <v>0</v>
      </c>
      <c r="J134" s="238"/>
      <c r="K134" s="239"/>
      <c r="L134" s="388">
        <f t="shared" si="119"/>
        <v>0</v>
      </c>
      <c r="M134" s="240"/>
      <c r="N134" s="239"/>
      <c r="O134" s="367">
        <f t="shared" si="120"/>
        <v>0</v>
      </c>
      <c r="P134" s="242"/>
      <c r="Q134" s="2"/>
    </row>
    <row r="135" spans="1:17" hidden="1" x14ac:dyDescent="0.25">
      <c r="A135" s="243">
        <v>2320</v>
      </c>
      <c r="B135" s="111" t="s">
        <v>144</v>
      </c>
      <c r="C135" s="112">
        <f t="shared" si="100"/>
        <v>0</v>
      </c>
      <c r="D135" s="244">
        <f>SUM(D136:D138)</f>
        <v>0</v>
      </c>
      <c r="E135" s="245">
        <f>SUM(E136:E138)</f>
        <v>0</v>
      </c>
      <c r="F135" s="120">
        <f>SUM(F136:F138)</f>
        <v>0</v>
      </c>
      <c r="G135" s="246">
        <f t="shared" ref="G135" si="121">SUM(G136:G138)</f>
        <v>0</v>
      </c>
      <c r="H135" s="245">
        <f>SUM(H136:H138)</f>
        <v>0</v>
      </c>
      <c r="I135" s="241">
        <f t="shared" ref="I135:N135" si="122">SUM(I136:I138)</f>
        <v>0</v>
      </c>
      <c r="J135" s="244">
        <f t="shared" si="122"/>
        <v>0</v>
      </c>
      <c r="K135" s="245">
        <f t="shared" si="122"/>
        <v>0</v>
      </c>
      <c r="L135" s="120">
        <f t="shared" si="122"/>
        <v>0</v>
      </c>
      <c r="M135" s="246">
        <f t="shared" si="122"/>
        <v>0</v>
      </c>
      <c r="N135" s="245">
        <f t="shared" si="122"/>
        <v>0</v>
      </c>
      <c r="O135" s="241">
        <f>SUM(O136:O138)</f>
        <v>0</v>
      </c>
      <c r="P135" s="242"/>
      <c r="Q135" s="2"/>
    </row>
    <row r="136" spans="1:17" hidden="1" x14ac:dyDescent="0.25">
      <c r="A136" s="62">
        <v>2321</v>
      </c>
      <c r="B136" s="111" t="s">
        <v>145</v>
      </c>
      <c r="C136" s="112">
        <f t="shared" si="100"/>
        <v>0</v>
      </c>
      <c r="D136" s="238">
        <v>0</v>
      </c>
      <c r="E136" s="239"/>
      <c r="F136" s="388">
        <f t="shared" ref="F136:F139" si="123">D136+E136</f>
        <v>0</v>
      </c>
      <c r="G136" s="240"/>
      <c r="H136" s="239"/>
      <c r="I136" s="367">
        <f t="shared" ref="I136:I139" si="124">G136+H136</f>
        <v>0</v>
      </c>
      <c r="J136" s="238"/>
      <c r="K136" s="239"/>
      <c r="L136" s="388">
        <f t="shared" ref="L136:L139" si="125">J136+K136</f>
        <v>0</v>
      </c>
      <c r="M136" s="240"/>
      <c r="N136" s="239"/>
      <c r="O136" s="367">
        <f t="shared" ref="O136:O139" si="126">M136+N136</f>
        <v>0</v>
      </c>
      <c r="P136" s="242"/>
      <c r="Q136" s="2"/>
    </row>
    <row r="137" spans="1:17" hidden="1" x14ac:dyDescent="0.25">
      <c r="A137" s="62">
        <v>2322</v>
      </c>
      <c r="B137" s="111" t="s">
        <v>146</v>
      </c>
      <c r="C137" s="112">
        <f t="shared" si="100"/>
        <v>0</v>
      </c>
      <c r="D137" s="238">
        <v>0</v>
      </c>
      <c r="E137" s="239"/>
      <c r="F137" s="388">
        <f t="shared" si="123"/>
        <v>0</v>
      </c>
      <c r="G137" s="240"/>
      <c r="H137" s="239"/>
      <c r="I137" s="367">
        <f t="shared" si="124"/>
        <v>0</v>
      </c>
      <c r="J137" s="238"/>
      <c r="K137" s="239"/>
      <c r="L137" s="388">
        <f t="shared" si="125"/>
        <v>0</v>
      </c>
      <c r="M137" s="240"/>
      <c r="N137" s="239"/>
      <c r="O137" s="367">
        <f t="shared" si="126"/>
        <v>0</v>
      </c>
      <c r="P137" s="242"/>
      <c r="Q137" s="2"/>
    </row>
    <row r="138" spans="1:17" ht="10.5" hidden="1" customHeight="1" x14ac:dyDescent="0.25">
      <c r="A138" s="62">
        <v>2329</v>
      </c>
      <c r="B138" s="111" t="s">
        <v>147</v>
      </c>
      <c r="C138" s="112">
        <f t="shared" si="100"/>
        <v>0</v>
      </c>
      <c r="D138" s="238">
        <v>0</v>
      </c>
      <c r="E138" s="239"/>
      <c r="F138" s="388">
        <f t="shared" si="123"/>
        <v>0</v>
      </c>
      <c r="G138" s="240"/>
      <c r="H138" s="239"/>
      <c r="I138" s="367">
        <f t="shared" si="124"/>
        <v>0</v>
      </c>
      <c r="J138" s="238"/>
      <c r="K138" s="239"/>
      <c r="L138" s="388">
        <f t="shared" si="125"/>
        <v>0</v>
      </c>
      <c r="M138" s="240"/>
      <c r="N138" s="239"/>
      <c r="O138" s="367">
        <f t="shared" si="126"/>
        <v>0</v>
      </c>
      <c r="P138" s="242"/>
      <c r="Q138" s="2"/>
    </row>
    <row r="139" spans="1:17" hidden="1" x14ac:dyDescent="0.25">
      <c r="A139" s="243">
        <v>2330</v>
      </c>
      <c r="B139" s="111" t="s">
        <v>148</v>
      </c>
      <c r="C139" s="112">
        <f t="shared" si="100"/>
        <v>0</v>
      </c>
      <c r="D139" s="238">
        <v>0</v>
      </c>
      <c r="E139" s="239"/>
      <c r="F139" s="388">
        <f t="shared" si="123"/>
        <v>0</v>
      </c>
      <c r="G139" s="240"/>
      <c r="H139" s="239"/>
      <c r="I139" s="367">
        <f t="shared" si="124"/>
        <v>0</v>
      </c>
      <c r="J139" s="238"/>
      <c r="K139" s="239"/>
      <c r="L139" s="388">
        <f t="shared" si="125"/>
        <v>0</v>
      </c>
      <c r="M139" s="240"/>
      <c r="N139" s="239"/>
      <c r="O139" s="367">
        <f t="shared" si="126"/>
        <v>0</v>
      </c>
      <c r="P139" s="242"/>
      <c r="Q139" s="2"/>
    </row>
    <row r="140" spans="1:17" ht="36" hidden="1" x14ac:dyDescent="0.25">
      <c r="A140" s="243">
        <v>2340</v>
      </c>
      <c r="B140" s="111" t="s">
        <v>149</v>
      </c>
      <c r="C140" s="112">
        <f t="shared" si="100"/>
        <v>0</v>
      </c>
      <c r="D140" s="244">
        <f>SUM(D141:D142)</f>
        <v>0</v>
      </c>
      <c r="E140" s="245">
        <f>SUM(E141:E142)</f>
        <v>0</v>
      </c>
      <c r="F140" s="120">
        <f>SUM(F141:F142)</f>
        <v>0</v>
      </c>
      <c r="G140" s="246">
        <f t="shared" ref="G140:N140" si="127">SUM(G141:G142)</f>
        <v>0</v>
      </c>
      <c r="H140" s="245">
        <f t="shared" si="127"/>
        <v>0</v>
      </c>
      <c r="I140" s="241">
        <f t="shared" si="127"/>
        <v>0</v>
      </c>
      <c r="J140" s="244">
        <f t="shared" si="127"/>
        <v>0</v>
      </c>
      <c r="K140" s="245">
        <f t="shared" si="127"/>
        <v>0</v>
      </c>
      <c r="L140" s="120">
        <f t="shared" si="127"/>
        <v>0</v>
      </c>
      <c r="M140" s="246">
        <f t="shared" si="127"/>
        <v>0</v>
      </c>
      <c r="N140" s="245">
        <f t="shared" si="127"/>
        <v>0</v>
      </c>
      <c r="O140" s="241">
        <f>SUM(O141:O142)</f>
        <v>0</v>
      </c>
      <c r="P140" s="242"/>
      <c r="Q140" s="2"/>
    </row>
    <row r="141" spans="1:17" hidden="1" x14ac:dyDescent="0.25">
      <c r="A141" s="62">
        <v>2341</v>
      </c>
      <c r="B141" s="111" t="s">
        <v>150</v>
      </c>
      <c r="C141" s="112">
        <f t="shared" si="100"/>
        <v>0</v>
      </c>
      <c r="D141" s="238">
        <v>0</v>
      </c>
      <c r="E141" s="239"/>
      <c r="F141" s="388">
        <f t="shared" ref="F141:F142" si="128">D141+E141</f>
        <v>0</v>
      </c>
      <c r="G141" s="240"/>
      <c r="H141" s="239"/>
      <c r="I141" s="367">
        <f t="shared" ref="I141:I142" si="129">G141+H141</f>
        <v>0</v>
      </c>
      <c r="J141" s="238"/>
      <c r="K141" s="239"/>
      <c r="L141" s="388">
        <f t="shared" ref="L141:L142" si="130">J141+K141</f>
        <v>0</v>
      </c>
      <c r="M141" s="240"/>
      <c r="N141" s="239"/>
      <c r="O141" s="367">
        <f t="shared" ref="O141:O142" si="131">M141+N141</f>
        <v>0</v>
      </c>
      <c r="P141" s="242"/>
      <c r="Q141" s="2"/>
    </row>
    <row r="142" spans="1:17" ht="24" hidden="1" x14ac:dyDescent="0.25">
      <c r="A142" s="62">
        <v>2344</v>
      </c>
      <c r="B142" s="111" t="s">
        <v>151</v>
      </c>
      <c r="C142" s="112">
        <f t="shared" si="100"/>
        <v>0</v>
      </c>
      <c r="D142" s="238">
        <v>0</v>
      </c>
      <c r="E142" s="239"/>
      <c r="F142" s="388">
        <f t="shared" si="128"/>
        <v>0</v>
      </c>
      <c r="G142" s="240"/>
      <c r="H142" s="239"/>
      <c r="I142" s="367">
        <f t="shared" si="129"/>
        <v>0</v>
      </c>
      <c r="J142" s="238"/>
      <c r="K142" s="239"/>
      <c r="L142" s="388">
        <f t="shared" si="130"/>
        <v>0</v>
      </c>
      <c r="M142" s="240"/>
      <c r="N142" s="239"/>
      <c r="O142" s="367">
        <f t="shared" si="131"/>
        <v>0</v>
      </c>
      <c r="P142" s="242"/>
      <c r="Q142" s="2"/>
    </row>
    <row r="143" spans="1:17" hidden="1" x14ac:dyDescent="0.25">
      <c r="A143" s="230">
        <v>2350</v>
      </c>
      <c r="B143" s="164" t="s">
        <v>152</v>
      </c>
      <c r="C143" s="176">
        <f t="shared" si="100"/>
        <v>0</v>
      </c>
      <c r="D143" s="231">
        <f>SUM(D144:D149)</f>
        <v>0</v>
      </c>
      <c r="E143" s="232">
        <f>SUM(E144:E149)</f>
        <v>0</v>
      </c>
      <c r="F143" s="233">
        <f>SUM(F144:F149)</f>
        <v>0</v>
      </c>
      <c r="G143" s="234">
        <f t="shared" ref="G143:N143" si="132">SUM(G144:G149)</f>
        <v>0</v>
      </c>
      <c r="H143" s="232">
        <f t="shared" si="132"/>
        <v>0</v>
      </c>
      <c r="I143" s="235">
        <f t="shared" si="132"/>
        <v>0</v>
      </c>
      <c r="J143" s="231">
        <f t="shared" si="132"/>
        <v>0</v>
      </c>
      <c r="K143" s="232">
        <f t="shared" si="132"/>
        <v>0</v>
      </c>
      <c r="L143" s="233">
        <f t="shared" si="132"/>
        <v>0</v>
      </c>
      <c r="M143" s="234">
        <f t="shared" si="132"/>
        <v>0</v>
      </c>
      <c r="N143" s="232">
        <f t="shared" si="132"/>
        <v>0</v>
      </c>
      <c r="O143" s="235">
        <f>SUM(O144:O149)</f>
        <v>0</v>
      </c>
      <c r="P143" s="236"/>
      <c r="Q143" s="2"/>
    </row>
    <row r="144" spans="1:17" hidden="1" x14ac:dyDescent="0.25">
      <c r="A144" s="53">
        <v>2351</v>
      </c>
      <c r="B144" s="99" t="s">
        <v>153</v>
      </c>
      <c r="C144" s="100">
        <f t="shared" si="100"/>
        <v>0</v>
      </c>
      <c r="D144" s="152">
        <v>0</v>
      </c>
      <c r="E144" s="150"/>
      <c r="F144" s="387">
        <f t="shared" ref="F144:F149" si="133">D144+E144</f>
        <v>0</v>
      </c>
      <c r="G144" s="149"/>
      <c r="H144" s="150"/>
      <c r="I144" s="390">
        <f t="shared" ref="I144:I149" si="134">G144+H144</f>
        <v>0</v>
      </c>
      <c r="J144" s="152"/>
      <c r="K144" s="150"/>
      <c r="L144" s="387">
        <f t="shared" ref="L144:L149" si="135">J144+K144</f>
        <v>0</v>
      </c>
      <c r="M144" s="149"/>
      <c r="N144" s="150"/>
      <c r="O144" s="390">
        <f t="shared" ref="O144:O149" si="136">M144+N144</f>
        <v>0</v>
      </c>
      <c r="P144" s="237"/>
      <c r="Q144" s="2"/>
    </row>
    <row r="145" spans="1:17" hidden="1" x14ac:dyDescent="0.25">
      <c r="A145" s="62">
        <v>2352</v>
      </c>
      <c r="B145" s="111" t="s">
        <v>154</v>
      </c>
      <c r="C145" s="112">
        <f t="shared" si="100"/>
        <v>0</v>
      </c>
      <c r="D145" s="238">
        <v>0</v>
      </c>
      <c r="E145" s="239"/>
      <c r="F145" s="388">
        <f t="shared" si="133"/>
        <v>0</v>
      </c>
      <c r="G145" s="240"/>
      <c r="H145" s="239"/>
      <c r="I145" s="367">
        <f t="shared" si="134"/>
        <v>0</v>
      </c>
      <c r="J145" s="238"/>
      <c r="K145" s="239"/>
      <c r="L145" s="388">
        <f t="shared" si="135"/>
        <v>0</v>
      </c>
      <c r="M145" s="240"/>
      <c r="N145" s="239"/>
      <c r="O145" s="367">
        <f t="shared" si="136"/>
        <v>0</v>
      </c>
      <c r="P145" s="242"/>
      <c r="Q145" s="2"/>
    </row>
    <row r="146" spans="1:17" hidden="1" x14ac:dyDescent="0.25">
      <c r="A146" s="62">
        <v>2353</v>
      </c>
      <c r="B146" s="111" t="s">
        <v>155</v>
      </c>
      <c r="C146" s="112">
        <f t="shared" si="100"/>
        <v>0</v>
      </c>
      <c r="D146" s="238">
        <v>0</v>
      </c>
      <c r="E146" s="239"/>
      <c r="F146" s="388">
        <f t="shared" si="133"/>
        <v>0</v>
      </c>
      <c r="G146" s="240"/>
      <c r="H146" s="239"/>
      <c r="I146" s="367">
        <f t="shared" si="134"/>
        <v>0</v>
      </c>
      <c r="J146" s="238"/>
      <c r="K146" s="239"/>
      <c r="L146" s="388">
        <f t="shared" si="135"/>
        <v>0</v>
      </c>
      <c r="M146" s="240"/>
      <c r="N146" s="239"/>
      <c r="O146" s="367">
        <f t="shared" si="136"/>
        <v>0</v>
      </c>
      <c r="P146" s="242"/>
      <c r="Q146" s="2"/>
    </row>
    <row r="147" spans="1:17" hidden="1" x14ac:dyDescent="0.25">
      <c r="A147" s="62">
        <v>2354</v>
      </c>
      <c r="B147" s="111" t="s">
        <v>156</v>
      </c>
      <c r="C147" s="112">
        <f t="shared" si="100"/>
        <v>0</v>
      </c>
      <c r="D147" s="238">
        <v>0</v>
      </c>
      <c r="E147" s="239"/>
      <c r="F147" s="388">
        <f t="shared" si="133"/>
        <v>0</v>
      </c>
      <c r="G147" s="240"/>
      <c r="H147" s="239"/>
      <c r="I147" s="367">
        <f t="shared" si="134"/>
        <v>0</v>
      </c>
      <c r="J147" s="238"/>
      <c r="K147" s="239"/>
      <c r="L147" s="388">
        <f t="shared" si="135"/>
        <v>0</v>
      </c>
      <c r="M147" s="240"/>
      <c r="N147" s="239"/>
      <c r="O147" s="367">
        <f t="shared" si="136"/>
        <v>0</v>
      </c>
      <c r="P147" s="242"/>
      <c r="Q147" s="2"/>
    </row>
    <row r="148" spans="1:17" hidden="1" x14ac:dyDescent="0.25">
      <c r="A148" s="62">
        <v>2355</v>
      </c>
      <c r="B148" s="111" t="s">
        <v>157</v>
      </c>
      <c r="C148" s="112">
        <f t="shared" si="100"/>
        <v>0</v>
      </c>
      <c r="D148" s="238">
        <v>0</v>
      </c>
      <c r="E148" s="239"/>
      <c r="F148" s="388">
        <f t="shared" si="133"/>
        <v>0</v>
      </c>
      <c r="G148" s="240"/>
      <c r="H148" s="239"/>
      <c r="I148" s="367">
        <f t="shared" si="134"/>
        <v>0</v>
      </c>
      <c r="J148" s="238"/>
      <c r="K148" s="239"/>
      <c r="L148" s="388">
        <f t="shared" si="135"/>
        <v>0</v>
      </c>
      <c r="M148" s="240"/>
      <c r="N148" s="239"/>
      <c r="O148" s="367">
        <f t="shared" si="136"/>
        <v>0</v>
      </c>
      <c r="P148" s="242"/>
      <c r="Q148" s="2"/>
    </row>
    <row r="149" spans="1:17" hidden="1" x14ac:dyDescent="0.25">
      <c r="A149" s="62">
        <v>2359</v>
      </c>
      <c r="B149" s="111" t="s">
        <v>158</v>
      </c>
      <c r="C149" s="112">
        <f t="shared" si="100"/>
        <v>0</v>
      </c>
      <c r="D149" s="238">
        <v>0</v>
      </c>
      <c r="E149" s="239"/>
      <c r="F149" s="388">
        <f t="shared" si="133"/>
        <v>0</v>
      </c>
      <c r="G149" s="240"/>
      <c r="H149" s="239"/>
      <c r="I149" s="367">
        <f t="shared" si="134"/>
        <v>0</v>
      </c>
      <c r="J149" s="238"/>
      <c r="K149" s="239"/>
      <c r="L149" s="388">
        <f t="shared" si="135"/>
        <v>0</v>
      </c>
      <c r="M149" s="240"/>
      <c r="N149" s="239"/>
      <c r="O149" s="367">
        <f t="shared" si="136"/>
        <v>0</v>
      </c>
      <c r="P149" s="242"/>
      <c r="Q149" s="2"/>
    </row>
    <row r="150" spans="1:17" ht="24.75" hidden="1" customHeight="1" x14ac:dyDescent="0.25">
      <c r="A150" s="243">
        <v>2360</v>
      </c>
      <c r="B150" s="111" t="s">
        <v>159</v>
      </c>
      <c r="C150" s="112">
        <f t="shared" si="100"/>
        <v>0</v>
      </c>
      <c r="D150" s="244">
        <f>SUM(D151:D157)</f>
        <v>0</v>
      </c>
      <c r="E150" s="245">
        <f>SUM(E151:E157)</f>
        <v>0</v>
      </c>
      <c r="F150" s="120">
        <f>SUM(F151:F157)</f>
        <v>0</v>
      </c>
      <c r="G150" s="246">
        <f t="shared" ref="G150:N150" si="137">SUM(G151:G157)</f>
        <v>0</v>
      </c>
      <c r="H150" s="245">
        <f t="shared" si="137"/>
        <v>0</v>
      </c>
      <c r="I150" s="241">
        <f t="shared" si="137"/>
        <v>0</v>
      </c>
      <c r="J150" s="244">
        <f t="shared" si="137"/>
        <v>0</v>
      </c>
      <c r="K150" s="245">
        <f t="shared" si="137"/>
        <v>0</v>
      </c>
      <c r="L150" s="120">
        <f t="shared" si="137"/>
        <v>0</v>
      </c>
      <c r="M150" s="246">
        <f t="shared" si="137"/>
        <v>0</v>
      </c>
      <c r="N150" s="245">
        <f t="shared" si="137"/>
        <v>0</v>
      </c>
      <c r="O150" s="241">
        <f>SUM(O151:O157)</f>
        <v>0</v>
      </c>
      <c r="P150" s="242"/>
      <c r="Q150" s="2"/>
    </row>
    <row r="151" spans="1:17" hidden="1" x14ac:dyDescent="0.25">
      <c r="A151" s="61">
        <v>2361</v>
      </c>
      <c r="B151" s="111" t="s">
        <v>160</v>
      </c>
      <c r="C151" s="112">
        <f t="shared" si="100"/>
        <v>0</v>
      </c>
      <c r="D151" s="238">
        <v>0</v>
      </c>
      <c r="E151" s="239"/>
      <c r="F151" s="388">
        <f t="shared" ref="F151:F158" si="138">D151+E151</f>
        <v>0</v>
      </c>
      <c r="G151" s="240"/>
      <c r="H151" s="239"/>
      <c r="I151" s="367">
        <f t="shared" ref="I151:I158" si="139">G151+H151</f>
        <v>0</v>
      </c>
      <c r="J151" s="238"/>
      <c r="K151" s="239"/>
      <c r="L151" s="388">
        <f t="shared" ref="L151:L158" si="140">J151+K151</f>
        <v>0</v>
      </c>
      <c r="M151" s="240"/>
      <c r="N151" s="239"/>
      <c r="O151" s="367">
        <f t="shared" ref="O151:O158" si="141">M151+N151</f>
        <v>0</v>
      </c>
      <c r="P151" s="242"/>
      <c r="Q151" s="2"/>
    </row>
    <row r="152" spans="1:17" hidden="1" x14ac:dyDescent="0.25">
      <c r="A152" s="61">
        <v>2362</v>
      </c>
      <c r="B152" s="111" t="s">
        <v>161</v>
      </c>
      <c r="C152" s="112">
        <f t="shared" si="100"/>
        <v>0</v>
      </c>
      <c r="D152" s="238">
        <v>0</v>
      </c>
      <c r="E152" s="239"/>
      <c r="F152" s="388">
        <f t="shared" si="138"/>
        <v>0</v>
      </c>
      <c r="G152" s="240"/>
      <c r="H152" s="239"/>
      <c r="I152" s="367">
        <f t="shared" si="139"/>
        <v>0</v>
      </c>
      <c r="J152" s="238"/>
      <c r="K152" s="239"/>
      <c r="L152" s="388">
        <f t="shared" si="140"/>
        <v>0</v>
      </c>
      <c r="M152" s="240"/>
      <c r="N152" s="239"/>
      <c r="O152" s="367">
        <f t="shared" si="141"/>
        <v>0</v>
      </c>
      <c r="P152" s="242"/>
      <c r="Q152" s="2"/>
    </row>
    <row r="153" spans="1:17" hidden="1" x14ac:dyDescent="0.25">
      <c r="A153" s="61">
        <v>2363</v>
      </c>
      <c r="B153" s="111" t="s">
        <v>162</v>
      </c>
      <c r="C153" s="112">
        <f t="shared" si="100"/>
        <v>0</v>
      </c>
      <c r="D153" s="238">
        <v>0</v>
      </c>
      <c r="E153" s="239"/>
      <c r="F153" s="388">
        <f t="shared" si="138"/>
        <v>0</v>
      </c>
      <c r="G153" s="240"/>
      <c r="H153" s="239"/>
      <c r="I153" s="367">
        <f t="shared" si="139"/>
        <v>0</v>
      </c>
      <c r="J153" s="238"/>
      <c r="K153" s="239"/>
      <c r="L153" s="388">
        <f t="shared" si="140"/>
        <v>0</v>
      </c>
      <c r="M153" s="240"/>
      <c r="N153" s="239"/>
      <c r="O153" s="367">
        <f t="shared" si="141"/>
        <v>0</v>
      </c>
      <c r="P153" s="242"/>
      <c r="Q153" s="2"/>
    </row>
    <row r="154" spans="1:17" hidden="1" x14ac:dyDescent="0.25">
      <c r="A154" s="61">
        <v>2364</v>
      </c>
      <c r="B154" s="111" t="s">
        <v>163</v>
      </c>
      <c r="C154" s="112">
        <f t="shared" si="100"/>
        <v>0</v>
      </c>
      <c r="D154" s="238">
        <v>0</v>
      </c>
      <c r="E154" s="239"/>
      <c r="F154" s="388">
        <f t="shared" si="138"/>
        <v>0</v>
      </c>
      <c r="G154" s="240"/>
      <c r="H154" s="239"/>
      <c r="I154" s="367">
        <f t="shared" si="139"/>
        <v>0</v>
      </c>
      <c r="J154" s="238"/>
      <c r="K154" s="239"/>
      <c r="L154" s="388">
        <f t="shared" si="140"/>
        <v>0</v>
      </c>
      <c r="M154" s="240"/>
      <c r="N154" s="239"/>
      <c r="O154" s="367">
        <f t="shared" si="141"/>
        <v>0</v>
      </c>
      <c r="P154" s="242"/>
      <c r="Q154" s="2"/>
    </row>
    <row r="155" spans="1:17" ht="12.75" hidden="1" customHeight="1" x14ac:dyDescent="0.25">
      <c r="A155" s="61">
        <v>2365</v>
      </c>
      <c r="B155" s="111" t="s">
        <v>164</v>
      </c>
      <c r="C155" s="112">
        <f t="shared" si="100"/>
        <v>0</v>
      </c>
      <c r="D155" s="238">
        <v>0</v>
      </c>
      <c r="E155" s="239"/>
      <c r="F155" s="388">
        <f t="shared" si="138"/>
        <v>0</v>
      </c>
      <c r="G155" s="240"/>
      <c r="H155" s="239"/>
      <c r="I155" s="367">
        <f t="shared" si="139"/>
        <v>0</v>
      </c>
      <c r="J155" s="238"/>
      <c r="K155" s="239"/>
      <c r="L155" s="388">
        <f t="shared" si="140"/>
        <v>0</v>
      </c>
      <c r="M155" s="240"/>
      <c r="N155" s="239"/>
      <c r="O155" s="367">
        <f t="shared" si="141"/>
        <v>0</v>
      </c>
      <c r="P155" s="242"/>
      <c r="Q155" s="2"/>
    </row>
    <row r="156" spans="1:17" ht="24" hidden="1" x14ac:dyDescent="0.25">
      <c r="A156" s="61">
        <v>2366</v>
      </c>
      <c r="B156" s="111" t="s">
        <v>165</v>
      </c>
      <c r="C156" s="112">
        <f t="shared" si="100"/>
        <v>0</v>
      </c>
      <c r="D156" s="238">
        <v>0</v>
      </c>
      <c r="E156" s="239"/>
      <c r="F156" s="388">
        <f t="shared" si="138"/>
        <v>0</v>
      </c>
      <c r="G156" s="240"/>
      <c r="H156" s="239"/>
      <c r="I156" s="367">
        <f t="shared" si="139"/>
        <v>0</v>
      </c>
      <c r="J156" s="238"/>
      <c r="K156" s="239"/>
      <c r="L156" s="388">
        <f t="shared" si="140"/>
        <v>0</v>
      </c>
      <c r="M156" s="240"/>
      <c r="N156" s="239"/>
      <c r="O156" s="367">
        <f t="shared" si="141"/>
        <v>0</v>
      </c>
      <c r="P156" s="242"/>
      <c r="Q156" s="2"/>
    </row>
    <row r="157" spans="1:17" ht="36" hidden="1" x14ac:dyDescent="0.25">
      <c r="A157" s="61">
        <v>2369</v>
      </c>
      <c r="B157" s="111" t="s">
        <v>166</v>
      </c>
      <c r="C157" s="112">
        <f t="shared" si="100"/>
        <v>0</v>
      </c>
      <c r="D157" s="238">
        <v>0</v>
      </c>
      <c r="E157" s="239"/>
      <c r="F157" s="388">
        <f t="shared" si="138"/>
        <v>0</v>
      </c>
      <c r="G157" s="240"/>
      <c r="H157" s="239"/>
      <c r="I157" s="367">
        <f t="shared" si="139"/>
        <v>0</v>
      </c>
      <c r="J157" s="238"/>
      <c r="K157" s="239"/>
      <c r="L157" s="388">
        <f t="shared" si="140"/>
        <v>0</v>
      </c>
      <c r="M157" s="240"/>
      <c r="N157" s="239"/>
      <c r="O157" s="367">
        <f t="shared" si="141"/>
        <v>0</v>
      </c>
      <c r="P157" s="242"/>
      <c r="Q157" s="2"/>
    </row>
    <row r="158" spans="1:17" hidden="1" x14ac:dyDescent="0.25">
      <c r="A158" s="230">
        <v>2370</v>
      </c>
      <c r="B158" s="164" t="s">
        <v>167</v>
      </c>
      <c r="C158" s="176">
        <f t="shared" si="100"/>
        <v>0</v>
      </c>
      <c r="D158" s="177">
        <v>0</v>
      </c>
      <c r="E158" s="178"/>
      <c r="F158" s="392">
        <f t="shared" si="138"/>
        <v>0</v>
      </c>
      <c r="G158" s="247"/>
      <c r="H158" s="178"/>
      <c r="I158" s="358">
        <f t="shared" si="139"/>
        <v>0</v>
      </c>
      <c r="J158" s="177"/>
      <c r="K158" s="178"/>
      <c r="L158" s="392">
        <f t="shared" si="140"/>
        <v>0</v>
      </c>
      <c r="M158" s="247"/>
      <c r="N158" s="178"/>
      <c r="O158" s="358">
        <f t="shared" si="141"/>
        <v>0</v>
      </c>
      <c r="P158" s="236"/>
      <c r="Q158" s="2"/>
    </row>
    <row r="159" spans="1:17" hidden="1" x14ac:dyDescent="0.25">
      <c r="A159" s="230">
        <v>2380</v>
      </c>
      <c r="B159" s="164" t="s">
        <v>168</v>
      </c>
      <c r="C159" s="176">
        <f t="shared" si="100"/>
        <v>0</v>
      </c>
      <c r="D159" s="231">
        <f>SUM(D160:D161)</f>
        <v>0</v>
      </c>
      <c r="E159" s="232">
        <f t="shared" ref="E159" si="142">SUM(E160:E161)</f>
        <v>0</v>
      </c>
      <c r="F159" s="233">
        <f>SUM(F160:F161)</f>
        <v>0</v>
      </c>
      <c r="G159" s="234">
        <f t="shared" ref="G159:N159" si="143">SUM(G160:G161)</f>
        <v>0</v>
      </c>
      <c r="H159" s="232">
        <f t="shared" si="143"/>
        <v>0</v>
      </c>
      <c r="I159" s="235">
        <f t="shared" si="143"/>
        <v>0</v>
      </c>
      <c r="J159" s="231">
        <f t="shared" si="143"/>
        <v>0</v>
      </c>
      <c r="K159" s="232">
        <f t="shared" si="143"/>
        <v>0</v>
      </c>
      <c r="L159" s="233">
        <f t="shared" si="143"/>
        <v>0</v>
      </c>
      <c r="M159" s="234">
        <f t="shared" si="143"/>
        <v>0</v>
      </c>
      <c r="N159" s="232">
        <f t="shared" si="143"/>
        <v>0</v>
      </c>
      <c r="O159" s="235">
        <f>SUM(O160:O161)</f>
        <v>0</v>
      </c>
      <c r="P159" s="236"/>
      <c r="Q159" s="2"/>
    </row>
    <row r="160" spans="1:17" hidden="1" x14ac:dyDescent="0.25">
      <c r="A160" s="52">
        <v>2381</v>
      </c>
      <c r="B160" s="99" t="s">
        <v>169</v>
      </c>
      <c r="C160" s="100">
        <f t="shared" si="100"/>
        <v>0</v>
      </c>
      <c r="D160" s="152">
        <v>0</v>
      </c>
      <c r="E160" s="150"/>
      <c r="F160" s="387">
        <f t="shared" ref="F160:F163" si="144">D160+E160</f>
        <v>0</v>
      </c>
      <c r="G160" s="149"/>
      <c r="H160" s="150"/>
      <c r="I160" s="390">
        <f t="shared" ref="I160:I163" si="145">G160+H160</f>
        <v>0</v>
      </c>
      <c r="J160" s="152"/>
      <c r="K160" s="150"/>
      <c r="L160" s="387">
        <f t="shared" ref="L160:L163" si="146">J160+K160</f>
        <v>0</v>
      </c>
      <c r="M160" s="149"/>
      <c r="N160" s="150"/>
      <c r="O160" s="390">
        <f t="shared" ref="O160:O163" si="147">M160+N160</f>
        <v>0</v>
      </c>
      <c r="P160" s="237"/>
      <c r="Q160" s="2"/>
    </row>
    <row r="161" spans="1:17" hidden="1" x14ac:dyDescent="0.25">
      <c r="A161" s="61">
        <v>2389</v>
      </c>
      <c r="B161" s="111" t="s">
        <v>170</v>
      </c>
      <c r="C161" s="112">
        <f t="shared" si="100"/>
        <v>0</v>
      </c>
      <c r="D161" s="238">
        <v>0</v>
      </c>
      <c r="E161" s="239"/>
      <c r="F161" s="388">
        <f t="shared" si="144"/>
        <v>0</v>
      </c>
      <c r="G161" s="240"/>
      <c r="H161" s="239"/>
      <c r="I161" s="367">
        <f t="shared" si="145"/>
        <v>0</v>
      </c>
      <c r="J161" s="238"/>
      <c r="K161" s="239"/>
      <c r="L161" s="388">
        <f t="shared" si="146"/>
        <v>0</v>
      </c>
      <c r="M161" s="240"/>
      <c r="N161" s="239"/>
      <c r="O161" s="367">
        <f t="shared" si="147"/>
        <v>0</v>
      </c>
      <c r="P161" s="242"/>
      <c r="Q161" s="2"/>
    </row>
    <row r="162" spans="1:17" hidden="1" x14ac:dyDescent="0.25">
      <c r="A162" s="230">
        <v>2390</v>
      </c>
      <c r="B162" s="164" t="s">
        <v>171</v>
      </c>
      <c r="C162" s="176">
        <f t="shared" si="100"/>
        <v>0</v>
      </c>
      <c r="D162" s="177">
        <v>0</v>
      </c>
      <c r="E162" s="178"/>
      <c r="F162" s="392">
        <f t="shared" si="144"/>
        <v>0</v>
      </c>
      <c r="G162" s="247"/>
      <c r="H162" s="178"/>
      <c r="I162" s="358">
        <f t="shared" si="145"/>
        <v>0</v>
      </c>
      <c r="J162" s="177"/>
      <c r="K162" s="178"/>
      <c r="L162" s="392">
        <f t="shared" si="146"/>
        <v>0</v>
      </c>
      <c r="M162" s="247"/>
      <c r="N162" s="178"/>
      <c r="O162" s="358">
        <f t="shared" si="147"/>
        <v>0</v>
      </c>
      <c r="P162" s="236"/>
      <c r="Q162" s="2"/>
    </row>
    <row r="163" spans="1:17" hidden="1" x14ac:dyDescent="0.25">
      <c r="A163" s="83">
        <v>2400</v>
      </c>
      <c r="B163" s="226" t="s">
        <v>172</v>
      </c>
      <c r="C163" s="84">
        <f t="shared" si="100"/>
        <v>0</v>
      </c>
      <c r="D163" s="85">
        <v>0</v>
      </c>
      <c r="E163" s="86"/>
      <c r="F163" s="393">
        <f t="shared" si="144"/>
        <v>0</v>
      </c>
      <c r="G163" s="257"/>
      <c r="H163" s="86"/>
      <c r="I163" s="394">
        <f t="shared" si="145"/>
        <v>0</v>
      </c>
      <c r="J163" s="85"/>
      <c r="K163" s="86"/>
      <c r="L163" s="393">
        <f t="shared" si="146"/>
        <v>0</v>
      </c>
      <c r="M163" s="257"/>
      <c r="N163" s="86"/>
      <c r="O163" s="394">
        <f t="shared" si="147"/>
        <v>0</v>
      </c>
      <c r="P163" s="249"/>
      <c r="Q163" s="2"/>
    </row>
    <row r="164" spans="1:17" ht="24" hidden="1" x14ac:dyDescent="0.25">
      <c r="A164" s="83">
        <v>2500</v>
      </c>
      <c r="B164" s="226" t="s">
        <v>173</v>
      </c>
      <c r="C164" s="84">
        <f t="shared" si="100"/>
        <v>0</v>
      </c>
      <c r="D164" s="95">
        <f>SUM(D165,D170)</f>
        <v>0</v>
      </c>
      <c r="E164" s="96">
        <f t="shared" ref="E164" si="148">SUM(E165,E170)</f>
        <v>0</v>
      </c>
      <c r="F164" s="97">
        <f>SUM(F165,F170)</f>
        <v>0</v>
      </c>
      <c r="G164" s="227">
        <f t="shared" ref="G164:O164" si="149">SUM(G165,G170)</f>
        <v>0</v>
      </c>
      <c r="H164" s="96">
        <f t="shared" si="149"/>
        <v>0</v>
      </c>
      <c r="I164" s="228">
        <f t="shared" si="149"/>
        <v>0</v>
      </c>
      <c r="J164" s="95">
        <f t="shared" si="149"/>
        <v>0</v>
      </c>
      <c r="K164" s="96">
        <f t="shared" si="149"/>
        <v>0</v>
      </c>
      <c r="L164" s="97">
        <f t="shared" si="149"/>
        <v>0</v>
      </c>
      <c r="M164" s="227">
        <f t="shared" si="149"/>
        <v>0</v>
      </c>
      <c r="N164" s="96">
        <f t="shared" si="149"/>
        <v>0</v>
      </c>
      <c r="O164" s="228">
        <f t="shared" si="149"/>
        <v>0</v>
      </c>
      <c r="P164" s="229"/>
      <c r="Q164" s="2"/>
    </row>
    <row r="165" spans="1:17" ht="16.5" hidden="1" customHeight="1" x14ac:dyDescent="0.25">
      <c r="A165" s="629">
        <v>2510</v>
      </c>
      <c r="B165" s="99" t="s">
        <v>174</v>
      </c>
      <c r="C165" s="100">
        <f t="shared" si="100"/>
        <v>0</v>
      </c>
      <c r="D165" s="251">
        <f>SUM(D166:D169)</f>
        <v>0</v>
      </c>
      <c r="E165" s="252">
        <f t="shared" ref="E165" si="150">SUM(E166:E169)</f>
        <v>0</v>
      </c>
      <c r="F165" s="108">
        <f>SUM(F166:F169)</f>
        <v>0</v>
      </c>
      <c r="G165" s="253">
        <f t="shared" ref="G165:O165" si="151">SUM(G166:G169)</f>
        <v>0</v>
      </c>
      <c r="H165" s="252">
        <f t="shared" si="151"/>
        <v>0</v>
      </c>
      <c r="I165" s="151">
        <f t="shared" si="151"/>
        <v>0</v>
      </c>
      <c r="J165" s="251">
        <f t="shared" si="151"/>
        <v>0</v>
      </c>
      <c r="K165" s="252">
        <f t="shared" si="151"/>
        <v>0</v>
      </c>
      <c r="L165" s="108">
        <f t="shared" si="151"/>
        <v>0</v>
      </c>
      <c r="M165" s="253">
        <f t="shared" si="151"/>
        <v>0</v>
      </c>
      <c r="N165" s="252">
        <f t="shared" si="151"/>
        <v>0</v>
      </c>
      <c r="O165" s="258">
        <f t="shared" si="151"/>
        <v>0</v>
      </c>
      <c r="P165" s="259"/>
      <c r="Q165" s="2"/>
    </row>
    <row r="166" spans="1:17" ht="24" hidden="1" x14ac:dyDescent="0.25">
      <c r="A166" s="62">
        <v>2512</v>
      </c>
      <c r="B166" s="111" t="s">
        <v>175</v>
      </c>
      <c r="C166" s="112">
        <f t="shared" si="100"/>
        <v>0</v>
      </c>
      <c r="D166" s="238">
        <v>0</v>
      </c>
      <c r="E166" s="239"/>
      <c r="F166" s="388">
        <f t="shared" ref="F166:F171" si="152">D166+E166</f>
        <v>0</v>
      </c>
      <c r="G166" s="240"/>
      <c r="H166" s="239"/>
      <c r="I166" s="367">
        <f t="shared" ref="I166:I171" si="153">G166+H166</f>
        <v>0</v>
      </c>
      <c r="J166" s="238"/>
      <c r="K166" s="239"/>
      <c r="L166" s="388">
        <f t="shared" ref="L166:L171" si="154">J166+K166</f>
        <v>0</v>
      </c>
      <c r="M166" s="240"/>
      <c r="N166" s="239"/>
      <c r="O166" s="367">
        <f t="shared" ref="O166:O171" si="155">M166+N166</f>
        <v>0</v>
      </c>
      <c r="P166" s="242"/>
      <c r="Q166" s="2"/>
    </row>
    <row r="167" spans="1:17" ht="24" hidden="1" x14ac:dyDescent="0.25">
      <c r="A167" s="62">
        <v>2513</v>
      </c>
      <c r="B167" s="111" t="s">
        <v>176</v>
      </c>
      <c r="C167" s="112">
        <f t="shared" si="100"/>
        <v>0</v>
      </c>
      <c r="D167" s="238">
        <v>0</v>
      </c>
      <c r="E167" s="239"/>
      <c r="F167" s="388">
        <f t="shared" si="152"/>
        <v>0</v>
      </c>
      <c r="G167" s="240"/>
      <c r="H167" s="239"/>
      <c r="I167" s="367">
        <f t="shared" si="153"/>
        <v>0</v>
      </c>
      <c r="J167" s="238"/>
      <c r="K167" s="239"/>
      <c r="L167" s="388">
        <f t="shared" si="154"/>
        <v>0</v>
      </c>
      <c r="M167" s="240"/>
      <c r="N167" s="239"/>
      <c r="O167" s="367">
        <f t="shared" si="155"/>
        <v>0</v>
      </c>
      <c r="P167" s="242"/>
      <c r="Q167" s="2"/>
    </row>
    <row r="168" spans="1:17" hidden="1" x14ac:dyDescent="0.25">
      <c r="A168" s="62">
        <v>2515</v>
      </c>
      <c r="B168" s="111" t="s">
        <v>177</v>
      </c>
      <c r="C168" s="112">
        <f t="shared" si="100"/>
        <v>0</v>
      </c>
      <c r="D168" s="238">
        <v>0</v>
      </c>
      <c r="E168" s="239"/>
      <c r="F168" s="388">
        <f t="shared" si="152"/>
        <v>0</v>
      </c>
      <c r="G168" s="240"/>
      <c r="H168" s="239"/>
      <c r="I168" s="367">
        <f t="shared" si="153"/>
        <v>0</v>
      </c>
      <c r="J168" s="238"/>
      <c r="K168" s="239"/>
      <c r="L168" s="388">
        <f t="shared" si="154"/>
        <v>0</v>
      </c>
      <c r="M168" s="240"/>
      <c r="N168" s="239"/>
      <c r="O168" s="367">
        <f t="shared" si="155"/>
        <v>0</v>
      </c>
      <c r="P168" s="242"/>
      <c r="Q168" s="2"/>
    </row>
    <row r="169" spans="1:17" ht="24" hidden="1" x14ac:dyDescent="0.25">
      <c r="A169" s="62">
        <v>2519</v>
      </c>
      <c r="B169" s="111" t="s">
        <v>178</v>
      </c>
      <c r="C169" s="112">
        <f t="shared" si="100"/>
        <v>0</v>
      </c>
      <c r="D169" s="238">
        <v>0</v>
      </c>
      <c r="E169" s="239"/>
      <c r="F169" s="388">
        <f t="shared" si="152"/>
        <v>0</v>
      </c>
      <c r="G169" s="240"/>
      <c r="H169" s="239"/>
      <c r="I169" s="367">
        <f t="shared" si="153"/>
        <v>0</v>
      </c>
      <c r="J169" s="238"/>
      <c r="K169" s="239"/>
      <c r="L169" s="388">
        <f t="shared" si="154"/>
        <v>0</v>
      </c>
      <c r="M169" s="240"/>
      <c r="N169" s="239"/>
      <c r="O169" s="367">
        <f t="shared" si="155"/>
        <v>0</v>
      </c>
      <c r="P169" s="242"/>
      <c r="Q169" s="2"/>
    </row>
    <row r="170" spans="1:17" hidden="1" x14ac:dyDescent="0.25">
      <c r="A170" s="243">
        <v>2520</v>
      </c>
      <c r="B170" s="111" t="s">
        <v>179</v>
      </c>
      <c r="C170" s="112">
        <f t="shared" si="100"/>
        <v>0</v>
      </c>
      <c r="D170" s="238">
        <v>0</v>
      </c>
      <c r="E170" s="239"/>
      <c r="F170" s="388">
        <f t="shared" si="152"/>
        <v>0</v>
      </c>
      <c r="G170" s="240"/>
      <c r="H170" s="239"/>
      <c r="I170" s="367">
        <f t="shared" si="153"/>
        <v>0</v>
      </c>
      <c r="J170" s="238"/>
      <c r="K170" s="239"/>
      <c r="L170" s="388">
        <f t="shared" si="154"/>
        <v>0</v>
      </c>
      <c r="M170" s="240"/>
      <c r="N170" s="239"/>
      <c r="O170" s="367">
        <f t="shared" si="155"/>
        <v>0</v>
      </c>
      <c r="P170" s="242"/>
      <c r="Q170" s="2"/>
    </row>
    <row r="171" spans="1:17" s="261" customFormat="1" ht="36" hidden="1" x14ac:dyDescent="0.25">
      <c r="A171" s="25">
        <v>2800</v>
      </c>
      <c r="B171" s="99" t="s">
        <v>180</v>
      </c>
      <c r="C171" s="100">
        <f t="shared" si="100"/>
        <v>0</v>
      </c>
      <c r="D171" s="152">
        <v>0</v>
      </c>
      <c r="E171" s="150"/>
      <c r="F171" s="382">
        <f t="shared" si="152"/>
        <v>0</v>
      </c>
      <c r="G171" s="58"/>
      <c r="H171" s="56"/>
      <c r="I171" s="383">
        <f t="shared" si="153"/>
        <v>0</v>
      </c>
      <c r="J171" s="55"/>
      <c r="K171" s="56"/>
      <c r="L171" s="382">
        <f t="shared" si="154"/>
        <v>0</v>
      </c>
      <c r="M171" s="58"/>
      <c r="N171" s="56"/>
      <c r="O171" s="383">
        <f t="shared" si="155"/>
        <v>0</v>
      </c>
      <c r="P171" s="60"/>
      <c r="Q171" s="260"/>
    </row>
    <row r="172" spans="1:17" hidden="1" x14ac:dyDescent="0.25">
      <c r="A172" s="218">
        <v>3000</v>
      </c>
      <c r="B172" s="218" t="s">
        <v>181</v>
      </c>
      <c r="C172" s="219">
        <f t="shared" si="100"/>
        <v>0</v>
      </c>
      <c r="D172" s="220">
        <f>SUM(D173,D183)</f>
        <v>0</v>
      </c>
      <c r="E172" s="221">
        <f t="shared" ref="E172" si="156">SUM(E173,E183)</f>
        <v>0</v>
      </c>
      <c r="F172" s="222">
        <f>SUM(F173,F183)</f>
        <v>0</v>
      </c>
      <c r="G172" s="223">
        <f t="shared" ref="G172:N172" si="157">SUM(G173,G183)</f>
        <v>0</v>
      </c>
      <c r="H172" s="221">
        <f t="shared" si="157"/>
        <v>0</v>
      </c>
      <c r="I172" s="224">
        <f t="shared" si="157"/>
        <v>0</v>
      </c>
      <c r="J172" s="220">
        <f t="shared" si="157"/>
        <v>0</v>
      </c>
      <c r="K172" s="221">
        <f t="shared" si="157"/>
        <v>0</v>
      </c>
      <c r="L172" s="222">
        <f t="shared" si="157"/>
        <v>0</v>
      </c>
      <c r="M172" s="223">
        <f t="shared" si="157"/>
        <v>0</v>
      </c>
      <c r="N172" s="221">
        <f t="shared" si="157"/>
        <v>0</v>
      </c>
      <c r="O172" s="224">
        <f>SUM(O173,O183)</f>
        <v>0</v>
      </c>
      <c r="P172" s="225"/>
      <c r="Q172" s="2"/>
    </row>
    <row r="173" spans="1:17" ht="24" hidden="1" x14ac:dyDescent="0.25">
      <c r="A173" s="83">
        <v>3200</v>
      </c>
      <c r="B173" s="262" t="s">
        <v>182</v>
      </c>
      <c r="C173" s="84">
        <f t="shared" si="100"/>
        <v>0</v>
      </c>
      <c r="D173" s="95">
        <f>SUM(D174,D178)</f>
        <v>0</v>
      </c>
      <c r="E173" s="96">
        <f t="shared" ref="E173" si="158">SUM(E174,E178)</f>
        <v>0</v>
      </c>
      <c r="F173" s="97">
        <f>SUM(F174,F178)</f>
        <v>0</v>
      </c>
      <c r="G173" s="227">
        <f t="shared" ref="G173:O173" si="159">SUM(G174,G178)</f>
        <v>0</v>
      </c>
      <c r="H173" s="96">
        <f t="shared" si="159"/>
        <v>0</v>
      </c>
      <c r="I173" s="228">
        <f t="shared" si="159"/>
        <v>0</v>
      </c>
      <c r="J173" s="95">
        <f t="shared" si="159"/>
        <v>0</v>
      </c>
      <c r="K173" s="96">
        <f t="shared" si="159"/>
        <v>0</v>
      </c>
      <c r="L173" s="97">
        <f t="shared" si="159"/>
        <v>0</v>
      </c>
      <c r="M173" s="227">
        <f t="shared" si="159"/>
        <v>0</v>
      </c>
      <c r="N173" s="96">
        <f t="shared" si="159"/>
        <v>0</v>
      </c>
      <c r="O173" s="263">
        <f t="shared" si="159"/>
        <v>0</v>
      </c>
      <c r="P173" s="229"/>
      <c r="Q173" s="2"/>
    </row>
    <row r="174" spans="1:17" ht="36" hidden="1" x14ac:dyDescent="0.25">
      <c r="A174" s="629">
        <v>3260</v>
      </c>
      <c r="B174" s="99" t="s">
        <v>183</v>
      </c>
      <c r="C174" s="100">
        <f t="shared" si="100"/>
        <v>0</v>
      </c>
      <c r="D174" s="251">
        <f>SUM(D175:D177)</f>
        <v>0</v>
      </c>
      <c r="E174" s="252">
        <f t="shared" ref="E174" si="160">SUM(E175:E177)</f>
        <v>0</v>
      </c>
      <c r="F174" s="108">
        <f>SUM(F175:F177)</f>
        <v>0</v>
      </c>
      <c r="G174" s="253">
        <f t="shared" ref="G174:N174" si="161">SUM(G175:G177)</f>
        <v>0</v>
      </c>
      <c r="H174" s="252">
        <f t="shared" si="161"/>
        <v>0</v>
      </c>
      <c r="I174" s="151">
        <f t="shared" si="161"/>
        <v>0</v>
      </c>
      <c r="J174" s="251">
        <f t="shared" si="161"/>
        <v>0</v>
      </c>
      <c r="K174" s="252">
        <f t="shared" si="161"/>
        <v>0</v>
      </c>
      <c r="L174" s="108">
        <f t="shared" si="161"/>
        <v>0</v>
      </c>
      <c r="M174" s="253">
        <f t="shared" si="161"/>
        <v>0</v>
      </c>
      <c r="N174" s="252">
        <f t="shared" si="161"/>
        <v>0</v>
      </c>
      <c r="O174" s="151">
        <f>SUM(O175:O177)</f>
        <v>0</v>
      </c>
      <c r="P174" s="237"/>
      <c r="Q174" s="2"/>
    </row>
    <row r="175" spans="1:17" ht="24" hidden="1" x14ac:dyDescent="0.25">
      <c r="A175" s="62">
        <v>3261</v>
      </c>
      <c r="B175" s="111" t="s">
        <v>184</v>
      </c>
      <c r="C175" s="112">
        <f t="shared" si="100"/>
        <v>0</v>
      </c>
      <c r="D175" s="238">
        <v>0</v>
      </c>
      <c r="E175" s="239"/>
      <c r="F175" s="388">
        <f t="shared" ref="F175:F177" si="162">D175+E175</f>
        <v>0</v>
      </c>
      <c r="G175" s="240"/>
      <c r="H175" s="239"/>
      <c r="I175" s="367">
        <f t="shared" ref="I175:I177" si="163">G175+H175</f>
        <v>0</v>
      </c>
      <c r="J175" s="238"/>
      <c r="K175" s="239"/>
      <c r="L175" s="388">
        <f t="shared" ref="L175:L177" si="164">J175+K175</f>
        <v>0</v>
      </c>
      <c r="M175" s="240"/>
      <c r="N175" s="239"/>
      <c r="O175" s="367">
        <f t="shared" ref="O175:O177" si="165">M175+N175</f>
        <v>0</v>
      </c>
      <c r="P175" s="242"/>
      <c r="Q175" s="2"/>
    </row>
    <row r="176" spans="1:17" ht="36" hidden="1" x14ac:dyDescent="0.25">
      <c r="A176" s="62">
        <v>3262</v>
      </c>
      <c r="B176" s="111" t="s">
        <v>185</v>
      </c>
      <c r="C176" s="112">
        <f t="shared" si="100"/>
        <v>0</v>
      </c>
      <c r="D176" s="238">
        <v>0</v>
      </c>
      <c r="E176" s="239"/>
      <c r="F176" s="388">
        <f t="shared" si="162"/>
        <v>0</v>
      </c>
      <c r="G176" s="240"/>
      <c r="H176" s="239"/>
      <c r="I176" s="367">
        <f t="shared" si="163"/>
        <v>0</v>
      </c>
      <c r="J176" s="238"/>
      <c r="K176" s="239"/>
      <c r="L176" s="388">
        <f t="shared" si="164"/>
        <v>0</v>
      </c>
      <c r="M176" s="240"/>
      <c r="N176" s="239"/>
      <c r="O176" s="367">
        <f t="shared" si="165"/>
        <v>0</v>
      </c>
      <c r="P176" s="242"/>
      <c r="Q176" s="2"/>
    </row>
    <row r="177" spans="1:17" ht="24" hidden="1" x14ac:dyDescent="0.25">
      <c r="A177" s="62">
        <v>3263</v>
      </c>
      <c r="B177" s="111" t="s">
        <v>186</v>
      </c>
      <c r="C177" s="112">
        <f t="shared" ref="C177:C240" si="166">SUM(F177,I177,L177,O177)</f>
        <v>0</v>
      </c>
      <c r="D177" s="238">
        <v>0</v>
      </c>
      <c r="E177" s="239"/>
      <c r="F177" s="388">
        <f t="shared" si="162"/>
        <v>0</v>
      </c>
      <c r="G177" s="240"/>
      <c r="H177" s="239"/>
      <c r="I177" s="367">
        <f t="shared" si="163"/>
        <v>0</v>
      </c>
      <c r="J177" s="238"/>
      <c r="K177" s="239"/>
      <c r="L177" s="388">
        <f t="shared" si="164"/>
        <v>0</v>
      </c>
      <c r="M177" s="240"/>
      <c r="N177" s="239"/>
      <c r="O177" s="367">
        <f t="shared" si="165"/>
        <v>0</v>
      </c>
      <c r="P177" s="242"/>
      <c r="Q177" s="2"/>
    </row>
    <row r="178" spans="1:17" ht="60" hidden="1" x14ac:dyDescent="0.25">
      <c r="A178" s="629">
        <v>3290</v>
      </c>
      <c r="B178" s="99" t="s">
        <v>187</v>
      </c>
      <c r="C178" s="264">
        <f t="shared" si="166"/>
        <v>0</v>
      </c>
      <c r="D178" s="251">
        <f>SUM(D179:D182)</f>
        <v>0</v>
      </c>
      <c r="E178" s="252">
        <f t="shared" ref="E178" si="167">SUM(E179:E182)</f>
        <v>0</v>
      </c>
      <c r="F178" s="108">
        <f>SUM(F179:F182)</f>
        <v>0</v>
      </c>
      <c r="G178" s="253">
        <f t="shared" ref="G178:O178" si="168">SUM(G179:G182)</f>
        <v>0</v>
      </c>
      <c r="H178" s="252">
        <f t="shared" si="168"/>
        <v>0</v>
      </c>
      <c r="I178" s="151">
        <f t="shared" si="168"/>
        <v>0</v>
      </c>
      <c r="J178" s="251">
        <f t="shared" si="168"/>
        <v>0</v>
      </c>
      <c r="K178" s="252">
        <f t="shared" si="168"/>
        <v>0</v>
      </c>
      <c r="L178" s="108">
        <f t="shared" si="168"/>
        <v>0</v>
      </c>
      <c r="M178" s="253">
        <f t="shared" si="168"/>
        <v>0</v>
      </c>
      <c r="N178" s="252">
        <f t="shared" si="168"/>
        <v>0</v>
      </c>
      <c r="O178" s="265">
        <f t="shared" si="168"/>
        <v>0</v>
      </c>
      <c r="P178" s="266"/>
      <c r="Q178" s="2"/>
    </row>
    <row r="179" spans="1:17" ht="48" hidden="1" x14ac:dyDescent="0.25">
      <c r="A179" s="62">
        <v>3291</v>
      </c>
      <c r="B179" s="111" t="s">
        <v>188</v>
      </c>
      <c r="C179" s="112">
        <f t="shared" si="166"/>
        <v>0</v>
      </c>
      <c r="D179" s="238">
        <v>0</v>
      </c>
      <c r="E179" s="239"/>
      <c r="F179" s="388">
        <f t="shared" ref="F179:F182" si="169">D179+E179</f>
        <v>0</v>
      </c>
      <c r="G179" s="240"/>
      <c r="H179" s="239"/>
      <c r="I179" s="367">
        <f t="shared" ref="I179:I182" si="170">G179+H179</f>
        <v>0</v>
      </c>
      <c r="J179" s="238"/>
      <c r="K179" s="239"/>
      <c r="L179" s="388">
        <f t="shared" ref="L179:L182" si="171">J179+K179</f>
        <v>0</v>
      </c>
      <c r="M179" s="240"/>
      <c r="N179" s="239"/>
      <c r="O179" s="367">
        <f t="shared" ref="O179:O182" si="172">M179+N179</f>
        <v>0</v>
      </c>
      <c r="P179" s="242"/>
      <c r="Q179" s="2"/>
    </row>
    <row r="180" spans="1:17" ht="60" hidden="1" x14ac:dyDescent="0.25">
      <c r="A180" s="62">
        <v>3292</v>
      </c>
      <c r="B180" s="111" t="s">
        <v>189</v>
      </c>
      <c r="C180" s="112">
        <f t="shared" si="166"/>
        <v>0</v>
      </c>
      <c r="D180" s="238">
        <v>0</v>
      </c>
      <c r="E180" s="239"/>
      <c r="F180" s="388">
        <f t="shared" si="169"/>
        <v>0</v>
      </c>
      <c r="G180" s="240"/>
      <c r="H180" s="239"/>
      <c r="I180" s="367">
        <f t="shared" si="170"/>
        <v>0</v>
      </c>
      <c r="J180" s="238"/>
      <c r="K180" s="239"/>
      <c r="L180" s="388">
        <f t="shared" si="171"/>
        <v>0</v>
      </c>
      <c r="M180" s="240"/>
      <c r="N180" s="239"/>
      <c r="O180" s="367">
        <f t="shared" si="172"/>
        <v>0</v>
      </c>
      <c r="P180" s="242"/>
      <c r="Q180" s="2"/>
    </row>
    <row r="181" spans="1:17" ht="48" hidden="1" x14ac:dyDescent="0.25">
      <c r="A181" s="62">
        <v>3293</v>
      </c>
      <c r="B181" s="111" t="s">
        <v>190</v>
      </c>
      <c r="C181" s="112">
        <f t="shared" si="166"/>
        <v>0</v>
      </c>
      <c r="D181" s="238">
        <v>0</v>
      </c>
      <c r="E181" s="239"/>
      <c r="F181" s="388">
        <f t="shared" si="169"/>
        <v>0</v>
      </c>
      <c r="G181" s="240"/>
      <c r="H181" s="239"/>
      <c r="I181" s="367">
        <f t="shared" si="170"/>
        <v>0</v>
      </c>
      <c r="J181" s="238"/>
      <c r="K181" s="239"/>
      <c r="L181" s="388">
        <f t="shared" si="171"/>
        <v>0</v>
      </c>
      <c r="M181" s="240"/>
      <c r="N181" s="239"/>
      <c r="O181" s="367">
        <f t="shared" si="172"/>
        <v>0</v>
      </c>
      <c r="P181" s="242"/>
      <c r="Q181" s="2"/>
    </row>
    <row r="182" spans="1:17" ht="48" hidden="1" x14ac:dyDescent="0.25">
      <c r="A182" s="267">
        <v>3294</v>
      </c>
      <c r="B182" s="111" t="s">
        <v>191</v>
      </c>
      <c r="C182" s="264">
        <f t="shared" si="166"/>
        <v>0</v>
      </c>
      <c r="D182" s="268">
        <v>0</v>
      </c>
      <c r="E182" s="269"/>
      <c r="F182" s="395">
        <f t="shared" si="169"/>
        <v>0</v>
      </c>
      <c r="G182" s="271"/>
      <c r="H182" s="269"/>
      <c r="I182" s="396">
        <f t="shared" si="170"/>
        <v>0</v>
      </c>
      <c r="J182" s="268"/>
      <c r="K182" s="269"/>
      <c r="L182" s="395">
        <f t="shared" si="171"/>
        <v>0</v>
      </c>
      <c r="M182" s="271"/>
      <c r="N182" s="269"/>
      <c r="O182" s="396">
        <f t="shared" si="172"/>
        <v>0</v>
      </c>
      <c r="P182" s="266"/>
      <c r="Q182" s="2"/>
    </row>
    <row r="183" spans="1:17" ht="36" hidden="1" x14ac:dyDescent="0.25">
      <c r="A183" s="140">
        <v>3300</v>
      </c>
      <c r="B183" s="262" t="s">
        <v>192</v>
      </c>
      <c r="C183" s="272">
        <f t="shared" si="166"/>
        <v>0</v>
      </c>
      <c r="D183" s="273">
        <f>SUM(D184:D185)</f>
        <v>0</v>
      </c>
      <c r="E183" s="274">
        <f t="shared" ref="E183" si="173">SUM(E184:E185)</f>
        <v>0</v>
      </c>
      <c r="F183" s="275">
        <f>SUM(F184:F185)</f>
        <v>0</v>
      </c>
      <c r="G183" s="276">
        <f t="shared" ref="G183:O183" si="174">SUM(G184:G185)</f>
        <v>0</v>
      </c>
      <c r="H183" s="274">
        <f t="shared" si="174"/>
        <v>0</v>
      </c>
      <c r="I183" s="263">
        <f t="shared" si="174"/>
        <v>0</v>
      </c>
      <c r="J183" s="273">
        <f t="shared" si="174"/>
        <v>0</v>
      </c>
      <c r="K183" s="274">
        <f t="shared" si="174"/>
        <v>0</v>
      </c>
      <c r="L183" s="275">
        <f t="shared" si="174"/>
        <v>0</v>
      </c>
      <c r="M183" s="276">
        <f t="shared" si="174"/>
        <v>0</v>
      </c>
      <c r="N183" s="274">
        <f t="shared" si="174"/>
        <v>0</v>
      </c>
      <c r="O183" s="263">
        <f t="shared" si="174"/>
        <v>0</v>
      </c>
      <c r="P183" s="229"/>
      <c r="Q183" s="2"/>
    </row>
    <row r="184" spans="1:17" ht="36" hidden="1" x14ac:dyDescent="0.25">
      <c r="A184" s="163">
        <v>3310</v>
      </c>
      <c r="B184" s="164" t="s">
        <v>193</v>
      </c>
      <c r="C184" s="176">
        <f t="shared" si="166"/>
        <v>0</v>
      </c>
      <c r="D184" s="177">
        <v>0</v>
      </c>
      <c r="E184" s="178"/>
      <c r="F184" s="392">
        <f t="shared" ref="F184:F185" si="175">D184+E184</f>
        <v>0</v>
      </c>
      <c r="G184" s="247"/>
      <c r="H184" s="178"/>
      <c r="I184" s="358">
        <f t="shared" ref="I184:I185" si="176">G184+H184</f>
        <v>0</v>
      </c>
      <c r="J184" s="177"/>
      <c r="K184" s="178"/>
      <c r="L184" s="392">
        <f t="shared" ref="L184:L185" si="177">J184+K184</f>
        <v>0</v>
      </c>
      <c r="M184" s="247"/>
      <c r="N184" s="178"/>
      <c r="O184" s="358">
        <f t="shared" ref="O184:O185" si="178">M184+N184</f>
        <v>0</v>
      </c>
      <c r="P184" s="236"/>
      <c r="Q184" s="2"/>
    </row>
    <row r="185" spans="1:17" ht="48" hidden="1" x14ac:dyDescent="0.25">
      <c r="A185" s="53">
        <v>3320</v>
      </c>
      <c r="B185" s="99" t="s">
        <v>194</v>
      </c>
      <c r="C185" s="100">
        <f t="shared" si="166"/>
        <v>0</v>
      </c>
      <c r="D185" s="152">
        <v>0</v>
      </c>
      <c r="E185" s="150"/>
      <c r="F185" s="387">
        <f t="shared" si="175"/>
        <v>0</v>
      </c>
      <c r="G185" s="149"/>
      <c r="H185" s="150"/>
      <c r="I185" s="390">
        <f t="shared" si="176"/>
        <v>0</v>
      </c>
      <c r="J185" s="152"/>
      <c r="K185" s="150"/>
      <c r="L185" s="387">
        <f t="shared" si="177"/>
        <v>0</v>
      </c>
      <c r="M185" s="149"/>
      <c r="N185" s="150"/>
      <c r="O185" s="390">
        <f t="shared" si="178"/>
        <v>0</v>
      </c>
      <c r="P185" s="237"/>
      <c r="Q185" s="2"/>
    </row>
    <row r="186" spans="1:17" hidden="1" x14ac:dyDescent="0.25">
      <c r="A186" s="277">
        <v>4000</v>
      </c>
      <c r="B186" s="218" t="s">
        <v>195</v>
      </c>
      <c r="C186" s="219">
        <f t="shared" si="166"/>
        <v>0</v>
      </c>
      <c r="D186" s="220">
        <f>SUM(D187,D190)</f>
        <v>0</v>
      </c>
      <c r="E186" s="221">
        <f t="shared" ref="E186" si="179">SUM(E187,E190)</f>
        <v>0</v>
      </c>
      <c r="F186" s="222">
        <f>SUM(F187,F190)</f>
        <v>0</v>
      </c>
      <c r="G186" s="223">
        <f t="shared" ref="G186:N186" si="180">SUM(G187,G190)</f>
        <v>0</v>
      </c>
      <c r="H186" s="221">
        <f t="shared" si="180"/>
        <v>0</v>
      </c>
      <c r="I186" s="224">
        <f t="shared" si="180"/>
        <v>0</v>
      </c>
      <c r="J186" s="220">
        <f t="shared" si="180"/>
        <v>0</v>
      </c>
      <c r="K186" s="221">
        <f t="shared" si="180"/>
        <v>0</v>
      </c>
      <c r="L186" s="222">
        <f t="shared" si="180"/>
        <v>0</v>
      </c>
      <c r="M186" s="223">
        <f t="shared" si="180"/>
        <v>0</v>
      </c>
      <c r="N186" s="221">
        <f t="shared" si="180"/>
        <v>0</v>
      </c>
      <c r="O186" s="224">
        <f>SUM(O187,O190)</f>
        <v>0</v>
      </c>
      <c r="P186" s="225"/>
      <c r="Q186" s="2"/>
    </row>
    <row r="187" spans="1:17" hidden="1" x14ac:dyDescent="0.25">
      <c r="A187" s="278">
        <v>4200</v>
      </c>
      <c r="B187" s="226" t="s">
        <v>196</v>
      </c>
      <c r="C187" s="84">
        <f t="shared" si="166"/>
        <v>0</v>
      </c>
      <c r="D187" s="95">
        <f>SUM(D188,D189)</f>
        <v>0</v>
      </c>
      <c r="E187" s="96">
        <f t="shared" ref="E187" si="181">SUM(E188,E189)</f>
        <v>0</v>
      </c>
      <c r="F187" s="97">
        <f>SUM(F188,F189)</f>
        <v>0</v>
      </c>
      <c r="G187" s="227">
        <f t="shared" ref="G187:N187" si="182">SUM(G188,G189)</f>
        <v>0</v>
      </c>
      <c r="H187" s="96">
        <f t="shared" si="182"/>
        <v>0</v>
      </c>
      <c r="I187" s="228">
        <f t="shared" si="182"/>
        <v>0</v>
      </c>
      <c r="J187" s="95">
        <f t="shared" si="182"/>
        <v>0</v>
      </c>
      <c r="K187" s="96">
        <f t="shared" si="182"/>
        <v>0</v>
      </c>
      <c r="L187" s="97">
        <f t="shared" si="182"/>
        <v>0</v>
      </c>
      <c r="M187" s="227">
        <f t="shared" si="182"/>
        <v>0</v>
      </c>
      <c r="N187" s="96">
        <f t="shared" si="182"/>
        <v>0</v>
      </c>
      <c r="O187" s="228">
        <f>SUM(O188,O189)</f>
        <v>0</v>
      </c>
      <c r="P187" s="249"/>
      <c r="Q187" s="2"/>
    </row>
    <row r="188" spans="1:17" ht="24" hidden="1" x14ac:dyDescent="0.25">
      <c r="A188" s="629">
        <v>4240</v>
      </c>
      <c r="B188" s="99" t="s">
        <v>197</v>
      </c>
      <c r="C188" s="100">
        <f t="shared" si="166"/>
        <v>0</v>
      </c>
      <c r="D188" s="152">
        <v>0</v>
      </c>
      <c r="E188" s="150"/>
      <c r="F188" s="387">
        <f t="shared" ref="F188:F189" si="183">D188+E188</f>
        <v>0</v>
      </c>
      <c r="G188" s="149"/>
      <c r="H188" s="150"/>
      <c r="I188" s="390">
        <f t="shared" ref="I188:I189" si="184">G188+H188</f>
        <v>0</v>
      </c>
      <c r="J188" s="152"/>
      <c r="K188" s="150"/>
      <c r="L188" s="387">
        <f t="shared" ref="L188:L189" si="185">J188+K188</f>
        <v>0</v>
      </c>
      <c r="M188" s="149"/>
      <c r="N188" s="150"/>
      <c r="O188" s="390">
        <f t="shared" ref="O188:O189" si="186">M188+N188</f>
        <v>0</v>
      </c>
      <c r="P188" s="237"/>
      <c r="Q188" s="2"/>
    </row>
    <row r="189" spans="1:17" hidden="1" x14ac:dyDescent="0.25">
      <c r="A189" s="243">
        <v>4250</v>
      </c>
      <c r="B189" s="111" t="s">
        <v>198</v>
      </c>
      <c r="C189" s="112">
        <f t="shared" si="166"/>
        <v>0</v>
      </c>
      <c r="D189" s="238">
        <v>0</v>
      </c>
      <c r="E189" s="239"/>
      <c r="F189" s="388">
        <f t="shared" si="183"/>
        <v>0</v>
      </c>
      <c r="G189" s="240"/>
      <c r="H189" s="239"/>
      <c r="I189" s="367">
        <f t="shared" si="184"/>
        <v>0</v>
      </c>
      <c r="J189" s="238"/>
      <c r="K189" s="239"/>
      <c r="L189" s="388">
        <f t="shared" si="185"/>
        <v>0</v>
      </c>
      <c r="M189" s="240"/>
      <c r="N189" s="239"/>
      <c r="O189" s="367">
        <f t="shared" si="186"/>
        <v>0</v>
      </c>
      <c r="P189" s="242"/>
      <c r="Q189" s="2"/>
    </row>
    <row r="190" spans="1:17" hidden="1" x14ac:dyDescent="0.25">
      <c r="A190" s="83">
        <v>4300</v>
      </c>
      <c r="B190" s="226" t="s">
        <v>199</v>
      </c>
      <c r="C190" s="84">
        <f t="shared" si="166"/>
        <v>0</v>
      </c>
      <c r="D190" s="95">
        <f>SUM(D191)</f>
        <v>0</v>
      </c>
      <c r="E190" s="96">
        <f t="shared" ref="E190" si="187">SUM(E191)</f>
        <v>0</v>
      </c>
      <c r="F190" s="97">
        <f>SUM(F191)</f>
        <v>0</v>
      </c>
      <c r="G190" s="227">
        <f t="shared" ref="G190:N190" si="188">SUM(G191)</f>
        <v>0</v>
      </c>
      <c r="H190" s="96">
        <f t="shared" si="188"/>
        <v>0</v>
      </c>
      <c r="I190" s="228">
        <f t="shared" si="188"/>
        <v>0</v>
      </c>
      <c r="J190" s="95">
        <f t="shared" si="188"/>
        <v>0</v>
      </c>
      <c r="K190" s="96">
        <f t="shared" si="188"/>
        <v>0</v>
      </c>
      <c r="L190" s="97">
        <f t="shared" si="188"/>
        <v>0</v>
      </c>
      <c r="M190" s="227">
        <f t="shared" si="188"/>
        <v>0</v>
      </c>
      <c r="N190" s="96">
        <f t="shared" si="188"/>
        <v>0</v>
      </c>
      <c r="O190" s="228">
        <f>SUM(O191)</f>
        <v>0</v>
      </c>
      <c r="P190" s="249"/>
      <c r="Q190" s="2"/>
    </row>
    <row r="191" spans="1:17" hidden="1" x14ac:dyDescent="0.25">
      <c r="A191" s="629">
        <v>4310</v>
      </c>
      <c r="B191" s="99" t="s">
        <v>200</v>
      </c>
      <c r="C191" s="100">
        <f t="shared" si="166"/>
        <v>0</v>
      </c>
      <c r="D191" s="251">
        <f>SUM(D192:D192)</f>
        <v>0</v>
      </c>
      <c r="E191" s="252">
        <f t="shared" ref="E191" si="189">SUM(E192:E192)</f>
        <v>0</v>
      </c>
      <c r="F191" s="108">
        <f>SUM(F192:F192)</f>
        <v>0</v>
      </c>
      <c r="G191" s="253">
        <f t="shared" ref="G191:N191" si="190">SUM(G192:G192)</f>
        <v>0</v>
      </c>
      <c r="H191" s="252">
        <f t="shared" si="190"/>
        <v>0</v>
      </c>
      <c r="I191" s="151">
        <f t="shared" si="190"/>
        <v>0</v>
      </c>
      <c r="J191" s="251">
        <f t="shared" si="190"/>
        <v>0</v>
      </c>
      <c r="K191" s="252">
        <f t="shared" si="190"/>
        <v>0</v>
      </c>
      <c r="L191" s="108">
        <f t="shared" si="190"/>
        <v>0</v>
      </c>
      <c r="M191" s="253">
        <f t="shared" si="190"/>
        <v>0</v>
      </c>
      <c r="N191" s="252">
        <f t="shared" si="190"/>
        <v>0</v>
      </c>
      <c r="O191" s="151">
        <f>SUM(O192:O192)</f>
        <v>0</v>
      </c>
      <c r="P191" s="237"/>
      <c r="Q191" s="2"/>
    </row>
    <row r="192" spans="1:17" ht="36" hidden="1" x14ac:dyDescent="0.25">
      <c r="A192" s="62">
        <v>4311</v>
      </c>
      <c r="B192" s="111" t="s">
        <v>201</v>
      </c>
      <c r="C192" s="112">
        <f t="shared" si="166"/>
        <v>0</v>
      </c>
      <c r="D192" s="238">
        <v>0</v>
      </c>
      <c r="E192" s="239"/>
      <c r="F192" s="388">
        <f>D192+E192</f>
        <v>0</v>
      </c>
      <c r="G192" s="240"/>
      <c r="H192" s="239"/>
      <c r="I192" s="367">
        <f>G192+H192</f>
        <v>0</v>
      </c>
      <c r="J192" s="238"/>
      <c r="K192" s="239"/>
      <c r="L192" s="388">
        <f>J192+K192</f>
        <v>0</v>
      </c>
      <c r="M192" s="240"/>
      <c r="N192" s="239"/>
      <c r="O192" s="367">
        <f>M192+N192</f>
        <v>0</v>
      </c>
      <c r="P192" s="242"/>
      <c r="Q192" s="2"/>
    </row>
    <row r="193" spans="1:17" s="33" customFormat="1" x14ac:dyDescent="0.25">
      <c r="A193" s="279"/>
      <c r="B193" s="25" t="s">
        <v>202</v>
      </c>
      <c r="C193" s="211">
        <f t="shared" si="166"/>
        <v>233337</v>
      </c>
      <c r="D193" s="212">
        <f>SUM(D194,D229,D268)</f>
        <v>187408</v>
      </c>
      <c r="E193" s="216">
        <f t="shared" ref="E193" si="191">SUM(E194,E229,E268)</f>
        <v>45929</v>
      </c>
      <c r="F193" s="364">
        <f>SUM(F194,F229,F268)</f>
        <v>233337</v>
      </c>
      <c r="G193" s="215">
        <f t="shared" ref="G193:N193" si="192">SUM(G194,G229,G268)</f>
        <v>0</v>
      </c>
      <c r="H193" s="216">
        <f t="shared" si="192"/>
        <v>0</v>
      </c>
      <c r="I193" s="364">
        <f t="shared" si="192"/>
        <v>0</v>
      </c>
      <c r="J193" s="212">
        <f t="shared" si="192"/>
        <v>0</v>
      </c>
      <c r="K193" s="213">
        <f t="shared" si="192"/>
        <v>0</v>
      </c>
      <c r="L193" s="214">
        <f t="shared" si="192"/>
        <v>0</v>
      </c>
      <c r="M193" s="215">
        <f t="shared" si="192"/>
        <v>0</v>
      </c>
      <c r="N193" s="213">
        <f t="shared" si="192"/>
        <v>0</v>
      </c>
      <c r="O193" s="280">
        <f>SUM(O194,O229,O268)</f>
        <v>0</v>
      </c>
      <c r="P193" s="281"/>
      <c r="Q193" s="26"/>
    </row>
    <row r="194" spans="1:17" x14ac:dyDescent="0.25">
      <c r="A194" s="218">
        <v>5000</v>
      </c>
      <c r="B194" s="218" t="s">
        <v>203</v>
      </c>
      <c r="C194" s="219">
        <f t="shared" si="166"/>
        <v>233337</v>
      </c>
      <c r="D194" s="220">
        <f>D195+D203</f>
        <v>187408</v>
      </c>
      <c r="E194" s="224">
        <f t="shared" ref="E194" si="193">E195+E203</f>
        <v>45929</v>
      </c>
      <c r="F194" s="365">
        <f>F195+F203</f>
        <v>233337</v>
      </c>
      <c r="G194" s="223">
        <f t="shared" ref="G194:N194" si="194">G195+G203</f>
        <v>0</v>
      </c>
      <c r="H194" s="224">
        <f t="shared" si="194"/>
        <v>0</v>
      </c>
      <c r="I194" s="365">
        <f t="shared" si="194"/>
        <v>0</v>
      </c>
      <c r="J194" s="220">
        <f t="shared" si="194"/>
        <v>0</v>
      </c>
      <c r="K194" s="221">
        <f t="shared" si="194"/>
        <v>0</v>
      </c>
      <c r="L194" s="222">
        <f t="shared" si="194"/>
        <v>0</v>
      </c>
      <c r="M194" s="223">
        <f t="shared" si="194"/>
        <v>0</v>
      </c>
      <c r="N194" s="221">
        <f t="shared" si="194"/>
        <v>0</v>
      </c>
      <c r="O194" s="224">
        <f>O195+O203</f>
        <v>0</v>
      </c>
      <c r="P194" s="225"/>
      <c r="Q194" s="2"/>
    </row>
    <row r="195" spans="1:17" hidden="1" x14ac:dyDescent="0.25">
      <c r="A195" s="83">
        <v>5100</v>
      </c>
      <c r="B195" s="226" t="s">
        <v>204</v>
      </c>
      <c r="C195" s="84">
        <f t="shared" si="166"/>
        <v>0</v>
      </c>
      <c r="D195" s="95">
        <f>D196+D197+D200+D201+D202</f>
        <v>0</v>
      </c>
      <c r="E195" s="96">
        <f t="shared" ref="E195" si="195">E196+E197+E200+E201+E202</f>
        <v>0</v>
      </c>
      <c r="F195" s="97">
        <f>F196+F197+F200+F201+F202</f>
        <v>0</v>
      </c>
      <c r="G195" s="227">
        <f t="shared" ref="G195:N195" si="196">G196+G197+G200+G201+G202</f>
        <v>0</v>
      </c>
      <c r="H195" s="96">
        <f t="shared" si="196"/>
        <v>0</v>
      </c>
      <c r="I195" s="228">
        <f t="shared" si="196"/>
        <v>0</v>
      </c>
      <c r="J195" s="95">
        <f t="shared" si="196"/>
        <v>0</v>
      </c>
      <c r="K195" s="96">
        <f t="shared" si="196"/>
        <v>0</v>
      </c>
      <c r="L195" s="97">
        <f t="shared" si="196"/>
        <v>0</v>
      </c>
      <c r="M195" s="227">
        <f t="shared" si="196"/>
        <v>0</v>
      </c>
      <c r="N195" s="96">
        <f t="shared" si="196"/>
        <v>0</v>
      </c>
      <c r="O195" s="228">
        <f>O196+O197+O200+O201+O202</f>
        <v>0</v>
      </c>
      <c r="P195" s="249"/>
      <c r="Q195" s="2"/>
    </row>
    <row r="196" spans="1:17" hidden="1" x14ac:dyDescent="0.25">
      <c r="A196" s="629">
        <v>5110</v>
      </c>
      <c r="B196" s="99" t="s">
        <v>205</v>
      </c>
      <c r="C196" s="100">
        <f t="shared" si="166"/>
        <v>0</v>
      </c>
      <c r="D196" s="152">
        <v>0</v>
      </c>
      <c r="E196" s="150"/>
      <c r="F196" s="387">
        <f>D196+E196</f>
        <v>0</v>
      </c>
      <c r="G196" s="149"/>
      <c r="H196" s="150"/>
      <c r="I196" s="390">
        <f>G196+H196</f>
        <v>0</v>
      </c>
      <c r="J196" s="152"/>
      <c r="K196" s="150"/>
      <c r="L196" s="387">
        <f>J196+K196</f>
        <v>0</v>
      </c>
      <c r="M196" s="149"/>
      <c r="N196" s="150"/>
      <c r="O196" s="390">
        <f>M196+N196</f>
        <v>0</v>
      </c>
      <c r="P196" s="237"/>
      <c r="Q196" s="2"/>
    </row>
    <row r="197" spans="1:17" ht="24" hidden="1" x14ac:dyDescent="0.25">
      <c r="A197" s="243">
        <v>5120</v>
      </c>
      <c r="B197" s="111" t="s">
        <v>206</v>
      </c>
      <c r="C197" s="112">
        <f t="shared" si="166"/>
        <v>0</v>
      </c>
      <c r="D197" s="244">
        <f>D198+D199</f>
        <v>0</v>
      </c>
      <c r="E197" s="245">
        <f t="shared" ref="E197" si="197">E198+E199</f>
        <v>0</v>
      </c>
      <c r="F197" s="120">
        <f>F198+F199</f>
        <v>0</v>
      </c>
      <c r="G197" s="246">
        <f t="shared" ref="G197:O197" si="198">G198+G199</f>
        <v>0</v>
      </c>
      <c r="H197" s="245">
        <f t="shared" si="198"/>
        <v>0</v>
      </c>
      <c r="I197" s="241">
        <f t="shared" si="198"/>
        <v>0</v>
      </c>
      <c r="J197" s="244">
        <f t="shared" si="198"/>
        <v>0</v>
      </c>
      <c r="K197" s="245">
        <f t="shared" si="198"/>
        <v>0</v>
      </c>
      <c r="L197" s="120">
        <f t="shared" si="198"/>
        <v>0</v>
      </c>
      <c r="M197" s="246">
        <f t="shared" si="198"/>
        <v>0</v>
      </c>
      <c r="N197" s="245">
        <f t="shared" si="198"/>
        <v>0</v>
      </c>
      <c r="O197" s="241">
        <f t="shared" si="198"/>
        <v>0</v>
      </c>
      <c r="P197" s="242"/>
      <c r="Q197" s="2"/>
    </row>
    <row r="198" spans="1:17" hidden="1" x14ac:dyDescent="0.25">
      <c r="A198" s="62">
        <v>5121</v>
      </c>
      <c r="B198" s="111" t="s">
        <v>207</v>
      </c>
      <c r="C198" s="112">
        <f t="shared" si="166"/>
        <v>0</v>
      </c>
      <c r="D198" s="238">
        <v>0</v>
      </c>
      <c r="E198" s="239"/>
      <c r="F198" s="388">
        <f t="shared" ref="F198:F202" si="199">D198+E198</f>
        <v>0</v>
      </c>
      <c r="G198" s="240"/>
      <c r="H198" s="239"/>
      <c r="I198" s="367">
        <f t="shared" ref="I198:I202" si="200">G198+H198</f>
        <v>0</v>
      </c>
      <c r="J198" s="238"/>
      <c r="K198" s="239"/>
      <c r="L198" s="388">
        <f t="shared" ref="L198:L202" si="201">J198+K198</f>
        <v>0</v>
      </c>
      <c r="M198" s="240"/>
      <c r="N198" s="239"/>
      <c r="O198" s="367">
        <f t="shared" ref="O198:O202" si="202">M198+N198</f>
        <v>0</v>
      </c>
      <c r="P198" s="242"/>
      <c r="Q198" s="2"/>
    </row>
    <row r="199" spans="1:17" ht="24" hidden="1" x14ac:dyDescent="0.25">
      <c r="A199" s="62">
        <v>5129</v>
      </c>
      <c r="B199" s="111" t="s">
        <v>208</v>
      </c>
      <c r="C199" s="112">
        <f t="shared" si="166"/>
        <v>0</v>
      </c>
      <c r="D199" s="238">
        <v>0</v>
      </c>
      <c r="E199" s="239"/>
      <c r="F199" s="388">
        <f t="shared" si="199"/>
        <v>0</v>
      </c>
      <c r="G199" s="240"/>
      <c r="H199" s="239"/>
      <c r="I199" s="367">
        <f t="shared" si="200"/>
        <v>0</v>
      </c>
      <c r="J199" s="238"/>
      <c r="K199" s="239"/>
      <c r="L199" s="388">
        <f t="shared" si="201"/>
        <v>0</v>
      </c>
      <c r="M199" s="240"/>
      <c r="N199" s="239"/>
      <c r="O199" s="367">
        <f t="shared" si="202"/>
        <v>0</v>
      </c>
      <c r="P199" s="242"/>
      <c r="Q199" s="2"/>
    </row>
    <row r="200" spans="1:17" hidden="1" x14ac:dyDescent="0.25">
      <c r="A200" s="243">
        <v>5130</v>
      </c>
      <c r="B200" s="111" t="s">
        <v>209</v>
      </c>
      <c r="C200" s="112">
        <f t="shared" si="166"/>
        <v>0</v>
      </c>
      <c r="D200" s="238">
        <v>0</v>
      </c>
      <c r="E200" s="239"/>
      <c r="F200" s="388">
        <f t="shared" si="199"/>
        <v>0</v>
      </c>
      <c r="G200" s="240"/>
      <c r="H200" s="239"/>
      <c r="I200" s="367">
        <f t="shared" si="200"/>
        <v>0</v>
      </c>
      <c r="J200" s="238"/>
      <c r="K200" s="239"/>
      <c r="L200" s="388">
        <f t="shared" si="201"/>
        <v>0</v>
      </c>
      <c r="M200" s="240"/>
      <c r="N200" s="239"/>
      <c r="O200" s="367">
        <f t="shared" si="202"/>
        <v>0</v>
      </c>
      <c r="P200" s="242"/>
      <c r="Q200" s="2"/>
    </row>
    <row r="201" spans="1:17" hidden="1" x14ac:dyDescent="0.25">
      <c r="A201" s="243">
        <v>5140</v>
      </c>
      <c r="B201" s="111" t="s">
        <v>210</v>
      </c>
      <c r="C201" s="112">
        <f t="shared" si="166"/>
        <v>0</v>
      </c>
      <c r="D201" s="238">
        <v>0</v>
      </c>
      <c r="E201" s="239"/>
      <c r="F201" s="388">
        <f t="shared" si="199"/>
        <v>0</v>
      </c>
      <c r="G201" s="240"/>
      <c r="H201" s="239"/>
      <c r="I201" s="367">
        <f t="shared" si="200"/>
        <v>0</v>
      </c>
      <c r="J201" s="238"/>
      <c r="K201" s="239"/>
      <c r="L201" s="388">
        <f t="shared" si="201"/>
        <v>0</v>
      </c>
      <c r="M201" s="240"/>
      <c r="N201" s="239"/>
      <c r="O201" s="367">
        <f t="shared" si="202"/>
        <v>0</v>
      </c>
      <c r="P201" s="242"/>
      <c r="Q201" s="2"/>
    </row>
    <row r="202" spans="1:17" ht="24" hidden="1" x14ac:dyDescent="0.25">
      <c r="A202" s="243">
        <v>5170</v>
      </c>
      <c r="B202" s="111" t="s">
        <v>211</v>
      </c>
      <c r="C202" s="112">
        <f t="shared" si="166"/>
        <v>0</v>
      </c>
      <c r="D202" s="238">
        <v>0</v>
      </c>
      <c r="E202" s="239"/>
      <c r="F202" s="388">
        <f t="shared" si="199"/>
        <v>0</v>
      </c>
      <c r="G202" s="240"/>
      <c r="H202" s="239"/>
      <c r="I202" s="367">
        <f t="shared" si="200"/>
        <v>0</v>
      </c>
      <c r="J202" s="238"/>
      <c r="K202" s="239"/>
      <c r="L202" s="388">
        <f t="shared" si="201"/>
        <v>0</v>
      </c>
      <c r="M202" s="240"/>
      <c r="N202" s="239"/>
      <c r="O202" s="367">
        <f t="shared" si="202"/>
        <v>0</v>
      </c>
      <c r="P202" s="242"/>
      <c r="Q202" s="2"/>
    </row>
    <row r="203" spans="1:17" x14ac:dyDescent="0.25">
      <c r="A203" s="83">
        <v>5200</v>
      </c>
      <c r="B203" s="226" t="s">
        <v>212</v>
      </c>
      <c r="C203" s="84">
        <f t="shared" si="166"/>
        <v>233337</v>
      </c>
      <c r="D203" s="95">
        <f>D204+D214+D215+D224+D225+D226+D228</f>
        <v>187408</v>
      </c>
      <c r="E203" s="228">
        <f t="shared" ref="E203" si="203">E204+E214+E215+E224+E225+E226+E228</f>
        <v>45929</v>
      </c>
      <c r="F203" s="366">
        <f>F204+F214+F215+F224+F225+F226+F228</f>
        <v>233337</v>
      </c>
      <c r="G203" s="227">
        <f t="shared" ref="G203:O203" si="204">G204+G214+G215+G224+G225+G226+G228</f>
        <v>0</v>
      </c>
      <c r="H203" s="228">
        <f t="shared" si="204"/>
        <v>0</v>
      </c>
      <c r="I203" s="366">
        <f t="shared" si="204"/>
        <v>0</v>
      </c>
      <c r="J203" s="95">
        <f t="shared" si="204"/>
        <v>0</v>
      </c>
      <c r="K203" s="96">
        <f t="shared" si="204"/>
        <v>0</v>
      </c>
      <c r="L203" s="97">
        <f t="shared" si="204"/>
        <v>0</v>
      </c>
      <c r="M203" s="227">
        <f t="shared" si="204"/>
        <v>0</v>
      </c>
      <c r="N203" s="96">
        <f t="shared" si="204"/>
        <v>0</v>
      </c>
      <c r="O203" s="228">
        <f t="shared" si="204"/>
        <v>0</v>
      </c>
      <c r="P203" s="249"/>
      <c r="Q203" s="2"/>
    </row>
    <row r="204" spans="1:17" hidden="1" x14ac:dyDescent="0.25">
      <c r="A204" s="230">
        <v>5210</v>
      </c>
      <c r="B204" s="164" t="s">
        <v>213</v>
      </c>
      <c r="C204" s="176">
        <f t="shared" si="166"/>
        <v>0</v>
      </c>
      <c r="D204" s="231">
        <f>SUM(D205:D213)</f>
        <v>0</v>
      </c>
      <c r="E204" s="232">
        <f>SUM(E205:E213)</f>
        <v>0</v>
      </c>
      <c r="F204" s="233">
        <f t="shared" ref="F204:N204" si="205">SUM(F205:F213)</f>
        <v>0</v>
      </c>
      <c r="G204" s="234">
        <f t="shared" si="205"/>
        <v>0</v>
      </c>
      <c r="H204" s="232">
        <f t="shared" si="205"/>
        <v>0</v>
      </c>
      <c r="I204" s="235">
        <f t="shared" si="205"/>
        <v>0</v>
      </c>
      <c r="J204" s="231">
        <f t="shared" si="205"/>
        <v>0</v>
      </c>
      <c r="K204" s="232">
        <f t="shared" si="205"/>
        <v>0</v>
      </c>
      <c r="L204" s="233">
        <f t="shared" si="205"/>
        <v>0</v>
      </c>
      <c r="M204" s="234">
        <f t="shared" si="205"/>
        <v>0</v>
      </c>
      <c r="N204" s="232">
        <f t="shared" si="205"/>
        <v>0</v>
      </c>
      <c r="O204" s="235">
        <f>SUM(O205:O213)</f>
        <v>0</v>
      </c>
      <c r="P204" s="236"/>
      <c r="Q204" s="2"/>
    </row>
    <row r="205" spans="1:17" hidden="1" x14ac:dyDescent="0.25">
      <c r="A205" s="53">
        <v>5211</v>
      </c>
      <c r="B205" s="99" t="s">
        <v>214</v>
      </c>
      <c r="C205" s="100">
        <f t="shared" si="166"/>
        <v>0</v>
      </c>
      <c r="D205" s="152">
        <v>0</v>
      </c>
      <c r="E205" s="150"/>
      <c r="F205" s="387">
        <f t="shared" ref="F205:F214" si="206">D205+E205</f>
        <v>0</v>
      </c>
      <c r="G205" s="149"/>
      <c r="H205" s="150"/>
      <c r="I205" s="390">
        <f t="shared" ref="I205:I214" si="207">G205+H205</f>
        <v>0</v>
      </c>
      <c r="J205" s="152"/>
      <c r="K205" s="150"/>
      <c r="L205" s="387">
        <f t="shared" ref="L205:L214" si="208">J205+K205</f>
        <v>0</v>
      </c>
      <c r="M205" s="149"/>
      <c r="N205" s="150"/>
      <c r="O205" s="390">
        <f t="shared" ref="O205:O214" si="209">M205+N205</f>
        <v>0</v>
      </c>
      <c r="P205" s="237"/>
      <c r="Q205" s="2"/>
    </row>
    <row r="206" spans="1:17" hidden="1" x14ac:dyDescent="0.25">
      <c r="A206" s="62">
        <v>5212</v>
      </c>
      <c r="B206" s="111" t="s">
        <v>215</v>
      </c>
      <c r="C206" s="112">
        <f t="shared" si="166"/>
        <v>0</v>
      </c>
      <c r="D206" s="238">
        <v>0</v>
      </c>
      <c r="E206" s="239"/>
      <c r="F206" s="388">
        <f t="shared" si="206"/>
        <v>0</v>
      </c>
      <c r="G206" s="240"/>
      <c r="H206" s="239"/>
      <c r="I206" s="367">
        <f t="shared" si="207"/>
        <v>0</v>
      </c>
      <c r="J206" s="238"/>
      <c r="K206" s="239"/>
      <c r="L206" s="388">
        <f t="shared" si="208"/>
        <v>0</v>
      </c>
      <c r="M206" s="240"/>
      <c r="N206" s="239"/>
      <c r="O206" s="367">
        <f t="shared" si="209"/>
        <v>0</v>
      </c>
      <c r="P206" s="242"/>
      <c r="Q206" s="2"/>
    </row>
    <row r="207" spans="1:17" hidden="1" x14ac:dyDescent="0.25">
      <c r="A207" s="62">
        <v>5213</v>
      </c>
      <c r="B207" s="111" t="s">
        <v>216</v>
      </c>
      <c r="C207" s="112">
        <f t="shared" si="166"/>
        <v>0</v>
      </c>
      <c r="D207" s="238">
        <v>0</v>
      </c>
      <c r="E207" s="239"/>
      <c r="F207" s="388">
        <f t="shared" si="206"/>
        <v>0</v>
      </c>
      <c r="G207" s="240"/>
      <c r="H207" s="239"/>
      <c r="I207" s="367">
        <f t="shared" si="207"/>
        <v>0</v>
      </c>
      <c r="J207" s="238"/>
      <c r="K207" s="239"/>
      <c r="L207" s="388">
        <f t="shared" si="208"/>
        <v>0</v>
      </c>
      <c r="M207" s="240"/>
      <c r="N207" s="239"/>
      <c r="O207" s="367">
        <f t="shared" si="209"/>
        <v>0</v>
      </c>
      <c r="P207" s="242"/>
      <c r="Q207" s="2"/>
    </row>
    <row r="208" spans="1:17" hidden="1" x14ac:dyDescent="0.25">
      <c r="A208" s="62">
        <v>5214</v>
      </c>
      <c r="B208" s="111" t="s">
        <v>217</v>
      </c>
      <c r="C208" s="112">
        <f t="shared" si="166"/>
        <v>0</v>
      </c>
      <c r="D208" s="238">
        <v>0</v>
      </c>
      <c r="E208" s="239"/>
      <c r="F208" s="388">
        <f t="shared" si="206"/>
        <v>0</v>
      </c>
      <c r="G208" s="240"/>
      <c r="H208" s="239"/>
      <c r="I208" s="367">
        <f t="shared" si="207"/>
        <v>0</v>
      </c>
      <c r="J208" s="238"/>
      <c r="K208" s="239"/>
      <c r="L208" s="388">
        <f t="shared" si="208"/>
        <v>0</v>
      </c>
      <c r="M208" s="240"/>
      <c r="N208" s="239"/>
      <c r="O208" s="367">
        <f t="shared" si="209"/>
        <v>0</v>
      </c>
      <c r="P208" s="242"/>
      <c r="Q208" s="2"/>
    </row>
    <row r="209" spans="1:17" hidden="1" x14ac:dyDescent="0.25">
      <c r="A209" s="62">
        <v>5215</v>
      </c>
      <c r="B209" s="111" t="s">
        <v>218</v>
      </c>
      <c r="C209" s="112">
        <f t="shared" si="166"/>
        <v>0</v>
      </c>
      <c r="D209" s="238">
        <v>0</v>
      </c>
      <c r="E209" s="239"/>
      <c r="F209" s="388">
        <f t="shared" si="206"/>
        <v>0</v>
      </c>
      <c r="G209" s="240"/>
      <c r="H209" s="239"/>
      <c r="I209" s="367">
        <f t="shared" si="207"/>
        <v>0</v>
      </c>
      <c r="J209" s="238"/>
      <c r="K209" s="239"/>
      <c r="L209" s="388">
        <f t="shared" si="208"/>
        <v>0</v>
      </c>
      <c r="M209" s="240"/>
      <c r="N209" s="239"/>
      <c r="O209" s="367">
        <f t="shared" si="209"/>
        <v>0</v>
      </c>
      <c r="P209" s="242"/>
      <c r="Q209" s="2"/>
    </row>
    <row r="210" spans="1:17" hidden="1" x14ac:dyDescent="0.25">
      <c r="A210" s="62">
        <v>5216</v>
      </c>
      <c r="B210" s="111" t="s">
        <v>219</v>
      </c>
      <c r="C210" s="112">
        <f t="shared" si="166"/>
        <v>0</v>
      </c>
      <c r="D210" s="238">
        <v>0</v>
      </c>
      <c r="E210" s="239"/>
      <c r="F210" s="388">
        <f t="shared" si="206"/>
        <v>0</v>
      </c>
      <c r="G210" s="240"/>
      <c r="H210" s="239"/>
      <c r="I210" s="367">
        <f t="shared" si="207"/>
        <v>0</v>
      </c>
      <c r="J210" s="238"/>
      <c r="K210" s="239"/>
      <c r="L210" s="388">
        <f t="shared" si="208"/>
        <v>0</v>
      </c>
      <c r="M210" s="240"/>
      <c r="N210" s="239"/>
      <c r="O210" s="367">
        <f t="shared" si="209"/>
        <v>0</v>
      </c>
      <c r="P210" s="242"/>
      <c r="Q210" s="2"/>
    </row>
    <row r="211" spans="1:17" hidden="1" x14ac:dyDescent="0.25">
      <c r="A211" s="62">
        <v>5217</v>
      </c>
      <c r="B211" s="111" t="s">
        <v>220</v>
      </c>
      <c r="C211" s="112">
        <f t="shared" si="166"/>
        <v>0</v>
      </c>
      <c r="D211" s="238">
        <v>0</v>
      </c>
      <c r="E211" s="239"/>
      <c r="F211" s="388">
        <f t="shared" si="206"/>
        <v>0</v>
      </c>
      <c r="G211" s="240"/>
      <c r="H211" s="239"/>
      <c r="I211" s="367">
        <f t="shared" si="207"/>
        <v>0</v>
      </c>
      <c r="J211" s="238"/>
      <c r="K211" s="239"/>
      <c r="L211" s="388">
        <f t="shared" si="208"/>
        <v>0</v>
      </c>
      <c r="M211" s="240"/>
      <c r="N211" s="239"/>
      <c r="O211" s="367">
        <f t="shared" si="209"/>
        <v>0</v>
      </c>
      <c r="P211" s="242"/>
      <c r="Q211" s="2"/>
    </row>
    <row r="212" spans="1:17" hidden="1" x14ac:dyDescent="0.25">
      <c r="A212" s="62">
        <v>5218</v>
      </c>
      <c r="B212" s="111" t="s">
        <v>221</v>
      </c>
      <c r="C212" s="112">
        <f t="shared" si="166"/>
        <v>0</v>
      </c>
      <c r="D212" s="238">
        <v>0</v>
      </c>
      <c r="E212" s="239"/>
      <c r="F212" s="388">
        <f t="shared" si="206"/>
        <v>0</v>
      </c>
      <c r="G212" s="240"/>
      <c r="H212" s="239"/>
      <c r="I212" s="367">
        <f t="shared" si="207"/>
        <v>0</v>
      </c>
      <c r="J212" s="238"/>
      <c r="K212" s="239"/>
      <c r="L212" s="388">
        <f t="shared" si="208"/>
        <v>0</v>
      </c>
      <c r="M212" s="240"/>
      <c r="N212" s="239"/>
      <c r="O212" s="367">
        <f t="shared" si="209"/>
        <v>0</v>
      </c>
      <c r="P212" s="242"/>
      <c r="Q212" s="2"/>
    </row>
    <row r="213" spans="1:17" hidden="1" x14ac:dyDescent="0.25">
      <c r="A213" s="62">
        <v>5219</v>
      </c>
      <c r="B213" s="111" t="s">
        <v>222</v>
      </c>
      <c r="C213" s="112">
        <f t="shared" si="166"/>
        <v>0</v>
      </c>
      <c r="D213" s="238">
        <v>0</v>
      </c>
      <c r="E213" s="239"/>
      <c r="F213" s="388">
        <f t="shared" si="206"/>
        <v>0</v>
      </c>
      <c r="G213" s="240"/>
      <c r="H213" s="239"/>
      <c r="I213" s="367">
        <f t="shared" si="207"/>
        <v>0</v>
      </c>
      <c r="J213" s="238"/>
      <c r="K213" s="239"/>
      <c r="L213" s="388">
        <f t="shared" si="208"/>
        <v>0</v>
      </c>
      <c r="M213" s="240"/>
      <c r="N213" s="239"/>
      <c r="O213" s="367">
        <f t="shared" si="209"/>
        <v>0</v>
      </c>
      <c r="P213" s="242"/>
      <c r="Q213" s="2"/>
    </row>
    <row r="214" spans="1:17" ht="13.5" hidden="1" customHeight="1" x14ac:dyDescent="0.25">
      <c r="A214" s="243">
        <v>5220</v>
      </c>
      <c r="B214" s="111" t="s">
        <v>223</v>
      </c>
      <c r="C214" s="112">
        <f t="shared" si="166"/>
        <v>0</v>
      </c>
      <c r="D214" s="238">
        <v>0</v>
      </c>
      <c r="E214" s="239"/>
      <c r="F214" s="388">
        <f t="shared" si="206"/>
        <v>0</v>
      </c>
      <c r="G214" s="240"/>
      <c r="H214" s="239"/>
      <c r="I214" s="367">
        <f t="shared" si="207"/>
        <v>0</v>
      </c>
      <c r="J214" s="238"/>
      <c r="K214" s="239"/>
      <c r="L214" s="388">
        <f t="shared" si="208"/>
        <v>0</v>
      </c>
      <c r="M214" s="240"/>
      <c r="N214" s="239"/>
      <c r="O214" s="367">
        <f t="shared" si="209"/>
        <v>0</v>
      </c>
      <c r="P214" s="242"/>
      <c r="Q214" s="2"/>
    </row>
    <row r="215" spans="1:17" hidden="1" x14ac:dyDescent="0.25">
      <c r="A215" s="243">
        <v>5230</v>
      </c>
      <c r="B215" s="111" t="s">
        <v>224</v>
      </c>
      <c r="C215" s="112">
        <f t="shared" si="166"/>
        <v>0</v>
      </c>
      <c r="D215" s="244">
        <f>SUM(D216:D223)</f>
        <v>0</v>
      </c>
      <c r="E215" s="245">
        <f t="shared" ref="E215" si="210">SUM(E216:E223)</f>
        <v>0</v>
      </c>
      <c r="F215" s="120">
        <f>SUM(F216:F223)</f>
        <v>0</v>
      </c>
      <c r="G215" s="246">
        <f t="shared" ref="G215:N215" si="211">SUM(G216:G223)</f>
        <v>0</v>
      </c>
      <c r="H215" s="245">
        <f t="shared" si="211"/>
        <v>0</v>
      </c>
      <c r="I215" s="241">
        <f t="shared" si="211"/>
        <v>0</v>
      </c>
      <c r="J215" s="244">
        <f t="shared" si="211"/>
        <v>0</v>
      </c>
      <c r="K215" s="245">
        <f t="shared" si="211"/>
        <v>0</v>
      </c>
      <c r="L215" s="120">
        <f t="shared" si="211"/>
        <v>0</v>
      </c>
      <c r="M215" s="246">
        <f t="shared" si="211"/>
        <v>0</v>
      </c>
      <c r="N215" s="245">
        <f t="shared" si="211"/>
        <v>0</v>
      </c>
      <c r="O215" s="241">
        <f>SUM(O216:O223)</f>
        <v>0</v>
      </c>
      <c r="P215" s="242"/>
      <c r="Q215" s="2"/>
    </row>
    <row r="216" spans="1:17" hidden="1" x14ac:dyDescent="0.25">
      <c r="A216" s="62">
        <v>5231</v>
      </c>
      <c r="B216" s="111" t="s">
        <v>225</v>
      </c>
      <c r="C216" s="112">
        <f t="shared" si="166"/>
        <v>0</v>
      </c>
      <c r="D216" s="238">
        <v>0</v>
      </c>
      <c r="E216" s="239"/>
      <c r="F216" s="388">
        <f t="shared" ref="F216:F225" si="212">D216+E216</f>
        <v>0</v>
      </c>
      <c r="G216" s="240"/>
      <c r="H216" s="239"/>
      <c r="I216" s="367">
        <f t="shared" ref="I216:I225" si="213">G216+H216</f>
        <v>0</v>
      </c>
      <c r="J216" s="238"/>
      <c r="K216" s="239"/>
      <c r="L216" s="388">
        <f t="shared" ref="L216:L225" si="214">J216+K216</f>
        <v>0</v>
      </c>
      <c r="M216" s="240"/>
      <c r="N216" s="239"/>
      <c r="O216" s="367">
        <f t="shared" ref="O216:O225" si="215">M216+N216</f>
        <v>0</v>
      </c>
      <c r="P216" s="242"/>
      <c r="Q216" s="2"/>
    </row>
    <row r="217" spans="1:17" hidden="1" x14ac:dyDescent="0.25">
      <c r="A217" s="62">
        <v>5232</v>
      </c>
      <c r="B217" s="111" t="s">
        <v>226</v>
      </c>
      <c r="C217" s="112">
        <f t="shared" si="166"/>
        <v>0</v>
      </c>
      <c r="D217" s="238">
        <v>0</v>
      </c>
      <c r="E217" s="239"/>
      <c r="F217" s="388">
        <f t="shared" si="212"/>
        <v>0</v>
      </c>
      <c r="G217" s="240"/>
      <c r="H217" s="239"/>
      <c r="I217" s="367">
        <f t="shared" si="213"/>
        <v>0</v>
      </c>
      <c r="J217" s="238"/>
      <c r="K217" s="239"/>
      <c r="L217" s="388">
        <f t="shared" si="214"/>
        <v>0</v>
      </c>
      <c r="M217" s="240"/>
      <c r="N217" s="239"/>
      <c r="O217" s="367">
        <f t="shared" si="215"/>
        <v>0</v>
      </c>
      <c r="P217" s="242"/>
      <c r="Q217" s="2"/>
    </row>
    <row r="218" spans="1:17" hidden="1" x14ac:dyDescent="0.25">
      <c r="A218" s="62">
        <v>5233</v>
      </c>
      <c r="B218" s="111" t="s">
        <v>227</v>
      </c>
      <c r="C218" s="112">
        <f t="shared" si="166"/>
        <v>0</v>
      </c>
      <c r="D218" s="238">
        <v>0</v>
      </c>
      <c r="E218" s="239"/>
      <c r="F218" s="388">
        <f t="shared" si="212"/>
        <v>0</v>
      </c>
      <c r="G218" s="240"/>
      <c r="H218" s="239"/>
      <c r="I218" s="367">
        <f t="shared" si="213"/>
        <v>0</v>
      </c>
      <c r="J218" s="238"/>
      <c r="K218" s="239"/>
      <c r="L218" s="388">
        <f t="shared" si="214"/>
        <v>0</v>
      </c>
      <c r="M218" s="240"/>
      <c r="N218" s="239"/>
      <c r="O218" s="367">
        <f t="shared" si="215"/>
        <v>0</v>
      </c>
      <c r="P218" s="242"/>
      <c r="Q218" s="2"/>
    </row>
    <row r="219" spans="1:17" hidden="1" x14ac:dyDescent="0.25">
      <c r="A219" s="62">
        <v>5234</v>
      </c>
      <c r="B219" s="111" t="s">
        <v>228</v>
      </c>
      <c r="C219" s="112">
        <f t="shared" si="166"/>
        <v>0</v>
      </c>
      <c r="D219" s="238">
        <v>0</v>
      </c>
      <c r="E219" s="239"/>
      <c r="F219" s="388">
        <f t="shared" si="212"/>
        <v>0</v>
      </c>
      <c r="G219" s="240"/>
      <c r="H219" s="239"/>
      <c r="I219" s="367">
        <f t="shared" si="213"/>
        <v>0</v>
      </c>
      <c r="J219" s="238"/>
      <c r="K219" s="239"/>
      <c r="L219" s="388">
        <f t="shared" si="214"/>
        <v>0</v>
      </c>
      <c r="M219" s="240"/>
      <c r="N219" s="239"/>
      <c r="O219" s="367">
        <f t="shared" si="215"/>
        <v>0</v>
      </c>
      <c r="P219" s="242"/>
      <c r="Q219" s="2"/>
    </row>
    <row r="220" spans="1:17" ht="14.25" hidden="1" customHeight="1" x14ac:dyDescent="0.25">
      <c r="A220" s="62">
        <v>5236</v>
      </c>
      <c r="B220" s="111" t="s">
        <v>229</v>
      </c>
      <c r="C220" s="112">
        <f t="shared" si="166"/>
        <v>0</v>
      </c>
      <c r="D220" s="238">
        <v>0</v>
      </c>
      <c r="E220" s="239"/>
      <c r="F220" s="388">
        <f t="shared" si="212"/>
        <v>0</v>
      </c>
      <c r="G220" s="240"/>
      <c r="H220" s="239"/>
      <c r="I220" s="367">
        <f t="shared" si="213"/>
        <v>0</v>
      </c>
      <c r="J220" s="238"/>
      <c r="K220" s="239"/>
      <c r="L220" s="388">
        <f t="shared" si="214"/>
        <v>0</v>
      </c>
      <c r="M220" s="240"/>
      <c r="N220" s="239"/>
      <c r="O220" s="367">
        <f t="shared" si="215"/>
        <v>0</v>
      </c>
      <c r="P220" s="242"/>
      <c r="Q220" s="2"/>
    </row>
    <row r="221" spans="1:17" ht="14.25" hidden="1" customHeight="1" x14ac:dyDescent="0.25">
      <c r="A221" s="62">
        <v>5237</v>
      </c>
      <c r="B221" s="111" t="s">
        <v>230</v>
      </c>
      <c r="C221" s="112">
        <f t="shared" si="166"/>
        <v>0</v>
      </c>
      <c r="D221" s="238">
        <v>0</v>
      </c>
      <c r="E221" s="239"/>
      <c r="F221" s="388">
        <f t="shared" si="212"/>
        <v>0</v>
      </c>
      <c r="G221" s="240"/>
      <c r="H221" s="239"/>
      <c r="I221" s="367">
        <f t="shared" si="213"/>
        <v>0</v>
      </c>
      <c r="J221" s="238"/>
      <c r="K221" s="239"/>
      <c r="L221" s="388">
        <f t="shared" si="214"/>
        <v>0</v>
      </c>
      <c r="M221" s="240"/>
      <c r="N221" s="239"/>
      <c r="O221" s="367">
        <f t="shared" si="215"/>
        <v>0</v>
      </c>
      <c r="P221" s="242"/>
      <c r="Q221" s="2"/>
    </row>
    <row r="222" spans="1:17" hidden="1" x14ac:dyDescent="0.25">
      <c r="A222" s="62">
        <v>5238</v>
      </c>
      <c r="B222" s="111" t="s">
        <v>231</v>
      </c>
      <c r="C222" s="112">
        <f t="shared" si="166"/>
        <v>0</v>
      </c>
      <c r="D222" s="238">
        <v>0</v>
      </c>
      <c r="E222" s="239"/>
      <c r="F222" s="388">
        <f t="shared" si="212"/>
        <v>0</v>
      </c>
      <c r="G222" s="240"/>
      <c r="H222" s="239"/>
      <c r="I222" s="367">
        <f t="shared" si="213"/>
        <v>0</v>
      </c>
      <c r="J222" s="238"/>
      <c r="K222" s="239"/>
      <c r="L222" s="388">
        <f t="shared" si="214"/>
        <v>0</v>
      </c>
      <c r="M222" s="240"/>
      <c r="N222" s="239"/>
      <c r="O222" s="367">
        <f t="shared" si="215"/>
        <v>0</v>
      </c>
      <c r="P222" s="242"/>
      <c r="Q222" s="2"/>
    </row>
    <row r="223" spans="1:17" hidden="1" x14ac:dyDescent="0.25">
      <c r="A223" s="62">
        <v>5239</v>
      </c>
      <c r="B223" s="111" t="s">
        <v>232</v>
      </c>
      <c r="C223" s="112">
        <f t="shared" si="166"/>
        <v>0</v>
      </c>
      <c r="D223" s="238">
        <v>0</v>
      </c>
      <c r="E223" s="239"/>
      <c r="F223" s="388">
        <f t="shared" si="212"/>
        <v>0</v>
      </c>
      <c r="G223" s="240"/>
      <c r="H223" s="239"/>
      <c r="I223" s="367">
        <f t="shared" si="213"/>
        <v>0</v>
      </c>
      <c r="J223" s="238"/>
      <c r="K223" s="239"/>
      <c r="L223" s="388">
        <f t="shared" si="214"/>
        <v>0</v>
      </c>
      <c r="M223" s="240"/>
      <c r="N223" s="239"/>
      <c r="O223" s="367">
        <f t="shared" si="215"/>
        <v>0</v>
      </c>
      <c r="P223" s="242"/>
      <c r="Q223" s="2"/>
    </row>
    <row r="224" spans="1:17" ht="24" hidden="1" x14ac:dyDescent="0.25">
      <c r="A224" s="243">
        <v>5240</v>
      </c>
      <c r="B224" s="111" t="s">
        <v>233</v>
      </c>
      <c r="C224" s="112">
        <f t="shared" si="166"/>
        <v>0</v>
      </c>
      <c r="D224" s="238">
        <v>0</v>
      </c>
      <c r="E224" s="239"/>
      <c r="F224" s="388">
        <f t="shared" si="212"/>
        <v>0</v>
      </c>
      <c r="G224" s="240"/>
      <c r="H224" s="239"/>
      <c r="I224" s="367">
        <f t="shared" si="213"/>
        <v>0</v>
      </c>
      <c r="J224" s="238"/>
      <c r="K224" s="239"/>
      <c r="L224" s="388">
        <f t="shared" si="214"/>
        <v>0</v>
      </c>
      <c r="M224" s="240"/>
      <c r="N224" s="239"/>
      <c r="O224" s="367">
        <f t="shared" si="215"/>
        <v>0</v>
      </c>
      <c r="P224" s="242"/>
      <c r="Q224" s="2"/>
    </row>
    <row r="225" spans="1:17" x14ac:dyDescent="0.25">
      <c r="A225" s="243">
        <v>5250</v>
      </c>
      <c r="B225" s="111" t="s">
        <v>234</v>
      </c>
      <c r="C225" s="112">
        <f t="shared" si="166"/>
        <v>233337</v>
      </c>
      <c r="D225" s="238">
        <v>187408</v>
      </c>
      <c r="E225" s="367">
        <f>4809+41120</f>
        <v>45929</v>
      </c>
      <c r="F225" s="242">
        <f t="shared" si="212"/>
        <v>233337</v>
      </c>
      <c r="G225" s="240"/>
      <c r="H225" s="367"/>
      <c r="I225" s="242">
        <f t="shared" si="213"/>
        <v>0</v>
      </c>
      <c r="J225" s="238"/>
      <c r="K225" s="239"/>
      <c r="L225" s="388">
        <f t="shared" si="214"/>
        <v>0</v>
      </c>
      <c r="M225" s="240"/>
      <c r="N225" s="239"/>
      <c r="O225" s="367">
        <f t="shared" si="215"/>
        <v>0</v>
      </c>
      <c r="P225" s="242"/>
      <c r="Q225" s="2"/>
    </row>
    <row r="226" spans="1:17" hidden="1" x14ac:dyDescent="0.25">
      <c r="A226" s="243">
        <v>5260</v>
      </c>
      <c r="B226" s="111" t="s">
        <v>235</v>
      </c>
      <c r="C226" s="112">
        <f t="shared" si="166"/>
        <v>0</v>
      </c>
      <c r="D226" s="244">
        <f>SUM(D227)</f>
        <v>0</v>
      </c>
      <c r="E226" s="245">
        <f t="shared" ref="E226" si="216">SUM(E227)</f>
        <v>0</v>
      </c>
      <c r="F226" s="120">
        <f>SUM(F227)</f>
        <v>0</v>
      </c>
      <c r="G226" s="246">
        <f t="shared" ref="G226:N226" si="217">SUM(G227)</f>
        <v>0</v>
      </c>
      <c r="H226" s="245">
        <f t="shared" si="217"/>
        <v>0</v>
      </c>
      <c r="I226" s="241">
        <f t="shared" si="217"/>
        <v>0</v>
      </c>
      <c r="J226" s="244">
        <f t="shared" si="217"/>
        <v>0</v>
      </c>
      <c r="K226" s="245">
        <f t="shared" si="217"/>
        <v>0</v>
      </c>
      <c r="L226" s="120">
        <f t="shared" si="217"/>
        <v>0</v>
      </c>
      <c r="M226" s="246">
        <f t="shared" si="217"/>
        <v>0</v>
      </c>
      <c r="N226" s="245">
        <f t="shared" si="217"/>
        <v>0</v>
      </c>
      <c r="O226" s="241">
        <f>SUM(O227)</f>
        <v>0</v>
      </c>
      <c r="P226" s="242"/>
      <c r="Q226" s="2"/>
    </row>
    <row r="227" spans="1:17" hidden="1" x14ac:dyDescent="0.25">
      <c r="A227" s="62">
        <v>5269</v>
      </c>
      <c r="B227" s="111" t="s">
        <v>236</v>
      </c>
      <c r="C227" s="112">
        <f t="shared" si="166"/>
        <v>0</v>
      </c>
      <c r="D227" s="238">
        <v>0</v>
      </c>
      <c r="E227" s="239"/>
      <c r="F227" s="388">
        <f t="shared" ref="F227:F228" si="218">D227+E227</f>
        <v>0</v>
      </c>
      <c r="G227" s="240"/>
      <c r="H227" s="239"/>
      <c r="I227" s="367">
        <f t="shared" ref="I227:I228" si="219">G227+H227</f>
        <v>0</v>
      </c>
      <c r="J227" s="238"/>
      <c r="K227" s="239"/>
      <c r="L227" s="388">
        <f t="shared" ref="L227:L228" si="220">J227+K227</f>
        <v>0</v>
      </c>
      <c r="M227" s="240"/>
      <c r="N227" s="239"/>
      <c r="O227" s="367">
        <f t="shared" ref="O227:O228" si="221">M227+N227</f>
        <v>0</v>
      </c>
      <c r="P227" s="242"/>
      <c r="Q227" s="2"/>
    </row>
    <row r="228" spans="1:17" hidden="1" x14ac:dyDescent="0.25">
      <c r="A228" s="230">
        <v>5270</v>
      </c>
      <c r="B228" s="164" t="s">
        <v>237</v>
      </c>
      <c r="C228" s="176">
        <f t="shared" si="166"/>
        <v>0</v>
      </c>
      <c r="D228" s="177">
        <v>0</v>
      </c>
      <c r="E228" s="178"/>
      <c r="F228" s="392">
        <f t="shared" si="218"/>
        <v>0</v>
      </c>
      <c r="G228" s="247"/>
      <c r="H228" s="178"/>
      <c r="I228" s="358">
        <f t="shared" si="219"/>
        <v>0</v>
      </c>
      <c r="J228" s="177"/>
      <c r="K228" s="178"/>
      <c r="L228" s="392">
        <f t="shared" si="220"/>
        <v>0</v>
      </c>
      <c r="M228" s="247"/>
      <c r="N228" s="178"/>
      <c r="O228" s="358">
        <f t="shared" si="221"/>
        <v>0</v>
      </c>
      <c r="P228" s="236"/>
      <c r="Q228" s="2"/>
    </row>
    <row r="229" spans="1:17" hidden="1" x14ac:dyDescent="0.25">
      <c r="A229" s="218">
        <v>6000</v>
      </c>
      <c r="B229" s="218" t="s">
        <v>238</v>
      </c>
      <c r="C229" s="219">
        <f t="shared" si="166"/>
        <v>0</v>
      </c>
      <c r="D229" s="220">
        <f>D230+D250+D258</f>
        <v>0</v>
      </c>
      <c r="E229" s="221">
        <f t="shared" ref="E229" si="222">E230+E250+E258</f>
        <v>0</v>
      </c>
      <c r="F229" s="222">
        <f>F230+F250+F258</f>
        <v>0</v>
      </c>
      <c r="G229" s="223">
        <f t="shared" ref="G229:N229" si="223">G230+G250+G258</f>
        <v>0</v>
      </c>
      <c r="H229" s="221">
        <f t="shared" si="223"/>
        <v>0</v>
      </c>
      <c r="I229" s="224">
        <f t="shared" si="223"/>
        <v>0</v>
      </c>
      <c r="J229" s="220">
        <f t="shared" si="223"/>
        <v>0</v>
      </c>
      <c r="K229" s="221">
        <f t="shared" si="223"/>
        <v>0</v>
      </c>
      <c r="L229" s="222">
        <f t="shared" si="223"/>
        <v>0</v>
      </c>
      <c r="M229" s="223">
        <f t="shared" si="223"/>
        <v>0</v>
      </c>
      <c r="N229" s="221">
        <f t="shared" si="223"/>
        <v>0</v>
      </c>
      <c r="O229" s="224">
        <f>O230+O250+O258</f>
        <v>0</v>
      </c>
      <c r="P229" s="225"/>
      <c r="Q229" s="2"/>
    </row>
    <row r="230" spans="1:17" ht="14.25" hidden="1" customHeight="1" x14ac:dyDescent="0.25">
      <c r="A230" s="140">
        <v>6200</v>
      </c>
      <c r="B230" s="262" t="s">
        <v>239</v>
      </c>
      <c r="C230" s="272">
        <f t="shared" si="166"/>
        <v>0</v>
      </c>
      <c r="D230" s="273">
        <f>SUM(D231,D232,D234,D237,D243,D244,D245)</f>
        <v>0</v>
      </c>
      <c r="E230" s="274">
        <f t="shared" ref="E230" si="224">SUM(E231,E232,E234,E237,E243,E244,E245)</f>
        <v>0</v>
      </c>
      <c r="F230" s="275">
        <f>SUM(F231,F232,F234,F237,F243,F244,F245)</f>
        <v>0</v>
      </c>
      <c r="G230" s="276">
        <f t="shared" ref="G230:N230" si="225">SUM(G231,G232,G234,G237,G243,G244,G245)</f>
        <v>0</v>
      </c>
      <c r="H230" s="274">
        <f t="shared" si="225"/>
        <v>0</v>
      </c>
      <c r="I230" s="263">
        <f t="shared" si="225"/>
        <v>0</v>
      </c>
      <c r="J230" s="273">
        <f t="shared" si="225"/>
        <v>0</v>
      </c>
      <c r="K230" s="274">
        <f t="shared" si="225"/>
        <v>0</v>
      </c>
      <c r="L230" s="275">
        <f t="shared" si="225"/>
        <v>0</v>
      </c>
      <c r="M230" s="276">
        <f t="shared" si="225"/>
        <v>0</v>
      </c>
      <c r="N230" s="274">
        <f t="shared" si="225"/>
        <v>0</v>
      </c>
      <c r="O230" s="263">
        <f>SUM(O231,O232,O234,O237,O243,O244,O245)</f>
        <v>0</v>
      </c>
      <c r="P230" s="229"/>
      <c r="Q230" s="2"/>
    </row>
    <row r="231" spans="1:17" hidden="1" x14ac:dyDescent="0.25">
      <c r="A231" s="629">
        <v>6220</v>
      </c>
      <c r="B231" s="99" t="s">
        <v>240</v>
      </c>
      <c r="C231" s="100">
        <f t="shared" si="166"/>
        <v>0</v>
      </c>
      <c r="D231" s="152">
        <v>0</v>
      </c>
      <c r="E231" s="150"/>
      <c r="F231" s="387">
        <f>D231+E231</f>
        <v>0</v>
      </c>
      <c r="G231" s="149"/>
      <c r="H231" s="150"/>
      <c r="I231" s="390">
        <f>G231+H231</f>
        <v>0</v>
      </c>
      <c r="J231" s="152"/>
      <c r="K231" s="150"/>
      <c r="L231" s="387">
        <f>J231+K231</f>
        <v>0</v>
      </c>
      <c r="M231" s="149"/>
      <c r="N231" s="150"/>
      <c r="O231" s="390">
        <f>M231+N231</f>
        <v>0</v>
      </c>
      <c r="P231" s="237"/>
      <c r="Q231" s="2"/>
    </row>
    <row r="232" spans="1:17" hidden="1" x14ac:dyDescent="0.25">
      <c r="A232" s="243">
        <v>6230</v>
      </c>
      <c r="B232" s="111" t="s">
        <v>241</v>
      </c>
      <c r="C232" s="112">
        <f t="shared" si="166"/>
        <v>0</v>
      </c>
      <c r="D232" s="244">
        <f>SUM(D233)</f>
        <v>0</v>
      </c>
      <c r="E232" s="245">
        <f t="shared" ref="E232:O232" si="226">SUM(E233)</f>
        <v>0</v>
      </c>
      <c r="F232" s="120">
        <f t="shared" si="226"/>
        <v>0</v>
      </c>
      <c r="G232" s="246">
        <f t="shared" si="226"/>
        <v>0</v>
      </c>
      <c r="H232" s="245">
        <f t="shared" si="226"/>
        <v>0</v>
      </c>
      <c r="I232" s="241">
        <f t="shared" si="226"/>
        <v>0</v>
      </c>
      <c r="J232" s="244">
        <f t="shared" si="226"/>
        <v>0</v>
      </c>
      <c r="K232" s="245">
        <f t="shared" si="226"/>
        <v>0</v>
      </c>
      <c r="L232" s="120">
        <f t="shared" si="226"/>
        <v>0</v>
      </c>
      <c r="M232" s="246">
        <f t="shared" si="226"/>
        <v>0</v>
      </c>
      <c r="N232" s="245">
        <f t="shared" si="226"/>
        <v>0</v>
      </c>
      <c r="O232" s="241">
        <f t="shared" si="226"/>
        <v>0</v>
      </c>
      <c r="P232" s="242"/>
      <c r="Q232" s="2"/>
    </row>
    <row r="233" spans="1:17" hidden="1" x14ac:dyDescent="0.25">
      <c r="A233" s="62">
        <v>6239</v>
      </c>
      <c r="B233" s="99" t="s">
        <v>242</v>
      </c>
      <c r="C233" s="112">
        <f t="shared" si="166"/>
        <v>0</v>
      </c>
      <c r="D233" s="152">
        <v>0</v>
      </c>
      <c r="E233" s="150"/>
      <c r="F233" s="387">
        <f>D233+E233</f>
        <v>0</v>
      </c>
      <c r="G233" s="149"/>
      <c r="H233" s="150"/>
      <c r="I233" s="390">
        <f>G233+H233</f>
        <v>0</v>
      </c>
      <c r="J233" s="152"/>
      <c r="K233" s="150"/>
      <c r="L233" s="387">
        <f>J233+K233</f>
        <v>0</v>
      </c>
      <c r="M233" s="149"/>
      <c r="N233" s="150"/>
      <c r="O233" s="390">
        <f>M233+N233</f>
        <v>0</v>
      </c>
      <c r="P233" s="237"/>
      <c r="Q233" s="2"/>
    </row>
    <row r="234" spans="1:17" ht="24" hidden="1" x14ac:dyDescent="0.25">
      <c r="A234" s="243">
        <v>6240</v>
      </c>
      <c r="B234" s="111" t="s">
        <v>243</v>
      </c>
      <c r="C234" s="112">
        <f t="shared" si="166"/>
        <v>0</v>
      </c>
      <c r="D234" s="244">
        <f>SUM(D235:D236)</f>
        <v>0</v>
      </c>
      <c r="E234" s="245">
        <f t="shared" ref="E234" si="227">SUM(E235:E236)</f>
        <v>0</v>
      </c>
      <c r="F234" s="120">
        <f>SUM(F235:F236)</f>
        <v>0</v>
      </c>
      <c r="G234" s="246">
        <f t="shared" ref="G234:N234" si="228">SUM(G235:G236)</f>
        <v>0</v>
      </c>
      <c r="H234" s="245">
        <f t="shared" si="228"/>
        <v>0</v>
      </c>
      <c r="I234" s="241">
        <f t="shared" si="228"/>
        <v>0</v>
      </c>
      <c r="J234" s="244">
        <f t="shared" si="228"/>
        <v>0</v>
      </c>
      <c r="K234" s="245">
        <f t="shared" si="228"/>
        <v>0</v>
      </c>
      <c r="L234" s="120">
        <f t="shared" si="228"/>
        <v>0</v>
      </c>
      <c r="M234" s="246">
        <f t="shared" si="228"/>
        <v>0</v>
      </c>
      <c r="N234" s="245">
        <f t="shared" si="228"/>
        <v>0</v>
      </c>
      <c r="O234" s="241">
        <f>SUM(O235:O236)</f>
        <v>0</v>
      </c>
      <c r="P234" s="242"/>
      <c r="Q234" s="2"/>
    </row>
    <row r="235" spans="1:17" hidden="1" x14ac:dyDescent="0.25">
      <c r="A235" s="62">
        <v>6241</v>
      </c>
      <c r="B235" s="111" t="s">
        <v>244</v>
      </c>
      <c r="C235" s="112">
        <f t="shared" si="166"/>
        <v>0</v>
      </c>
      <c r="D235" s="238">
        <v>0</v>
      </c>
      <c r="E235" s="239"/>
      <c r="F235" s="388">
        <f t="shared" ref="F235:F236" si="229">D235+E235</f>
        <v>0</v>
      </c>
      <c r="G235" s="240"/>
      <c r="H235" s="239"/>
      <c r="I235" s="367">
        <f t="shared" ref="I235:I236" si="230">G235+H235</f>
        <v>0</v>
      </c>
      <c r="J235" s="238"/>
      <c r="K235" s="239"/>
      <c r="L235" s="388">
        <f t="shared" ref="L235:L236" si="231">J235+K235</f>
        <v>0</v>
      </c>
      <c r="M235" s="240"/>
      <c r="N235" s="239"/>
      <c r="O235" s="367">
        <f t="shared" ref="O235:O236" si="232">M235+N235</f>
        <v>0</v>
      </c>
      <c r="P235" s="242"/>
      <c r="Q235" s="2"/>
    </row>
    <row r="236" spans="1:17" hidden="1" x14ac:dyDescent="0.25">
      <c r="A236" s="62">
        <v>6242</v>
      </c>
      <c r="B236" s="111" t="s">
        <v>245</v>
      </c>
      <c r="C236" s="112">
        <f t="shared" si="166"/>
        <v>0</v>
      </c>
      <c r="D236" s="238">
        <v>0</v>
      </c>
      <c r="E236" s="239"/>
      <c r="F236" s="388">
        <f t="shared" si="229"/>
        <v>0</v>
      </c>
      <c r="G236" s="240"/>
      <c r="H236" s="239"/>
      <c r="I236" s="367">
        <f t="shared" si="230"/>
        <v>0</v>
      </c>
      <c r="J236" s="238"/>
      <c r="K236" s="239"/>
      <c r="L236" s="388">
        <f t="shared" si="231"/>
        <v>0</v>
      </c>
      <c r="M236" s="240"/>
      <c r="N236" s="239"/>
      <c r="O236" s="367">
        <f t="shared" si="232"/>
        <v>0</v>
      </c>
      <c r="P236" s="242"/>
      <c r="Q236" s="2"/>
    </row>
    <row r="237" spans="1:17" ht="25.5" hidden="1" customHeight="1" x14ac:dyDescent="0.25">
      <c r="A237" s="243">
        <v>6250</v>
      </c>
      <c r="B237" s="111" t="s">
        <v>246</v>
      </c>
      <c r="C237" s="112">
        <f t="shared" si="166"/>
        <v>0</v>
      </c>
      <c r="D237" s="244">
        <f>SUM(D238:D242)</f>
        <v>0</v>
      </c>
      <c r="E237" s="245">
        <f t="shared" ref="E237" si="233">SUM(E238:E242)</f>
        <v>0</v>
      </c>
      <c r="F237" s="120">
        <f>SUM(F238:F242)</f>
        <v>0</v>
      </c>
      <c r="G237" s="246">
        <f t="shared" ref="G237:N237" si="234">SUM(G238:G242)</f>
        <v>0</v>
      </c>
      <c r="H237" s="245">
        <f t="shared" si="234"/>
        <v>0</v>
      </c>
      <c r="I237" s="241">
        <f t="shared" si="234"/>
        <v>0</v>
      </c>
      <c r="J237" s="244">
        <f t="shared" si="234"/>
        <v>0</v>
      </c>
      <c r="K237" s="245">
        <f t="shared" si="234"/>
        <v>0</v>
      </c>
      <c r="L237" s="120">
        <f t="shared" si="234"/>
        <v>0</v>
      </c>
      <c r="M237" s="246">
        <f t="shared" si="234"/>
        <v>0</v>
      </c>
      <c r="N237" s="245">
        <f t="shared" si="234"/>
        <v>0</v>
      </c>
      <c r="O237" s="241">
        <f>SUM(O238:O242)</f>
        <v>0</v>
      </c>
      <c r="P237" s="242"/>
      <c r="Q237" s="2"/>
    </row>
    <row r="238" spans="1:17" ht="14.25" hidden="1" customHeight="1" x14ac:dyDescent="0.25">
      <c r="A238" s="62">
        <v>6252</v>
      </c>
      <c r="B238" s="111" t="s">
        <v>247</v>
      </c>
      <c r="C238" s="112">
        <f t="shared" si="166"/>
        <v>0</v>
      </c>
      <c r="D238" s="238">
        <v>0</v>
      </c>
      <c r="E238" s="239"/>
      <c r="F238" s="388">
        <f t="shared" ref="F238:F244" si="235">D238+E238</f>
        <v>0</v>
      </c>
      <c r="G238" s="240"/>
      <c r="H238" s="239"/>
      <c r="I238" s="367">
        <f t="shared" ref="I238:I244" si="236">G238+H238</f>
        <v>0</v>
      </c>
      <c r="J238" s="238"/>
      <c r="K238" s="239"/>
      <c r="L238" s="388">
        <f t="shared" ref="L238:L244" si="237">J238+K238</f>
        <v>0</v>
      </c>
      <c r="M238" s="240"/>
      <c r="N238" s="239"/>
      <c r="O238" s="367">
        <f t="shared" ref="O238:O244" si="238">M238+N238</f>
        <v>0</v>
      </c>
      <c r="P238" s="242"/>
      <c r="Q238" s="2"/>
    </row>
    <row r="239" spans="1:17" ht="14.25" hidden="1" customHeight="1" x14ac:dyDescent="0.25">
      <c r="A239" s="62">
        <v>6253</v>
      </c>
      <c r="B239" s="111" t="s">
        <v>248</v>
      </c>
      <c r="C239" s="112">
        <f t="shared" si="166"/>
        <v>0</v>
      </c>
      <c r="D239" s="238">
        <v>0</v>
      </c>
      <c r="E239" s="239"/>
      <c r="F239" s="388">
        <f t="shared" si="235"/>
        <v>0</v>
      </c>
      <c r="G239" s="240"/>
      <c r="H239" s="239"/>
      <c r="I239" s="367">
        <f t="shared" si="236"/>
        <v>0</v>
      </c>
      <c r="J239" s="238"/>
      <c r="K239" s="239"/>
      <c r="L239" s="388">
        <f t="shared" si="237"/>
        <v>0</v>
      </c>
      <c r="M239" s="240"/>
      <c r="N239" s="239"/>
      <c r="O239" s="367">
        <f t="shared" si="238"/>
        <v>0</v>
      </c>
      <c r="P239" s="242"/>
      <c r="Q239" s="2"/>
    </row>
    <row r="240" spans="1:17" ht="24" hidden="1" x14ac:dyDescent="0.25">
      <c r="A240" s="62">
        <v>6254</v>
      </c>
      <c r="B240" s="111" t="s">
        <v>249</v>
      </c>
      <c r="C240" s="112">
        <f t="shared" si="166"/>
        <v>0</v>
      </c>
      <c r="D240" s="238">
        <v>0</v>
      </c>
      <c r="E240" s="239"/>
      <c r="F240" s="388">
        <f t="shared" si="235"/>
        <v>0</v>
      </c>
      <c r="G240" s="240"/>
      <c r="H240" s="239"/>
      <c r="I240" s="367">
        <f t="shared" si="236"/>
        <v>0</v>
      </c>
      <c r="J240" s="238"/>
      <c r="K240" s="239"/>
      <c r="L240" s="388">
        <f t="shared" si="237"/>
        <v>0</v>
      </c>
      <c r="M240" s="240"/>
      <c r="N240" s="239"/>
      <c r="O240" s="367">
        <f t="shared" si="238"/>
        <v>0</v>
      </c>
      <c r="P240" s="242"/>
      <c r="Q240" s="2"/>
    </row>
    <row r="241" spans="1:17" ht="24" hidden="1" x14ac:dyDescent="0.25">
      <c r="A241" s="62">
        <v>6255</v>
      </c>
      <c r="B241" s="111" t="s">
        <v>250</v>
      </c>
      <c r="C241" s="112">
        <f t="shared" ref="C241:C295" si="239">SUM(F241,I241,L241,O241)</f>
        <v>0</v>
      </c>
      <c r="D241" s="238">
        <v>0</v>
      </c>
      <c r="E241" s="239"/>
      <c r="F241" s="388">
        <f t="shared" si="235"/>
        <v>0</v>
      </c>
      <c r="G241" s="240"/>
      <c r="H241" s="239"/>
      <c r="I241" s="367">
        <f t="shared" si="236"/>
        <v>0</v>
      </c>
      <c r="J241" s="238"/>
      <c r="K241" s="239"/>
      <c r="L241" s="388">
        <f t="shared" si="237"/>
        <v>0</v>
      </c>
      <c r="M241" s="240"/>
      <c r="N241" s="239"/>
      <c r="O241" s="367">
        <f t="shared" si="238"/>
        <v>0</v>
      </c>
      <c r="P241" s="242"/>
      <c r="Q241" s="2"/>
    </row>
    <row r="242" spans="1:17" hidden="1" x14ac:dyDescent="0.25">
      <c r="A242" s="62">
        <v>6259</v>
      </c>
      <c r="B242" s="111" t="s">
        <v>251</v>
      </c>
      <c r="C242" s="112">
        <f t="shared" si="239"/>
        <v>0</v>
      </c>
      <c r="D242" s="238">
        <v>0</v>
      </c>
      <c r="E242" s="239"/>
      <c r="F242" s="388">
        <f t="shared" si="235"/>
        <v>0</v>
      </c>
      <c r="G242" s="240"/>
      <c r="H242" s="239"/>
      <c r="I242" s="367">
        <f t="shared" si="236"/>
        <v>0</v>
      </c>
      <c r="J242" s="238"/>
      <c r="K242" s="239"/>
      <c r="L242" s="388">
        <f t="shared" si="237"/>
        <v>0</v>
      </c>
      <c r="M242" s="240"/>
      <c r="N242" s="239"/>
      <c r="O242" s="367">
        <f t="shared" si="238"/>
        <v>0</v>
      </c>
      <c r="P242" s="242"/>
      <c r="Q242" s="2"/>
    </row>
    <row r="243" spans="1:17" ht="24" hidden="1" x14ac:dyDescent="0.25">
      <c r="A243" s="243">
        <v>6260</v>
      </c>
      <c r="B243" s="111" t="s">
        <v>252</v>
      </c>
      <c r="C243" s="112">
        <f t="shared" si="239"/>
        <v>0</v>
      </c>
      <c r="D243" s="238">
        <v>0</v>
      </c>
      <c r="E243" s="239"/>
      <c r="F243" s="388">
        <f t="shared" si="235"/>
        <v>0</v>
      </c>
      <c r="G243" s="240"/>
      <c r="H243" s="239"/>
      <c r="I243" s="367">
        <f t="shared" si="236"/>
        <v>0</v>
      </c>
      <c r="J243" s="238"/>
      <c r="K243" s="239"/>
      <c r="L243" s="388">
        <f t="shared" si="237"/>
        <v>0</v>
      </c>
      <c r="M243" s="240"/>
      <c r="N243" s="239"/>
      <c r="O243" s="367">
        <f t="shared" si="238"/>
        <v>0</v>
      </c>
      <c r="P243" s="242"/>
      <c r="Q243" s="2"/>
    </row>
    <row r="244" spans="1:17" hidden="1" x14ac:dyDescent="0.25">
      <c r="A244" s="243">
        <v>6270</v>
      </c>
      <c r="B244" s="111" t="s">
        <v>253</v>
      </c>
      <c r="C244" s="112">
        <f t="shared" si="239"/>
        <v>0</v>
      </c>
      <c r="D244" s="238">
        <v>0</v>
      </c>
      <c r="E244" s="239"/>
      <c r="F244" s="388">
        <f t="shared" si="235"/>
        <v>0</v>
      </c>
      <c r="G244" s="240"/>
      <c r="H244" s="239"/>
      <c r="I244" s="367">
        <f t="shared" si="236"/>
        <v>0</v>
      </c>
      <c r="J244" s="238"/>
      <c r="K244" s="239"/>
      <c r="L244" s="388">
        <f t="shared" si="237"/>
        <v>0</v>
      </c>
      <c r="M244" s="240"/>
      <c r="N244" s="239"/>
      <c r="O244" s="367">
        <f t="shared" si="238"/>
        <v>0</v>
      </c>
      <c r="P244" s="242"/>
      <c r="Q244" s="2"/>
    </row>
    <row r="245" spans="1:17" hidden="1" x14ac:dyDescent="0.25">
      <c r="A245" s="629">
        <v>6290</v>
      </c>
      <c r="B245" s="99" t="s">
        <v>254</v>
      </c>
      <c r="C245" s="264">
        <f t="shared" si="239"/>
        <v>0</v>
      </c>
      <c r="D245" s="251">
        <f>SUM(D246:D249)</f>
        <v>0</v>
      </c>
      <c r="E245" s="252">
        <f t="shared" ref="E245" si="240">SUM(E246:E249)</f>
        <v>0</v>
      </c>
      <c r="F245" s="108">
        <f>SUM(F246:F249)</f>
        <v>0</v>
      </c>
      <c r="G245" s="253">
        <f t="shared" ref="G245:O245" si="241">SUM(G246:G249)</f>
        <v>0</v>
      </c>
      <c r="H245" s="252">
        <f t="shared" si="241"/>
        <v>0</v>
      </c>
      <c r="I245" s="151">
        <f t="shared" si="241"/>
        <v>0</v>
      </c>
      <c r="J245" s="251">
        <f t="shared" si="241"/>
        <v>0</v>
      </c>
      <c r="K245" s="252">
        <f t="shared" si="241"/>
        <v>0</v>
      </c>
      <c r="L245" s="108">
        <f t="shared" si="241"/>
        <v>0</v>
      </c>
      <c r="M245" s="253">
        <f t="shared" si="241"/>
        <v>0</v>
      </c>
      <c r="N245" s="252">
        <f t="shared" si="241"/>
        <v>0</v>
      </c>
      <c r="O245" s="151">
        <f t="shared" si="241"/>
        <v>0</v>
      </c>
      <c r="P245" s="266"/>
      <c r="Q245" s="2"/>
    </row>
    <row r="246" spans="1:17" hidden="1" x14ac:dyDescent="0.25">
      <c r="A246" s="62">
        <v>6291</v>
      </c>
      <c r="B246" s="111" t="s">
        <v>255</v>
      </c>
      <c r="C246" s="112">
        <f t="shared" si="239"/>
        <v>0</v>
      </c>
      <c r="D246" s="238">
        <v>0</v>
      </c>
      <c r="E246" s="239"/>
      <c r="F246" s="388">
        <f t="shared" ref="F246:F249" si="242">D246+E246</f>
        <v>0</v>
      </c>
      <c r="G246" s="240"/>
      <c r="H246" s="239"/>
      <c r="I246" s="367">
        <f t="shared" ref="I246:I249" si="243">G246+H246</f>
        <v>0</v>
      </c>
      <c r="J246" s="238"/>
      <c r="K246" s="239"/>
      <c r="L246" s="388">
        <f t="shared" ref="L246:L249" si="244">J246+K246</f>
        <v>0</v>
      </c>
      <c r="M246" s="240"/>
      <c r="N246" s="239"/>
      <c r="O246" s="367">
        <f t="shared" ref="O246:O249" si="245">M246+N246</f>
        <v>0</v>
      </c>
      <c r="P246" s="242"/>
      <c r="Q246" s="2"/>
    </row>
    <row r="247" spans="1:17" hidden="1" x14ac:dyDescent="0.25">
      <c r="A247" s="62">
        <v>6292</v>
      </c>
      <c r="B247" s="111" t="s">
        <v>256</v>
      </c>
      <c r="C247" s="112">
        <f t="shared" si="239"/>
        <v>0</v>
      </c>
      <c r="D247" s="238">
        <v>0</v>
      </c>
      <c r="E247" s="239"/>
      <c r="F247" s="388">
        <f t="shared" si="242"/>
        <v>0</v>
      </c>
      <c r="G247" s="240"/>
      <c r="H247" s="239"/>
      <c r="I247" s="367">
        <f t="shared" si="243"/>
        <v>0</v>
      </c>
      <c r="J247" s="238"/>
      <c r="K247" s="239"/>
      <c r="L247" s="388">
        <f t="shared" si="244"/>
        <v>0</v>
      </c>
      <c r="M247" s="240"/>
      <c r="N247" s="239"/>
      <c r="O247" s="367">
        <f t="shared" si="245"/>
        <v>0</v>
      </c>
      <c r="P247" s="242"/>
      <c r="Q247" s="2"/>
    </row>
    <row r="248" spans="1:17" ht="72" hidden="1" x14ac:dyDescent="0.25">
      <c r="A248" s="62">
        <v>6296</v>
      </c>
      <c r="B248" s="111" t="s">
        <v>257</v>
      </c>
      <c r="C248" s="112">
        <f t="shared" si="239"/>
        <v>0</v>
      </c>
      <c r="D248" s="238">
        <v>0</v>
      </c>
      <c r="E248" s="239"/>
      <c r="F248" s="388">
        <f t="shared" si="242"/>
        <v>0</v>
      </c>
      <c r="G248" s="240"/>
      <c r="H248" s="239"/>
      <c r="I248" s="367">
        <f t="shared" si="243"/>
        <v>0</v>
      </c>
      <c r="J248" s="238"/>
      <c r="K248" s="239"/>
      <c r="L248" s="388">
        <f t="shared" si="244"/>
        <v>0</v>
      </c>
      <c r="M248" s="240"/>
      <c r="N248" s="239"/>
      <c r="O248" s="367">
        <f t="shared" si="245"/>
        <v>0</v>
      </c>
      <c r="P248" s="242"/>
      <c r="Q248" s="2"/>
    </row>
    <row r="249" spans="1:17" ht="39.75" hidden="1" customHeight="1" x14ac:dyDescent="0.25">
      <c r="A249" s="62">
        <v>6299</v>
      </c>
      <c r="B249" s="111" t="s">
        <v>258</v>
      </c>
      <c r="C249" s="112">
        <f t="shared" si="239"/>
        <v>0</v>
      </c>
      <c r="D249" s="238">
        <v>0</v>
      </c>
      <c r="E249" s="239"/>
      <c r="F249" s="388">
        <f t="shared" si="242"/>
        <v>0</v>
      </c>
      <c r="G249" s="240"/>
      <c r="H249" s="239"/>
      <c r="I249" s="367">
        <f t="shared" si="243"/>
        <v>0</v>
      </c>
      <c r="J249" s="238"/>
      <c r="K249" s="239"/>
      <c r="L249" s="388">
        <f t="shared" si="244"/>
        <v>0</v>
      </c>
      <c r="M249" s="240"/>
      <c r="N249" s="239"/>
      <c r="O249" s="367">
        <f t="shared" si="245"/>
        <v>0</v>
      </c>
      <c r="P249" s="242"/>
      <c r="Q249" s="2"/>
    </row>
    <row r="250" spans="1:17" hidden="1" x14ac:dyDescent="0.25">
      <c r="A250" s="83">
        <v>6300</v>
      </c>
      <c r="B250" s="226" t="s">
        <v>259</v>
      </c>
      <c r="C250" s="84">
        <f t="shared" si="239"/>
        <v>0</v>
      </c>
      <c r="D250" s="95">
        <f>SUM(D251,D256,D257)</f>
        <v>0</v>
      </c>
      <c r="E250" s="96">
        <f t="shared" ref="E250" si="246">SUM(E251,E256,E257)</f>
        <v>0</v>
      </c>
      <c r="F250" s="97">
        <f>SUM(F251,F256,F257)</f>
        <v>0</v>
      </c>
      <c r="G250" s="227">
        <f t="shared" ref="G250:O250" si="247">SUM(G251,G256,G257)</f>
        <v>0</v>
      </c>
      <c r="H250" s="96">
        <f t="shared" si="247"/>
        <v>0</v>
      </c>
      <c r="I250" s="228">
        <f t="shared" si="247"/>
        <v>0</v>
      </c>
      <c r="J250" s="95">
        <f t="shared" si="247"/>
        <v>0</v>
      </c>
      <c r="K250" s="96">
        <f t="shared" si="247"/>
        <v>0</v>
      </c>
      <c r="L250" s="97">
        <f t="shared" si="247"/>
        <v>0</v>
      </c>
      <c r="M250" s="227">
        <f t="shared" si="247"/>
        <v>0</v>
      </c>
      <c r="N250" s="96">
        <f t="shared" si="247"/>
        <v>0</v>
      </c>
      <c r="O250" s="228">
        <f t="shared" si="247"/>
        <v>0</v>
      </c>
      <c r="P250" s="254"/>
      <c r="Q250" s="2"/>
    </row>
    <row r="251" spans="1:17" hidden="1" x14ac:dyDescent="0.25">
      <c r="A251" s="629">
        <v>6320</v>
      </c>
      <c r="B251" s="99" t="s">
        <v>260</v>
      </c>
      <c r="C251" s="264">
        <f t="shared" si="239"/>
        <v>0</v>
      </c>
      <c r="D251" s="251">
        <f>SUM(D252:D255)</f>
        <v>0</v>
      </c>
      <c r="E251" s="252">
        <f t="shared" ref="E251" si="248">SUM(E252:E255)</f>
        <v>0</v>
      </c>
      <c r="F251" s="108">
        <f>SUM(F252:F255)</f>
        <v>0</v>
      </c>
      <c r="G251" s="253">
        <f t="shared" ref="G251:O251" si="249">SUM(G252:G255)</f>
        <v>0</v>
      </c>
      <c r="H251" s="252">
        <f t="shared" si="249"/>
        <v>0</v>
      </c>
      <c r="I251" s="151">
        <f t="shared" si="249"/>
        <v>0</v>
      </c>
      <c r="J251" s="251">
        <f t="shared" si="249"/>
        <v>0</v>
      </c>
      <c r="K251" s="252">
        <f t="shared" si="249"/>
        <v>0</v>
      </c>
      <c r="L251" s="108">
        <f t="shared" si="249"/>
        <v>0</v>
      </c>
      <c r="M251" s="253">
        <f t="shared" si="249"/>
        <v>0</v>
      </c>
      <c r="N251" s="252">
        <f t="shared" si="249"/>
        <v>0</v>
      </c>
      <c r="O251" s="151">
        <f t="shared" si="249"/>
        <v>0</v>
      </c>
      <c r="P251" s="237"/>
      <c r="Q251" s="2"/>
    </row>
    <row r="252" spans="1:17" hidden="1" x14ac:dyDescent="0.25">
      <c r="A252" s="62">
        <v>6322</v>
      </c>
      <c r="B252" s="111" t="s">
        <v>261</v>
      </c>
      <c r="C252" s="112">
        <f t="shared" si="239"/>
        <v>0</v>
      </c>
      <c r="D252" s="238">
        <v>0</v>
      </c>
      <c r="E252" s="239"/>
      <c r="F252" s="388">
        <f t="shared" ref="F252:F257" si="250">D252+E252</f>
        <v>0</v>
      </c>
      <c r="G252" s="240"/>
      <c r="H252" s="239"/>
      <c r="I252" s="367">
        <f t="shared" ref="I252:I257" si="251">G252+H252</f>
        <v>0</v>
      </c>
      <c r="J252" s="238"/>
      <c r="K252" s="239"/>
      <c r="L252" s="388">
        <f t="shared" ref="L252:L257" si="252">J252+K252</f>
        <v>0</v>
      </c>
      <c r="M252" s="240"/>
      <c r="N252" s="239"/>
      <c r="O252" s="367">
        <f t="shared" ref="O252:O257" si="253">M252+N252</f>
        <v>0</v>
      </c>
      <c r="P252" s="242"/>
      <c r="Q252" s="2"/>
    </row>
    <row r="253" spans="1:17" ht="24" hidden="1" x14ac:dyDescent="0.25">
      <c r="A253" s="62">
        <v>6323</v>
      </c>
      <c r="B253" s="111" t="s">
        <v>262</v>
      </c>
      <c r="C253" s="112">
        <f t="shared" si="239"/>
        <v>0</v>
      </c>
      <c r="D253" s="238">
        <v>0</v>
      </c>
      <c r="E253" s="239"/>
      <c r="F253" s="388">
        <f t="shared" si="250"/>
        <v>0</v>
      </c>
      <c r="G253" s="240"/>
      <c r="H253" s="239"/>
      <c r="I253" s="367">
        <f t="shared" si="251"/>
        <v>0</v>
      </c>
      <c r="J253" s="238"/>
      <c r="K253" s="239"/>
      <c r="L253" s="388">
        <f t="shared" si="252"/>
        <v>0</v>
      </c>
      <c r="M253" s="240"/>
      <c r="N253" s="239"/>
      <c r="O253" s="367">
        <f t="shared" si="253"/>
        <v>0</v>
      </c>
      <c r="P253" s="242"/>
      <c r="Q253" s="2"/>
    </row>
    <row r="254" spans="1:17" ht="24" hidden="1" x14ac:dyDescent="0.25">
      <c r="A254" s="62">
        <v>6324</v>
      </c>
      <c r="B254" s="111" t="s">
        <v>263</v>
      </c>
      <c r="C254" s="112">
        <f t="shared" si="239"/>
        <v>0</v>
      </c>
      <c r="D254" s="238">
        <v>0</v>
      </c>
      <c r="E254" s="239"/>
      <c r="F254" s="388">
        <f t="shared" si="250"/>
        <v>0</v>
      </c>
      <c r="G254" s="240"/>
      <c r="H254" s="239"/>
      <c r="I254" s="367">
        <f t="shared" si="251"/>
        <v>0</v>
      </c>
      <c r="J254" s="238"/>
      <c r="K254" s="239"/>
      <c r="L254" s="388">
        <f t="shared" si="252"/>
        <v>0</v>
      </c>
      <c r="M254" s="240"/>
      <c r="N254" s="239"/>
      <c r="O254" s="367">
        <f t="shared" si="253"/>
        <v>0</v>
      </c>
      <c r="P254" s="242"/>
      <c r="Q254" s="2"/>
    </row>
    <row r="255" spans="1:17" hidden="1" x14ac:dyDescent="0.25">
      <c r="A255" s="53">
        <v>6329</v>
      </c>
      <c r="B255" s="99" t="s">
        <v>264</v>
      </c>
      <c r="C255" s="100">
        <f t="shared" si="239"/>
        <v>0</v>
      </c>
      <c r="D255" s="152">
        <v>0</v>
      </c>
      <c r="E255" s="150"/>
      <c r="F255" s="387">
        <f t="shared" si="250"/>
        <v>0</v>
      </c>
      <c r="G255" s="149"/>
      <c r="H255" s="150"/>
      <c r="I255" s="390">
        <f t="shared" si="251"/>
        <v>0</v>
      </c>
      <c r="J255" s="152"/>
      <c r="K255" s="150"/>
      <c r="L255" s="387">
        <f t="shared" si="252"/>
        <v>0</v>
      </c>
      <c r="M255" s="149"/>
      <c r="N255" s="150"/>
      <c r="O255" s="390">
        <f t="shared" si="253"/>
        <v>0</v>
      </c>
      <c r="P255" s="237"/>
      <c r="Q255" s="2"/>
    </row>
    <row r="256" spans="1:17" hidden="1" x14ac:dyDescent="0.25">
      <c r="A256" s="282">
        <v>6330</v>
      </c>
      <c r="B256" s="283" t="s">
        <v>265</v>
      </c>
      <c r="C256" s="264">
        <f t="shared" si="239"/>
        <v>0</v>
      </c>
      <c r="D256" s="268">
        <v>0</v>
      </c>
      <c r="E256" s="269"/>
      <c r="F256" s="395">
        <f t="shared" si="250"/>
        <v>0</v>
      </c>
      <c r="G256" s="271"/>
      <c r="H256" s="269"/>
      <c r="I256" s="396">
        <f t="shared" si="251"/>
        <v>0</v>
      </c>
      <c r="J256" s="268"/>
      <c r="K256" s="269"/>
      <c r="L256" s="395">
        <f t="shared" si="252"/>
        <v>0</v>
      </c>
      <c r="M256" s="271"/>
      <c r="N256" s="269"/>
      <c r="O256" s="396">
        <f t="shared" si="253"/>
        <v>0</v>
      </c>
      <c r="P256" s="266"/>
      <c r="Q256" s="2"/>
    </row>
    <row r="257" spans="1:17" hidden="1" x14ac:dyDescent="0.25">
      <c r="A257" s="243">
        <v>6360</v>
      </c>
      <c r="B257" s="111" t="s">
        <v>266</v>
      </c>
      <c r="C257" s="112">
        <f t="shared" si="239"/>
        <v>0</v>
      </c>
      <c r="D257" s="238">
        <v>0</v>
      </c>
      <c r="E257" s="239"/>
      <c r="F257" s="388">
        <f t="shared" si="250"/>
        <v>0</v>
      </c>
      <c r="G257" s="240"/>
      <c r="H257" s="239"/>
      <c r="I257" s="367">
        <f t="shared" si="251"/>
        <v>0</v>
      </c>
      <c r="J257" s="238"/>
      <c r="K257" s="239"/>
      <c r="L257" s="388">
        <f t="shared" si="252"/>
        <v>0</v>
      </c>
      <c r="M257" s="240"/>
      <c r="N257" s="239"/>
      <c r="O257" s="367">
        <f t="shared" si="253"/>
        <v>0</v>
      </c>
      <c r="P257" s="242"/>
      <c r="Q257" s="2"/>
    </row>
    <row r="258" spans="1:17" ht="24" hidden="1" x14ac:dyDescent="0.25">
      <c r="A258" s="83">
        <v>6400</v>
      </c>
      <c r="B258" s="226" t="s">
        <v>267</v>
      </c>
      <c r="C258" s="84">
        <f t="shared" si="239"/>
        <v>0</v>
      </c>
      <c r="D258" s="95">
        <f>SUM(D259,D263)</f>
        <v>0</v>
      </c>
      <c r="E258" s="96">
        <f t="shared" ref="E258" si="254">SUM(E259,E263)</f>
        <v>0</v>
      </c>
      <c r="F258" s="97">
        <f>SUM(F259,F263)</f>
        <v>0</v>
      </c>
      <c r="G258" s="227">
        <f t="shared" ref="G258:O258" si="255">SUM(G259,G263)</f>
        <v>0</v>
      </c>
      <c r="H258" s="96">
        <f t="shared" si="255"/>
        <v>0</v>
      </c>
      <c r="I258" s="228">
        <f t="shared" si="255"/>
        <v>0</v>
      </c>
      <c r="J258" s="95">
        <f t="shared" si="255"/>
        <v>0</v>
      </c>
      <c r="K258" s="96">
        <f t="shared" si="255"/>
        <v>0</v>
      </c>
      <c r="L258" s="97">
        <f t="shared" si="255"/>
        <v>0</v>
      </c>
      <c r="M258" s="227">
        <f t="shared" si="255"/>
        <v>0</v>
      </c>
      <c r="N258" s="96">
        <f t="shared" si="255"/>
        <v>0</v>
      </c>
      <c r="O258" s="228">
        <f t="shared" si="255"/>
        <v>0</v>
      </c>
      <c r="P258" s="254"/>
      <c r="Q258" s="2"/>
    </row>
    <row r="259" spans="1:17" ht="24" hidden="1" x14ac:dyDescent="0.25">
      <c r="A259" s="629">
        <v>6410</v>
      </c>
      <c r="B259" s="99" t="s">
        <v>268</v>
      </c>
      <c r="C259" s="100">
        <f t="shared" si="239"/>
        <v>0</v>
      </c>
      <c r="D259" s="251">
        <f>SUM(D260:D262)</f>
        <v>0</v>
      </c>
      <c r="E259" s="252">
        <f t="shared" ref="E259" si="256">SUM(E260:E262)</f>
        <v>0</v>
      </c>
      <c r="F259" s="108">
        <f>SUM(F260:F262)</f>
        <v>0</v>
      </c>
      <c r="G259" s="253">
        <f t="shared" ref="G259:O259" si="257">SUM(G260:G262)</f>
        <v>0</v>
      </c>
      <c r="H259" s="252">
        <f t="shared" si="257"/>
        <v>0</v>
      </c>
      <c r="I259" s="151">
        <f t="shared" si="257"/>
        <v>0</v>
      </c>
      <c r="J259" s="251">
        <f t="shared" si="257"/>
        <v>0</v>
      </c>
      <c r="K259" s="252">
        <f t="shared" si="257"/>
        <v>0</v>
      </c>
      <c r="L259" s="108">
        <f t="shared" si="257"/>
        <v>0</v>
      </c>
      <c r="M259" s="253">
        <f t="shared" si="257"/>
        <v>0</v>
      </c>
      <c r="N259" s="252">
        <f t="shared" si="257"/>
        <v>0</v>
      </c>
      <c r="O259" s="258">
        <f t="shared" si="257"/>
        <v>0</v>
      </c>
      <c r="P259" s="259"/>
      <c r="Q259" s="2"/>
    </row>
    <row r="260" spans="1:17" hidden="1" x14ac:dyDescent="0.25">
      <c r="A260" s="62">
        <v>6411</v>
      </c>
      <c r="B260" s="255" t="s">
        <v>269</v>
      </c>
      <c r="C260" s="112">
        <f t="shared" si="239"/>
        <v>0</v>
      </c>
      <c r="D260" s="238">
        <v>0</v>
      </c>
      <c r="E260" s="239"/>
      <c r="F260" s="388">
        <f t="shared" ref="F260:F262" si="258">D260+E260</f>
        <v>0</v>
      </c>
      <c r="G260" s="240"/>
      <c r="H260" s="239"/>
      <c r="I260" s="367">
        <f t="shared" ref="I260:I262" si="259">G260+H260</f>
        <v>0</v>
      </c>
      <c r="J260" s="238"/>
      <c r="K260" s="239"/>
      <c r="L260" s="388">
        <f t="shared" ref="L260:L262" si="260">J260+K260</f>
        <v>0</v>
      </c>
      <c r="M260" s="240"/>
      <c r="N260" s="239"/>
      <c r="O260" s="367">
        <f t="shared" ref="O260:O262" si="261">M260+N260</f>
        <v>0</v>
      </c>
      <c r="P260" s="242"/>
      <c r="Q260" s="2"/>
    </row>
    <row r="261" spans="1:17" ht="36" hidden="1" x14ac:dyDescent="0.25">
      <c r="A261" s="62">
        <v>6412</v>
      </c>
      <c r="B261" s="111" t="s">
        <v>270</v>
      </c>
      <c r="C261" s="112">
        <f t="shared" si="239"/>
        <v>0</v>
      </c>
      <c r="D261" s="238">
        <v>0</v>
      </c>
      <c r="E261" s="239"/>
      <c r="F261" s="388">
        <f t="shared" si="258"/>
        <v>0</v>
      </c>
      <c r="G261" s="240"/>
      <c r="H261" s="239"/>
      <c r="I261" s="367">
        <f t="shared" si="259"/>
        <v>0</v>
      </c>
      <c r="J261" s="238"/>
      <c r="K261" s="239"/>
      <c r="L261" s="388">
        <f t="shared" si="260"/>
        <v>0</v>
      </c>
      <c r="M261" s="240"/>
      <c r="N261" s="239"/>
      <c r="O261" s="367">
        <f t="shared" si="261"/>
        <v>0</v>
      </c>
      <c r="P261" s="242"/>
      <c r="Q261" s="2"/>
    </row>
    <row r="262" spans="1:17" ht="24" hidden="1" x14ac:dyDescent="0.25">
      <c r="A262" s="62">
        <v>6419</v>
      </c>
      <c r="B262" s="111" t="s">
        <v>271</v>
      </c>
      <c r="C262" s="112">
        <f t="shared" si="239"/>
        <v>0</v>
      </c>
      <c r="D262" s="238">
        <v>0</v>
      </c>
      <c r="E262" s="239"/>
      <c r="F262" s="388">
        <f t="shared" si="258"/>
        <v>0</v>
      </c>
      <c r="G262" s="240"/>
      <c r="H262" s="239"/>
      <c r="I262" s="367">
        <f t="shared" si="259"/>
        <v>0</v>
      </c>
      <c r="J262" s="238"/>
      <c r="K262" s="239"/>
      <c r="L262" s="388">
        <f t="shared" si="260"/>
        <v>0</v>
      </c>
      <c r="M262" s="240"/>
      <c r="N262" s="239"/>
      <c r="O262" s="367">
        <f t="shared" si="261"/>
        <v>0</v>
      </c>
      <c r="P262" s="242"/>
      <c r="Q262" s="2"/>
    </row>
    <row r="263" spans="1:17" ht="24" hidden="1" x14ac:dyDescent="0.25">
      <c r="A263" s="243">
        <v>6420</v>
      </c>
      <c r="B263" s="111" t="s">
        <v>272</v>
      </c>
      <c r="C263" s="112">
        <f t="shared" si="239"/>
        <v>0</v>
      </c>
      <c r="D263" s="244">
        <f>SUM(D264:D267)</f>
        <v>0</v>
      </c>
      <c r="E263" s="245">
        <f t="shared" ref="E263" si="262">SUM(E264:E267)</f>
        <v>0</v>
      </c>
      <c r="F263" s="120">
        <f>SUM(F264:F267)</f>
        <v>0</v>
      </c>
      <c r="G263" s="246">
        <f t="shared" ref="G263:N263" si="263">SUM(G264:G267)</f>
        <v>0</v>
      </c>
      <c r="H263" s="245">
        <f t="shared" si="263"/>
        <v>0</v>
      </c>
      <c r="I263" s="241">
        <f t="shared" si="263"/>
        <v>0</v>
      </c>
      <c r="J263" s="244">
        <f t="shared" si="263"/>
        <v>0</v>
      </c>
      <c r="K263" s="245">
        <f t="shared" si="263"/>
        <v>0</v>
      </c>
      <c r="L263" s="120">
        <f t="shared" si="263"/>
        <v>0</v>
      </c>
      <c r="M263" s="246">
        <f t="shared" si="263"/>
        <v>0</v>
      </c>
      <c r="N263" s="245">
        <f t="shared" si="263"/>
        <v>0</v>
      </c>
      <c r="O263" s="241">
        <f>SUM(O264:O267)</f>
        <v>0</v>
      </c>
      <c r="P263" s="242"/>
      <c r="Q263" s="2"/>
    </row>
    <row r="264" spans="1:17" hidden="1" x14ac:dyDescent="0.25">
      <c r="A264" s="62">
        <v>6421</v>
      </c>
      <c r="B264" s="111" t="s">
        <v>273</v>
      </c>
      <c r="C264" s="112">
        <f t="shared" si="239"/>
        <v>0</v>
      </c>
      <c r="D264" s="238">
        <v>0</v>
      </c>
      <c r="E264" s="239"/>
      <c r="F264" s="388">
        <f t="shared" ref="F264:F267" si="264">D264+E264</f>
        <v>0</v>
      </c>
      <c r="G264" s="240"/>
      <c r="H264" s="239"/>
      <c r="I264" s="367">
        <f t="shared" ref="I264:I267" si="265">G264+H264</f>
        <v>0</v>
      </c>
      <c r="J264" s="238"/>
      <c r="K264" s="239"/>
      <c r="L264" s="388">
        <f t="shared" ref="L264:L267" si="266">J264+K264</f>
        <v>0</v>
      </c>
      <c r="M264" s="240"/>
      <c r="N264" s="239"/>
      <c r="O264" s="367">
        <f t="shared" ref="O264:O267" si="267">M264+N264</f>
        <v>0</v>
      </c>
      <c r="P264" s="242"/>
      <c r="Q264" s="2"/>
    </row>
    <row r="265" spans="1:17" hidden="1" x14ac:dyDescent="0.25">
      <c r="A265" s="62">
        <v>6422</v>
      </c>
      <c r="B265" s="111" t="s">
        <v>274</v>
      </c>
      <c r="C265" s="112">
        <f t="shared" si="239"/>
        <v>0</v>
      </c>
      <c r="D265" s="238">
        <v>0</v>
      </c>
      <c r="E265" s="239"/>
      <c r="F265" s="388">
        <f t="shared" si="264"/>
        <v>0</v>
      </c>
      <c r="G265" s="240"/>
      <c r="H265" s="239"/>
      <c r="I265" s="367">
        <f t="shared" si="265"/>
        <v>0</v>
      </c>
      <c r="J265" s="238"/>
      <c r="K265" s="239"/>
      <c r="L265" s="388">
        <f t="shared" si="266"/>
        <v>0</v>
      </c>
      <c r="M265" s="240"/>
      <c r="N265" s="239"/>
      <c r="O265" s="367">
        <f t="shared" si="267"/>
        <v>0</v>
      </c>
      <c r="P265" s="242"/>
      <c r="Q265" s="2"/>
    </row>
    <row r="266" spans="1:17" hidden="1" x14ac:dyDescent="0.25">
      <c r="A266" s="62">
        <v>6423</v>
      </c>
      <c r="B266" s="111" t="s">
        <v>275</v>
      </c>
      <c r="C266" s="112">
        <f t="shared" si="239"/>
        <v>0</v>
      </c>
      <c r="D266" s="238">
        <v>0</v>
      </c>
      <c r="E266" s="239"/>
      <c r="F266" s="388">
        <f t="shared" si="264"/>
        <v>0</v>
      </c>
      <c r="G266" s="240"/>
      <c r="H266" s="239"/>
      <c r="I266" s="367">
        <f t="shared" si="265"/>
        <v>0</v>
      </c>
      <c r="J266" s="238"/>
      <c r="K266" s="239"/>
      <c r="L266" s="388">
        <f t="shared" si="266"/>
        <v>0</v>
      </c>
      <c r="M266" s="240"/>
      <c r="N266" s="239"/>
      <c r="O266" s="367">
        <f t="shared" si="267"/>
        <v>0</v>
      </c>
      <c r="P266" s="242"/>
      <c r="Q266" s="2"/>
    </row>
    <row r="267" spans="1:17" ht="24" hidden="1" x14ac:dyDescent="0.25">
      <c r="A267" s="62">
        <v>6424</v>
      </c>
      <c r="B267" s="111" t="s">
        <v>276</v>
      </c>
      <c r="C267" s="112">
        <f t="shared" si="239"/>
        <v>0</v>
      </c>
      <c r="D267" s="238">
        <v>0</v>
      </c>
      <c r="E267" s="239"/>
      <c r="F267" s="388">
        <f t="shared" si="264"/>
        <v>0</v>
      </c>
      <c r="G267" s="240"/>
      <c r="H267" s="239"/>
      <c r="I267" s="367">
        <f t="shared" si="265"/>
        <v>0</v>
      </c>
      <c r="J267" s="238"/>
      <c r="K267" s="239"/>
      <c r="L267" s="388">
        <f t="shared" si="266"/>
        <v>0</v>
      </c>
      <c r="M267" s="240"/>
      <c r="N267" s="239"/>
      <c r="O267" s="367">
        <f t="shared" si="267"/>
        <v>0</v>
      </c>
      <c r="P267" s="242"/>
      <c r="Q267" s="2"/>
    </row>
    <row r="268" spans="1:17" ht="24" hidden="1" x14ac:dyDescent="0.25">
      <c r="A268" s="284">
        <v>7000</v>
      </c>
      <c r="B268" s="284" t="s">
        <v>277</v>
      </c>
      <c r="C268" s="285">
        <f>SUM(F268,I268,L268,O268)</f>
        <v>0</v>
      </c>
      <c r="D268" s="286">
        <f>SUM(D269,D279)</f>
        <v>0</v>
      </c>
      <c r="E268" s="287">
        <f t="shared" ref="E268" si="268">SUM(E269,E279)</f>
        <v>0</v>
      </c>
      <c r="F268" s="288">
        <f>SUM(F269,F279)</f>
        <v>0</v>
      </c>
      <c r="G268" s="289">
        <f t="shared" ref="G268:N268" si="269">SUM(G269,G279)</f>
        <v>0</v>
      </c>
      <c r="H268" s="287">
        <f t="shared" si="269"/>
        <v>0</v>
      </c>
      <c r="I268" s="290">
        <f t="shared" si="269"/>
        <v>0</v>
      </c>
      <c r="J268" s="286">
        <f t="shared" si="269"/>
        <v>0</v>
      </c>
      <c r="K268" s="287">
        <f t="shared" si="269"/>
        <v>0</v>
      </c>
      <c r="L268" s="288">
        <f t="shared" si="269"/>
        <v>0</v>
      </c>
      <c r="M268" s="289">
        <f t="shared" si="269"/>
        <v>0</v>
      </c>
      <c r="N268" s="287">
        <f t="shared" si="269"/>
        <v>0</v>
      </c>
      <c r="O268" s="291">
        <f>SUM(O269,O279)</f>
        <v>0</v>
      </c>
      <c r="P268" s="292"/>
      <c r="Q268" s="2"/>
    </row>
    <row r="269" spans="1:17" hidden="1" x14ac:dyDescent="0.25">
      <c r="A269" s="83">
        <v>7200</v>
      </c>
      <c r="B269" s="226" t="s">
        <v>278</v>
      </c>
      <c r="C269" s="84">
        <f t="shared" si="239"/>
        <v>0</v>
      </c>
      <c r="D269" s="95">
        <f>SUM(D270,D271,D274,D275,D278)</f>
        <v>0</v>
      </c>
      <c r="E269" s="96">
        <f t="shared" ref="E269" si="270">SUM(E270,E271,E274,E275,E278)</f>
        <v>0</v>
      </c>
      <c r="F269" s="97">
        <f>SUM(F270,F271,F274,F275,F278)</f>
        <v>0</v>
      </c>
      <c r="G269" s="227"/>
      <c r="H269" s="96"/>
      <c r="I269" s="228">
        <f>SUM(I270,I271,I274,I275,I278)</f>
        <v>0</v>
      </c>
      <c r="J269" s="95"/>
      <c r="K269" s="96"/>
      <c r="L269" s="97">
        <f>SUM(L270,L271,L274,L275,L278)</f>
        <v>0</v>
      </c>
      <c r="M269" s="227"/>
      <c r="N269" s="96"/>
      <c r="O269" s="263">
        <f>SUM(O270,O271,O274,O275,O278)</f>
        <v>0</v>
      </c>
      <c r="P269" s="229"/>
      <c r="Q269" s="2"/>
    </row>
    <row r="270" spans="1:17" ht="24" hidden="1" x14ac:dyDescent="0.25">
      <c r="A270" s="629">
        <v>7210</v>
      </c>
      <c r="B270" s="99" t="s">
        <v>279</v>
      </c>
      <c r="C270" s="100">
        <f t="shared" si="239"/>
        <v>0</v>
      </c>
      <c r="D270" s="152">
        <v>0</v>
      </c>
      <c r="E270" s="150"/>
      <c r="F270" s="387">
        <f>D270+E270</f>
        <v>0</v>
      </c>
      <c r="G270" s="149"/>
      <c r="H270" s="150"/>
      <c r="I270" s="390">
        <f>G270+H270</f>
        <v>0</v>
      </c>
      <c r="J270" s="152"/>
      <c r="K270" s="150"/>
      <c r="L270" s="387">
        <f>J270+K270</f>
        <v>0</v>
      </c>
      <c r="M270" s="149"/>
      <c r="N270" s="150"/>
      <c r="O270" s="390">
        <f>M270+N270</f>
        <v>0</v>
      </c>
      <c r="P270" s="237"/>
      <c r="Q270" s="2"/>
    </row>
    <row r="271" spans="1:17" s="294" customFormat="1" ht="24" hidden="1" x14ac:dyDescent="0.25">
      <c r="A271" s="243">
        <v>7220</v>
      </c>
      <c r="B271" s="111" t="s">
        <v>280</v>
      </c>
      <c r="C271" s="112">
        <f t="shared" si="239"/>
        <v>0</v>
      </c>
      <c r="D271" s="244">
        <f>SUM(D272:D273)</f>
        <v>0</v>
      </c>
      <c r="E271" s="245">
        <f t="shared" ref="E271" si="271">SUM(E272:E273)</f>
        <v>0</v>
      </c>
      <c r="F271" s="120">
        <f>SUM(F272:F273)</f>
        <v>0</v>
      </c>
      <c r="G271" s="246">
        <f t="shared" ref="G271:O271" si="272">SUM(G272:G273)</f>
        <v>0</v>
      </c>
      <c r="H271" s="245">
        <f t="shared" si="272"/>
        <v>0</v>
      </c>
      <c r="I271" s="241">
        <f t="shared" si="272"/>
        <v>0</v>
      </c>
      <c r="J271" s="244">
        <f t="shared" si="272"/>
        <v>0</v>
      </c>
      <c r="K271" s="245">
        <f t="shared" si="272"/>
        <v>0</v>
      </c>
      <c r="L271" s="120">
        <f t="shared" si="272"/>
        <v>0</v>
      </c>
      <c r="M271" s="246">
        <f t="shared" si="272"/>
        <v>0</v>
      </c>
      <c r="N271" s="245">
        <f t="shared" si="272"/>
        <v>0</v>
      </c>
      <c r="O271" s="241">
        <f t="shared" si="272"/>
        <v>0</v>
      </c>
      <c r="P271" s="242"/>
      <c r="Q271" s="293"/>
    </row>
    <row r="272" spans="1:17" s="294" customFormat="1" ht="24" hidden="1" x14ac:dyDescent="0.25">
      <c r="A272" s="62">
        <v>7221</v>
      </c>
      <c r="B272" s="111" t="s">
        <v>281</v>
      </c>
      <c r="C272" s="112">
        <f t="shared" si="239"/>
        <v>0</v>
      </c>
      <c r="D272" s="238">
        <v>0</v>
      </c>
      <c r="E272" s="239"/>
      <c r="F272" s="388">
        <f t="shared" ref="F272:F274" si="273">D272+E272</f>
        <v>0</v>
      </c>
      <c r="G272" s="240"/>
      <c r="H272" s="239"/>
      <c r="I272" s="367">
        <f t="shared" ref="I272:I274" si="274">G272+H272</f>
        <v>0</v>
      </c>
      <c r="J272" s="238"/>
      <c r="K272" s="239"/>
      <c r="L272" s="388">
        <f t="shared" ref="L272:L274" si="275">J272+K272</f>
        <v>0</v>
      </c>
      <c r="M272" s="240"/>
      <c r="N272" s="239"/>
      <c r="O272" s="367">
        <f t="shared" ref="O272:O274" si="276">M272+N272</f>
        <v>0</v>
      </c>
      <c r="P272" s="242"/>
      <c r="Q272" s="293"/>
    </row>
    <row r="273" spans="1:17" s="294" customFormat="1" ht="24" hidden="1" x14ac:dyDescent="0.25">
      <c r="A273" s="62">
        <v>7222</v>
      </c>
      <c r="B273" s="111" t="s">
        <v>282</v>
      </c>
      <c r="C273" s="112">
        <f t="shared" si="239"/>
        <v>0</v>
      </c>
      <c r="D273" s="238">
        <v>0</v>
      </c>
      <c r="E273" s="239"/>
      <c r="F273" s="388">
        <f t="shared" si="273"/>
        <v>0</v>
      </c>
      <c r="G273" s="240"/>
      <c r="H273" s="239"/>
      <c r="I273" s="367">
        <f t="shared" si="274"/>
        <v>0</v>
      </c>
      <c r="J273" s="238"/>
      <c r="K273" s="239"/>
      <c r="L273" s="388">
        <f t="shared" si="275"/>
        <v>0</v>
      </c>
      <c r="M273" s="240"/>
      <c r="N273" s="239"/>
      <c r="O273" s="367">
        <f t="shared" si="276"/>
        <v>0</v>
      </c>
      <c r="P273" s="242"/>
      <c r="Q273" s="293"/>
    </row>
    <row r="274" spans="1:17" ht="24" hidden="1" x14ac:dyDescent="0.25">
      <c r="A274" s="243">
        <v>7230</v>
      </c>
      <c r="B274" s="111" t="s">
        <v>283</v>
      </c>
      <c r="C274" s="112">
        <f t="shared" si="239"/>
        <v>0</v>
      </c>
      <c r="D274" s="238">
        <v>0</v>
      </c>
      <c r="E274" s="239"/>
      <c r="F274" s="388">
        <f t="shared" si="273"/>
        <v>0</v>
      </c>
      <c r="G274" s="240"/>
      <c r="H274" s="239"/>
      <c r="I274" s="367">
        <f t="shared" si="274"/>
        <v>0</v>
      </c>
      <c r="J274" s="238"/>
      <c r="K274" s="239"/>
      <c r="L274" s="388">
        <f t="shared" si="275"/>
        <v>0</v>
      </c>
      <c r="M274" s="240"/>
      <c r="N274" s="239"/>
      <c r="O274" s="367">
        <f t="shared" si="276"/>
        <v>0</v>
      </c>
      <c r="P274" s="242"/>
      <c r="Q274" s="2"/>
    </row>
    <row r="275" spans="1:17" ht="24" hidden="1" x14ac:dyDescent="0.25">
      <c r="A275" s="243">
        <v>7240</v>
      </c>
      <c r="B275" s="111" t="s">
        <v>284</v>
      </c>
      <c r="C275" s="112">
        <f t="shared" si="239"/>
        <v>0</v>
      </c>
      <c r="D275" s="244">
        <f>SUM(D276:D277)</f>
        <v>0</v>
      </c>
      <c r="E275" s="245">
        <f t="shared" ref="E275" si="277">SUM(E276:E277)</f>
        <v>0</v>
      </c>
      <c r="F275" s="120">
        <f>SUM(F276:F277)</f>
        <v>0</v>
      </c>
      <c r="G275" s="246">
        <f t="shared" ref="G275:O275" si="278">SUM(G276:G277)</f>
        <v>0</v>
      </c>
      <c r="H275" s="245">
        <f t="shared" si="278"/>
        <v>0</v>
      </c>
      <c r="I275" s="241">
        <f t="shared" si="278"/>
        <v>0</v>
      </c>
      <c r="J275" s="244">
        <f t="shared" si="278"/>
        <v>0</v>
      </c>
      <c r="K275" s="245">
        <f t="shared" si="278"/>
        <v>0</v>
      </c>
      <c r="L275" s="120">
        <f t="shared" si="278"/>
        <v>0</v>
      </c>
      <c r="M275" s="246">
        <f t="shared" si="278"/>
        <v>0</v>
      </c>
      <c r="N275" s="245">
        <f t="shared" si="278"/>
        <v>0</v>
      </c>
      <c r="O275" s="241">
        <f t="shared" si="278"/>
        <v>0</v>
      </c>
      <c r="P275" s="242"/>
      <c r="Q275" s="2"/>
    </row>
    <row r="276" spans="1:17" ht="36" hidden="1" x14ac:dyDescent="0.25">
      <c r="A276" s="62">
        <v>7245</v>
      </c>
      <c r="B276" s="111" t="s">
        <v>285</v>
      </c>
      <c r="C276" s="112">
        <f t="shared" si="239"/>
        <v>0</v>
      </c>
      <c r="D276" s="238">
        <v>0</v>
      </c>
      <c r="E276" s="239"/>
      <c r="F276" s="388">
        <f t="shared" ref="F276:F278" si="279">D276+E276</f>
        <v>0</v>
      </c>
      <c r="G276" s="240"/>
      <c r="H276" s="239"/>
      <c r="I276" s="367">
        <f t="shared" ref="I276:I278" si="280">G276+H276</f>
        <v>0</v>
      </c>
      <c r="J276" s="238"/>
      <c r="K276" s="239"/>
      <c r="L276" s="388">
        <f t="shared" ref="L276:L278" si="281">J276+K276</f>
        <v>0</v>
      </c>
      <c r="M276" s="240"/>
      <c r="N276" s="239"/>
      <c r="O276" s="367">
        <f t="shared" ref="O276:O278" si="282">M276+N276</f>
        <v>0</v>
      </c>
      <c r="P276" s="242"/>
      <c r="Q276" s="2"/>
    </row>
    <row r="277" spans="1:17" ht="72" hidden="1" x14ac:dyDescent="0.25">
      <c r="A277" s="62">
        <v>7246</v>
      </c>
      <c r="B277" s="111" t="s">
        <v>286</v>
      </c>
      <c r="C277" s="112">
        <f t="shared" si="239"/>
        <v>0</v>
      </c>
      <c r="D277" s="238">
        <v>0</v>
      </c>
      <c r="E277" s="239"/>
      <c r="F277" s="388">
        <f t="shared" si="279"/>
        <v>0</v>
      </c>
      <c r="G277" s="240"/>
      <c r="H277" s="239"/>
      <c r="I277" s="367">
        <f t="shared" si="280"/>
        <v>0</v>
      </c>
      <c r="J277" s="238"/>
      <c r="K277" s="239"/>
      <c r="L277" s="388">
        <f t="shared" si="281"/>
        <v>0</v>
      </c>
      <c r="M277" s="240"/>
      <c r="N277" s="239"/>
      <c r="O277" s="367">
        <f t="shared" si="282"/>
        <v>0</v>
      </c>
      <c r="P277" s="242"/>
      <c r="Q277" s="2"/>
    </row>
    <row r="278" spans="1:17" ht="24" hidden="1" x14ac:dyDescent="0.25">
      <c r="A278" s="282">
        <v>7260</v>
      </c>
      <c r="B278" s="99" t="s">
        <v>287</v>
      </c>
      <c r="C278" s="100">
        <f t="shared" si="239"/>
        <v>0</v>
      </c>
      <c r="D278" s="152">
        <v>0</v>
      </c>
      <c r="E278" s="150"/>
      <c r="F278" s="387">
        <f t="shared" si="279"/>
        <v>0</v>
      </c>
      <c r="G278" s="149"/>
      <c r="H278" s="150"/>
      <c r="I278" s="390">
        <f t="shared" si="280"/>
        <v>0</v>
      </c>
      <c r="J278" s="152"/>
      <c r="K278" s="150"/>
      <c r="L278" s="387">
        <f t="shared" si="281"/>
        <v>0</v>
      </c>
      <c r="M278" s="149"/>
      <c r="N278" s="150"/>
      <c r="O278" s="390">
        <f t="shared" si="282"/>
        <v>0</v>
      </c>
      <c r="P278" s="237"/>
      <c r="Q278" s="2"/>
    </row>
    <row r="279" spans="1:17" hidden="1" x14ac:dyDescent="0.25">
      <c r="A279" s="154">
        <v>7700</v>
      </c>
      <c r="B279" s="295" t="s">
        <v>288</v>
      </c>
      <c r="C279" s="296">
        <f t="shared" si="239"/>
        <v>0</v>
      </c>
      <c r="D279" s="297">
        <f>D280</f>
        <v>0</v>
      </c>
      <c r="E279" s="298">
        <f t="shared" ref="E279:O279" si="283">E280</f>
        <v>0</v>
      </c>
      <c r="F279" s="299">
        <f t="shared" si="283"/>
        <v>0</v>
      </c>
      <c r="G279" s="300">
        <f t="shared" si="283"/>
        <v>0</v>
      </c>
      <c r="H279" s="298">
        <f t="shared" si="283"/>
        <v>0</v>
      </c>
      <c r="I279" s="301">
        <f t="shared" si="283"/>
        <v>0</v>
      </c>
      <c r="J279" s="297">
        <f t="shared" si="283"/>
        <v>0</v>
      </c>
      <c r="K279" s="298">
        <f t="shared" si="283"/>
        <v>0</v>
      </c>
      <c r="L279" s="299">
        <f t="shared" si="283"/>
        <v>0</v>
      </c>
      <c r="M279" s="300">
        <f t="shared" si="283"/>
        <v>0</v>
      </c>
      <c r="N279" s="298">
        <f t="shared" si="283"/>
        <v>0</v>
      </c>
      <c r="O279" s="301">
        <f t="shared" si="283"/>
        <v>0</v>
      </c>
      <c r="P279" s="254"/>
      <c r="Q279" s="2"/>
    </row>
    <row r="280" spans="1:17" hidden="1" x14ac:dyDescent="0.25">
      <c r="A280" s="230">
        <v>7720</v>
      </c>
      <c r="B280" s="99" t="s">
        <v>289</v>
      </c>
      <c r="C280" s="125">
        <f t="shared" si="239"/>
        <v>0</v>
      </c>
      <c r="D280" s="147">
        <v>0</v>
      </c>
      <c r="E280" s="148"/>
      <c r="F280" s="389">
        <f>D280+E280</f>
        <v>0</v>
      </c>
      <c r="G280" s="302"/>
      <c r="H280" s="148"/>
      <c r="I280" s="397">
        <f>G280+H280</f>
        <v>0</v>
      </c>
      <c r="J280" s="147"/>
      <c r="K280" s="148"/>
      <c r="L280" s="389">
        <f>J280+K280</f>
        <v>0</v>
      </c>
      <c r="M280" s="302"/>
      <c r="N280" s="148"/>
      <c r="O280" s="397">
        <f>M280+N280</f>
        <v>0</v>
      </c>
      <c r="P280" s="259"/>
      <c r="Q280" s="2"/>
    </row>
    <row r="281" spans="1:17" hidden="1" x14ac:dyDescent="0.25">
      <c r="A281" s="255"/>
      <c r="B281" s="111" t="s">
        <v>290</v>
      </c>
      <c r="C281" s="112">
        <f t="shared" si="239"/>
        <v>0</v>
      </c>
      <c r="D281" s="244">
        <f>SUM(D282:D283)</f>
        <v>0</v>
      </c>
      <c r="E281" s="245">
        <f t="shared" ref="E281" si="284">SUM(E282:E283)</f>
        <v>0</v>
      </c>
      <c r="F281" s="120">
        <f>SUM(F282:F283)</f>
        <v>0</v>
      </c>
      <c r="G281" s="246">
        <f t="shared" ref="G281:O281" si="285">SUM(G282:G283)</f>
        <v>0</v>
      </c>
      <c r="H281" s="245">
        <f t="shared" si="285"/>
        <v>0</v>
      </c>
      <c r="I281" s="241">
        <f t="shared" si="285"/>
        <v>0</v>
      </c>
      <c r="J281" s="244">
        <f t="shared" si="285"/>
        <v>0</v>
      </c>
      <c r="K281" s="245">
        <f t="shared" si="285"/>
        <v>0</v>
      </c>
      <c r="L281" s="120">
        <f t="shared" si="285"/>
        <v>0</v>
      </c>
      <c r="M281" s="246">
        <f t="shared" si="285"/>
        <v>0</v>
      </c>
      <c r="N281" s="245">
        <f t="shared" si="285"/>
        <v>0</v>
      </c>
      <c r="O281" s="241">
        <f t="shared" si="285"/>
        <v>0</v>
      </c>
      <c r="P281" s="242"/>
      <c r="Q281" s="2"/>
    </row>
    <row r="282" spans="1:17" hidden="1" x14ac:dyDescent="0.25">
      <c r="A282" s="255" t="s">
        <v>291</v>
      </c>
      <c r="B282" s="62" t="s">
        <v>292</v>
      </c>
      <c r="C282" s="112">
        <f t="shared" si="239"/>
        <v>0</v>
      </c>
      <c r="D282" s="238"/>
      <c r="E282" s="239"/>
      <c r="F282" s="388">
        <f>E282+D282</f>
        <v>0</v>
      </c>
      <c r="G282" s="240"/>
      <c r="H282" s="239"/>
      <c r="I282" s="367">
        <f>H282+G282</f>
        <v>0</v>
      </c>
      <c r="J282" s="238"/>
      <c r="K282" s="239"/>
      <c r="L282" s="388">
        <f>K282+J282</f>
        <v>0</v>
      </c>
      <c r="M282" s="240"/>
      <c r="N282" s="239"/>
      <c r="O282" s="367">
        <f>N282+M282</f>
        <v>0</v>
      </c>
      <c r="P282" s="242"/>
      <c r="Q282" s="2"/>
    </row>
    <row r="283" spans="1:17" hidden="1" x14ac:dyDescent="0.25">
      <c r="A283" s="255" t="s">
        <v>293</v>
      </c>
      <c r="B283" s="303" t="s">
        <v>294</v>
      </c>
      <c r="C283" s="100">
        <f t="shared" si="239"/>
        <v>0</v>
      </c>
      <c r="D283" s="152"/>
      <c r="E283" s="150"/>
      <c r="F283" s="387">
        <f>E283+D283</f>
        <v>0</v>
      </c>
      <c r="G283" s="149"/>
      <c r="H283" s="150"/>
      <c r="I283" s="390">
        <f>H283+G283</f>
        <v>0</v>
      </c>
      <c r="J283" s="152"/>
      <c r="K283" s="150"/>
      <c r="L283" s="387">
        <f>K283+J283</f>
        <v>0</v>
      </c>
      <c r="M283" s="149"/>
      <c r="N283" s="150"/>
      <c r="O283" s="390">
        <f>N283+M283</f>
        <v>0</v>
      </c>
      <c r="P283" s="237"/>
      <c r="Q283" s="2"/>
    </row>
    <row r="284" spans="1:17" ht="12.75" thickBot="1" x14ac:dyDescent="0.3">
      <c r="A284" s="304"/>
      <c r="B284" s="304" t="s">
        <v>295</v>
      </c>
      <c r="C284" s="305">
        <f t="shared" si="239"/>
        <v>294518</v>
      </c>
      <c r="D284" s="306">
        <f>SUM(D281,D268,D229,D194,D186,D172,D74,D52)</f>
        <v>248589</v>
      </c>
      <c r="E284" s="310">
        <f t="shared" ref="E284:O284" si="286">SUM(E281,E268,E229,E194,E186,E172,E74,E52)</f>
        <v>45929</v>
      </c>
      <c r="F284" s="369">
        <f t="shared" si="286"/>
        <v>294518</v>
      </c>
      <c r="G284" s="309">
        <f t="shared" si="286"/>
        <v>0</v>
      </c>
      <c r="H284" s="310">
        <f t="shared" si="286"/>
        <v>0</v>
      </c>
      <c r="I284" s="369">
        <f t="shared" si="286"/>
        <v>0</v>
      </c>
      <c r="J284" s="306">
        <f t="shared" si="286"/>
        <v>0</v>
      </c>
      <c r="K284" s="307">
        <f t="shared" si="286"/>
        <v>0</v>
      </c>
      <c r="L284" s="308">
        <f t="shared" si="286"/>
        <v>0</v>
      </c>
      <c r="M284" s="309">
        <f t="shared" si="286"/>
        <v>0</v>
      </c>
      <c r="N284" s="307">
        <f t="shared" si="286"/>
        <v>0</v>
      </c>
      <c r="O284" s="310">
        <f t="shared" si="286"/>
        <v>0</v>
      </c>
      <c r="P284" s="311"/>
      <c r="Q284" s="2"/>
    </row>
    <row r="285" spans="1:17" s="33" customFormat="1" ht="13.5" hidden="1" thickTop="1" thickBot="1" x14ac:dyDescent="0.3">
      <c r="A285" s="713" t="s">
        <v>296</v>
      </c>
      <c r="B285" s="714"/>
      <c r="C285" s="312">
        <f t="shared" si="239"/>
        <v>0</v>
      </c>
      <c r="D285" s="313">
        <f>SUM(D24,D25,D41,D42)-D50</f>
        <v>0</v>
      </c>
      <c r="E285" s="314">
        <f t="shared" ref="E285:F285" si="287">SUM(E24,E25,E41,E42)-E50</f>
        <v>0</v>
      </c>
      <c r="F285" s="315">
        <f t="shared" si="287"/>
        <v>0</v>
      </c>
      <c r="G285" s="316">
        <f>SUM(G24,G42)-G50</f>
        <v>0</v>
      </c>
      <c r="H285" s="314">
        <f t="shared" ref="H285:I285" si="288">SUM(H24,H42)-H50</f>
        <v>0</v>
      </c>
      <c r="I285" s="317">
        <f t="shared" si="288"/>
        <v>0</v>
      </c>
      <c r="J285" s="313">
        <f>(J26+J42)-J50</f>
        <v>0</v>
      </c>
      <c r="K285" s="314">
        <f t="shared" ref="K285:L285" si="289">(K26+K42)-K50</f>
        <v>0</v>
      </c>
      <c r="L285" s="315">
        <f t="shared" si="289"/>
        <v>0</v>
      </c>
      <c r="M285" s="316">
        <f>SUM(M44)-M50</f>
        <v>0</v>
      </c>
      <c r="N285" s="314">
        <f t="shared" ref="N285:O285" si="290">SUM(N44)-N50</f>
        <v>0</v>
      </c>
      <c r="O285" s="317">
        <f t="shared" si="290"/>
        <v>0</v>
      </c>
      <c r="P285" s="318"/>
      <c r="Q285" s="26"/>
    </row>
    <row r="286" spans="1:17" s="33" customFormat="1" ht="12.75" hidden="1" thickTop="1" x14ac:dyDescent="0.25">
      <c r="A286" s="715" t="s">
        <v>297</v>
      </c>
      <c r="B286" s="716"/>
      <c r="C286" s="319">
        <f t="shared" si="239"/>
        <v>0</v>
      </c>
      <c r="D286" s="320">
        <f>SUM(D287,D288)-D295+D296</f>
        <v>0</v>
      </c>
      <c r="E286" s="321">
        <f t="shared" ref="E286:O286" si="291">SUM(E287,E288)-E295+E296</f>
        <v>0</v>
      </c>
      <c r="F286" s="322">
        <f t="shared" si="291"/>
        <v>0</v>
      </c>
      <c r="G286" s="323">
        <f t="shared" si="291"/>
        <v>0</v>
      </c>
      <c r="H286" s="321">
        <f t="shared" si="291"/>
        <v>0</v>
      </c>
      <c r="I286" s="324">
        <f t="shared" si="291"/>
        <v>0</v>
      </c>
      <c r="J286" s="320">
        <f t="shared" si="291"/>
        <v>0</v>
      </c>
      <c r="K286" s="321">
        <f t="shared" si="291"/>
        <v>0</v>
      </c>
      <c r="L286" s="322">
        <f t="shared" si="291"/>
        <v>0</v>
      </c>
      <c r="M286" s="323">
        <f t="shared" si="291"/>
        <v>0</v>
      </c>
      <c r="N286" s="321">
        <f t="shared" si="291"/>
        <v>0</v>
      </c>
      <c r="O286" s="324">
        <f t="shared" si="291"/>
        <v>0</v>
      </c>
      <c r="P286" s="325"/>
      <c r="Q286" s="26"/>
    </row>
    <row r="287" spans="1:17" s="33" customFormat="1" ht="13.5" hidden="1" thickTop="1" thickBot="1" x14ac:dyDescent="0.3">
      <c r="A287" s="193" t="s">
        <v>298</v>
      </c>
      <c r="B287" s="193" t="s">
        <v>299</v>
      </c>
      <c r="C287" s="194">
        <f t="shared" si="239"/>
        <v>0</v>
      </c>
      <c r="D287" s="195">
        <f>D21-D281</f>
        <v>0</v>
      </c>
      <c r="E287" s="196">
        <f t="shared" ref="E287:O287" si="292">E21-E281</f>
        <v>0</v>
      </c>
      <c r="F287" s="197">
        <f t="shared" si="292"/>
        <v>0</v>
      </c>
      <c r="G287" s="198">
        <f t="shared" si="292"/>
        <v>0</v>
      </c>
      <c r="H287" s="196">
        <f t="shared" si="292"/>
        <v>0</v>
      </c>
      <c r="I287" s="199">
        <f t="shared" si="292"/>
        <v>0</v>
      </c>
      <c r="J287" s="195">
        <f t="shared" si="292"/>
        <v>0</v>
      </c>
      <c r="K287" s="196">
        <f t="shared" si="292"/>
        <v>0</v>
      </c>
      <c r="L287" s="197">
        <f t="shared" si="292"/>
        <v>0</v>
      </c>
      <c r="M287" s="198">
        <f t="shared" si="292"/>
        <v>0</v>
      </c>
      <c r="N287" s="196">
        <f t="shared" si="292"/>
        <v>0</v>
      </c>
      <c r="O287" s="199">
        <f t="shared" si="292"/>
        <v>0</v>
      </c>
      <c r="P287" s="200"/>
      <c r="Q287" s="26"/>
    </row>
    <row r="288" spans="1:17" s="33" customFormat="1" ht="12.75" hidden="1" thickTop="1" x14ac:dyDescent="0.25">
      <c r="A288" s="326" t="s">
        <v>300</v>
      </c>
      <c r="B288" s="326" t="s">
        <v>301</v>
      </c>
      <c r="C288" s="319">
        <f t="shared" si="239"/>
        <v>0</v>
      </c>
      <c r="D288" s="320">
        <f>SUM(D289,D291,D293)-SUM(D290,D292,D294)</f>
        <v>0</v>
      </c>
      <c r="E288" s="321">
        <f t="shared" ref="E288:O288" si="293">SUM(E289,E291,E293)-SUM(E290,E292,E294)</f>
        <v>0</v>
      </c>
      <c r="F288" s="322">
        <f t="shared" si="293"/>
        <v>0</v>
      </c>
      <c r="G288" s="323">
        <f t="shared" si="293"/>
        <v>0</v>
      </c>
      <c r="H288" s="321">
        <f t="shared" si="293"/>
        <v>0</v>
      </c>
      <c r="I288" s="324">
        <f t="shared" si="293"/>
        <v>0</v>
      </c>
      <c r="J288" s="320">
        <f t="shared" si="293"/>
        <v>0</v>
      </c>
      <c r="K288" s="321">
        <f t="shared" si="293"/>
        <v>0</v>
      </c>
      <c r="L288" s="322">
        <f t="shared" si="293"/>
        <v>0</v>
      </c>
      <c r="M288" s="323">
        <f t="shared" si="293"/>
        <v>0</v>
      </c>
      <c r="N288" s="321">
        <f t="shared" si="293"/>
        <v>0</v>
      </c>
      <c r="O288" s="324">
        <f t="shared" si="293"/>
        <v>0</v>
      </c>
      <c r="P288" s="325"/>
      <c r="Q288" s="26"/>
    </row>
    <row r="289" spans="1:17" ht="12.75" hidden="1" thickTop="1" x14ac:dyDescent="0.25">
      <c r="A289" s="327" t="s">
        <v>302</v>
      </c>
      <c r="B289" s="175" t="s">
        <v>303</v>
      </c>
      <c r="C289" s="125">
        <f t="shared" si="239"/>
        <v>0</v>
      </c>
      <c r="D289" s="147"/>
      <c r="E289" s="148"/>
      <c r="F289" s="389">
        <f t="shared" ref="F289:F296" si="294">E289+D289</f>
        <v>0</v>
      </c>
      <c r="G289" s="302"/>
      <c r="H289" s="148"/>
      <c r="I289" s="397">
        <f t="shared" ref="I289:I296" si="295">H289+G289</f>
        <v>0</v>
      </c>
      <c r="J289" s="147"/>
      <c r="K289" s="148"/>
      <c r="L289" s="389">
        <f t="shared" ref="L289:L296" si="296">K289+J289</f>
        <v>0</v>
      </c>
      <c r="M289" s="302"/>
      <c r="N289" s="148"/>
      <c r="O289" s="397">
        <f t="shared" ref="O289:O296" si="297">N289+M289</f>
        <v>0</v>
      </c>
      <c r="P289" s="259"/>
      <c r="Q289" s="2"/>
    </row>
    <row r="290" spans="1:17" ht="12.75" hidden="1" thickTop="1" x14ac:dyDescent="0.25">
      <c r="A290" s="255" t="s">
        <v>304</v>
      </c>
      <c r="B290" s="61" t="s">
        <v>305</v>
      </c>
      <c r="C290" s="112">
        <f t="shared" si="239"/>
        <v>0</v>
      </c>
      <c r="D290" s="238"/>
      <c r="E290" s="239"/>
      <c r="F290" s="388">
        <f t="shared" si="294"/>
        <v>0</v>
      </c>
      <c r="G290" s="240"/>
      <c r="H290" s="239"/>
      <c r="I290" s="367">
        <f t="shared" si="295"/>
        <v>0</v>
      </c>
      <c r="J290" s="238"/>
      <c r="K290" s="239"/>
      <c r="L290" s="388">
        <f t="shared" si="296"/>
        <v>0</v>
      </c>
      <c r="M290" s="240"/>
      <c r="N290" s="239"/>
      <c r="O290" s="367">
        <f t="shared" si="297"/>
        <v>0</v>
      </c>
      <c r="P290" s="242"/>
      <c r="Q290" s="2"/>
    </row>
    <row r="291" spans="1:17" ht="12.75" hidden="1" thickTop="1" x14ac:dyDescent="0.25">
      <c r="A291" s="255" t="s">
        <v>306</v>
      </c>
      <c r="B291" s="61" t="s">
        <v>307</v>
      </c>
      <c r="C291" s="112">
        <f t="shared" si="239"/>
        <v>0</v>
      </c>
      <c r="D291" s="238"/>
      <c r="E291" s="239"/>
      <c r="F291" s="388">
        <f t="shared" si="294"/>
        <v>0</v>
      </c>
      <c r="G291" s="240"/>
      <c r="H291" s="239"/>
      <c r="I291" s="367">
        <f t="shared" si="295"/>
        <v>0</v>
      </c>
      <c r="J291" s="238"/>
      <c r="K291" s="239"/>
      <c r="L291" s="388">
        <f t="shared" si="296"/>
        <v>0</v>
      </c>
      <c r="M291" s="240"/>
      <c r="N291" s="239"/>
      <c r="O291" s="367">
        <f t="shared" si="297"/>
        <v>0</v>
      </c>
      <c r="P291" s="242"/>
      <c r="Q291" s="2"/>
    </row>
    <row r="292" spans="1:17" ht="12.75" hidden="1" thickTop="1" x14ac:dyDescent="0.25">
      <c r="A292" s="255" t="s">
        <v>308</v>
      </c>
      <c r="B292" s="61" t="s">
        <v>309</v>
      </c>
      <c r="C292" s="112">
        <f>SUM(F292,I292,L292,O292)</f>
        <v>0</v>
      </c>
      <c r="D292" s="238"/>
      <c r="E292" s="239"/>
      <c r="F292" s="388">
        <f t="shared" si="294"/>
        <v>0</v>
      </c>
      <c r="G292" s="240"/>
      <c r="H292" s="239"/>
      <c r="I292" s="367">
        <f t="shared" si="295"/>
        <v>0</v>
      </c>
      <c r="J292" s="238"/>
      <c r="K292" s="239"/>
      <c r="L292" s="388">
        <f t="shared" si="296"/>
        <v>0</v>
      </c>
      <c r="M292" s="240"/>
      <c r="N292" s="239"/>
      <c r="O292" s="367">
        <f t="shared" si="297"/>
        <v>0</v>
      </c>
      <c r="P292" s="242"/>
      <c r="Q292" s="2"/>
    </row>
    <row r="293" spans="1:17" ht="12.75" hidden="1" thickTop="1" x14ac:dyDescent="0.25">
      <c r="A293" s="255" t="s">
        <v>310</v>
      </c>
      <c r="B293" s="61" t="s">
        <v>311</v>
      </c>
      <c r="C293" s="112">
        <f t="shared" si="239"/>
        <v>0</v>
      </c>
      <c r="D293" s="238"/>
      <c r="E293" s="239"/>
      <c r="F293" s="388">
        <f t="shared" si="294"/>
        <v>0</v>
      </c>
      <c r="G293" s="240"/>
      <c r="H293" s="239"/>
      <c r="I293" s="367">
        <f t="shared" si="295"/>
        <v>0</v>
      </c>
      <c r="J293" s="238"/>
      <c r="K293" s="239"/>
      <c r="L293" s="388">
        <f t="shared" si="296"/>
        <v>0</v>
      </c>
      <c r="M293" s="240"/>
      <c r="N293" s="239"/>
      <c r="O293" s="367">
        <f t="shared" si="297"/>
        <v>0</v>
      </c>
      <c r="P293" s="242"/>
      <c r="Q293" s="2"/>
    </row>
    <row r="294" spans="1:17" ht="12.75" hidden="1" thickTop="1" x14ac:dyDescent="0.25">
      <c r="A294" s="328" t="s">
        <v>312</v>
      </c>
      <c r="B294" s="329" t="s">
        <v>313</v>
      </c>
      <c r="C294" s="264">
        <f t="shared" si="239"/>
        <v>0</v>
      </c>
      <c r="D294" s="268"/>
      <c r="E294" s="269"/>
      <c r="F294" s="395">
        <f t="shared" si="294"/>
        <v>0</v>
      </c>
      <c r="G294" s="271"/>
      <c r="H294" s="269"/>
      <c r="I294" s="396">
        <f t="shared" si="295"/>
        <v>0</v>
      </c>
      <c r="J294" s="268"/>
      <c r="K294" s="269"/>
      <c r="L294" s="395">
        <f t="shared" si="296"/>
        <v>0</v>
      </c>
      <c r="M294" s="271"/>
      <c r="N294" s="269"/>
      <c r="O294" s="396">
        <f t="shared" si="297"/>
        <v>0</v>
      </c>
      <c r="P294" s="266"/>
      <c r="Q294" s="2"/>
    </row>
    <row r="295" spans="1:17" s="33" customFormat="1" ht="13.5" hidden="1" thickTop="1" thickBot="1" x14ac:dyDescent="0.3">
      <c r="A295" s="330" t="s">
        <v>314</v>
      </c>
      <c r="B295" s="330" t="s">
        <v>315</v>
      </c>
      <c r="C295" s="312">
        <f t="shared" si="239"/>
        <v>0</v>
      </c>
      <c r="D295" s="331"/>
      <c r="E295" s="332"/>
      <c r="F295" s="398">
        <f t="shared" si="294"/>
        <v>0</v>
      </c>
      <c r="G295" s="333"/>
      <c r="H295" s="332"/>
      <c r="I295" s="399">
        <f t="shared" si="295"/>
        <v>0</v>
      </c>
      <c r="J295" s="331"/>
      <c r="K295" s="332"/>
      <c r="L295" s="398">
        <f t="shared" si="296"/>
        <v>0</v>
      </c>
      <c r="M295" s="333"/>
      <c r="N295" s="332"/>
      <c r="O295" s="399">
        <f t="shared" si="297"/>
        <v>0</v>
      </c>
      <c r="P295" s="318"/>
      <c r="Q295" s="26"/>
    </row>
    <row r="296" spans="1:17" s="33" customFormat="1" ht="36.75" hidden="1" thickTop="1" x14ac:dyDescent="0.25">
      <c r="A296" s="326" t="s">
        <v>316</v>
      </c>
      <c r="B296" s="334" t="s">
        <v>317</v>
      </c>
      <c r="C296" s="319">
        <f>SUM(F296,I296,L296,O296)</f>
        <v>0</v>
      </c>
      <c r="D296" s="335"/>
      <c r="E296" s="336"/>
      <c r="F296" s="393">
        <f t="shared" si="294"/>
        <v>0</v>
      </c>
      <c r="G296" s="257"/>
      <c r="H296" s="86"/>
      <c r="I296" s="394">
        <f t="shared" si="295"/>
        <v>0</v>
      </c>
      <c r="J296" s="85"/>
      <c r="K296" s="86"/>
      <c r="L296" s="393">
        <f t="shared" si="296"/>
        <v>0</v>
      </c>
      <c r="M296" s="257"/>
      <c r="N296" s="86"/>
      <c r="O296" s="394">
        <f t="shared" si="297"/>
        <v>0</v>
      </c>
      <c r="P296" s="249"/>
      <c r="Q296" s="26"/>
    </row>
    <row r="297" spans="1:17" ht="12.75" hidden="1" thickTop="1" x14ac:dyDescent="0.25">
      <c r="A297" s="340"/>
      <c r="B297" s="341"/>
      <c r="C297" s="341"/>
      <c r="D297" s="341"/>
      <c r="E297" s="341"/>
      <c r="F297" s="341"/>
      <c r="G297" s="341"/>
      <c r="H297" s="341"/>
      <c r="I297" s="341"/>
      <c r="J297" s="341"/>
      <c r="K297" s="341"/>
      <c r="L297" s="341"/>
      <c r="M297" s="341"/>
      <c r="N297" s="341"/>
      <c r="O297" s="341"/>
      <c r="P297" s="342"/>
      <c r="Q297" s="2"/>
    </row>
    <row r="298" spans="1:17" ht="12.75" hidden="1" thickTop="1" x14ac:dyDescent="0.25">
      <c r="A298" s="340"/>
      <c r="B298" s="341"/>
      <c r="C298" s="341"/>
      <c r="D298" s="341"/>
      <c r="E298" s="341"/>
      <c r="F298" s="341"/>
      <c r="G298" s="341"/>
      <c r="H298" s="341"/>
      <c r="I298" s="341"/>
      <c r="J298" s="341"/>
      <c r="K298" s="341"/>
      <c r="L298" s="341"/>
      <c r="M298" s="341"/>
      <c r="N298" s="341"/>
      <c r="O298" s="341"/>
      <c r="P298" s="342"/>
      <c r="Q298" s="2"/>
    </row>
    <row r="299" spans="1:17" ht="12.75" hidden="1" thickTop="1" x14ac:dyDescent="0.25">
      <c r="A299" s="340"/>
      <c r="B299" s="341"/>
      <c r="C299" s="341"/>
      <c r="D299" s="341"/>
      <c r="E299" s="341"/>
      <c r="F299" s="341"/>
      <c r="G299" s="341"/>
      <c r="H299" s="341"/>
      <c r="I299" s="341"/>
      <c r="J299" s="341"/>
      <c r="K299" s="341"/>
      <c r="L299" s="341"/>
      <c r="M299" s="341"/>
      <c r="N299" s="341"/>
      <c r="O299" s="341"/>
      <c r="P299" s="342"/>
      <c r="Q299" s="2"/>
    </row>
    <row r="300" spans="1:17" ht="12.75" hidden="1" customHeight="1" x14ac:dyDescent="0.25">
      <c r="A300" s="340"/>
      <c r="B300" s="343"/>
      <c r="C300" s="341"/>
      <c r="D300" s="341"/>
      <c r="E300" s="341"/>
      <c r="F300" s="341"/>
      <c r="G300" s="341"/>
      <c r="H300" s="341"/>
      <c r="I300" s="341"/>
      <c r="J300" s="341"/>
      <c r="K300" s="341"/>
      <c r="L300" s="341"/>
      <c r="M300" s="341"/>
      <c r="N300" s="341"/>
      <c r="O300" s="341"/>
      <c r="P300" s="342"/>
      <c r="Q300" s="2"/>
    </row>
    <row r="301" spans="1:17" ht="12.75" hidden="1" thickTop="1" x14ac:dyDescent="0.25">
      <c r="A301" s="340"/>
      <c r="B301" s="341"/>
      <c r="C301" s="341"/>
      <c r="D301" s="341"/>
      <c r="E301" s="341"/>
      <c r="F301" s="341"/>
      <c r="G301" s="341"/>
      <c r="H301" s="341"/>
      <c r="I301" s="341"/>
      <c r="J301" s="341"/>
      <c r="K301" s="341"/>
      <c r="L301" s="341"/>
      <c r="M301" s="341"/>
      <c r="N301" s="341"/>
      <c r="O301" s="341"/>
      <c r="P301" s="342"/>
      <c r="Q301" s="2"/>
    </row>
    <row r="302" spans="1:17" ht="12.75" thickTop="1" x14ac:dyDescent="0.25">
      <c r="A302" s="1"/>
      <c r="B302" s="1"/>
      <c r="C302" s="1"/>
      <c r="D302" s="1"/>
      <c r="E302" s="1"/>
      <c r="F302" s="1"/>
      <c r="G302" s="1"/>
      <c r="H302" s="1"/>
      <c r="I302" s="1"/>
      <c r="J302" s="1"/>
      <c r="K302" s="1"/>
      <c r="L302" s="1"/>
      <c r="M302" s="1"/>
      <c r="N302" s="1"/>
      <c r="O302" s="1"/>
    </row>
    <row r="303" spans="1:17" x14ac:dyDescent="0.25">
      <c r="A303" s="1"/>
      <c r="B303" s="1"/>
      <c r="C303" s="1"/>
      <c r="D303" s="1"/>
      <c r="E303" s="1"/>
      <c r="F303" s="1"/>
      <c r="G303" s="1"/>
      <c r="H303" s="1"/>
      <c r="I303" s="1"/>
      <c r="J303" s="1"/>
      <c r="K303" s="1"/>
      <c r="L303" s="1"/>
      <c r="M303" s="1"/>
      <c r="N303" s="1"/>
      <c r="O303" s="1"/>
    </row>
    <row r="304" spans="1:17" x14ac:dyDescent="0.25">
      <c r="A304" s="1"/>
      <c r="B304" s="1"/>
      <c r="C304" s="1"/>
      <c r="D304" s="1"/>
      <c r="E304" s="1"/>
      <c r="F304" s="1"/>
      <c r="G304" s="1"/>
      <c r="H304" s="1"/>
      <c r="I304" s="1"/>
      <c r="J304" s="1"/>
      <c r="K304" s="1"/>
      <c r="L304" s="1"/>
      <c r="M304" s="1"/>
      <c r="N304" s="1"/>
      <c r="O304" s="1"/>
    </row>
    <row r="305" spans="1:15" x14ac:dyDescent="0.25">
      <c r="A305" s="1"/>
      <c r="B305" s="1"/>
      <c r="C305" s="1"/>
      <c r="D305" s="1"/>
      <c r="E305" s="1"/>
      <c r="F305" s="1"/>
      <c r="G305" s="1"/>
      <c r="H305" s="1"/>
      <c r="I305" s="1"/>
      <c r="J305" s="1"/>
      <c r="K305" s="1"/>
      <c r="L305" s="1"/>
      <c r="M305" s="1"/>
      <c r="N305" s="1"/>
      <c r="O305" s="1"/>
    </row>
    <row r="306" spans="1:15" x14ac:dyDescent="0.25">
      <c r="A306" s="1"/>
      <c r="B306" s="1"/>
      <c r="C306" s="1"/>
      <c r="D306" s="1"/>
      <c r="E306" s="1"/>
      <c r="F306" s="1"/>
      <c r="G306" s="1"/>
      <c r="H306" s="1"/>
      <c r="I306" s="1"/>
      <c r="J306" s="1"/>
      <c r="K306" s="1"/>
      <c r="L306" s="1"/>
      <c r="M306" s="1"/>
      <c r="N306" s="1"/>
      <c r="O306" s="1"/>
    </row>
    <row r="307" spans="1:15" x14ac:dyDescent="0.25">
      <c r="A307" s="1"/>
      <c r="B307" s="1"/>
      <c r="C307" s="1"/>
      <c r="D307" s="1"/>
      <c r="E307" s="1"/>
      <c r="F307" s="1"/>
      <c r="G307" s="1"/>
      <c r="H307" s="1"/>
      <c r="I307" s="1"/>
      <c r="J307" s="1"/>
      <c r="K307" s="1"/>
      <c r="L307" s="1"/>
      <c r="M307" s="1"/>
      <c r="N307" s="1"/>
      <c r="O307" s="1"/>
    </row>
    <row r="308" spans="1:15" x14ac:dyDescent="0.25">
      <c r="A308" s="1"/>
      <c r="B308" s="1"/>
      <c r="C308" s="1"/>
      <c r="D308" s="1"/>
      <c r="E308" s="1"/>
      <c r="F308" s="1"/>
      <c r="G308" s="1"/>
      <c r="H308" s="1"/>
      <c r="I308" s="1"/>
      <c r="J308" s="1"/>
      <c r="K308" s="1"/>
      <c r="L308" s="1"/>
      <c r="M308" s="1"/>
      <c r="N308" s="1"/>
      <c r="O308" s="1"/>
    </row>
    <row r="309" spans="1:15" x14ac:dyDescent="0.25">
      <c r="A309" s="1"/>
      <c r="B309" s="1"/>
      <c r="C309" s="1"/>
      <c r="D309" s="1"/>
      <c r="E309" s="1"/>
      <c r="F309" s="1"/>
      <c r="G309" s="1"/>
      <c r="H309" s="1"/>
      <c r="I309" s="1"/>
      <c r="J309" s="1"/>
      <c r="K309" s="1"/>
      <c r="L309" s="1"/>
      <c r="M309" s="1"/>
      <c r="N309" s="1"/>
      <c r="O309" s="1"/>
    </row>
    <row r="310" spans="1:15" x14ac:dyDescent="0.25">
      <c r="A310" s="1"/>
      <c r="B310" s="1"/>
      <c r="C310" s="1"/>
      <c r="D310" s="1"/>
      <c r="E310" s="1"/>
      <c r="F310" s="1"/>
      <c r="G310" s="1"/>
      <c r="H310" s="1"/>
      <c r="I310" s="1"/>
      <c r="J310" s="1"/>
      <c r="K310" s="1"/>
      <c r="L310" s="1"/>
      <c r="M310" s="1"/>
      <c r="N310" s="1"/>
      <c r="O310" s="1"/>
    </row>
    <row r="311" spans="1:15" x14ac:dyDescent="0.25">
      <c r="A311" s="1"/>
      <c r="B311" s="1"/>
      <c r="C311" s="1"/>
      <c r="D311" s="1"/>
      <c r="E311" s="1"/>
      <c r="F311" s="1"/>
      <c r="G311" s="1"/>
      <c r="H311" s="1"/>
      <c r="I311" s="1"/>
      <c r="J311" s="1"/>
      <c r="K311" s="1"/>
      <c r="L311" s="1"/>
      <c r="M311" s="1"/>
      <c r="N311" s="1"/>
      <c r="O311" s="1"/>
    </row>
    <row r="312" spans="1:15" x14ac:dyDescent="0.25">
      <c r="A312" s="1"/>
      <c r="B312" s="1"/>
      <c r="C312" s="1"/>
      <c r="D312" s="1"/>
      <c r="E312" s="1"/>
      <c r="F312" s="1"/>
      <c r="G312" s="1"/>
      <c r="H312" s="1"/>
      <c r="I312" s="1"/>
      <c r="J312" s="1"/>
      <c r="K312" s="1"/>
      <c r="L312" s="1"/>
      <c r="M312" s="1"/>
      <c r="N312" s="1"/>
      <c r="O312" s="1"/>
    </row>
    <row r="313" spans="1:15" x14ac:dyDescent="0.25">
      <c r="A313" s="1"/>
      <c r="B313" s="1"/>
      <c r="C313" s="1"/>
      <c r="D313" s="1"/>
      <c r="E313" s="1"/>
      <c r="F313" s="1"/>
      <c r="G313" s="1"/>
      <c r="H313" s="1"/>
      <c r="I313" s="1"/>
      <c r="J313" s="1"/>
      <c r="K313" s="1"/>
      <c r="L313" s="1"/>
      <c r="M313" s="1"/>
      <c r="N313" s="1"/>
      <c r="O313" s="1"/>
    </row>
    <row r="314" spans="1:15" x14ac:dyDescent="0.25">
      <c r="A314" s="1"/>
      <c r="B314" s="1"/>
      <c r="C314" s="1"/>
      <c r="D314" s="1"/>
      <c r="E314" s="1"/>
      <c r="F314" s="1"/>
      <c r="G314" s="1"/>
      <c r="H314" s="1"/>
      <c r="I314" s="1"/>
      <c r="J314" s="1"/>
      <c r="K314" s="1"/>
      <c r="L314" s="1"/>
      <c r="M314" s="1"/>
      <c r="N314" s="1"/>
      <c r="O314" s="1"/>
    </row>
    <row r="315" spans="1:15" x14ac:dyDescent="0.25">
      <c r="A315" s="1"/>
      <c r="B315" s="1"/>
      <c r="C315" s="1"/>
      <c r="D315" s="1"/>
      <c r="E315" s="1"/>
      <c r="F315" s="1"/>
      <c r="G315" s="1"/>
      <c r="H315" s="1"/>
      <c r="I315" s="1"/>
      <c r="J315" s="1"/>
      <c r="K315" s="1"/>
      <c r="L315" s="1"/>
      <c r="M315" s="1"/>
      <c r="N315" s="1"/>
      <c r="O315" s="1"/>
    </row>
    <row r="316" spans="1:15" x14ac:dyDescent="0.25">
      <c r="A316" s="1"/>
      <c r="B316" s="1"/>
      <c r="C316" s="1"/>
      <c r="D316" s="1"/>
      <c r="E316" s="1"/>
      <c r="F316" s="1"/>
      <c r="G316" s="1"/>
      <c r="H316" s="1"/>
      <c r="I316" s="1"/>
      <c r="J316" s="1"/>
      <c r="K316" s="1"/>
      <c r="L316" s="1"/>
      <c r="M316" s="1"/>
      <c r="N316" s="1"/>
      <c r="O316" s="1"/>
    </row>
    <row r="317" spans="1:15" x14ac:dyDescent="0.25">
      <c r="A317" s="1"/>
      <c r="B317" s="1"/>
      <c r="C317" s="1"/>
      <c r="D317" s="1"/>
      <c r="E317" s="1"/>
      <c r="F317" s="1"/>
      <c r="G317" s="1"/>
      <c r="H317" s="1"/>
      <c r="I317" s="1"/>
      <c r="J317" s="1"/>
      <c r="K317" s="1"/>
      <c r="L317" s="1"/>
      <c r="M317" s="1"/>
      <c r="N317" s="1"/>
      <c r="O317" s="1"/>
    </row>
    <row r="318" spans="1:15" x14ac:dyDescent="0.25">
      <c r="A318" s="1"/>
      <c r="B318" s="1"/>
      <c r="C318" s="1"/>
      <c r="D318" s="1"/>
      <c r="E318" s="1"/>
      <c r="F318" s="1"/>
      <c r="G318" s="1"/>
      <c r="H318" s="1"/>
      <c r="I318" s="1"/>
      <c r="J318" s="1"/>
      <c r="K318" s="1"/>
      <c r="L318" s="1"/>
      <c r="M318" s="1"/>
      <c r="N318" s="1"/>
      <c r="O318" s="1"/>
    </row>
    <row r="319" spans="1:15" x14ac:dyDescent="0.25">
      <c r="A319" s="1"/>
      <c r="B319" s="1"/>
      <c r="C319" s="1"/>
      <c r="D319" s="1"/>
      <c r="E319" s="1"/>
      <c r="F319" s="1"/>
      <c r="G319" s="1"/>
      <c r="H319" s="1"/>
      <c r="I319" s="1"/>
      <c r="J319" s="1"/>
      <c r="K319" s="1"/>
      <c r="L319" s="1"/>
      <c r="M319" s="1"/>
      <c r="N319" s="1"/>
      <c r="O319" s="1"/>
    </row>
  </sheetData>
  <sheetProtection algorithmName="SHA-512" hashValue="fAk1KfUuSldW93d1/pPr1QoIKcKIZ7m9heWBqErDL2rJQT/oVrqHmXur6O9z/3U1+sTPUTMxady+U8S3Sk7XeA==" saltValue="DiN1uZ4RM16sNcHoklzACQ==" spinCount="100000" sheet="1" objects="1" scenarios="1" formatCells="0" formatColumns="0" formatRows="0"/>
  <autoFilter ref="A18:P296">
    <filterColumn colId="2">
      <filters blank="1">
        <filter val="233 337"/>
        <filter val="294 518"/>
        <filter val="61 181"/>
      </filters>
    </filterColumn>
  </autoFilter>
  <mergeCells count="32">
    <mergeCell ref="A285:B285"/>
    <mergeCell ref="A286:B286"/>
    <mergeCell ref="I16:I17"/>
    <mergeCell ref="J16:J17"/>
    <mergeCell ref="K16:K17"/>
    <mergeCell ref="C13:P13"/>
    <mergeCell ref="A15:A17"/>
    <mergeCell ref="B15:B17"/>
    <mergeCell ref="C15:O15"/>
    <mergeCell ref="C16:C17"/>
    <mergeCell ref="D16:D17"/>
    <mergeCell ref="E16:E17"/>
    <mergeCell ref="F16:F17"/>
    <mergeCell ref="G16:G17"/>
    <mergeCell ref="H16:H17"/>
    <mergeCell ref="O16:O17"/>
    <mergeCell ref="P16:P17"/>
    <mergeCell ref="L16:L17"/>
    <mergeCell ref="M16:M17"/>
    <mergeCell ref="N16:N17"/>
    <mergeCell ref="C12:P12"/>
    <mergeCell ref="A1:O1"/>
    <mergeCell ref="A2:P2"/>
    <mergeCell ref="C3:P3"/>
    <mergeCell ref="C4:P4"/>
    <mergeCell ref="C5:P5"/>
    <mergeCell ref="C6:P6"/>
    <mergeCell ref="C7:P7"/>
    <mergeCell ref="C8:P8"/>
    <mergeCell ref="C9:P9"/>
    <mergeCell ref="C10:P10"/>
    <mergeCell ref="C11:P11"/>
  </mergeCells>
  <pageMargins left="0.98425196850393704" right="0.39370078740157483" top="0.59055118110236227" bottom="0.39370078740157483" header="0.23622047244094491" footer="0.23622047244094491"/>
  <pageSetup paperSize="9" scale="70" fitToHeight="0" orientation="portrait" verticalDpi="4294967294" r:id="rId1"/>
  <headerFooter differentFirst="1">
    <oddFooter>&amp;L&amp;"Times New Roman,Regular"&amp;9&amp;D; &amp;T&amp;R&amp;"Times New Roman,Regular"&amp;9&amp;P (&amp;N)</oddFooter>
    <firstHeader xml:space="preserve">&amp;R&amp;"Times New Roman,Regular"&amp;9
86.pielikums Jūrmalas pilsētas domes
2017.gada 14.septembra saistošajiem noteikumiem Nr.27
(protokols Nr.17, 6.punkts)
 </firstHeader>
    <firstFooter>&amp;L&amp;9&amp;D; &amp;T&amp;R&amp;9&amp;P (&amp;N)</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Q320"/>
  <sheetViews>
    <sheetView showGridLines="0" view="pageLayout" zoomScaleNormal="100" workbookViewId="0">
      <selection activeCell="T4" sqref="T4:T5"/>
    </sheetView>
  </sheetViews>
  <sheetFormatPr defaultRowHeight="12" outlineLevelCol="1" x14ac:dyDescent="0.25"/>
  <cols>
    <col min="1" max="1" width="10.42578125" style="347" customWidth="1"/>
    <col min="2" max="2" width="36.140625" style="347" customWidth="1"/>
    <col min="3" max="3" width="8" style="347" customWidth="1"/>
    <col min="4" max="4" width="7.85546875" style="347" hidden="1" customWidth="1" outlineLevel="1"/>
    <col min="5" max="5" width="8.7109375" style="347" hidden="1" customWidth="1" outlineLevel="1"/>
    <col min="6" max="6" width="8.140625" style="347" customWidth="1" collapsed="1"/>
    <col min="7" max="7" width="11" style="347" hidden="1" customWidth="1" outlineLevel="1"/>
    <col min="8" max="8" width="9.42578125" style="347" hidden="1" customWidth="1" outlineLevel="1"/>
    <col min="9" max="9" width="8.7109375" style="347" customWidth="1" collapsed="1"/>
    <col min="10" max="10" width="8.7109375" style="347" hidden="1" customWidth="1" outlineLevel="1"/>
    <col min="11" max="11" width="8.28515625" style="347" hidden="1" customWidth="1" outlineLevel="1"/>
    <col min="12" max="12" width="7.5703125" style="347" customWidth="1" collapsed="1"/>
    <col min="13" max="14" width="8.7109375" style="347" hidden="1" customWidth="1" outlineLevel="1"/>
    <col min="15" max="15" width="7.5703125" style="347" customWidth="1" collapsed="1"/>
    <col min="16" max="16" width="30" style="1" hidden="1" customWidth="1" outlineLevel="1"/>
    <col min="17" max="17" width="9.140625" style="1" collapsed="1"/>
    <col min="18" max="16384" width="9.140625" style="1"/>
  </cols>
  <sheetData>
    <row r="1" spans="1:17" x14ac:dyDescent="0.25">
      <c r="A1" s="744" t="s">
        <v>771</v>
      </c>
      <c r="B1" s="744"/>
      <c r="C1" s="744"/>
      <c r="D1" s="744"/>
      <c r="E1" s="744"/>
      <c r="F1" s="744"/>
      <c r="G1" s="744"/>
      <c r="H1" s="744"/>
      <c r="I1" s="744"/>
      <c r="J1" s="744"/>
      <c r="K1" s="744"/>
      <c r="L1" s="744"/>
      <c r="M1" s="744"/>
      <c r="N1" s="744"/>
      <c r="O1" s="744"/>
    </row>
    <row r="2" spans="1:17" ht="35.25" customHeight="1" x14ac:dyDescent="0.25">
      <c r="A2" s="745" t="s">
        <v>3</v>
      </c>
      <c r="B2" s="746"/>
      <c r="C2" s="746"/>
      <c r="D2" s="746"/>
      <c r="E2" s="746"/>
      <c r="F2" s="746"/>
      <c r="G2" s="746"/>
      <c r="H2" s="746"/>
      <c r="I2" s="746"/>
      <c r="J2" s="746"/>
      <c r="K2" s="746"/>
      <c r="L2" s="746"/>
      <c r="M2" s="746"/>
      <c r="N2" s="746"/>
      <c r="O2" s="746"/>
      <c r="P2" s="747"/>
      <c r="Q2" s="2"/>
    </row>
    <row r="3" spans="1:17" ht="12.75" customHeight="1" x14ac:dyDescent="0.25">
      <c r="A3" s="3" t="s">
        <v>0</v>
      </c>
      <c r="B3" s="4"/>
      <c r="C3" s="748" t="s">
        <v>329</v>
      </c>
      <c r="D3" s="748"/>
      <c r="E3" s="748"/>
      <c r="F3" s="748"/>
      <c r="G3" s="748"/>
      <c r="H3" s="748"/>
      <c r="I3" s="748"/>
      <c r="J3" s="748"/>
      <c r="K3" s="748"/>
      <c r="L3" s="748"/>
      <c r="M3" s="748"/>
      <c r="N3" s="748"/>
      <c r="O3" s="748"/>
      <c r="P3" s="749"/>
      <c r="Q3" s="2"/>
    </row>
    <row r="4" spans="1:17" ht="12.75" customHeight="1" x14ac:dyDescent="0.25">
      <c r="A4" s="3" t="s">
        <v>1</v>
      </c>
      <c r="B4" s="4"/>
      <c r="C4" s="748" t="s">
        <v>330</v>
      </c>
      <c r="D4" s="748"/>
      <c r="E4" s="748"/>
      <c r="F4" s="748"/>
      <c r="G4" s="748"/>
      <c r="H4" s="748"/>
      <c r="I4" s="748"/>
      <c r="J4" s="748"/>
      <c r="K4" s="748"/>
      <c r="L4" s="748"/>
      <c r="M4" s="748"/>
      <c r="N4" s="748"/>
      <c r="O4" s="748"/>
      <c r="P4" s="749"/>
      <c r="Q4" s="2"/>
    </row>
    <row r="5" spans="1:17" ht="12.75" customHeight="1" x14ac:dyDescent="0.25">
      <c r="A5" s="5" t="s">
        <v>4</v>
      </c>
      <c r="B5" s="6"/>
      <c r="C5" s="723" t="s">
        <v>331</v>
      </c>
      <c r="D5" s="723"/>
      <c r="E5" s="723"/>
      <c r="F5" s="723"/>
      <c r="G5" s="723"/>
      <c r="H5" s="723"/>
      <c r="I5" s="723"/>
      <c r="J5" s="723"/>
      <c r="K5" s="723"/>
      <c r="L5" s="723"/>
      <c r="M5" s="723"/>
      <c r="N5" s="723"/>
      <c r="O5" s="723"/>
      <c r="P5" s="724"/>
      <c r="Q5" s="2"/>
    </row>
    <row r="6" spans="1:17" ht="12.75" customHeight="1" x14ac:dyDescent="0.25">
      <c r="A6" s="5" t="s">
        <v>5</v>
      </c>
      <c r="B6" s="6"/>
      <c r="C6" s="723" t="s">
        <v>476</v>
      </c>
      <c r="D6" s="723"/>
      <c r="E6" s="723"/>
      <c r="F6" s="723"/>
      <c r="G6" s="723"/>
      <c r="H6" s="723"/>
      <c r="I6" s="723"/>
      <c r="J6" s="723"/>
      <c r="K6" s="723"/>
      <c r="L6" s="723"/>
      <c r="M6" s="723"/>
      <c r="N6" s="723"/>
      <c r="O6" s="723"/>
      <c r="P6" s="724"/>
      <c r="Q6" s="2"/>
    </row>
    <row r="7" spans="1:17" ht="24.75" customHeight="1" x14ac:dyDescent="0.25">
      <c r="A7" s="5" t="s">
        <v>6</v>
      </c>
      <c r="B7" s="6"/>
      <c r="C7" s="748" t="s">
        <v>772</v>
      </c>
      <c r="D7" s="748"/>
      <c r="E7" s="748"/>
      <c r="F7" s="748"/>
      <c r="G7" s="748"/>
      <c r="H7" s="748"/>
      <c r="I7" s="748"/>
      <c r="J7" s="748"/>
      <c r="K7" s="748"/>
      <c r="L7" s="748"/>
      <c r="M7" s="748"/>
      <c r="N7" s="748"/>
      <c r="O7" s="748"/>
      <c r="P7" s="749"/>
      <c r="Q7" s="2"/>
    </row>
    <row r="8" spans="1:17" ht="12.75" customHeight="1" x14ac:dyDescent="0.25">
      <c r="A8" s="7" t="s">
        <v>7</v>
      </c>
      <c r="B8" s="6"/>
      <c r="C8" s="750"/>
      <c r="D8" s="750"/>
      <c r="E8" s="750"/>
      <c r="F8" s="750"/>
      <c r="G8" s="750"/>
      <c r="H8" s="750"/>
      <c r="I8" s="750"/>
      <c r="J8" s="750"/>
      <c r="K8" s="750"/>
      <c r="L8" s="750"/>
      <c r="M8" s="750"/>
      <c r="N8" s="750"/>
      <c r="O8" s="750"/>
      <c r="P8" s="751"/>
      <c r="Q8" s="2"/>
    </row>
    <row r="9" spans="1:17" ht="12.75" customHeight="1" x14ac:dyDescent="0.25">
      <c r="A9" s="5"/>
      <c r="B9" s="6" t="s">
        <v>8</v>
      </c>
      <c r="C9" s="723" t="s">
        <v>334</v>
      </c>
      <c r="D9" s="723"/>
      <c r="E9" s="723"/>
      <c r="F9" s="723"/>
      <c r="G9" s="723"/>
      <c r="H9" s="723"/>
      <c r="I9" s="723"/>
      <c r="J9" s="723"/>
      <c r="K9" s="723"/>
      <c r="L9" s="723"/>
      <c r="M9" s="723"/>
      <c r="N9" s="723"/>
      <c r="O9" s="723"/>
      <c r="P9" s="724"/>
      <c r="Q9" s="2"/>
    </row>
    <row r="10" spans="1:17" ht="12.75" customHeight="1" x14ac:dyDescent="0.25">
      <c r="A10" s="5"/>
      <c r="B10" s="6" t="s">
        <v>9</v>
      </c>
      <c r="C10" s="723"/>
      <c r="D10" s="723"/>
      <c r="E10" s="723"/>
      <c r="F10" s="723"/>
      <c r="G10" s="723"/>
      <c r="H10" s="723"/>
      <c r="I10" s="723"/>
      <c r="J10" s="723"/>
      <c r="K10" s="723"/>
      <c r="L10" s="723"/>
      <c r="M10" s="723"/>
      <c r="N10" s="723"/>
      <c r="O10" s="723"/>
      <c r="P10" s="724"/>
      <c r="Q10" s="2"/>
    </row>
    <row r="11" spans="1:17" ht="12.75" customHeight="1" x14ac:dyDescent="0.25">
      <c r="A11" s="5"/>
      <c r="B11" s="6" t="s">
        <v>10</v>
      </c>
      <c r="C11" s="750"/>
      <c r="D11" s="750"/>
      <c r="E11" s="750"/>
      <c r="F11" s="750"/>
      <c r="G11" s="750"/>
      <c r="H11" s="750"/>
      <c r="I11" s="750"/>
      <c r="J11" s="750"/>
      <c r="K11" s="750"/>
      <c r="L11" s="750"/>
      <c r="M11" s="750"/>
      <c r="N11" s="750"/>
      <c r="O11" s="750"/>
      <c r="P11" s="751"/>
      <c r="Q11" s="2"/>
    </row>
    <row r="12" spans="1:17" ht="12.75" customHeight="1" x14ac:dyDescent="0.25">
      <c r="A12" s="5"/>
      <c r="B12" s="6" t="s">
        <v>11</v>
      </c>
      <c r="C12" s="723"/>
      <c r="D12" s="723"/>
      <c r="E12" s="723"/>
      <c r="F12" s="723"/>
      <c r="G12" s="723"/>
      <c r="H12" s="723"/>
      <c r="I12" s="723"/>
      <c r="J12" s="723"/>
      <c r="K12" s="723"/>
      <c r="L12" s="723"/>
      <c r="M12" s="723"/>
      <c r="N12" s="723"/>
      <c r="O12" s="723"/>
      <c r="P12" s="724"/>
      <c r="Q12" s="2"/>
    </row>
    <row r="13" spans="1:17" ht="12.75" customHeight="1" x14ac:dyDescent="0.25">
      <c r="A13" s="5"/>
      <c r="B13" s="6" t="s">
        <v>12</v>
      </c>
      <c r="C13" s="723"/>
      <c r="D13" s="723"/>
      <c r="E13" s="723"/>
      <c r="F13" s="723"/>
      <c r="G13" s="723"/>
      <c r="H13" s="723"/>
      <c r="I13" s="723"/>
      <c r="J13" s="723"/>
      <c r="K13" s="723"/>
      <c r="L13" s="723"/>
      <c r="M13" s="723"/>
      <c r="N13" s="723"/>
      <c r="O13" s="723"/>
      <c r="P13" s="724"/>
      <c r="Q13" s="2"/>
    </row>
    <row r="14" spans="1:17" ht="12.75" customHeight="1" x14ac:dyDescent="0.25">
      <c r="A14" s="8"/>
      <c r="B14" s="9"/>
      <c r="C14" s="10"/>
      <c r="D14" s="10"/>
      <c r="E14" s="10"/>
      <c r="F14" s="10"/>
      <c r="G14" s="10"/>
      <c r="H14" s="10"/>
      <c r="I14" s="10"/>
      <c r="J14" s="10"/>
      <c r="K14" s="10"/>
      <c r="L14" s="10"/>
      <c r="M14" s="10"/>
      <c r="N14" s="10"/>
      <c r="O14" s="10"/>
      <c r="P14" s="11"/>
      <c r="Q14" s="2"/>
    </row>
    <row r="15" spans="1:17" s="14" customFormat="1" ht="12.75" customHeight="1" x14ac:dyDescent="0.25">
      <c r="A15" s="725" t="s">
        <v>13</v>
      </c>
      <c r="B15" s="728" t="s">
        <v>14</v>
      </c>
      <c r="C15" s="730" t="s">
        <v>15</v>
      </c>
      <c r="D15" s="731"/>
      <c r="E15" s="731"/>
      <c r="F15" s="731"/>
      <c r="G15" s="731"/>
      <c r="H15" s="731"/>
      <c r="I15" s="731"/>
      <c r="J15" s="731"/>
      <c r="K15" s="731"/>
      <c r="L15" s="731"/>
      <c r="M15" s="731"/>
      <c r="N15" s="731"/>
      <c r="O15" s="731"/>
      <c r="P15" s="630"/>
      <c r="Q15" s="13"/>
    </row>
    <row r="16" spans="1:17" s="14" customFormat="1" ht="12.75" customHeight="1" x14ac:dyDescent="0.25">
      <c r="A16" s="726"/>
      <c r="B16" s="729"/>
      <c r="C16" s="732" t="s">
        <v>16</v>
      </c>
      <c r="D16" s="719" t="s">
        <v>17</v>
      </c>
      <c r="E16" s="734" t="s">
        <v>18</v>
      </c>
      <c r="F16" s="736" t="s">
        <v>19</v>
      </c>
      <c r="G16" s="738" t="s">
        <v>20</v>
      </c>
      <c r="H16" s="734" t="s">
        <v>21</v>
      </c>
      <c r="I16" s="717" t="s">
        <v>22</v>
      </c>
      <c r="J16" s="719" t="s">
        <v>23</v>
      </c>
      <c r="K16" s="721" t="s">
        <v>24</v>
      </c>
      <c r="L16" s="740" t="s">
        <v>25</v>
      </c>
      <c r="M16" s="742" t="s">
        <v>26</v>
      </c>
      <c r="N16" s="721" t="s">
        <v>27</v>
      </c>
      <c r="O16" s="734" t="s">
        <v>28</v>
      </c>
      <c r="P16" s="726" t="s">
        <v>2</v>
      </c>
      <c r="Q16" s="13"/>
    </row>
    <row r="17" spans="1:17" s="16" customFormat="1" ht="66" customHeight="1" thickBot="1" x14ac:dyDescent="0.3">
      <c r="A17" s="727"/>
      <c r="B17" s="729"/>
      <c r="C17" s="733"/>
      <c r="D17" s="720"/>
      <c r="E17" s="735"/>
      <c r="F17" s="737"/>
      <c r="G17" s="739"/>
      <c r="H17" s="735"/>
      <c r="I17" s="718"/>
      <c r="J17" s="720"/>
      <c r="K17" s="722"/>
      <c r="L17" s="741"/>
      <c r="M17" s="743"/>
      <c r="N17" s="722"/>
      <c r="O17" s="735"/>
      <c r="P17" s="727"/>
      <c r="Q17" s="15"/>
    </row>
    <row r="18" spans="1:17" s="16" customFormat="1" ht="9.75" customHeight="1" thickTop="1" x14ac:dyDescent="0.25">
      <c r="A18" s="17" t="s">
        <v>29</v>
      </c>
      <c r="B18" s="17">
        <v>2</v>
      </c>
      <c r="C18" s="18">
        <v>3</v>
      </c>
      <c r="D18" s="19">
        <v>4</v>
      </c>
      <c r="E18" s="23">
        <v>5</v>
      </c>
      <c r="F18" s="17">
        <v>6</v>
      </c>
      <c r="G18" s="22">
        <v>7</v>
      </c>
      <c r="H18" s="23">
        <v>8</v>
      </c>
      <c r="I18" s="17">
        <v>9</v>
      </c>
      <c r="J18" s="19">
        <v>10</v>
      </c>
      <c r="K18" s="20">
        <v>11</v>
      </c>
      <c r="L18" s="21">
        <v>12</v>
      </c>
      <c r="M18" s="22">
        <v>13</v>
      </c>
      <c r="N18" s="20">
        <v>14</v>
      </c>
      <c r="O18" s="23">
        <v>15</v>
      </c>
      <c r="P18" s="17">
        <v>16</v>
      </c>
      <c r="Q18" s="15"/>
    </row>
    <row r="19" spans="1:17" s="33" customFormat="1" x14ac:dyDescent="0.25">
      <c r="A19" s="24"/>
      <c r="B19" s="25" t="s">
        <v>30</v>
      </c>
      <c r="C19" s="26"/>
      <c r="D19" s="27"/>
      <c r="E19" s="31"/>
      <c r="F19" s="32"/>
      <c r="G19" s="30"/>
      <c r="H19" s="31"/>
      <c r="I19" s="32"/>
      <c r="J19" s="27"/>
      <c r="K19" s="28"/>
      <c r="L19" s="29"/>
      <c r="M19" s="30"/>
      <c r="N19" s="28"/>
      <c r="O19" s="31"/>
      <c r="P19" s="32"/>
      <c r="Q19" s="26"/>
    </row>
    <row r="20" spans="1:17" s="33" customFormat="1" ht="12.75" thickBot="1" x14ac:dyDescent="0.3">
      <c r="A20" s="34"/>
      <c r="B20" s="35" t="s">
        <v>31</v>
      </c>
      <c r="C20" s="36">
        <f>SUM(F20,I20,L20,O20)</f>
        <v>885407</v>
      </c>
      <c r="D20" s="37">
        <f>SUM(D21,D24,D25,D41,D42)</f>
        <v>857802</v>
      </c>
      <c r="E20" s="41">
        <f>SUM(E21,E24,E25,E41,E42)</f>
        <v>27605</v>
      </c>
      <c r="F20" s="355">
        <f>SUM(F21,F24,F25,F41,F42)</f>
        <v>885407</v>
      </c>
      <c r="G20" s="40">
        <f>SUM(G21,G24,G42)</f>
        <v>0</v>
      </c>
      <c r="H20" s="41">
        <f t="shared" ref="H20:I20" si="0">SUM(H21,H24,H42)</f>
        <v>0</v>
      </c>
      <c r="I20" s="355">
        <f t="shared" si="0"/>
        <v>0</v>
      </c>
      <c r="J20" s="37">
        <f>SUM(J21,J26,J42)</f>
        <v>0</v>
      </c>
      <c r="K20" s="38">
        <f t="shared" ref="K20:L20" si="1">SUM(K21,K26,K42)</f>
        <v>0</v>
      </c>
      <c r="L20" s="39">
        <f t="shared" si="1"/>
        <v>0</v>
      </c>
      <c r="M20" s="40">
        <f>SUM(M21,M44)</f>
        <v>0</v>
      </c>
      <c r="N20" s="38">
        <f t="shared" ref="N20:O20" si="2">SUM(N21,N44)</f>
        <v>0</v>
      </c>
      <c r="O20" s="41">
        <f t="shared" si="2"/>
        <v>0</v>
      </c>
      <c r="P20" s="42"/>
      <c r="Q20" s="26"/>
    </row>
    <row r="21" spans="1:17" ht="12.75" hidden="1" thickTop="1" x14ac:dyDescent="0.25">
      <c r="A21" s="43"/>
      <c r="B21" s="44" t="s">
        <v>32</v>
      </c>
      <c r="C21" s="45">
        <f t="shared" ref="C21" si="3">SUM(F21,I21,L21,O21)</f>
        <v>0</v>
      </c>
      <c r="D21" s="46">
        <f>SUM(D22:D23)</f>
        <v>0</v>
      </c>
      <c r="E21" s="47">
        <f t="shared" ref="E21" si="4">SUM(E22:E23)</f>
        <v>0</v>
      </c>
      <c r="F21" s="48">
        <f>SUM(F22:F23)</f>
        <v>0</v>
      </c>
      <c r="G21" s="49">
        <f t="shared" ref="G21:O21" si="5">SUM(G22:G23)</f>
        <v>0</v>
      </c>
      <c r="H21" s="47">
        <f t="shared" si="5"/>
        <v>0</v>
      </c>
      <c r="I21" s="50">
        <f t="shared" si="5"/>
        <v>0</v>
      </c>
      <c r="J21" s="46">
        <f t="shared" si="5"/>
        <v>0</v>
      </c>
      <c r="K21" s="47">
        <f t="shared" si="5"/>
        <v>0</v>
      </c>
      <c r="L21" s="48">
        <f t="shared" si="5"/>
        <v>0</v>
      </c>
      <c r="M21" s="49">
        <f>SUM(M22:M23)</f>
        <v>0</v>
      </c>
      <c r="N21" s="47">
        <f t="shared" si="5"/>
        <v>0</v>
      </c>
      <c r="O21" s="50">
        <f t="shared" si="5"/>
        <v>0</v>
      </c>
      <c r="P21" s="51"/>
      <c r="Q21" s="2"/>
    </row>
    <row r="22" spans="1:17" ht="12.75" hidden="1" thickTop="1" x14ac:dyDescent="0.25">
      <c r="A22" s="52"/>
      <c r="B22" s="53" t="s">
        <v>33</v>
      </c>
      <c r="C22" s="54">
        <f>SUM(F22,I22,L22,O22)</f>
        <v>0</v>
      </c>
      <c r="D22" s="55"/>
      <c r="E22" s="56"/>
      <c r="F22" s="57">
        <f>D22+E22</f>
        <v>0</v>
      </c>
      <c r="G22" s="58"/>
      <c r="H22" s="56"/>
      <c r="I22" s="59">
        <f>G22+H22</f>
        <v>0</v>
      </c>
      <c r="J22" s="55"/>
      <c r="K22" s="56"/>
      <c r="L22" s="57">
        <f>J22+K22</f>
        <v>0</v>
      </c>
      <c r="M22" s="58"/>
      <c r="N22" s="56"/>
      <c r="O22" s="59">
        <f t="shared" ref="O22" si="6">M22+N22</f>
        <v>0</v>
      </c>
      <c r="P22" s="60"/>
      <c r="Q22" s="2"/>
    </row>
    <row r="23" spans="1:17" ht="12.75" hidden="1" thickTop="1" x14ac:dyDescent="0.25">
      <c r="A23" s="61"/>
      <c r="B23" s="62" t="s">
        <v>34</v>
      </c>
      <c r="C23" s="63">
        <f t="shared" ref="C23" si="7">SUM(F23,I23,L23,O23)</f>
        <v>0</v>
      </c>
      <c r="D23" s="64"/>
      <c r="E23" s="65"/>
      <c r="F23" s="66">
        <f t="shared" ref="F23:F24" si="8">D23+E23</f>
        <v>0</v>
      </c>
      <c r="G23" s="67"/>
      <c r="H23" s="65"/>
      <c r="I23" s="68">
        <f>G23+H23</f>
        <v>0</v>
      </c>
      <c r="J23" s="64"/>
      <c r="K23" s="65"/>
      <c r="L23" s="66">
        <f>J23+K23</f>
        <v>0</v>
      </c>
      <c r="M23" s="67"/>
      <c r="N23" s="65"/>
      <c r="O23" s="68">
        <f>M23+N23</f>
        <v>0</v>
      </c>
      <c r="P23" s="69"/>
      <c r="Q23" s="2"/>
    </row>
    <row r="24" spans="1:17" s="33" customFormat="1" ht="25.5" thickTop="1" thickBot="1" x14ac:dyDescent="0.3">
      <c r="A24" s="70">
        <v>19300</v>
      </c>
      <c r="B24" s="70" t="s">
        <v>35</v>
      </c>
      <c r="C24" s="71">
        <f>SUM(F24,I24)</f>
        <v>885407</v>
      </c>
      <c r="D24" s="72">
        <v>857802</v>
      </c>
      <c r="E24" s="356">
        <v>27605</v>
      </c>
      <c r="F24" s="357">
        <f t="shared" si="8"/>
        <v>885407</v>
      </c>
      <c r="G24" s="75"/>
      <c r="H24" s="356"/>
      <c r="I24" s="357">
        <f t="shared" ref="I24" si="9">G24+H24</f>
        <v>0</v>
      </c>
      <c r="J24" s="77" t="s">
        <v>36</v>
      </c>
      <c r="K24" s="78" t="s">
        <v>36</v>
      </c>
      <c r="L24" s="79" t="s">
        <v>36</v>
      </c>
      <c r="M24" s="80" t="s">
        <v>36</v>
      </c>
      <c r="N24" s="81" t="s">
        <v>36</v>
      </c>
      <c r="O24" s="81" t="s">
        <v>36</v>
      </c>
      <c r="P24" s="348"/>
      <c r="Q24" s="26"/>
    </row>
    <row r="25" spans="1:17" s="33" customFormat="1" ht="24.75" hidden="1" thickTop="1" x14ac:dyDescent="0.25">
      <c r="A25" s="82"/>
      <c r="B25" s="83" t="s">
        <v>37</v>
      </c>
      <c r="C25" s="84">
        <f>SUM(F25)</f>
        <v>0</v>
      </c>
      <c r="D25" s="85"/>
      <c r="E25" s="86"/>
      <c r="F25" s="87">
        <f>D25+E25</f>
        <v>0</v>
      </c>
      <c r="G25" s="88" t="s">
        <v>36</v>
      </c>
      <c r="H25" s="89" t="s">
        <v>36</v>
      </c>
      <c r="I25" s="90" t="s">
        <v>36</v>
      </c>
      <c r="J25" s="91" t="s">
        <v>36</v>
      </c>
      <c r="K25" s="89" t="s">
        <v>36</v>
      </c>
      <c r="L25" s="92" t="s">
        <v>36</v>
      </c>
      <c r="M25" s="93" t="s">
        <v>36</v>
      </c>
      <c r="N25" s="90" t="s">
        <v>36</v>
      </c>
      <c r="O25" s="90" t="s">
        <v>36</v>
      </c>
      <c r="P25" s="94"/>
      <c r="Q25" s="26"/>
    </row>
    <row r="26" spans="1:17" s="33" customFormat="1" ht="24.75" hidden="1" thickTop="1" x14ac:dyDescent="0.25">
      <c r="A26" s="83">
        <v>21300</v>
      </c>
      <c r="B26" s="83" t="s">
        <v>38</v>
      </c>
      <c r="C26" s="84">
        <f>SUM(L26)</f>
        <v>0</v>
      </c>
      <c r="D26" s="91" t="s">
        <v>36</v>
      </c>
      <c r="E26" s="89" t="s">
        <v>36</v>
      </c>
      <c r="F26" s="92" t="s">
        <v>36</v>
      </c>
      <c r="G26" s="88" t="s">
        <v>36</v>
      </c>
      <c r="H26" s="89" t="s">
        <v>36</v>
      </c>
      <c r="I26" s="90" t="s">
        <v>36</v>
      </c>
      <c r="J26" s="95">
        <f t="shared" ref="J26:K26" si="10">SUM(J27,J31,J33,J36)</f>
        <v>0</v>
      </c>
      <c r="K26" s="96">
        <f t="shared" si="10"/>
        <v>0</v>
      </c>
      <c r="L26" s="97">
        <f>SUM(L27,L31,L33,L36)</f>
        <v>0</v>
      </c>
      <c r="M26" s="93" t="s">
        <v>36</v>
      </c>
      <c r="N26" s="90" t="s">
        <v>36</v>
      </c>
      <c r="O26" s="90" t="s">
        <v>36</v>
      </c>
      <c r="P26" s="94"/>
      <c r="Q26" s="26"/>
    </row>
    <row r="27" spans="1:17" s="33" customFormat="1" ht="12.75" hidden="1" thickTop="1" x14ac:dyDescent="0.25">
      <c r="A27" s="98">
        <v>21350</v>
      </c>
      <c r="B27" s="83" t="s">
        <v>39</v>
      </c>
      <c r="C27" s="84">
        <f t="shared" ref="C27:C40" si="11">SUM(L27)</f>
        <v>0</v>
      </c>
      <c r="D27" s="91" t="s">
        <v>36</v>
      </c>
      <c r="E27" s="89" t="s">
        <v>36</v>
      </c>
      <c r="F27" s="92" t="s">
        <v>36</v>
      </c>
      <c r="G27" s="88" t="s">
        <v>36</v>
      </c>
      <c r="H27" s="89" t="s">
        <v>36</v>
      </c>
      <c r="I27" s="90" t="s">
        <v>36</v>
      </c>
      <c r="J27" s="95">
        <f t="shared" ref="J27:K27" si="12">SUM(J28:J30)</f>
        <v>0</v>
      </c>
      <c r="K27" s="96">
        <f t="shared" si="12"/>
        <v>0</v>
      </c>
      <c r="L27" s="97">
        <f>SUM(L28:L30)</f>
        <v>0</v>
      </c>
      <c r="M27" s="93" t="s">
        <v>36</v>
      </c>
      <c r="N27" s="90" t="s">
        <v>36</v>
      </c>
      <c r="O27" s="90" t="s">
        <v>36</v>
      </c>
      <c r="P27" s="94"/>
      <c r="Q27" s="26"/>
    </row>
    <row r="28" spans="1:17" ht="12.75" hidden="1" thickTop="1" x14ac:dyDescent="0.25">
      <c r="A28" s="52">
        <v>21351</v>
      </c>
      <c r="B28" s="99" t="s">
        <v>40</v>
      </c>
      <c r="C28" s="100">
        <f t="shared" si="11"/>
        <v>0</v>
      </c>
      <c r="D28" s="101" t="s">
        <v>36</v>
      </c>
      <c r="E28" s="102" t="s">
        <v>36</v>
      </c>
      <c r="F28" s="103" t="s">
        <v>36</v>
      </c>
      <c r="G28" s="104" t="s">
        <v>36</v>
      </c>
      <c r="H28" s="102" t="s">
        <v>36</v>
      </c>
      <c r="I28" s="105" t="s">
        <v>36</v>
      </c>
      <c r="J28" s="106"/>
      <c r="K28" s="107"/>
      <c r="L28" s="108">
        <f t="shared" ref="L28:L30" si="13">J28+K28</f>
        <v>0</v>
      </c>
      <c r="M28" s="109" t="s">
        <v>36</v>
      </c>
      <c r="N28" s="105" t="s">
        <v>36</v>
      </c>
      <c r="O28" s="105" t="s">
        <v>36</v>
      </c>
      <c r="P28" s="110"/>
      <c r="Q28" s="2"/>
    </row>
    <row r="29" spans="1:17" ht="12.75" hidden="1" thickTop="1" x14ac:dyDescent="0.25">
      <c r="A29" s="61">
        <v>21352</v>
      </c>
      <c r="B29" s="111" t="s">
        <v>41</v>
      </c>
      <c r="C29" s="112">
        <f t="shared" si="11"/>
        <v>0</v>
      </c>
      <c r="D29" s="113" t="s">
        <v>36</v>
      </c>
      <c r="E29" s="114" t="s">
        <v>36</v>
      </c>
      <c r="F29" s="115" t="s">
        <v>36</v>
      </c>
      <c r="G29" s="116" t="s">
        <v>36</v>
      </c>
      <c r="H29" s="114" t="s">
        <v>36</v>
      </c>
      <c r="I29" s="117" t="s">
        <v>36</v>
      </c>
      <c r="J29" s="118"/>
      <c r="K29" s="119"/>
      <c r="L29" s="120">
        <f t="shared" si="13"/>
        <v>0</v>
      </c>
      <c r="M29" s="121" t="s">
        <v>36</v>
      </c>
      <c r="N29" s="117" t="s">
        <v>36</v>
      </c>
      <c r="O29" s="117" t="s">
        <v>36</v>
      </c>
      <c r="P29" s="122"/>
      <c r="Q29" s="2"/>
    </row>
    <row r="30" spans="1:17" ht="12.75" hidden="1" thickTop="1" x14ac:dyDescent="0.25">
      <c r="A30" s="61">
        <v>21359</v>
      </c>
      <c r="B30" s="111" t="s">
        <v>42</v>
      </c>
      <c r="C30" s="112">
        <f t="shared" si="11"/>
        <v>0</v>
      </c>
      <c r="D30" s="113" t="s">
        <v>36</v>
      </c>
      <c r="E30" s="114" t="s">
        <v>36</v>
      </c>
      <c r="F30" s="115" t="s">
        <v>36</v>
      </c>
      <c r="G30" s="116" t="s">
        <v>36</v>
      </c>
      <c r="H30" s="114" t="s">
        <v>36</v>
      </c>
      <c r="I30" s="117" t="s">
        <v>36</v>
      </c>
      <c r="J30" s="118"/>
      <c r="K30" s="119"/>
      <c r="L30" s="120">
        <f t="shared" si="13"/>
        <v>0</v>
      </c>
      <c r="M30" s="121" t="s">
        <v>36</v>
      </c>
      <c r="N30" s="117" t="s">
        <v>36</v>
      </c>
      <c r="O30" s="117" t="s">
        <v>36</v>
      </c>
      <c r="P30" s="122"/>
      <c r="Q30" s="2"/>
    </row>
    <row r="31" spans="1:17" s="33" customFormat="1" ht="24.75" hidden="1" thickTop="1" x14ac:dyDescent="0.25">
      <c r="A31" s="98">
        <v>21370</v>
      </c>
      <c r="B31" s="83" t="s">
        <v>43</v>
      </c>
      <c r="C31" s="84">
        <f t="shared" si="11"/>
        <v>0</v>
      </c>
      <c r="D31" s="91" t="s">
        <v>36</v>
      </c>
      <c r="E31" s="89" t="s">
        <v>36</v>
      </c>
      <c r="F31" s="92" t="s">
        <v>36</v>
      </c>
      <c r="G31" s="88" t="s">
        <v>36</v>
      </c>
      <c r="H31" s="89" t="s">
        <v>36</v>
      </c>
      <c r="I31" s="90" t="s">
        <v>36</v>
      </c>
      <c r="J31" s="95">
        <f t="shared" ref="J31:K31" si="14">SUM(J32)</f>
        <v>0</v>
      </c>
      <c r="K31" s="96">
        <f t="shared" si="14"/>
        <v>0</v>
      </c>
      <c r="L31" s="97">
        <f>SUM(L32)</f>
        <v>0</v>
      </c>
      <c r="M31" s="93" t="s">
        <v>36</v>
      </c>
      <c r="N31" s="90" t="s">
        <v>36</v>
      </c>
      <c r="O31" s="90" t="s">
        <v>36</v>
      </c>
      <c r="P31" s="94"/>
      <c r="Q31" s="26"/>
    </row>
    <row r="32" spans="1:17" ht="24.75" hidden="1" thickTop="1" x14ac:dyDescent="0.25">
      <c r="A32" s="123">
        <v>21379</v>
      </c>
      <c r="B32" s="124" t="s">
        <v>44</v>
      </c>
      <c r="C32" s="125">
        <f t="shared" si="11"/>
        <v>0</v>
      </c>
      <c r="D32" s="126" t="s">
        <v>36</v>
      </c>
      <c r="E32" s="127" t="s">
        <v>36</v>
      </c>
      <c r="F32" s="128" t="s">
        <v>36</v>
      </c>
      <c r="G32" s="129" t="s">
        <v>36</v>
      </c>
      <c r="H32" s="127" t="s">
        <v>36</v>
      </c>
      <c r="I32" s="130" t="s">
        <v>36</v>
      </c>
      <c r="J32" s="131"/>
      <c r="K32" s="132"/>
      <c r="L32" s="133">
        <f>J32+K32</f>
        <v>0</v>
      </c>
      <c r="M32" s="134" t="s">
        <v>36</v>
      </c>
      <c r="N32" s="130" t="s">
        <v>36</v>
      </c>
      <c r="O32" s="130" t="s">
        <v>36</v>
      </c>
      <c r="P32" s="135"/>
      <c r="Q32" s="2"/>
    </row>
    <row r="33" spans="1:17" s="33" customFormat="1" ht="12.75" hidden="1" thickTop="1" x14ac:dyDescent="0.25">
      <c r="A33" s="98">
        <v>21380</v>
      </c>
      <c r="B33" s="83" t="s">
        <v>45</v>
      </c>
      <c r="C33" s="84">
        <f t="shared" si="11"/>
        <v>0</v>
      </c>
      <c r="D33" s="91" t="s">
        <v>36</v>
      </c>
      <c r="E33" s="89" t="s">
        <v>36</v>
      </c>
      <c r="F33" s="92" t="s">
        <v>36</v>
      </c>
      <c r="G33" s="88" t="s">
        <v>36</v>
      </c>
      <c r="H33" s="89" t="s">
        <v>36</v>
      </c>
      <c r="I33" s="90" t="s">
        <v>36</v>
      </c>
      <c r="J33" s="95">
        <f t="shared" ref="J33:K33" si="15">SUM(J34:J35)</f>
        <v>0</v>
      </c>
      <c r="K33" s="96">
        <f t="shared" si="15"/>
        <v>0</v>
      </c>
      <c r="L33" s="97">
        <f>SUM(L34:L35)</f>
        <v>0</v>
      </c>
      <c r="M33" s="93" t="s">
        <v>36</v>
      </c>
      <c r="N33" s="90" t="s">
        <v>36</v>
      </c>
      <c r="O33" s="90" t="s">
        <v>36</v>
      </c>
      <c r="P33" s="94"/>
      <c r="Q33" s="26"/>
    </row>
    <row r="34" spans="1:17" ht="12.75" hidden="1" thickTop="1" x14ac:dyDescent="0.25">
      <c r="A34" s="53">
        <v>21381</v>
      </c>
      <c r="B34" s="99" t="s">
        <v>46</v>
      </c>
      <c r="C34" s="100">
        <f t="shared" si="11"/>
        <v>0</v>
      </c>
      <c r="D34" s="101" t="s">
        <v>36</v>
      </c>
      <c r="E34" s="102" t="s">
        <v>36</v>
      </c>
      <c r="F34" s="103" t="s">
        <v>36</v>
      </c>
      <c r="G34" s="104" t="s">
        <v>36</v>
      </c>
      <c r="H34" s="102" t="s">
        <v>36</v>
      </c>
      <c r="I34" s="105" t="s">
        <v>36</v>
      </c>
      <c r="J34" s="106"/>
      <c r="K34" s="107"/>
      <c r="L34" s="108">
        <f t="shared" ref="L34:L35" si="16">J34+K34</f>
        <v>0</v>
      </c>
      <c r="M34" s="109" t="s">
        <v>36</v>
      </c>
      <c r="N34" s="105" t="s">
        <v>36</v>
      </c>
      <c r="O34" s="105" t="s">
        <v>36</v>
      </c>
      <c r="P34" s="110"/>
      <c r="Q34" s="2"/>
    </row>
    <row r="35" spans="1:17" ht="12.75" hidden="1" thickTop="1" x14ac:dyDescent="0.25">
      <c r="A35" s="62">
        <v>21383</v>
      </c>
      <c r="B35" s="111" t="s">
        <v>47</v>
      </c>
      <c r="C35" s="112">
        <f t="shared" si="11"/>
        <v>0</v>
      </c>
      <c r="D35" s="113" t="s">
        <v>36</v>
      </c>
      <c r="E35" s="114" t="s">
        <v>36</v>
      </c>
      <c r="F35" s="115" t="s">
        <v>36</v>
      </c>
      <c r="G35" s="116" t="s">
        <v>36</v>
      </c>
      <c r="H35" s="114" t="s">
        <v>36</v>
      </c>
      <c r="I35" s="117" t="s">
        <v>36</v>
      </c>
      <c r="J35" s="118"/>
      <c r="K35" s="119"/>
      <c r="L35" s="120">
        <f t="shared" si="16"/>
        <v>0</v>
      </c>
      <c r="M35" s="121" t="s">
        <v>36</v>
      </c>
      <c r="N35" s="117" t="s">
        <v>36</v>
      </c>
      <c r="O35" s="117" t="s">
        <v>36</v>
      </c>
      <c r="P35" s="122"/>
      <c r="Q35" s="2"/>
    </row>
    <row r="36" spans="1:17" s="33" customFormat="1" ht="24.75" hidden="1" thickTop="1" x14ac:dyDescent="0.25">
      <c r="A36" s="98">
        <v>21390</v>
      </c>
      <c r="B36" s="83" t="s">
        <v>48</v>
      </c>
      <c r="C36" s="84">
        <f t="shared" si="11"/>
        <v>0</v>
      </c>
      <c r="D36" s="91" t="s">
        <v>36</v>
      </c>
      <c r="E36" s="89" t="s">
        <v>36</v>
      </c>
      <c r="F36" s="92" t="s">
        <v>36</v>
      </c>
      <c r="G36" s="88" t="s">
        <v>36</v>
      </c>
      <c r="H36" s="89" t="s">
        <v>36</v>
      </c>
      <c r="I36" s="90" t="s">
        <v>36</v>
      </c>
      <c r="J36" s="95">
        <f t="shared" ref="J36:K36" si="17">SUM(J37:J40)</f>
        <v>0</v>
      </c>
      <c r="K36" s="96">
        <f t="shared" si="17"/>
        <v>0</v>
      </c>
      <c r="L36" s="97">
        <f>SUM(L37:L40)</f>
        <v>0</v>
      </c>
      <c r="M36" s="93" t="s">
        <v>36</v>
      </c>
      <c r="N36" s="90" t="s">
        <v>36</v>
      </c>
      <c r="O36" s="90" t="s">
        <v>36</v>
      </c>
      <c r="P36" s="94"/>
      <c r="Q36" s="26"/>
    </row>
    <row r="37" spans="1:17" ht="24.75" hidden="1" thickTop="1" x14ac:dyDescent="0.25">
      <c r="A37" s="53">
        <v>21391</v>
      </c>
      <c r="B37" s="99" t="s">
        <v>49</v>
      </c>
      <c r="C37" s="100">
        <f t="shared" si="11"/>
        <v>0</v>
      </c>
      <c r="D37" s="101" t="s">
        <v>36</v>
      </c>
      <c r="E37" s="102" t="s">
        <v>36</v>
      </c>
      <c r="F37" s="103" t="s">
        <v>36</v>
      </c>
      <c r="G37" s="104" t="s">
        <v>36</v>
      </c>
      <c r="H37" s="102" t="s">
        <v>36</v>
      </c>
      <c r="I37" s="105" t="s">
        <v>36</v>
      </c>
      <c r="J37" s="106"/>
      <c r="K37" s="107"/>
      <c r="L37" s="108">
        <f t="shared" ref="L37:L40" si="18">J37+K37</f>
        <v>0</v>
      </c>
      <c r="M37" s="109" t="s">
        <v>36</v>
      </c>
      <c r="N37" s="105" t="s">
        <v>36</v>
      </c>
      <c r="O37" s="105" t="s">
        <v>36</v>
      </c>
      <c r="P37" s="110"/>
      <c r="Q37" s="2"/>
    </row>
    <row r="38" spans="1:17" ht="12.75" hidden="1" thickTop="1" x14ac:dyDescent="0.25">
      <c r="A38" s="62">
        <v>21393</v>
      </c>
      <c r="B38" s="111" t="s">
        <v>50</v>
      </c>
      <c r="C38" s="112">
        <f t="shared" si="11"/>
        <v>0</v>
      </c>
      <c r="D38" s="113" t="s">
        <v>36</v>
      </c>
      <c r="E38" s="114" t="s">
        <v>36</v>
      </c>
      <c r="F38" s="115" t="s">
        <v>36</v>
      </c>
      <c r="G38" s="116" t="s">
        <v>36</v>
      </c>
      <c r="H38" s="114" t="s">
        <v>36</v>
      </c>
      <c r="I38" s="117" t="s">
        <v>36</v>
      </c>
      <c r="J38" s="118"/>
      <c r="K38" s="119"/>
      <c r="L38" s="120">
        <f t="shared" si="18"/>
        <v>0</v>
      </c>
      <c r="M38" s="121" t="s">
        <v>36</v>
      </c>
      <c r="N38" s="117" t="s">
        <v>36</v>
      </c>
      <c r="O38" s="117" t="s">
        <v>36</v>
      </c>
      <c r="P38" s="122"/>
      <c r="Q38" s="2"/>
    </row>
    <row r="39" spans="1:17" ht="12.75" hidden="1" thickTop="1" x14ac:dyDescent="0.25">
      <c r="A39" s="62">
        <v>21395</v>
      </c>
      <c r="B39" s="111" t="s">
        <v>51</v>
      </c>
      <c r="C39" s="112">
        <f t="shared" si="11"/>
        <v>0</v>
      </c>
      <c r="D39" s="113" t="s">
        <v>36</v>
      </c>
      <c r="E39" s="114" t="s">
        <v>36</v>
      </c>
      <c r="F39" s="115" t="s">
        <v>36</v>
      </c>
      <c r="G39" s="116" t="s">
        <v>36</v>
      </c>
      <c r="H39" s="114" t="s">
        <v>36</v>
      </c>
      <c r="I39" s="117" t="s">
        <v>36</v>
      </c>
      <c r="J39" s="118"/>
      <c r="K39" s="119"/>
      <c r="L39" s="120">
        <f t="shared" si="18"/>
        <v>0</v>
      </c>
      <c r="M39" s="121" t="s">
        <v>36</v>
      </c>
      <c r="N39" s="117" t="s">
        <v>36</v>
      </c>
      <c r="O39" s="117" t="s">
        <v>36</v>
      </c>
      <c r="P39" s="122"/>
      <c r="Q39" s="2"/>
    </row>
    <row r="40" spans="1:17" ht="12.75" hidden="1" thickTop="1" x14ac:dyDescent="0.25">
      <c r="A40" s="62">
        <v>21399</v>
      </c>
      <c r="B40" s="111" t="s">
        <v>52</v>
      </c>
      <c r="C40" s="112">
        <f t="shared" si="11"/>
        <v>0</v>
      </c>
      <c r="D40" s="113" t="s">
        <v>36</v>
      </c>
      <c r="E40" s="114" t="s">
        <v>36</v>
      </c>
      <c r="F40" s="115" t="s">
        <v>36</v>
      </c>
      <c r="G40" s="116" t="s">
        <v>36</v>
      </c>
      <c r="H40" s="114" t="s">
        <v>36</v>
      </c>
      <c r="I40" s="117" t="s">
        <v>36</v>
      </c>
      <c r="J40" s="118"/>
      <c r="K40" s="119"/>
      <c r="L40" s="120">
        <f t="shared" si="18"/>
        <v>0</v>
      </c>
      <c r="M40" s="121" t="s">
        <v>36</v>
      </c>
      <c r="N40" s="117" t="s">
        <v>36</v>
      </c>
      <c r="O40" s="117" t="s">
        <v>36</v>
      </c>
      <c r="P40" s="122"/>
      <c r="Q40" s="2"/>
    </row>
    <row r="41" spans="1:17" s="33" customFormat="1" ht="36.75" hidden="1" customHeight="1" x14ac:dyDescent="0.25">
      <c r="A41" s="98">
        <v>21420</v>
      </c>
      <c r="B41" s="83" t="s">
        <v>53</v>
      </c>
      <c r="C41" s="136">
        <f>SUM(F41)</f>
        <v>0</v>
      </c>
      <c r="D41" s="137"/>
      <c r="E41" s="138"/>
      <c r="F41" s="87">
        <f>D41+E41</f>
        <v>0</v>
      </c>
      <c r="G41" s="88" t="s">
        <v>36</v>
      </c>
      <c r="H41" s="89" t="s">
        <v>36</v>
      </c>
      <c r="I41" s="90" t="s">
        <v>36</v>
      </c>
      <c r="J41" s="91" t="s">
        <v>36</v>
      </c>
      <c r="K41" s="89" t="s">
        <v>36</v>
      </c>
      <c r="L41" s="92" t="s">
        <v>36</v>
      </c>
      <c r="M41" s="93" t="s">
        <v>36</v>
      </c>
      <c r="N41" s="90" t="s">
        <v>36</v>
      </c>
      <c r="O41" s="90" t="s">
        <v>36</v>
      </c>
      <c r="P41" s="94"/>
      <c r="Q41" s="26"/>
    </row>
    <row r="42" spans="1:17" s="33" customFormat="1" ht="12.75" hidden="1" thickTop="1" x14ac:dyDescent="0.25">
      <c r="A42" s="139">
        <v>21490</v>
      </c>
      <c r="B42" s="140" t="s">
        <v>54</v>
      </c>
      <c r="C42" s="136">
        <f>SUM(F42,I42,L42)</f>
        <v>0</v>
      </c>
      <c r="D42" s="141">
        <f>D43</f>
        <v>0</v>
      </c>
      <c r="E42" s="142">
        <f t="shared" ref="E42" si="19">E43</f>
        <v>0</v>
      </c>
      <c r="F42" s="143">
        <f>F43</f>
        <v>0</v>
      </c>
      <c r="G42" s="144">
        <f t="shared" ref="G42:K42" si="20">G43</f>
        <v>0</v>
      </c>
      <c r="H42" s="142">
        <f t="shared" si="20"/>
        <v>0</v>
      </c>
      <c r="I42" s="145">
        <f t="shared" si="20"/>
        <v>0</v>
      </c>
      <c r="J42" s="141">
        <f t="shared" si="20"/>
        <v>0</v>
      </c>
      <c r="K42" s="142">
        <f t="shared" si="20"/>
        <v>0</v>
      </c>
      <c r="L42" s="143">
        <f>L43</f>
        <v>0</v>
      </c>
      <c r="M42" s="93" t="s">
        <v>36</v>
      </c>
      <c r="N42" s="90" t="s">
        <v>36</v>
      </c>
      <c r="O42" s="90" t="s">
        <v>36</v>
      </c>
      <c r="P42" s="94"/>
      <c r="Q42" s="26"/>
    </row>
    <row r="43" spans="1:17" s="33" customFormat="1" ht="12.75" hidden="1" thickTop="1" x14ac:dyDescent="0.25">
      <c r="A43" s="62">
        <v>21499</v>
      </c>
      <c r="B43" s="111" t="s">
        <v>55</v>
      </c>
      <c r="C43" s="146">
        <f>SUM(F43,I43,L43)</f>
        <v>0</v>
      </c>
      <c r="D43" s="147"/>
      <c r="E43" s="148"/>
      <c r="F43" s="108">
        <f>D43+E43</f>
        <v>0</v>
      </c>
      <c r="G43" s="149"/>
      <c r="H43" s="150"/>
      <c r="I43" s="151">
        <f>G43+H43</f>
        <v>0</v>
      </c>
      <c r="J43" s="152"/>
      <c r="K43" s="150"/>
      <c r="L43" s="108">
        <f>J43+K43</f>
        <v>0</v>
      </c>
      <c r="M43" s="134" t="s">
        <v>36</v>
      </c>
      <c r="N43" s="130" t="s">
        <v>36</v>
      </c>
      <c r="O43" s="130" t="s">
        <v>36</v>
      </c>
      <c r="P43" s="135"/>
      <c r="Q43" s="26"/>
    </row>
    <row r="44" spans="1:17" ht="12.75" hidden="1" thickTop="1" x14ac:dyDescent="0.25">
      <c r="A44" s="153">
        <v>23000</v>
      </c>
      <c r="B44" s="154" t="s">
        <v>56</v>
      </c>
      <c r="C44" s="136">
        <f>SUM(O44)</f>
        <v>0</v>
      </c>
      <c r="D44" s="155" t="s">
        <v>36</v>
      </c>
      <c r="E44" s="156" t="s">
        <v>36</v>
      </c>
      <c r="F44" s="157" t="s">
        <v>36</v>
      </c>
      <c r="G44" s="158" t="s">
        <v>36</v>
      </c>
      <c r="H44" s="156" t="s">
        <v>36</v>
      </c>
      <c r="I44" s="159" t="s">
        <v>36</v>
      </c>
      <c r="J44" s="155" t="s">
        <v>36</v>
      </c>
      <c r="K44" s="156" t="s">
        <v>36</v>
      </c>
      <c r="L44" s="157" t="s">
        <v>36</v>
      </c>
      <c r="M44" s="160">
        <f t="shared" ref="M44:N44" si="21">SUM(M45:M46)</f>
        <v>0</v>
      </c>
      <c r="N44" s="161">
        <f t="shared" si="21"/>
        <v>0</v>
      </c>
      <c r="O44" s="161">
        <f>SUM(O45:O46)</f>
        <v>0</v>
      </c>
      <c r="P44" s="162"/>
      <c r="Q44" s="2"/>
    </row>
    <row r="45" spans="1:17" ht="12.75" hidden="1" thickTop="1" x14ac:dyDescent="0.25">
      <c r="A45" s="163">
        <v>23410</v>
      </c>
      <c r="B45" s="164" t="s">
        <v>57</v>
      </c>
      <c r="C45" s="165">
        <f t="shared" ref="C45:C46" si="22">SUM(O45)</f>
        <v>0</v>
      </c>
      <c r="D45" s="166" t="s">
        <v>36</v>
      </c>
      <c r="E45" s="167" t="s">
        <v>36</v>
      </c>
      <c r="F45" s="168" t="s">
        <v>36</v>
      </c>
      <c r="G45" s="169" t="s">
        <v>36</v>
      </c>
      <c r="H45" s="167" t="s">
        <v>36</v>
      </c>
      <c r="I45" s="170" t="s">
        <v>36</v>
      </c>
      <c r="J45" s="166" t="s">
        <v>36</v>
      </c>
      <c r="K45" s="167" t="s">
        <v>36</v>
      </c>
      <c r="L45" s="168" t="s">
        <v>36</v>
      </c>
      <c r="M45" s="171"/>
      <c r="N45" s="172"/>
      <c r="O45" s="173">
        <f t="shared" ref="O45:O46" si="23">M45+N45</f>
        <v>0</v>
      </c>
      <c r="P45" s="174"/>
      <c r="Q45" s="2"/>
    </row>
    <row r="46" spans="1:17" ht="12.75" hidden="1" thickTop="1" x14ac:dyDescent="0.25">
      <c r="A46" s="163">
        <v>23510</v>
      </c>
      <c r="B46" s="164" t="s">
        <v>58</v>
      </c>
      <c r="C46" s="165">
        <f t="shared" si="22"/>
        <v>0</v>
      </c>
      <c r="D46" s="166" t="s">
        <v>36</v>
      </c>
      <c r="E46" s="167" t="s">
        <v>36</v>
      </c>
      <c r="F46" s="168" t="s">
        <v>36</v>
      </c>
      <c r="G46" s="169" t="s">
        <v>36</v>
      </c>
      <c r="H46" s="167" t="s">
        <v>36</v>
      </c>
      <c r="I46" s="170" t="s">
        <v>36</v>
      </c>
      <c r="J46" s="166" t="s">
        <v>36</v>
      </c>
      <c r="K46" s="167" t="s">
        <v>36</v>
      </c>
      <c r="L46" s="168" t="s">
        <v>36</v>
      </c>
      <c r="M46" s="171"/>
      <c r="N46" s="172"/>
      <c r="O46" s="173">
        <f t="shared" si="23"/>
        <v>0</v>
      </c>
      <c r="P46" s="174"/>
      <c r="Q46" s="2"/>
    </row>
    <row r="47" spans="1:17" ht="12.75" thickTop="1" x14ac:dyDescent="0.25">
      <c r="A47" s="175"/>
      <c r="B47" s="164"/>
      <c r="C47" s="176"/>
      <c r="D47" s="177"/>
      <c r="E47" s="358"/>
      <c r="F47" s="359"/>
      <c r="G47" s="169"/>
      <c r="H47" s="170"/>
      <c r="I47" s="359"/>
      <c r="J47" s="166"/>
      <c r="K47" s="167"/>
      <c r="L47" s="179"/>
      <c r="M47" s="180"/>
      <c r="N47" s="181"/>
      <c r="O47" s="173"/>
      <c r="P47" s="174"/>
      <c r="Q47" s="2"/>
    </row>
    <row r="48" spans="1:17" s="33" customFormat="1" x14ac:dyDescent="0.25">
      <c r="A48" s="182"/>
      <c r="B48" s="183" t="s">
        <v>59</v>
      </c>
      <c r="C48" s="184"/>
      <c r="D48" s="185"/>
      <c r="E48" s="360"/>
      <c r="F48" s="361"/>
      <c r="G48" s="188"/>
      <c r="H48" s="190"/>
      <c r="I48" s="361"/>
      <c r="J48" s="191"/>
      <c r="K48" s="189"/>
      <c r="L48" s="187"/>
      <c r="M48" s="188"/>
      <c r="N48" s="189"/>
      <c r="O48" s="190"/>
      <c r="P48" s="192"/>
      <c r="Q48" s="26"/>
    </row>
    <row r="49" spans="1:17" s="33" customFormat="1" ht="12.75" thickBot="1" x14ac:dyDescent="0.3">
      <c r="A49" s="193"/>
      <c r="B49" s="34" t="s">
        <v>60</v>
      </c>
      <c r="C49" s="194">
        <f t="shared" ref="C49:C112" si="24">SUM(F49,I49,L49,O49)</f>
        <v>885407</v>
      </c>
      <c r="D49" s="195">
        <f>SUM(D50,D281)</f>
        <v>857802</v>
      </c>
      <c r="E49" s="199">
        <f t="shared" ref="E49" si="25">SUM(E50,E281)</f>
        <v>27605</v>
      </c>
      <c r="F49" s="362">
        <f>SUM(F50,F281)</f>
        <v>885407</v>
      </c>
      <c r="G49" s="198">
        <f t="shared" ref="G49:O49" si="26">SUM(G50,G281)</f>
        <v>0</v>
      </c>
      <c r="H49" s="199">
        <f t="shared" si="26"/>
        <v>0</v>
      </c>
      <c r="I49" s="362">
        <f t="shared" si="26"/>
        <v>0</v>
      </c>
      <c r="J49" s="195">
        <f t="shared" si="26"/>
        <v>0</v>
      </c>
      <c r="K49" s="196">
        <f t="shared" si="26"/>
        <v>0</v>
      </c>
      <c r="L49" s="197">
        <f t="shared" si="26"/>
        <v>0</v>
      </c>
      <c r="M49" s="198">
        <f t="shared" si="26"/>
        <v>0</v>
      </c>
      <c r="N49" s="196">
        <f t="shared" si="26"/>
        <v>0</v>
      </c>
      <c r="O49" s="199">
        <f t="shared" si="26"/>
        <v>0</v>
      </c>
      <c r="P49" s="200"/>
      <c r="Q49" s="26"/>
    </row>
    <row r="50" spans="1:17" s="33" customFormat="1" ht="24.75" thickTop="1" x14ac:dyDescent="0.25">
      <c r="A50" s="201"/>
      <c r="B50" s="202" t="s">
        <v>61</v>
      </c>
      <c r="C50" s="203">
        <f t="shared" si="24"/>
        <v>885407</v>
      </c>
      <c r="D50" s="204">
        <f>SUM(D51,D193)</f>
        <v>857802</v>
      </c>
      <c r="E50" s="208">
        <f t="shared" ref="E50" si="27">SUM(E51,E193)</f>
        <v>27605</v>
      </c>
      <c r="F50" s="363">
        <f>SUM(F51,F193)</f>
        <v>885407</v>
      </c>
      <c r="G50" s="207">
        <f t="shared" ref="G50:O50" si="28">SUM(G51,G193)</f>
        <v>0</v>
      </c>
      <c r="H50" s="208">
        <f t="shared" si="28"/>
        <v>0</v>
      </c>
      <c r="I50" s="363">
        <f t="shared" si="28"/>
        <v>0</v>
      </c>
      <c r="J50" s="204">
        <f t="shared" si="28"/>
        <v>0</v>
      </c>
      <c r="K50" s="205">
        <f t="shared" si="28"/>
        <v>0</v>
      </c>
      <c r="L50" s="206">
        <f t="shared" si="28"/>
        <v>0</v>
      </c>
      <c r="M50" s="207">
        <f t="shared" si="28"/>
        <v>0</v>
      </c>
      <c r="N50" s="205">
        <f t="shared" si="28"/>
        <v>0</v>
      </c>
      <c r="O50" s="208">
        <f t="shared" si="28"/>
        <v>0</v>
      </c>
      <c r="P50" s="209"/>
      <c r="Q50" s="26"/>
    </row>
    <row r="51" spans="1:17" s="33" customFormat="1" ht="24" x14ac:dyDescent="0.25">
      <c r="A51" s="210"/>
      <c r="B51" s="24" t="s">
        <v>62</v>
      </c>
      <c r="C51" s="211">
        <f t="shared" si="24"/>
        <v>104116</v>
      </c>
      <c r="D51" s="212">
        <f>SUM(D52,D74,D172,D186)</f>
        <v>104116</v>
      </c>
      <c r="E51" s="216">
        <f t="shared" ref="E51" si="29">SUM(E52,E74,E172,E186)</f>
        <v>0</v>
      </c>
      <c r="F51" s="364">
        <f>SUM(F52,F74,F172,F186)</f>
        <v>104116</v>
      </c>
      <c r="G51" s="215">
        <f t="shared" ref="G51:O51" si="30">SUM(G52,G74,G172,G186)</f>
        <v>0</v>
      </c>
      <c r="H51" s="216">
        <f t="shared" si="30"/>
        <v>0</v>
      </c>
      <c r="I51" s="364">
        <f t="shared" si="30"/>
        <v>0</v>
      </c>
      <c r="J51" s="212">
        <f t="shared" si="30"/>
        <v>0</v>
      </c>
      <c r="K51" s="213">
        <f t="shared" si="30"/>
        <v>0</v>
      </c>
      <c r="L51" s="214">
        <f t="shared" si="30"/>
        <v>0</v>
      </c>
      <c r="M51" s="215">
        <f t="shared" si="30"/>
        <v>0</v>
      </c>
      <c r="N51" s="213">
        <f t="shared" si="30"/>
        <v>0</v>
      </c>
      <c r="O51" s="216">
        <f t="shared" si="30"/>
        <v>0</v>
      </c>
      <c r="P51" s="217"/>
      <c r="Q51" s="26"/>
    </row>
    <row r="52" spans="1:17" s="33" customFormat="1" hidden="1" x14ac:dyDescent="0.25">
      <c r="A52" s="218">
        <v>1000</v>
      </c>
      <c r="B52" s="218" t="s">
        <v>63</v>
      </c>
      <c r="C52" s="219">
        <f t="shared" si="24"/>
        <v>0</v>
      </c>
      <c r="D52" s="220">
        <f>SUM(D53,D66)</f>
        <v>0</v>
      </c>
      <c r="E52" s="221">
        <f t="shared" ref="E52" si="31">SUM(E53,E66)</f>
        <v>0</v>
      </c>
      <c r="F52" s="222">
        <f>SUM(F53,F66)</f>
        <v>0</v>
      </c>
      <c r="G52" s="223">
        <f t="shared" ref="G52:O52" si="32">SUM(G53,G66)</f>
        <v>0</v>
      </c>
      <c r="H52" s="221">
        <f t="shared" si="32"/>
        <v>0</v>
      </c>
      <c r="I52" s="224">
        <f t="shared" si="32"/>
        <v>0</v>
      </c>
      <c r="J52" s="220">
        <f t="shared" si="32"/>
        <v>0</v>
      </c>
      <c r="K52" s="221">
        <f t="shared" si="32"/>
        <v>0</v>
      </c>
      <c r="L52" s="222">
        <f t="shared" si="32"/>
        <v>0</v>
      </c>
      <c r="M52" s="223">
        <f t="shared" si="32"/>
        <v>0</v>
      </c>
      <c r="N52" s="221">
        <f t="shared" si="32"/>
        <v>0</v>
      </c>
      <c r="O52" s="224">
        <f t="shared" si="32"/>
        <v>0</v>
      </c>
      <c r="P52" s="225"/>
      <c r="Q52" s="26"/>
    </row>
    <row r="53" spans="1:17" hidden="1" x14ac:dyDescent="0.25">
      <c r="A53" s="83">
        <v>1100</v>
      </c>
      <c r="B53" s="226" t="s">
        <v>64</v>
      </c>
      <c r="C53" s="84">
        <f t="shared" si="24"/>
        <v>0</v>
      </c>
      <c r="D53" s="95">
        <f>SUM(D54,D57,D65)</f>
        <v>0</v>
      </c>
      <c r="E53" s="96">
        <f t="shared" ref="E53" si="33">SUM(E54,E57,E65)</f>
        <v>0</v>
      </c>
      <c r="F53" s="97">
        <f>SUM(F54,F57,F65)</f>
        <v>0</v>
      </c>
      <c r="G53" s="227">
        <f t="shared" ref="G53:N53" si="34">SUM(G54,G57,G65)</f>
        <v>0</v>
      </c>
      <c r="H53" s="96">
        <f t="shared" si="34"/>
        <v>0</v>
      </c>
      <c r="I53" s="228">
        <f t="shared" si="34"/>
        <v>0</v>
      </c>
      <c r="J53" s="95">
        <f t="shared" si="34"/>
        <v>0</v>
      </c>
      <c r="K53" s="96">
        <f t="shared" si="34"/>
        <v>0</v>
      </c>
      <c r="L53" s="97">
        <f t="shared" si="34"/>
        <v>0</v>
      </c>
      <c r="M53" s="227">
        <f t="shared" si="34"/>
        <v>0</v>
      </c>
      <c r="N53" s="96">
        <f t="shared" si="34"/>
        <v>0</v>
      </c>
      <c r="O53" s="228">
        <f>SUM(O54,O57,O65)</f>
        <v>0</v>
      </c>
      <c r="P53" s="229"/>
      <c r="Q53" s="2"/>
    </row>
    <row r="54" spans="1:17" hidden="1" x14ac:dyDescent="0.25">
      <c r="A54" s="230">
        <v>1110</v>
      </c>
      <c r="B54" s="164" t="s">
        <v>65</v>
      </c>
      <c r="C54" s="176">
        <f>SUM(F54,I54,L54,O54)</f>
        <v>0</v>
      </c>
      <c r="D54" s="231">
        <f>SUM(D55:D56)</f>
        <v>0</v>
      </c>
      <c r="E54" s="232">
        <f>SUM(E55:E56)</f>
        <v>0</v>
      </c>
      <c r="F54" s="233">
        <f>SUM(F55:F56)</f>
        <v>0</v>
      </c>
      <c r="G54" s="234">
        <f t="shared" ref="G54:H54" si="35">SUM(G55:G56)</f>
        <v>0</v>
      </c>
      <c r="H54" s="232">
        <f t="shared" si="35"/>
        <v>0</v>
      </c>
      <c r="I54" s="235">
        <f>SUM(I55:I56)</f>
        <v>0</v>
      </c>
      <c r="J54" s="231">
        <f t="shared" ref="J54:K54" si="36">SUM(J55:J56)</f>
        <v>0</v>
      </c>
      <c r="K54" s="232">
        <f t="shared" si="36"/>
        <v>0</v>
      </c>
      <c r="L54" s="233">
        <f>SUM(L55:L56)</f>
        <v>0</v>
      </c>
      <c r="M54" s="234">
        <f t="shared" ref="M54:N54" si="37">SUM(M55:M56)</f>
        <v>0</v>
      </c>
      <c r="N54" s="232">
        <f t="shared" si="37"/>
        <v>0</v>
      </c>
      <c r="O54" s="235">
        <f>SUM(O55:O56)</f>
        <v>0</v>
      </c>
      <c r="P54" s="236"/>
      <c r="Q54" s="2"/>
    </row>
    <row r="55" spans="1:17" hidden="1" x14ac:dyDescent="0.25">
      <c r="A55" s="53">
        <v>1111</v>
      </c>
      <c r="B55" s="99" t="s">
        <v>66</v>
      </c>
      <c r="C55" s="100">
        <f t="shared" si="24"/>
        <v>0</v>
      </c>
      <c r="D55" s="152">
        <v>0</v>
      </c>
      <c r="E55" s="150"/>
      <c r="F55" s="108">
        <f>D55+E55</f>
        <v>0</v>
      </c>
      <c r="G55" s="149"/>
      <c r="H55" s="150"/>
      <c r="I55" s="151">
        <f>G55+H55</f>
        <v>0</v>
      </c>
      <c r="J55" s="152"/>
      <c r="K55" s="150"/>
      <c r="L55" s="108">
        <f>J55+K55</f>
        <v>0</v>
      </c>
      <c r="M55" s="149"/>
      <c r="N55" s="150"/>
      <c r="O55" s="151">
        <f>M55+N55</f>
        <v>0</v>
      </c>
      <c r="P55" s="237"/>
      <c r="Q55" s="2"/>
    </row>
    <row r="56" spans="1:17" ht="24" hidden="1" customHeight="1" x14ac:dyDescent="0.25">
      <c r="A56" s="62">
        <v>1119</v>
      </c>
      <c r="B56" s="111" t="s">
        <v>67</v>
      </c>
      <c r="C56" s="112">
        <f t="shared" si="24"/>
        <v>0</v>
      </c>
      <c r="D56" s="238">
        <v>0</v>
      </c>
      <c r="E56" s="239"/>
      <c r="F56" s="120">
        <f>D56+E56</f>
        <v>0</v>
      </c>
      <c r="G56" s="240"/>
      <c r="H56" s="239"/>
      <c r="I56" s="241">
        <f>G56+H56</f>
        <v>0</v>
      </c>
      <c r="J56" s="238"/>
      <c r="K56" s="239"/>
      <c r="L56" s="120">
        <f>J56+K56</f>
        <v>0</v>
      </c>
      <c r="M56" s="240"/>
      <c r="N56" s="239"/>
      <c r="O56" s="241">
        <f>M56+N56</f>
        <v>0</v>
      </c>
      <c r="P56" s="242"/>
      <c r="Q56" s="2"/>
    </row>
    <row r="57" spans="1:17" ht="23.25" hidden="1" customHeight="1" x14ac:dyDescent="0.25">
      <c r="A57" s="243">
        <v>1140</v>
      </c>
      <c r="B57" s="111" t="s">
        <v>68</v>
      </c>
      <c r="C57" s="112">
        <f t="shared" si="24"/>
        <v>0</v>
      </c>
      <c r="D57" s="244">
        <f>SUM(D58:D64)</f>
        <v>0</v>
      </c>
      <c r="E57" s="245">
        <f t="shared" ref="E57" si="38">SUM(E58:E64)</f>
        <v>0</v>
      </c>
      <c r="F57" s="120">
        <f>SUM(F58:F64)</f>
        <v>0</v>
      </c>
      <c r="G57" s="246">
        <f t="shared" ref="G57:N57" si="39">SUM(G58:G64)</f>
        <v>0</v>
      </c>
      <c r="H57" s="245">
        <f t="shared" si="39"/>
        <v>0</v>
      </c>
      <c r="I57" s="241">
        <f t="shared" si="39"/>
        <v>0</v>
      </c>
      <c r="J57" s="244">
        <f t="shared" si="39"/>
        <v>0</v>
      </c>
      <c r="K57" s="245">
        <f t="shared" si="39"/>
        <v>0</v>
      </c>
      <c r="L57" s="120">
        <f t="shared" si="39"/>
        <v>0</v>
      </c>
      <c r="M57" s="246">
        <f t="shared" si="39"/>
        <v>0</v>
      </c>
      <c r="N57" s="245">
        <f t="shared" si="39"/>
        <v>0</v>
      </c>
      <c r="O57" s="241">
        <f>SUM(O58:O64)</f>
        <v>0</v>
      </c>
      <c r="P57" s="242"/>
      <c r="Q57" s="2"/>
    </row>
    <row r="58" spans="1:17" hidden="1" x14ac:dyDescent="0.25">
      <c r="A58" s="62">
        <v>1141</v>
      </c>
      <c r="B58" s="111" t="s">
        <v>69</v>
      </c>
      <c r="C58" s="112">
        <f t="shared" si="24"/>
        <v>0</v>
      </c>
      <c r="D58" s="238">
        <v>0</v>
      </c>
      <c r="E58" s="239"/>
      <c r="F58" s="120">
        <f t="shared" ref="F58:F65" si="40">D58+E58</f>
        <v>0</v>
      </c>
      <c r="G58" s="240"/>
      <c r="H58" s="239"/>
      <c r="I58" s="241">
        <f t="shared" ref="I58:I65" si="41">G58+H58</f>
        <v>0</v>
      </c>
      <c r="J58" s="238"/>
      <c r="K58" s="239"/>
      <c r="L58" s="120">
        <f t="shared" ref="L58:L65" si="42">J58+K58</f>
        <v>0</v>
      </c>
      <c r="M58" s="240"/>
      <c r="N58" s="239"/>
      <c r="O58" s="241">
        <f t="shared" ref="O58:O65" si="43">M58+N58</f>
        <v>0</v>
      </c>
      <c r="P58" s="242"/>
      <c r="Q58" s="2"/>
    </row>
    <row r="59" spans="1:17" ht="24.75" hidden="1" customHeight="1" x14ac:dyDescent="0.25">
      <c r="A59" s="62">
        <v>1142</v>
      </c>
      <c r="B59" s="111" t="s">
        <v>70</v>
      </c>
      <c r="C59" s="112">
        <f t="shared" si="24"/>
        <v>0</v>
      </c>
      <c r="D59" s="238">
        <v>0</v>
      </c>
      <c r="E59" s="239"/>
      <c r="F59" s="120">
        <f t="shared" si="40"/>
        <v>0</v>
      </c>
      <c r="G59" s="240"/>
      <c r="H59" s="239"/>
      <c r="I59" s="241">
        <f t="shared" si="41"/>
        <v>0</v>
      </c>
      <c r="J59" s="238"/>
      <c r="K59" s="239"/>
      <c r="L59" s="120">
        <f t="shared" si="42"/>
        <v>0</v>
      </c>
      <c r="M59" s="240"/>
      <c r="N59" s="239"/>
      <c r="O59" s="241">
        <f t="shared" si="43"/>
        <v>0</v>
      </c>
      <c r="P59" s="242"/>
      <c r="Q59" s="2"/>
    </row>
    <row r="60" spans="1:17" ht="24" hidden="1" x14ac:dyDescent="0.25">
      <c r="A60" s="62">
        <v>1145</v>
      </c>
      <c r="B60" s="111" t="s">
        <v>71</v>
      </c>
      <c r="C60" s="112">
        <f t="shared" si="24"/>
        <v>0</v>
      </c>
      <c r="D60" s="238">
        <v>0</v>
      </c>
      <c r="E60" s="239"/>
      <c r="F60" s="120">
        <f t="shared" si="40"/>
        <v>0</v>
      </c>
      <c r="G60" s="240"/>
      <c r="H60" s="239"/>
      <c r="I60" s="241">
        <f t="shared" si="41"/>
        <v>0</v>
      </c>
      <c r="J60" s="238"/>
      <c r="K60" s="239"/>
      <c r="L60" s="120">
        <f t="shared" si="42"/>
        <v>0</v>
      </c>
      <c r="M60" s="240"/>
      <c r="N60" s="239"/>
      <c r="O60" s="241">
        <f t="shared" si="43"/>
        <v>0</v>
      </c>
      <c r="P60" s="242"/>
      <c r="Q60" s="2"/>
    </row>
    <row r="61" spans="1:17" ht="27.75" hidden="1" customHeight="1" x14ac:dyDescent="0.25">
      <c r="A61" s="62">
        <v>1146</v>
      </c>
      <c r="B61" s="111" t="s">
        <v>72</v>
      </c>
      <c r="C61" s="112">
        <f t="shared" si="24"/>
        <v>0</v>
      </c>
      <c r="D61" s="238">
        <v>0</v>
      </c>
      <c r="E61" s="239"/>
      <c r="F61" s="120">
        <f t="shared" si="40"/>
        <v>0</v>
      </c>
      <c r="G61" s="240"/>
      <c r="H61" s="239"/>
      <c r="I61" s="241">
        <f t="shared" si="41"/>
        <v>0</v>
      </c>
      <c r="J61" s="238"/>
      <c r="K61" s="239"/>
      <c r="L61" s="120">
        <f t="shared" si="42"/>
        <v>0</v>
      </c>
      <c r="M61" s="240"/>
      <c r="N61" s="239"/>
      <c r="O61" s="241">
        <f t="shared" si="43"/>
        <v>0</v>
      </c>
      <c r="P61" s="242"/>
      <c r="Q61" s="2"/>
    </row>
    <row r="62" spans="1:17" hidden="1" x14ac:dyDescent="0.25">
      <c r="A62" s="62">
        <v>1147</v>
      </c>
      <c r="B62" s="111" t="s">
        <v>73</v>
      </c>
      <c r="C62" s="112">
        <f t="shared" si="24"/>
        <v>0</v>
      </c>
      <c r="D62" s="238">
        <v>0</v>
      </c>
      <c r="E62" s="239"/>
      <c r="F62" s="120">
        <f t="shared" si="40"/>
        <v>0</v>
      </c>
      <c r="G62" s="240"/>
      <c r="H62" s="239"/>
      <c r="I62" s="241">
        <f t="shared" si="41"/>
        <v>0</v>
      </c>
      <c r="J62" s="238"/>
      <c r="K62" s="239"/>
      <c r="L62" s="120">
        <f t="shared" si="42"/>
        <v>0</v>
      </c>
      <c r="M62" s="240"/>
      <c r="N62" s="239"/>
      <c r="O62" s="241">
        <f t="shared" si="43"/>
        <v>0</v>
      </c>
      <c r="P62" s="242"/>
      <c r="Q62" s="2"/>
    </row>
    <row r="63" spans="1:17" hidden="1" x14ac:dyDescent="0.25">
      <c r="A63" s="62">
        <v>1148</v>
      </c>
      <c r="B63" s="111" t="s">
        <v>74</v>
      </c>
      <c r="C63" s="112">
        <f t="shared" si="24"/>
        <v>0</v>
      </c>
      <c r="D63" s="238">
        <v>0</v>
      </c>
      <c r="E63" s="239"/>
      <c r="F63" s="120">
        <f t="shared" si="40"/>
        <v>0</v>
      </c>
      <c r="G63" s="240"/>
      <c r="H63" s="239"/>
      <c r="I63" s="241">
        <f t="shared" si="41"/>
        <v>0</v>
      </c>
      <c r="J63" s="238"/>
      <c r="K63" s="239"/>
      <c r="L63" s="120">
        <f t="shared" si="42"/>
        <v>0</v>
      </c>
      <c r="M63" s="240"/>
      <c r="N63" s="239"/>
      <c r="O63" s="241">
        <f t="shared" si="43"/>
        <v>0</v>
      </c>
      <c r="P63" s="242"/>
      <c r="Q63" s="2"/>
    </row>
    <row r="64" spans="1:17" ht="24" hidden="1" x14ac:dyDescent="0.25">
      <c r="A64" s="62">
        <v>1149</v>
      </c>
      <c r="B64" s="111" t="s">
        <v>75</v>
      </c>
      <c r="C64" s="112">
        <f t="shared" si="24"/>
        <v>0</v>
      </c>
      <c r="D64" s="238">
        <v>0</v>
      </c>
      <c r="E64" s="239"/>
      <c r="F64" s="120">
        <f t="shared" si="40"/>
        <v>0</v>
      </c>
      <c r="G64" s="240"/>
      <c r="H64" s="239"/>
      <c r="I64" s="241">
        <f t="shared" si="41"/>
        <v>0</v>
      </c>
      <c r="J64" s="238"/>
      <c r="K64" s="239"/>
      <c r="L64" s="120">
        <f t="shared" si="42"/>
        <v>0</v>
      </c>
      <c r="M64" s="240"/>
      <c r="N64" s="239"/>
      <c r="O64" s="241">
        <f t="shared" si="43"/>
        <v>0</v>
      </c>
      <c r="P64" s="242"/>
      <c r="Q64" s="2"/>
    </row>
    <row r="65" spans="1:17" ht="24" hidden="1" x14ac:dyDescent="0.25">
      <c r="A65" s="230">
        <v>1150</v>
      </c>
      <c r="B65" s="164" t="s">
        <v>76</v>
      </c>
      <c r="C65" s="176">
        <f t="shared" si="24"/>
        <v>0</v>
      </c>
      <c r="D65" s="177">
        <v>0</v>
      </c>
      <c r="E65" s="178"/>
      <c r="F65" s="233">
        <f t="shared" si="40"/>
        <v>0</v>
      </c>
      <c r="G65" s="247"/>
      <c r="H65" s="178"/>
      <c r="I65" s="235">
        <f t="shared" si="41"/>
        <v>0</v>
      </c>
      <c r="J65" s="177"/>
      <c r="K65" s="178"/>
      <c r="L65" s="233">
        <f t="shared" si="42"/>
        <v>0</v>
      </c>
      <c r="M65" s="247"/>
      <c r="N65" s="178"/>
      <c r="O65" s="235">
        <f t="shared" si="43"/>
        <v>0</v>
      </c>
      <c r="P65" s="236"/>
      <c r="Q65" s="2"/>
    </row>
    <row r="66" spans="1:17" ht="24" hidden="1" x14ac:dyDescent="0.25">
      <c r="A66" s="83">
        <v>1200</v>
      </c>
      <c r="B66" s="226" t="s">
        <v>77</v>
      </c>
      <c r="C66" s="84">
        <f t="shared" si="24"/>
        <v>0</v>
      </c>
      <c r="D66" s="95">
        <f>SUM(D67:D68)</f>
        <v>0</v>
      </c>
      <c r="E66" s="96">
        <f t="shared" ref="E66" si="44">SUM(E67:E68)</f>
        <v>0</v>
      </c>
      <c r="F66" s="97">
        <f>SUM(F67:F68)</f>
        <v>0</v>
      </c>
      <c r="G66" s="227">
        <f t="shared" ref="G66:N66" si="45">SUM(G67:G68)</f>
        <v>0</v>
      </c>
      <c r="H66" s="96">
        <f t="shared" si="45"/>
        <v>0</v>
      </c>
      <c r="I66" s="228">
        <f t="shared" si="45"/>
        <v>0</v>
      </c>
      <c r="J66" s="95">
        <f t="shared" si="45"/>
        <v>0</v>
      </c>
      <c r="K66" s="96">
        <f t="shared" si="45"/>
        <v>0</v>
      </c>
      <c r="L66" s="97">
        <f t="shared" si="45"/>
        <v>0</v>
      </c>
      <c r="M66" s="227">
        <f t="shared" si="45"/>
        <v>0</v>
      </c>
      <c r="N66" s="96">
        <f t="shared" si="45"/>
        <v>0</v>
      </c>
      <c r="O66" s="228">
        <f>SUM(O67:O68)</f>
        <v>0</v>
      </c>
      <c r="P66" s="249"/>
      <c r="Q66" s="2"/>
    </row>
    <row r="67" spans="1:17" ht="24" hidden="1" x14ac:dyDescent="0.25">
      <c r="A67" s="629">
        <v>1210</v>
      </c>
      <c r="B67" s="99" t="s">
        <v>78</v>
      </c>
      <c r="C67" s="100">
        <f t="shared" si="24"/>
        <v>0</v>
      </c>
      <c r="D67" s="152">
        <v>0</v>
      </c>
      <c r="E67" s="150"/>
      <c r="F67" s="108">
        <f>D67+E67</f>
        <v>0</v>
      </c>
      <c r="G67" s="149"/>
      <c r="H67" s="150"/>
      <c r="I67" s="151">
        <f>G67+H67</f>
        <v>0</v>
      </c>
      <c r="J67" s="152"/>
      <c r="K67" s="150"/>
      <c r="L67" s="108">
        <f>J67+K67</f>
        <v>0</v>
      </c>
      <c r="M67" s="149"/>
      <c r="N67" s="150"/>
      <c r="O67" s="151">
        <f>M67+N67</f>
        <v>0</v>
      </c>
      <c r="P67" s="237"/>
      <c r="Q67" s="2"/>
    </row>
    <row r="68" spans="1:17" ht="24" hidden="1" x14ac:dyDescent="0.25">
      <c r="A68" s="243">
        <v>1220</v>
      </c>
      <c r="B68" s="111" t="s">
        <v>79</v>
      </c>
      <c r="C68" s="112">
        <f t="shared" si="24"/>
        <v>0</v>
      </c>
      <c r="D68" s="244">
        <f>SUM(D69:D73)</f>
        <v>0</v>
      </c>
      <c r="E68" s="245">
        <f t="shared" ref="E68" si="46">SUM(E69:E73)</f>
        <v>0</v>
      </c>
      <c r="F68" s="120">
        <f>SUM(F69:F73)</f>
        <v>0</v>
      </c>
      <c r="G68" s="246">
        <f t="shared" ref="G68:O68" si="47">SUM(G69:G73)</f>
        <v>0</v>
      </c>
      <c r="H68" s="245">
        <f t="shared" si="47"/>
        <v>0</v>
      </c>
      <c r="I68" s="241">
        <f t="shared" si="47"/>
        <v>0</v>
      </c>
      <c r="J68" s="244">
        <f t="shared" si="47"/>
        <v>0</v>
      </c>
      <c r="K68" s="245">
        <f t="shared" si="47"/>
        <v>0</v>
      </c>
      <c r="L68" s="120">
        <f t="shared" si="47"/>
        <v>0</v>
      </c>
      <c r="M68" s="246">
        <f t="shared" si="47"/>
        <v>0</v>
      </c>
      <c r="N68" s="245">
        <f t="shared" si="47"/>
        <v>0</v>
      </c>
      <c r="O68" s="241">
        <f t="shared" si="47"/>
        <v>0</v>
      </c>
      <c r="P68" s="242"/>
      <c r="Q68" s="2"/>
    </row>
    <row r="69" spans="1:17" ht="36" hidden="1" x14ac:dyDescent="0.25">
      <c r="A69" s="62">
        <v>1221</v>
      </c>
      <c r="B69" s="111" t="s">
        <v>80</v>
      </c>
      <c r="C69" s="112">
        <f t="shared" si="24"/>
        <v>0</v>
      </c>
      <c r="D69" s="238">
        <v>0</v>
      </c>
      <c r="E69" s="239"/>
      <c r="F69" s="120">
        <f t="shared" ref="F69:F73" si="48">D69+E69</f>
        <v>0</v>
      </c>
      <c r="G69" s="240"/>
      <c r="H69" s="239"/>
      <c r="I69" s="241">
        <f t="shared" ref="I69:I73" si="49">G69+H69</f>
        <v>0</v>
      </c>
      <c r="J69" s="238"/>
      <c r="K69" s="239"/>
      <c r="L69" s="120">
        <f t="shared" ref="L69:L73" si="50">J69+K69</f>
        <v>0</v>
      </c>
      <c r="M69" s="240"/>
      <c r="N69" s="239"/>
      <c r="O69" s="241">
        <f t="shared" ref="O69:O73" si="51">M69+N69</f>
        <v>0</v>
      </c>
      <c r="P69" s="242"/>
      <c r="Q69" s="2"/>
    </row>
    <row r="70" spans="1:17" hidden="1" x14ac:dyDescent="0.25">
      <c r="A70" s="62">
        <v>1223</v>
      </c>
      <c r="B70" s="111" t="s">
        <v>81</v>
      </c>
      <c r="C70" s="112">
        <f t="shared" si="24"/>
        <v>0</v>
      </c>
      <c r="D70" s="238">
        <v>0</v>
      </c>
      <c r="E70" s="239"/>
      <c r="F70" s="120">
        <f t="shared" si="48"/>
        <v>0</v>
      </c>
      <c r="G70" s="240"/>
      <c r="H70" s="239"/>
      <c r="I70" s="241">
        <f t="shared" si="49"/>
        <v>0</v>
      </c>
      <c r="J70" s="238"/>
      <c r="K70" s="239"/>
      <c r="L70" s="120">
        <f t="shared" si="50"/>
        <v>0</v>
      </c>
      <c r="M70" s="240"/>
      <c r="N70" s="239"/>
      <c r="O70" s="241">
        <f t="shared" si="51"/>
        <v>0</v>
      </c>
      <c r="P70" s="242"/>
      <c r="Q70" s="2"/>
    </row>
    <row r="71" spans="1:17" hidden="1" x14ac:dyDescent="0.25">
      <c r="A71" s="62">
        <v>1225</v>
      </c>
      <c r="B71" s="111" t="s">
        <v>82</v>
      </c>
      <c r="C71" s="112">
        <f t="shared" si="24"/>
        <v>0</v>
      </c>
      <c r="D71" s="238">
        <v>0</v>
      </c>
      <c r="E71" s="239"/>
      <c r="F71" s="120">
        <f t="shared" si="48"/>
        <v>0</v>
      </c>
      <c r="G71" s="240"/>
      <c r="H71" s="239"/>
      <c r="I71" s="241">
        <f t="shared" si="49"/>
        <v>0</v>
      </c>
      <c r="J71" s="238"/>
      <c r="K71" s="239"/>
      <c r="L71" s="120">
        <f t="shared" si="50"/>
        <v>0</v>
      </c>
      <c r="M71" s="240"/>
      <c r="N71" s="239"/>
      <c r="O71" s="241">
        <f t="shared" si="51"/>
        <v>0</v>
      </c>
      <c r="P71" s="242"/>
      <c r="Q71" s="2"/>
    </row>
    <row r="72" spans="1:17" ht="24" hidden="1" x14ac:dyDescent="0.25">
      <c r="A72" s="62">
        <v>1227</v>
      </c>
      <c r="B72" s="111" t="s">
        <v>83</v>
      </c>
      <c r="C72" s="112">
        <f t="shared" si="24"/>
        <v>0</v>
      </c>
      <c r="D72" s="238">
        <v>0</v>
      </c>
      <c r="E72" s="239"/>
      <c r="F72" s="120">
        <f t="shared" si="48"/>
        <v>0</v>
      </c>
      <c r="G72" s="240"/>
      <c r="H72" s="239"/>
      <c r="I72" s="241">
        <f t="shared" si="49"/>
        <v>0</v>
      </c>
      <c r="J72" s="238"/>
      <c r="K72" s="239"/>
      <c r="L72" s="120">
        <f t="shared" si="50"/>
        <v>0</v>
      </c>
      <c r="M72" s="240"/>
      <c r="N72" s="239"/>
      <c r="O72" s="241">
        <f t="shared" si="51"/>
        <v>0</v>
      </c>
      <c r="P72" s="242"/>
      <c r="Q72" s="2"/>
    </row>
    <row r="73" spans="1:17" ht="36" hidden="1" x14ac:dyDescent="0.25">
      <c r="A73" s="62">
        <v>1228</v>
      </c>
      <c r="B73" s="111" t="s">
        <v>84</v>
      </c>
      <c r="C73" s="112">
        <f t="shared" si="24"/>
        <v>0</v>
      </c>
      <c r="D73" s="238">
        <v>0</v>
      </c>
      <c r="E73" s="239"/>
      <c r="F73" s="120">
        <f t="shared" si="48"/>
        <v>0</v>
      </c>
      <c r="G73" s="240"/>
      <c r="H73" s="239"/>
      <c r="I73" s="241">
        <f t="shared" si="49"/>
        <v>0</v>
      </c>
      <c r="J73" s="238"/>
      <c r="K73" s="239"/>
      <c r="L73" s="120">
        <f t="shared" si="50"/>
        <v>0</v>
      </c>
      <c r="M73" s="240"/>
      <c r="N73" s="239"/>
      <c r="O73" s="241">
        <f t="shared" si="51"/>
        <v>0</v>
      </c>
      <c r="P73" s="242"/>
      <c r="Q73" s="2"/>
    </row>
    <row r="74" spans="1:17" x14ac:dyDescent="0.25">
      <c r="A74" s="218">
        <v>2000</v>
      </c>
      <c r="B74" s="218" t="s">
        <v>85</v>
      </c>
      <c r="C74" s="219">
        <f t="shared" si="24"/>
        <v>104116</v>
      </c>
      <c r="D74" s="220">
        <f>SUM(D75,D82,D129,D163,D164,D171)</f>
        <v>104116</v>
      </c>
      <c r="E74" s="224">
        <f t="shared" ref="E74" si="52">SUM(E75,E82,E129,E163,E164,E171)</f>
        <v>0</v>
      </c>
      <c r="F74" s="365">
        <f>SUM(F75,F82,F129,F163,F164,F171)</f>
        <v>104116</v>
      </c>
      <c r="G74" s="223">
        <f t="shared" ref="G74:O74" si="53">SUM(G75,G82,G129,G163,G164,G171)</f>
        <v>0</v>
      </c>
      <c r="H74" s="224">
        <f t="shared" si="53"/>
        <v>0</v>
      </c>
      <c r="I74" s="365">
        <f t="shared" si="53"/>
        <v>0</v>
      </c>
      <c r="J74" s="220">
        <f t="shared" si="53"/>
        <v>0</v>
      </c>
      <c r="K74" s="221">
        <f t="shared" si="53"/>
        <v>0</v>
      </c>
      <c r="L74" s="222">
        <f t="shared" si="53"/>
        <v>0</v>
      </c>
      <c r="M74" s="223">
        <f t="shared" si="53"/>
        <v>0</v>
      </c>
      <c r="N74" s="221">
        <f t="shared" si="53"/>
        <v>0</v>
      </c>
      <c r="O74" s="224">
        <f t="shared" si="53"/>
        <v>0</v>
      </c>
      <c r="P74" s="225"/>
      <c r="Q74" s="2"/>
    </row>
    <row r="75" spans="1:17" ht="24" hidden="1" x14ac:dyDescent="0.25">
      <c r="A75" s="83">
        <v>2100</v>
      </c>
      <c r="B75" s="226" t="s">
        <v>86</v>
      </c>
      <c r="C75" s="84">
        <f t="shared" si="24"/>
        <v>0</v>
      </c>
      <c r="D75" s="95">
        <f>SUM(D76,D79)</f>
        <v>0</v>
      </c>
      <c r="E75" s="96">
        <f t="shared" ref="E75" si="54">SUM(E76,E79)</f>
        <v>0</v>
      </c>
      <c r="F75" s="97">
        <f>SUM(F76,F79)</f>
        <v>0</v>
      </c>
      <c r="G75" s="227">
        <f t="shared" ref="G75:O75" si="55">SUM(G76,G79)</f>
        <v>0</v>
      </c>
      <c r="H75" s="96">
        <f t="shared" si="55"/>
        <v>0</v>
      </c>
      <c r="I75" s="228">
        <f t="shared" si="55"/>
        <v>0</v>
      </c>
      <c r="J75" s="95">
        <f t="shared" si="55"/>
        <v>0</v>
      </c>
      <c r="K75" s="96">
        <f t="shared" si="55"/>
        <v>0</v>
      </c>
      <c r="L75" s="97">
        <f t="shared" si="55"/>
        <v>0</v>
      </c>
      <c r="M75" s="227">
        <f t="shared" si="55"/>
        <v>0</v>
      </c>
      <c r="N75" s="96">
        <f t="shared" si="55"/>
        <v>0</v>
      </c>
      <c r="O75" s="228">
        <f t="shared" si="55"/>
        <v>0</v>
      </c>
      <c r="P75" s="249"/>
      <c r="Q75" s="2"/>
    </row>
    <row r="76" spans="1:17" ht="24" hidden="1" x14ac:dyDescent="0.25">
      <c r="A76" s="629">
        <v>2110</v>
      </c>
      <c r="B76" s="99" t="s">
        <v>87</v>
      </c>
      <c r="C76" s="100">
        <f t="shared" si="24"/>
        <v>0</v>
      </c>
      <c r="D76" s="251">
        <f>SUM(D77:D78)</f>
        <v>0</v>
      </c>
      <c r="E76" s="252">
        <f t="shared" ref="E76" si="56">SUM(E77:E78)</f>
        <v>0</v>
      </c>
      <c r="F76" s="108">
        <f>SUM(F77:F78)</f>
        <v>0</v>
      </c>
      <c r="G76" s="253">
        <f t="shared" ref="G76:O76" si="57">SUM(G77:G78)</f>
        <v>0</v>
      </c>
      <c r="H76" s="252">
        <f t="shared" si="57"/>
        <v>0</v>
      </c>
      <c r="I76" s="151">
        <f t="shared" si="57"/>
        <v>0</v>
      </c>
      <c r="J76" s="251">
        <f t="shared" si="57"/>
        <v>0</v>
      </c>
      <c r="K76" s="252">
        <f t="shared" si="57"/>
        <v>0</v>
      </c>
      <c r="L76" s="108">
        <f t="shared" si="57"/>
        <v>0</v>
      </c>
      <c r="M76" s="253">
        <f t="shared" si="57"/>
        <v>0</v>
      </c>
      <c r="N76" s="252">
        <f t="shared" si="57"/>
        <v>0</v>
      </c>
      <c r="O76" s="151">
        <f t="shared" si="57"/>
        <v>0</v>
      </c>
      <c r="P76" s="237"/>
      <c r="Q76" s="2"/>
    </row>
    <row r="77" spans="1:17" hidden="1" x14ac:dyDescent="0.25">
      <c r="A77" s="62">
        <v>2111</v>
      </c>
      <c r="B77" s="111" t="s">
        <v>88</v>
      </c>
      <c r="C77" s="112">
        <f t="shared" si="24"/>
        <v>0</v>
      </c>
      <c r="D77" s="238">
        <v>0</v>
      </c>
      <c r="E77" s="239"/>
      <c r="F77" s="120">
        <f t="shared" ref="F77:F78" si="58">D77+E77</f>
        <v>0</v>
      </c>
      <c r="G77" s="240"/>
      <c r="H77" s="239"/>
      <c r="I77" s="241">
        <f t="shared" ref="I77:I78" si="59">G77+H77</f>
        <v>0</v>
      </c>
      <c r="J77" s="238"/>
      <c r="K77" s="239"/>
      <c r="L77" s="120">
        <f t="shared" ref="L77:L78" si="60">J77+K77</f>
        <v>0</v>
      </c>
      <c r="M77" s="240"/>
      <c r="N77" s="239"/>
      <c r="O77" s="241">
        <f t="shared" ref="O77:O78" si="61">M77+N77</f>
        <v>0</v>
      </c>
      <c r="P77" s="242"/>
      <c r="Q77" s="2"/>
    </row>
    <row r="78" spans="1:17" ht="24" hidden="1" x14ac:dyDescent="0.25">
      <c r="A78" s="62">
        <v>2112</v>
      </c>
      <c r="B78" s="111" t="s">
        <v>89</v>
      </c>
      <c r="C78" s="112">
        <f t="shared" si="24"/>
        <v>0</v>
      </c>
      <c r="D78" s="238">
        <v>0</v>
      </c>
      <c r="E78" s="239"/>
      <c r="F78" s="120">
        <f t="shared" si="58"/>
        <v>0</v>
      </c>
      <c r="G78" s="240"/>
      <c r="H78" s="239"/>
      <c r="I78" s="241">
        <f t="shared" si="59"/>
        <v>0</v>
      </c>
      <c r="J78" s="238"/>
      <c r="K78" s="239"/>
      <c r="L78" s="120">
        <f t="shared" si="60"/>
        <v>0</v>
      </c>
      <c r="M78" s="240"/>
      <c r="N78" s="239"/>
      <c r="O78" s="241">
        <f t="shared" si="61"/>
        <v>0</v>
      </c>
      <c r="P78" s="242"/>
      <c r="Q78" s="2"/>
    </row>
    <row r="79" spans="1:17" ht="24" hidden="1" x14ac:dyDescent="0.25">
      <c r="A79" s="243">
        <v>2120</v>
      </c>
      <c r="B79" s="111" t="s">
        <v>90</v>
      </c>
      <c r="C79" s="112">
        <f t="shared" si="24"/>
        <v>0</v>
      </c>
      <c r="D79" s="244">
        <f>SUM(D80:D81)</f>
        <v>0</v>
      </c>
      <c r="E79" s="245">
        <f t="shared" ref="E79" si="62">SUM(E80:E81)</f>
        <v>0</v>
      </c>
      <c r="F79" s="120">
        <f>SUM(F80:F81)</f>
        <v>0</v>
      </c>
      <c r="G79" s="246">
        <f t="shared" ref="G79:O79" si="63">SUM(G80:G81)</f>
        <v>0</v>
      </c>
      <c r="H79" s="245">
        <f t="shared" si="63"/>
        <v>0</v>
      </c>
      <c r="I79" s="241">
        <f t="shared" si="63"/>
        <v>0</v>
      </c>
      <c r="J79" s="244">
        <f t="shared" si="63"/>
        <v>0</v>
      </c>
      <c r="K79" s="245">
        <f t="shared" si="63"/>
        <v>0</v>
      </c>
      <c r="L79" s="120">
        <f t="shared" si="63"/>
        <v>0</v>
      </c>
      <c r="M79" s="246">
        <f t="shared" si="63"/>
        <v>0</v>
      </c>
      <c r="N79" s="245">
        <f t="shared" si="63"/>
        <v>0</v>
      </c>
      <c r="O79" s="241">
        <f t="shared" si="63"/>
        <v>0</v>
      </c>
      <c r="P79" s="242"/>
      <c r="Q79" s="2"/>
    </row>
    <row r="80" spans="1:17" hidden="1" x14ac:dyDescent="0.25">
      <c r="A80" s="62">
        <v>2121</v>
      </c>
      <c r="B80" s="111" t="s">
        <v>88</v>
      </c>
      <c r="C80" s="112">
        <f t="shared" si="24"/>
        <v>0</v>
      </c>
      <c r="D80" s="238">
        <v>0</v>
      </c>
      <c r="E80" s="239"/>
      <c r="F80" s="120">
        <f t="shared" ref="F80:F81" si="64">D80+E80</f>
        <v>0</v>
      </c>
      <c r="G80" s="240"/>
      <c r="H80" s="239"/>
      <c r="I80" s="241">
        <f t="shared" ref="I80:I81" si="65">G80+H80</f>
        <v>0</v>
      </c>
      <c r="J80" s="238"/>
      <c r="K80" s="239"/>
      <c r="L80" s="120">
        <f t="shared" ref="L80:L81" si="66">J80+K80</f>
        <v>0</v>
      </c>
      <c r="M80" s="240"/>
      <c r="N80" s="239"/>
      <c r="O80" s="241">
        <f t="shared" ref="O80:O81" si="67">M80+N80</f>
        <v>0</v>
      </c>
      <c r="P80" s="242"/>
      <c r="Q80" s="2"/>
    </row>
    <row r="81" spans="1:17" ht="24" hidden="1" x14ac:dyDescent="0.25">
      <c r="A81" s="62">
        <v>2122</v>
      </c>
      <c r="B81" s="111" t="s">
        <v>89</v>
      </c>
      <c r="C81" s="112">
        <f t="shared" si="24"/>
        <v>0</v>
      </c>
      <c r="D81" s="238">
        <v>0</v>
      </c>
      <c r="E81" s="239"/>
      <c r="F81" s="120">
        <f t="shared" si="64"/>
        <v>0</v>
      </c>
      <c r="G81" s="240"/>
      <c r="H81" s="239"/>
      <c r="I81" s="241">
        <f t="shared" si="65"/>
        <v>0</v>
      </c>
      <c r="J81" s="238"/>
      <c r="K81" s="239"/>
      <c r="L81" s="120">
        <f t="shared" si="66"/>
        <v>0</v>
      </c>
      <c r="M81" s="240"/>
      <c r="N81" s="239"/>
      <c r="O81" s="241">
        <f t="shared" si="67"/>
        <v>0</v>
      </c>
      <c r="P81" s="242"/>
      <c r="Q81" s="2"/>
    </row>
    <row r="82" spans="1:17" x14ac:dyDescent="0.25">
      <c r="A82" s="83">
        <v>2200</v>
      </c>
      <c r="B82" s="226" t="s">
        <v>91</v>
      </c>
      <c r="C82" s="84">
        <f t="shared" si="24"/>
        <v>104116</v>
      </c>
      <c r="D82" s="95">
        <f>SUM(D83,D88,D94,D102,D111,D115,D121,D127)</f>
        <v>104116</v>
      </c>
      <c r="E82" s="228">
        <f t="shared" ref="E82" si="68">SUM(E83,E88,E94,E102,E111,E115,E121,E127)</f>
        <v>0</v>
      </c>
      <c r="F82" s="366">
        <f>SUM(F83,F88,F94,F102,F111,F115,F121,F127)</f>
        <v>104116</v>
      </c>
      <c r="G82" s="227">
        <f t="shared" ref="G82:O82" si="69">SUM(G83,G88,G94,G102,G111,G115,G121,G127)</f>
        <v>0</v>
      </c>
      <c r="H82" s="228">
        <f t="shared" si="69"/>
        <v>0</v>
      </c>
      <c r="I82" s="366">
        <f t="shared" si="69"/>
        <v>0</v>
      </c>
      <c r="J82" s="95">
        <f t="shared" si="69"/>
        <v>0</v>
      </c>
      <c r="K82" s="96">
        <f t="shared" si="69"/>
        <v>0</v>
      </c>
      <c r="L82" s="97">
        <f t="shared" si="69"/>
        <v>0</v>
      </c>
      <c r="M82" s="227">
        <f t="shared" si="69"/>
        <v>0</v>
      </c>
      <c r="N82" s="96">
        <f t="shared" si="69"/>
        <v>0</v>
      </c>
      <c r="O82" s="228">
        <f t="shared" si="69"/>
        <v>0</v>
      </c>
      <c r="P82" s="254"/>
      <c r="Q82" s="2"/>
    </row>
    <row r="83" spans="1:17" hidden="1" x14ac:dyDescent="0.25">
      <c r="A83" s="230">
        <v>2210</v>
      </c>
      <c r="B83" s="164" t="s">
        <v>92</v>
      </c>
      <c r="C83" s="176">
        <f t="shared" si="24"/>
        <v>0</v>
      </c>
      <c r="D83" s="231">
        <f>SUM(D84:D87)</f>
        <v>0</v>
      </c>
      <c r="E83" s="232">
        <f t="shared" ref="E83" si="70">SUM(E84:E87)</f>
        <v>0</v>
      </c>
      <c r="F83" s="233">
        <f>SUM(F84:F87)</f>
        <v>0</v>
      </c>
      <c r="G83" s="234">
        <f t="shared" ref="G83:O83" si="71">SUM(G84:G87)</f>
        <v>0</v>
      </c>
      <c r="H83" s="232">
        <f t="shared" si="71"/>
        <v>0</v>
      </c>
      <c r="I83" s="235">
        <f t="shared" si="71"/>
        <v>0</v>
      </c>
      <c r="J83" s="231">
        <f t="shared" si="71"/>
        <v>0</v>
      </c>
      <c r="K83" s="232">
        <f t="shared" si="71"/>
        <v>0</v>
      </c>
      <c r="L83" s="233">
        <f t="shared" si="71"/>
        <v>0</v>
      </c>
      <c r="M83" s="234">
        <f t="shared" si="71"/>
        <v>0</v>
      </c>
      <c r="N83" s="232">
        <f t="shared" si="71"/>
        <v>0</v>
      </c>
      <c r="O83" s="235">
        <f t="shared" si="71"/>
        <v>0</v>
      </c>
      <c r="P83" s="236"/>
      <c r="Q83" s="2"/>
    </row>
    <row r="84" spans="1:17" hidden="1" x14ac:dyDescent="0.25">
      <c r="A84" s="53">
        <v>2211</v>
      </c>
      <c r="B84" s="99" t="s">
        <v>93</v>
      </c>
      <c r="C84" s="100">
        <f t="shared" si="24"/>
        <v>0</v>
      </c>
      <c r="D84" s="152">
        <v>0</v>
      </c>
      <c r="E84" s="150"/>
      <c r="F84" s="108">
        <f t="shared" ref="F84:F87" si="72">D84+E84</f>
        <v>0</v>
      </c>
      <c r="G84" s="149"/>
      <c r="H84" s="150"/>
      <c r="I84" s="151">
        <f t="shared" ref="I84:I87" si="73">G84+H84</f>
        <v>0</v>
      </c>
      <c r="J84" s="152"/>
      <c r="K84" s="150"/>
      <c r="L84" s="108">
        <f t="shared" ref="L84:L87" si="74">J84+K84</f>
        <v>0</v>
      </c>
      <c r="M84" s="149"/>
      <c r="N84" s="150"/>
      <c r="O84" s="151">
        <f t="shared" ref="O84:O87" si="75">M84+N84</f>
        <v>0</v>
      </c>
      <c r="P84" s="237"/>
      <c r="Q84" s="2"/>
    </row>
    <row r="85" spans="1:17" ht="36" hidden="1" x14ac:dyDescent="0.25">
      <c r="A85" s="62">
        <v>2212</v>
      </c>
      <c r="B85" s="111" t="s">
        <v>94</v>
      </c>
      <c r="C85" s="112">
        <f t="shared" si="24"/>
        <v>0</v>
      </c>
      <c r="D85" s="238">
        <v>0</v>
      </c>
      <c r="E85" s="239"/>
      <c r="F85" s="120">
        <f t="shared" si="72"/>
        <v>0</v>
      </c>
      <c r="G85" s="240"/>
      <c r="H85" s="239"/>
      <c r="I85" s="241">
        <f t="shared" si="73"/>
        <v>0</v>
      </c>
      <c r="J85" s="238"/>
      <c r="K85" s="239"/>
      <c r="L85" s="120">
        <f t="shared" si="74"/>
        <v>0</v>
      </c>
      <c r="M85" s="240"/>
      <c r="N85" s="239"/>
      <c r="O85" s="241">
        <f t="shared" si="75"/>
        <v>0</v>
      </c>
      <c r="P85" s="242"/>
      <c r="Q85" s="2"/>
    </row>
    <row r="86" spans="1:17" ht="24" hidden="1" x14ac:dyDescent="0.25">
      <c r="A86" s="62">
        <v>2214</v>
      </c>
      <c r="B86" s="111" t="s">
        <v>95</v>
      </c>
      <c r="C86" s="112">
        <f t="shared" si="24"/>
        <v>0</v>
      </c>
      <c r="D86" s="238">
        <v>0</v>
      </c>
      <c r="E86" s="239"/>
      <c r="F86" s="120">
        <f t="shared" si="72"/>
        <v>0</v>
      </c>
      <c r="G86" s="240"/>
      <c r="H86" s="239"/>
      <c r="I86" s="241">
        <f t="shared" si="73"/>
        <v>0</v>
      </c>
      <c r="J86" s="238"/>
      <c r="K86" s="239"/>
      <c r="L86" s="120">
        <f t="shared" si="74"/>
        <v>0</v>
      </c>
      <c r="M86" s="240"/>
      <c r="N86" s="239"/>
      <c r="O86" s="241">
        <f t="shared" si="75"/>
        <v>0</v>
      </c>
      <c r="P86" s="242"/>
      <c r="Q86" s="2"/>
    </row>
    <row r="87" spans="1:17" hidden="1" x14ac:dyDescent="0.25">
      <c r="A87" s="62">
        <v>2219</v>
      </c>
      <c r="B87" s="111" t="s">
        <v>96</v>
      </c>
      <c r="C87" s="112">
        <f t="shared" si="24"/>
        <v>0</v>
      </c>
      <c r="D87" s="238">
        <v>0</v>
      </c>
      <c r="E87" s="239"/>
      <c r="F87" s="120">
        <f t="shared" si="72"/>
        <v>0</v>
      </c>
      <c r="G87" s="240"/>
      <c r="H87" s="239"/>
      <c r="I87" s="241">
        <f t="shared" si="73"/>
        <v>0</v>
      </c>
      <c r="J87" s="238"/>
      <c r="K87" s="239"/>
      <c r="L87" s="120">
        <f t="shared" si="74"/>
        <v>0</v>
      </c>
      <c r="M87" s="240"/>
      <c r="N87" s="239"/>
      <c r="O87" s="241">
        <f t="shared" si="75"/>
        <v>0</v>
      </c>
      <c r="P87" s="242"/>
      <c r="Q87" s="2"/>
    </row>
    <row r="88" spans="1:17" hidden="1" x14ac:dyDescent="0.25">
      <c r="A88" s="243">
        <v>2220</v>
      </c>
      <c r="B88" s="111" t="s">
        <v>97</v>
      </c>
      <c r="C88" s="112">
        <f t="shared" si="24"/>
        <v>0</v>
      </c>
      <c r="D88" s="244">
        <f>SUM(D89:D93)</f>
        <v>0</v>
      </c>
      <c r="E88" s="245">
        <f t="shared" ref="E88" si="76">SUM(E89:E93)</f>
        <v>0</v>
      </c>
      <c r="F88" s="120">
        <f>SUM(F89:F93)</f>
        <v>0</v>
      </c>
      <c r="G88" s="246">
        <f t="shared" ref="G88:O88" si="77">SUM(G89:G93)</f>
        <v>0</v>
      </c>
      <c r="H88" s="245">
        <f t="shared" si="77"/>
        <v>0</v>
      </c>
      <c r="I88" s="241">
        <f t="shared" si="77"/>
        <v>0</v>
      </c>
      <c r="J88" s="244">
        <f t="shared" si="77"/>
        <v>0</v>
      </c>
      <c r="K88" s="245">
        <f t="shared" si="77"/>
        <v>0</v>
      </c>
      <c r="L88" s="120">
        <f t="shared" si="77"/>
        <v>0</v>
      </c>
      <c r="M88" s="246">
        <f t="shared" si="77"/>
        <v>0</v>
      </c>
      <c r="N88" s="245">
        <f t="shared" si="77"/>
        <v>0</v>
      </c>
      <c r="O88" s="241">
        <f t="shared" si="77"/>
        <v>0</v>
      </c>
      <c r="P88" s="242"/>
      <c r="Q88" s="2"/>
    </row>
    <row r="89" spans="1:17" hidden="1" x14ac:dyDescent="0.25">
      <c r="A89" s="62">
        <v>2221</v>
      </c>
      <c r="B89" s="111" t="s">
        <v>98</v>
      </c>
      <c r="C89" s="112">
        <f t="shared" si="24"/>
        <v>0</v>
      </c>
      <c r="D89" s="238">
        <v>0</v>
      </c>
      <c r="E89" s="239"/>
      <c r="F89" s="120">
        <f t="shared" ref="F89:F93" si="78">D89+E89</f>
        <v>0</v>
      </c>
      <c r="G89" s="240"/>
      <c r="H89" s="239"/>
      <c r="I89" s="241">
        <f t="shared" ref="I89:I93" si="79">G89+H89</f>
        <v>0</v>
      </c>
      <c r="J89" s="238"/>
      <c r="K89" s="239"/>
      <c r="L89" s="120">
        <f t="shared" ref="L89:L93" si="80">J89+K89</f>
        <v>0</v>
      </c>
      <c r="M89" s="240"/>
      <c r="N89" s="239"/>
      <c r="O89" s="241">
        <f t="shared" ref="O89:O93" si="81">M89+N89</f>
        <v>0</v>
      </c>
      <c r="P89" s="242"/>
      <c r="Q89" s="2"/>
    </row>
    <row r="90" spans="1:17" hidden="1" x14ac:dyDescent="0.25">
      <c r="A90" s="62">
        <v>2222</v>
      </c>
      <c r="B90" s="111" t="s">
        <v>99</v>
      </c>
      <c r="C90" s="112">
        <f t="shared" si="24"/>
        <v>0</v>
      </c>
      <c r="D90" s="238">
        <v>0</v>
      </c>
      <c r="E90" s="239"/>
      <c r="F90" s="120">
        <f t="shared" si="78"/>
        <v>0</v>
      </c>
      <c r="G90" s="240"/>
      <c r="H90" s="239"/>
      <c r="I90" s="241">
        <f t="shared" si="79"/>
        <v>0</v>
      </c>
      <c r="J90" s="238"/>
      <c r="K90" s="239"/>
      <c r="L90" s="120">
        <f t="shared" si="80"/>
        <v>0</v>
      </c>
      <c r="M90" s="240"/>
      <c r="N90" s="239"/>
      <c r="O90" s="241">
        <f t="shared" si="81"/>
        <v>0</v>
      </c>
      <c r="P90" s="242"/>
      <c r="Q90" s="2"/>
    </row>
    <row r="91" spans="1:17" hidden="1" x14ac:dyDescent="0.25">
      <c r="A91" s="62">
        <v>2223</v>
      </c>
      <c r="B91" s="111" t="s">
        <v>100</v>
      </c>
      <c r="C91" s="112">
        <f t="shared" si="24"/>
        <v>0</v>
      </c>
      <c r="D91" s="238">
        <v>0</v>
      </c>
      <c r="E91" s="239"/>
      <c r="F91" s="120">
        <f t="shared" si="78"/>
        <v>0</v>
      </c>
      <c r="G91" s="240"/>
      <c r="H91" s="239"/>
      <c r="I91" s="241">
        <f t="shared" si="79"/>
        <v>0</v>
      </c>
      <c r="J91" s="238"/>
      <c r="K91" s="239"/>
      <c r="L91" s="120">
        <f t="shared" si="80"/>
        <v>0</v>
      </c>
      <c r="M91" s="240"/>
      <c r="N91" s="239"/>
      <c r="O91" s="241">
        <f t="shared" si="81"/>
        <v>0</v>
      </c>
      <c r="P91" s="242"/>
      <c r="Q91" s="2"/>
    </row>
    <row r="92" spans="1:17" ht="36" hidden="1" x14ac:dyDescent="0.25">
      <c r="A92" s="62">
        <v>2224</v>
      </c>
      <c r="B92" s="111" t="s">
        <v>101</v>
      </c>
      <c r="C92" s="112">
        <f t="shared" si="24"/>
        <v>0</v>
      </c>
      <c r="D92" s="238">
        <v>0</v>
      </c>
      <c r="E92" s="239"/>
      <c r="F92" s="120">
        <f t="shared" si="78"/>
        <v>0</v>
      </c>
      <c r="G92" s="240"/>
      <c r="H92" s="239"/>
      <c r="I92" s="241">
        <f t="shared" si="79"/>
        <v>0</v>
      </c>
      <c r="J92" s="238"/>
      <c r="K92" s="239"/>
      <c r="L92" s="120">
        <f t="shared" si="80"/>
        <v>0</v>
      </c>
      <c r="M92" s="240"/>
      <c r="N92" s="239"/>
      <c r="O92" s="241">
        <f t="shared" si="81"/>
        <v>0</v>
      </c>
      <c r="P92" s="242"/>
      <c r="Q92" s="2"/>
    </row>
    <row r="93" spans="1:17" ht="24" hidden="1" x14ac:dyDescent="0.25">
      <c r="A93" s="62">
        <v>2229</v>
      </c>
      <c r="B93" s="111" t="s">
        <v>102</v>
      </c>
      <c r="C93" s="112">
        <f t="shared" si="24"/>
        <v>0</v>
      </c>
      <c r="D93" s="238">
        <v>0</v>
      </c>
      <c r="E93" s="239"/>
      <c r="F93" s="120">
        <f t="shared" si="78"/>
        <v>0</v>
      </c>
      <c r="G93" s="240"/>
      <c r="H93" s="239"/>
      <c r="I93" s="241">
        <f t="shared" si="79"/>
        <v>0</v>
      </c>
      <c r="J93" s="238"/>
      <c r="K93" s="239"/>
      <c r="L93" s="120">
        <f t="shared" si="80"/>
        <v>0</v>
      </c>
      <c r="M93" s="240"/>
      <c r="N93" s="239"/>
      <c r="O93" s="241">
        <f t="shared" si="81"/>
        <v>0</v>
      </c>
      <c r="P93" s="242"/>
      <c r="Q93" s="2"/>
    </row>
    <row r="94" spans="1:17" ht="24" x14ac:dyDescent="0.25">
      <c r="A94" s="243">
        <v>2230</v>
      </c>
      <c r="B94" s="111" t="s">
        <v>103</v>
      </c>
      <c r="C94" s="112">
        <f t="shared" si="24"/>
        <v>14368</v>
      </c>
      <c r="D94" s="244">
        <f>SUM(D95:D101)</f>
        <v>14368</v>
      </c>
      <c r="E94" s="241">
        <f t="shared" ref="E94" si="82">SUM(E95:E101)</f>
        <v>0</v>
      </c>
      <c r="F94" s="368">
        <f>SUM(F95:F101)</f>
        <v>14368</v>
      </c>
      <c r="G94" s="246">
        <f t="shared" ref="G94:N94" si="83">SUM(G95:G101)</f>
        <v>0</v>
      </c>
      <c r="H94" s="241">
        <f t="shared" si="83"/>
        <v>0</v>
      </c>
      <c r="I94" s="368">
        <f t="shared" si="83"/>
        <v>0</v>
      </c>
      <c r="J94" s="244">
        <f t="shared" si="83"/>
        <v>0</v>
      </c>
      <c r="K94" s="245">
        <f t="shared" si="83"/>
        <v>0</v>
      </c>
      <c r="L94" s="120">
        <f t="shared" si="83"/>
        <v>0</v>
      </c>
      <c r="M94" s="246">
        <f t="shared" si="83"/>
        <v>0</v>
      </c>
      <c r="N94" s="245">
        <f t="shared" si="83"/>
        <v>0</v>
      </c>
      <c r="O94" s="241">
        <f>SUM(O95:O101)</f>
        <v>0</v>
      </c>
      <c r="P94" s="242"/>
      <c r="Q94" s="2"/>
    </row>
    <row r="95" spans="1:17" ht="24" hidden="1" x14ac:dyDescent="0.25">
      <c r="A95" s="62">
        <v>2231</v>
      </c>
      <c r="B95" s="111" t="s">
        <v>104</v>
      </c>
      <c r="C95" s="112">
        <f t="shared" si="24"/>
        <v>0</v>
      </c>
      <c r="D95" s="238">
        <v>0</v>
      </c>
      <c r="E95" s="239"/>
      <c r="F95" s="120">
        <f t="shared" ref="F95:F101" si="84">D95+E95</f>
        <v>0</v>
      </c>
      <c r="G95" s="240"/>
      <c r="H95" s="239"/>
      <c r="I95" s="241">
        <f t="shared" ref="I95:I101" si="85">G95+H95</f>
        <v>0</v>
      </c>
      <c r="J95" s="238"/>
      <c r="K95" s="239"/>
      <c r="L95" s="120">
        <f t="shared" ref="L95:L101" si="86">J95+K95</f>
        <v>0</v>
      </c>
      <c r="M95" s="240"/>
      <c r="N95" s="239"/>
      <c r="O95" s="241">
        <f t="shared" ref="O95:O101" si="87">M95+N95</f>
        <v>0</v>
      </c>
      <c r="P95" s="242"/>
      <c r="Q95" s="2"/>
    </row>
    <row r="96" spans="1:17" ht="24" hidden="1" x14ac:dyDescent="0.25">
      <c r="A96" s="62">
        <v>2232</v>
      </c>
      <c r="B96" s="111" t="s">
        <v>105</v>
      </c>
      <c r="C96" s="112">
        <f t="shared" si="24"/>
        <v>0</v>
      </c>
      <c r="D96" s="238">
        <v>0</v>
      </c>
      <c r="E96" s="239"/>
      <c r="F96" s="120">
        <f t="shared" si="84"/>
        <v>0</v>
      </c>
      <c r="G96" s="240"/>
      <c r="H96" s="239"/>
      <c r="I96" s="241">
        <f t="shared" si="85"/>
        <v>0</v>
      </c>
      <c r="J96" s="238"/>
      <c r="K96" s="239"/>
      <c r="L96" s="120">
        <f t="shared" si="86"/>
        <v>0</v>
      </c>
      <c r="M96" s="240"/>
      <c r="N96" s="239"/>
      <c r="O96" s="241">
        <f t="shared" si="87"/>
        <v>0</v>
      </c>
      <c r="P96" s="242"/>
      <c r="Q96" s="2"/>
    </row>
    <row r="97" spans="1:17" hidden="1" x14ac:dyDescent="0.25">
      <c r="A97" s="53">
        <v>2233</v>
      </c>
      <c r="B97" s="99" t="s">
        <v>106</v>
      </c>
      <c r="C97" s="100">
        <f t="shared" si="24"/>
        <v>0</v>
      </c>
      <c r="D97" s="152">
        <v>0</v>
      </c>
      <c r="E97" s="150"/>
      <c r="F97" s="108">
        <f t="shared" si="84"/>
        <v>0</v>
      </c>
      <c r="G97" s="149"/>
      <c r="H97" s="150"/>
      <c r="I97" s="151">
        <f t="shared" si="85"/>
        <v>0</v>
      </c>
      <c r="J97" s="152"/>
      <c r="K97" s="150"/>
      <c r="L97" s="108">
        <f t="shared" si="86"/>
        <v>0</v>
      </c>
      <c r="M97" s="149"/>
      <c r="N97" s="150"/>
      <c r="O97" s="151">
        <f t="shared" si="87"/>
        <v>0</v>
      </c>
      <c r="P97" s="237"/>
      <c r="Q97" s="2"/>
    </row>
    <row r="98" spans="1:17" ht="24" hidden="1" x14ac:dyDescent="0.25">
      <c r="A98" s="62">
        <v>2234</v>
      </c>
      <c r="B98" s="111" t="s">
        <v>107</v>
      </c>
      <c r="C98" s="112">
        <f t="shared" si="24"/>
        <v>0</v>
      </c>
      <c r="D98" s="238">
        <v>0</v>
      </c>
      <c r="E98" s="239"/>
      <c r="F98" s="120">
        <f t="shared" si="84"/>
        <v>0</v>
      </c>
      <c r="G98" s="240"/>
      <c r="H98" s="239"/>
      <c r="I98" s="241">
        <f t="shared" si="85"/>
        <v>0</v>
      </c>
      <c r="J98" s="238"/>
      <c r="K98" s="239"/>
      <c r="L98" s="120">
        <f t="shared" si="86"/>
        <v>0</v>
      </c>
      <c r="M98" s="240"/>
      <c r="N98" s="239"/>
      <c r="O98" s="241">
        <f t="shared" si="87"/>
        <v>0</v>
      </c>
      <c r="P98" s="242"/>
      <c r="Q98" s="2"/>
    </row>
    <row r="99" spans="1:17" ht="24" hidden="1" x14ac:dyDescent="0.25">
      <c r="A99" s="62">
        <v>2235</v>
      </c>
      <c r="B99" s="111" t="s">
        <v>108</v>
      </c>
      <c r="C99" s="112">
        <f t="shared" si="24"/>
        <v>0</v>
      </c>
      <c r="D99" s="238">
        <v>0</v>
      </c>
      <c r="E99" s="239"/>
      <c r="F99" s="120">
        <f t="shared" si="84"/>
        <v>0</v>
      </c>
      <c r="G99" s="240"/>
      <c r="H99" s="239"/>
      <c r="I99" s="241">
        <f t="shared" si="85"/>
        <v>0</v>
      </c>
      <c r="J99" s="238"/>
      <c r="K99" s="239"/>
      <c r="L99" s="120">
        <f t="shared" si="86"/>
        <v>0</v>
      </c>
      <c r="M99" s="240"/>
      <c r="N99" s="239"/>
      <c r="O99" s="241">
        <f t="shared" si="87"/>
        <v>0</v>
      </c>
      <c r="P99" s="242"/>
      <c r="Q99" s="2"/>
    </row>
    <row r="100" spans="1:17" hidden="1" x14ac:dyDescent="0.25">
      <c r="A100" s="62">
        <v>2236</v>
      </c>
      <c r="B100" s="111" t="s">
        <v>109</v>
      </c>
      <c r="C100" s="112">
        <f t="shared" si="24"/>
        <v>0</v>
      </c>
      <c r="D100" s="238">
        <v>0</v>
      </c>
      <c r="E100" s="239"/>
      <c r="F100" s="120">
        <f t="shared" si="84"/>
        <v>0</v>
      </c>
      <c r="G100" s="240"/>
      <c r="H100" s="239"/>
      <c r="I100" s="241">
        <f t="shared" si="85"/>
        <v>0</v>
      </c>
      <c r="J100" s="238"/>
      <c r="K100" s="239"/>
      <c r="L100" s="120">
        <f t="shared" si="86"/>
        <v>0</v>
      </c>
      <c r="M100" s="240"/>
      <c r="N100" s="239"/>
      <c r="O100" s="241">
        <f t="shared" si="87"/>
        <v>0</v>
      </c>
      <c r="P100" s="242"/>
      <c r="Q100" s="2"/>
    </row>
    <row r="101" spans="1:17" x14ac:dyDescent="0.25">
      <c r="A101" s="62">
        <v>2239</v>
      </c>
      <c r="B101" s="111" t="s">
        <v>110</v>
      </c>
      <c r="C101" s="112">
        <f t="shared" si="24"/>
        <v>14368</v>
      </c>
      <c r="D101" s="238">
        <v>14368</v>
      </c>
      <c r="E101" s="367"/>
      <c r="F101" s="368">
        <f t="shared" si="84"/>
        <v>14368</v>
      </c>
      <c r="G101" s="240"/>
      <c r="H101" s="367"/>
      <c r="I101" s="368">
        <f t="shared" si="85"/>
        <v>0</v>
      </c>
      <c r="J101" s="238"/>
      <c r="K101" s="239"/>
      <c r="L101" s="120">
        <f t="shared" si="86"/>
        <v>0</v>
      </c>
      <c r="M101" s="240"/>
      <c r="N101" s="239"/>
      <c r="O101" s="241">
        <f t="shared" si="87"/>
        <v>0</v>
      </c>
      <c r="P101" s="242"/>
      <c r="Q101" s="2"/>
    </row>
    <row r="102" spans="1:17" ht="24" x14ac:dyDescent="0.25">
      <c r="A102" s="243">
        <v>2240</v>
      </c>
      <c r="B102" s="111" t="s">
        <v>111</v>
      </c>
      <c r="C102" s="112">
        <f t="shared" si="24"/>
        <v>89748</v>
      </c>
      <c r="D102" s="244">
        <f>SUM(D103:D110)</f>
        <v>89748</v>
      </c>
      <c r="E102" s="241">
        <f t="shared" ref="E102" si="88">SUM(E103:E110)</f>
        <v>0</v>
      </c>
      <c r="F102" s="368">
        <f>SUM(F103:F110)</f>
        <v>89748</v>
      </c>
      <c r="G102" s="246">
        <f t="shared" ref="G102:N102" si="89">SUM(G103:G110)</f>
        <v>0</v>
      </c>
      <c r="H102" s="241">
        <f t="shared" si="89"/>
        <v>0</v>
      </c>
      <c r="I102" s="368">
        <f t="shared" si="89"/>
        <v>0</v>
      </c>
      <c r="J102" s="244">
        <f t="shared" si="89"/>
        <v>0</v>
      </c>
      <c r="K102" s="245">
        <f t="shared" si="89"/>
        <v>0</v>
      </c>
      <c r="L102" s="120">
        <f t="shared" si="89"/>
        <v>0</v>
      </c>
      <c r="M102" s="246">
        <f t="shared" si="89"/>
        <v>0</v>
      </c>
      <c r="N102" s="245">
        <f t="shared" si="89"/>
        <v>0</v>
      </c>
      <c r="O102" s="241">
        <f>SUM(O103:O110)</f>
        <v>0</v>
      </c>
      <c r="P102" s="242"/>
      <c r="Q102" s="2"/>
    </row>
    <row r="103" spans="1:17" x14ac:dyDescent="0.25">
      <c r="A103" s="62">
        <v>2241</v>
      </c>
      <c r="B103" s="111" t="s">
        <v>112</v>
      </c>
      <c r="C103" s="112">
        <f t="shared" si="24"/>
        <v>89748</v>
      </c>
      <c r="D103" s="238">
        <v>89748</v>
      </c>
      <c r="E103" s="367"/>
      <c r="F103" s="368">
        <f t="shared" ref="F103:F110" si="90">D103+E103</f>
        <v>89748</v>
      </c>
      <c r="G103" s="240"/>
      <c r="H103" s="367"/>
      <c r="I103" s="368">
        <f t="shared" ref="I103:I110" si="91">G103+H103</f>
        <v>0</v>
      </c>
      <c r="J103" s="238"/>
      <c r="K103" s="239"/>
      <c r="L103" s="120">
        <f t="shared" ref="L103:L110" si="92">J103+K103</f>
        <v>0</v>
      </c>
      <c r="M103" s="240"/>
      <c r="N103" s="239"/>
      <c r="O103" s="241">
        <f t="shared" ref="O103:O110" si="93">M103+N103</f>
        <v>0</v>
      </c>
      <c r="P103" s="242"/>
      <c r="Q103" s="2"/>
    </row>
    <row r="104" spans="1:17" hidden="1" x14ac:dyDescent="0.25">
      <c r="A104" s="62">
        <v>2242</v>
      </c>
      <c r="B104" s="111" t="s">
        <v>113</v>
      </c>
      <c r="C104" s="112">
        <f t="shared" si="24"/>
        <v>0</v>
      </c>
      <c r="D104" s="238">
        <v>0</v>
      </c>
      <c r="E104" s="239"/>
      <c r="F104" s="120">
        <f t="shared" si="90"/>
        <v>0</v>
      </c>
      <c r="G104" s="240"/>
      <c r="H104" s="239"/>
      <c r="I104" s="241">
        <f t="shared" si="91"/>
        <v>0</v>
      </c>
      <c r="J104" s="238"/>
      <c r="K104" s="239"/>
      <c r="L104" s="120">
        <f t="shared" si="92"/>
        <v>0</v>
      </c>
      <c r="M104" s="240"/>
      <c r="N104" s="239"/>
      <c r="O104" s="241">
        <f t="shared" si="93"/>
        <v>0</v>
      </c>
      <c r="P104" s="242"/>
      <c r="Q104" s="2"/>
    </row>
    <row r="105" spans="1:17" ht="24" hidden="1" x14ac:dyDescent="0.25">
      <c r="A105" s="62">
        <v>2243</v>
      </c>
      <c r="B105" s="111" t="s">
        <v>114</v>
      </c>
      <c r="C105" s="112">
        <f t="shared" si="24"/>
        <v>0</v>
      </c>
      <c r="D105" s="238">
        <v>0</v>
      </c>
      <c r="E105" s="239"/>
      <c r="F105" s="120">
        <f t="shared" si="90"/>
        <v>0</v>
      </c>
      <c r="G105" s="240"/>
      <c r="H105" s="239"/>
      <c r="I105" s="241">
        <f t="shared" si="91"/>
        <v>0</v>
      </c>
      <c r="J105" s="238"/>
      <c r="K105" s="239"/>
      <c r="L105" s="120">
        <f t="shared" si="92"/>
        <v>0</v>
      </c>
      <c r="M105" s="240"/>
      <c r="N105" s="239"/>
      <c r="O105" s="241">
        <f t="shared" si="93"/>
        <v>0</v>
      </c>
      <c r="P105" s="242"/>
      <c r="Q105" s="2"/>
    </row>
    <row r="106" spans="1:17" hidden="1" x14ac:dyDescent="0.25">
      <c r="A106" s="62">
        <v>2244</v>
      </c>
      <c r="B106" s="111" t="s">
        <v>115</v>
      </c>
      <c r="C106" s="112">
        <f t="shared" si="24"/>
        <v>0</v>
      </c>
      <c r="D106" s="238">
        <v>0</v>
      </c>
      <c r="E106" s="239"/>
      <c r="F106" s="120">
        <f t="shared" si="90"/>
        <v>0</v>
      </c>
      <c r="G106" s="240"/>
      <c r="H106" s="239"/>
      <c r="I106" s="241">
        <f t="shared" si="91"/>
        <v>0</v>
      </c>
      <c r="J106" s="238"/>
      <c r="K106" s="239"/>
      <c r="L106" s="120">
        <f t="shared" si="92"/>
        <v>0</v>
      </c>
      <c r="M106" s="240"/>
      <c r="N106" s="239"/>
      <c r="O106" s="241">
        <f t="shared" si="93"/>
        <v>0</v>
      </c>
      <c r="P106" s="242"/>
      <c r="Q106" s="2"/>
    </row>
    <row r="107" spans="1:17" hidden="1" x14ac:dyDescent="0.25">
      <c r="A107" s="62">
        <v>2246</v>
      </c>
      <c r="B107" s="111" t="s">
        <v>116</v>
      </c>
      <c r="C107" s="112">
        <f t="shared" si="24"/>
        <v>0</v>
      </c>
      <c r="D107" s="238">
        <v>0</v>
      </c>
      <c r="E107" s="239"/>
      <c r="F107" s="120">
        <f t="shared" si="90"/>
        <v>0</v>
      </c>
      <c r="G107" s="240"/>
      <c r="H107" s="239"/>
      <c r="I107" s="241">
        <f t="shared" si="91"/>
        <v>0</v>
      </c>
      <c r="J107" s="238"/>
      <c r="K107" s="239"/>
      <c r="L107" s="120">
        <f t="shared" si="92"/>
        <v>0</v>
      </c>
      <c r="M107" s="240"/>
      <c r="N107" s="239"/>
      <c r="O107" s="241">
        <f t="shared" si="93"/>
        <v>0</v>
      </c>
      <c r="P107" s="242"/>
      <c r="Q107" s="2"/>
    </row>
    <row r="108" spans="1:17" hidden="1" x14ac:dyDescent="0.25">
      <c r="A108" s="62">
        <v>2247</v>
      </c>
      <c r="B108" s="111" t="s">
        <v>117</v>
      </c>
      <c r="C108" s="112">
        <f t="shared" si="24"/>
        <v>0</v>
      </c>
      <c r="D108" s="238">
        <v>0</v>
      </c>
      <c r="E108" s="239"/>
      <c r="F108" s="120">
        <f t="shared" si="90"/>
        <v>0</v>
      </c>
      <c r="G108" s="240"/>
      <c r="H108" s="239"/>
      <c r="I108" s="241">
        <f t="shared" si="91"/>
        <v>0</v>
      </c>
      <c r="J108" s="238"/>
      <c r="K108" s="239"/>
      <c r="L108" s="120">
        <f t="shared" si="92"/>
        <v>0</v>
      </c>
      <c r="M108" s="240"/>
      <c r="N108" s="239"/>
      <c r="O108" s="241">
        <f t="shared" si="93"/>
        <v>0</v>
      </c>
      <c r="P108" s="242"/>
      <c r="Q108" s="2"/>
    </row>
    <row r="109" spans="1:17" ht="24" hidden="1" x14ac:dyDescent="0.25">
      <c r="A109" s="62">
        <v>2248</v>
      </c>
      <c r="B109" s="111" t="s">
        <v>118</v>
      </c>
      <c r="C109" s="112">
        <f t="shared" si="24"/>
        <v>0</v>
      </c>
      <c r="D109" s="238">
        <v>0</v>
      </c>
      <c r="E109" s="239"/>
      <c r="F109" s="120">
        <f t="shared" si="90"/>
        <v>0</v>
      </c>
      <c r="G109" s="240"/>
      <c r="H109" s="239"/>
      <c r="I109" s="241">
        <f t="shared" si="91"/>
        <v>0</v>
      </c>
      <c r="J109" s="238"/>
      <c r="K109" s="239"/>
      <c r="L109" s="120">
        <f t="shared" si="92"/>
        <v>0</v>
      </c>
      <c r="M109" s="240"/>
      <c r="N109" s="239"/>
      <c r="O109" s="241">
        <f t="shared" si="93"/>
        <v>0</v>
      </c>
      <c r="P109" s="242"/>
      <c r="Q109" s="2"/>
    </row>
    <row r="110" spans="1:17" ht="24" hidden="1" x14ac:dyDescent="0.25">
      <c r="A110" s="62">
        <v>2249</v>
      </c>
      <c r="B110" s="111" t="s">
        <v>119</v>
      </c>
      <c r="C110" s="112">
        <f t="shared" si="24"/>
        <v>0</v>
      </c>
      <c r="D110" s="238">
        <v>0</v>
      </c>
      <c r="E110" s="239"/>
      <c r="F110" s="120">
        <f t="shared" si="90"/>
        <v>0</v>
      </c>
      <c r="G110" s="240"/>
      <c r="H110" s="239"/>
      <c r="I110" s="241">
        <f t="shared" si="91"/>
        <v>0</v>
      </c>
      <c r="J110" s="238"/>
      <c r="K110" s="239"/>
      <c r="L110" s="120">
        <f t="shared" si="92"/>
        <v>0</v>
      </c>
      <c r="M110" s="240"/>
      <c r="N110" s="239"/>
      <c r="O110" s="241">
        <f t="shared" si="93"/>
        <v>0</v>
      </c>
      <c r="P110" s="242"/>
      <c r="Q110" s="2"/>
    </row>
    <row r="111" spans="1:17" hidden="1" x14ac:dyDescent="0.25">
      <c r="A111" s="243">
        <v>2250</v>
      </c>
      <c r="B111" s="111" t="s">
        <v>120</v>
      </c>
      <c r="C111" s="112">
        <f t="shared" si="24"/>
        <v>0</v>
      </c>
      <c r="D111" s="244">
        <f>SUM(D112:D114)</f>
        <v>0</v>
      </c>
      <c r="E111" s="245">
        <f t="shared" ref="E111" si="94">SUM(E112:E114)</f>
        <v>0</v>
      </c>
      <c r="F111" s="120">
        <f>SUM(F112:F114)</f>
        <v>0</v>
      </c>
      <c r="G111" s="246">
        <f t="shared" ref="G111:N111" si="95">SUM(G112:G114)</f>
        <v>0</v>
      </c>
      <c r="H111" s="245">
        <f t="shared" si="95"/>
        <v>0</v>
      </c>
      <c r="I111" s="241">
        <f t="shared" si="95"/>
        <v>0</v>
      </c>
      <c r="J111" s="244">
        <f t="shared" si="95"/>
        <v>0</v>
      </c>
      <c r="K111" s="245">
        <f t="shared" si="95"/>
        <v>0</v>
      </c>
      <c r="L111" s="120">
        <f t="shared" si="95"/>
        <v>0</v>
      </c>
      <c r="M111" s="246">
        <f t="shared" si="95"/>
        <v>0</v>
      </c>
      <c r="N111" s="245">
        <f t="shared" si="95"/>
        <v>0</v>
      </c>
      <c r="O111" s="241">
        <f>SUM(O112:O114)</f>
        <v>0</v>
      </c>
      <c r="P111" s="242"/>
      <c r="Q111" s="2"/>
    </row>
    <row r="112" spans="1:17" hidden="1" x14ac:dyDescent="0.25">
      <c r="A112" s="62">
        <v>2251</v>
      </c>
      <c r="B112" s="111" t="s">
        <v>121</v>
      </c>
      <c r="C112" s="112">
        <f t="shared" si="24"/>
        <v>0</v>
      </c>
      <c r="D112" s="238">
        <v>0</v>
      </c>
      <c r="E112" s="239"/>
      <c r="F112" s="120">
        <f t="shared" ref="F112:F114" si="96">D112+E112</f>
        <v>0</v>
      </c>
      <c r="G112" s="240"/>
      <c r="H112" s="239"/>
      <c r="I112" s="241">
        <f t="shared" ref="I112:I114" si="97">G112+H112</f>
        <v>0</v>
      </c>
      <c r="J112" s="238"/>
      <c r="K112" s="239"/>
      <c r="L112" s="120">
        <f t="shared" ref="L112:L114" si="98">J112+K112</f>
        <v>0</v>
      </c>
      <c r="M112" s="240"/>
      <c r="N112" s="239"/>
      <c r="O112" s="241">
        <f t="shared" ref="O112:O114" si="99">M112+N112</f>
        <v>0</v>
      </c>
      <c r="P112" s="242"/>
      <c r="Q112" s="2"/>
    </row>
    <row r="113" spans="1:17" hidden="1" x14ac:dyDescent="0.25">
      <c r="A113" s="62">
        <v>2252</v>
      </c>
      <c r="B113" s="111" t="s">
        <v>122</v>
      </c>
      <c r="C113" s="112">
        <f t="shared" ref="C113:C176" si="100">SUM(F113,I113,L113,O113)</f>
        <v>0</v>
      </c>
      <c r="D113" s="238">
        <v>0</v>
      </c>
      <c r="E113" s="239"/>
      <c r="F113" s="120">
        <f t="shared" si="96"/>
        <v>0</v>
      </c>
      <c r="G113" s="240"/>
      <c r="H113" s="239"/>
      <c r="I113" s="241">
        <f t="shared" si="97"/>
        <v>0</v>
      </c>
      <c r="J113" s="238"/>
      <c r="K113" s="239"/>
      <c r="L113" s="120">
        <f t="shared" si="98"/>
        <v>0</v>
      </c>
      <c r="M113" s="240"/>
      <c r="N113" s="239"/>
      <c r="O113" s="241">
        <f t="shared" si="99"/>
        <v>0</v>
      </c>
      <c r="P113" s="242"/>
      <c r="Q113" s="2"/>
    </row>
    <row r="114" spans="1:17" hidden="1" x14ac:dyDescent="0.25">
      <c r="A114" s="62">
        <v>2259</v>
      </c>
      <c r="B114" s="111" t="s">
        <v>123</v>
      </c>
      <c r="C114" s="112">
        <f t="shared" si="100"/>
        <v>0</v>
      </c>
      <c r="D114" s="238">
        <v>0</v>
      </c>
      <c r="E114" s="239"/>
      <c r="F114" s="120">
        <f t="shared" si="96"/>
        <v>0</v>
      </c>
      <c r="G114" s="240"/>
      <c r="H114" s="239"/>
      <c r="I114" s="241">
        <f t="shared" si="97"/>
        <v>0</v>
      </c>
      <c r="J114" s="238"/>
      <c r="K114" s="239"/>
      <c r="L114" s="120">
        <f t="shared" si="98"/>
        <v>0</v>
      </c>
      <c r="M114" s="240"/>
      <c r="N114" s="239"/>
      <c r="O114" s="241">
        <f t="shared" si="99"/>
        <v>0</v>
      </c>
      <c r="P114" s="242"/>
      <c r="Q114" s="2"/>
    </row>
    <row r="115" spans="1:17" hidden="1" x14ac:dyDescent="0.25">
      <c r="A115" s="243">
        <v>2260</v>
      </c>
      <c r="B115" s="111" t="s">
        <v>124</v>
      </c>
      <c r="C115" s="112">
        <f t="shared" si="100"/>
        <v>0</v>
      </c>
      <c r="D115" s="244">
        <f>SUM(D116:D120)</f>
        <v>0</v>
      </c>
      <c r="E115" s="245">
        <f t="shared" ref="E115" si="101">SUM(E116:E120)</f>
        <v>0</v>
      </c>
      <c r="F115" s="120">
        <f>SUM(F116:F120)</f>
        <v>0</v>
      </c>
      <c r="G115" s="246">
        <f t="shared" ref="G115:N115" si="102">SUM(G116:G120)</f>
        <v>0</v>
      </c>
      <c r="H115" s="245">
        <f t="shared" si="102"/>
        <v>0</v>
      </c>
      <c r="I115" s="241">
        <f t="shared" si="102"/>
        <v>0</v>
      </c>
      <c r="J115" s="244">
        <f t="shared" si="102"/>
        <v>0</v>
      </c>
      <c r="K115" s="245">
        <f t="shared" si="102"/>
        <v>0</v>
      </c>
      <c r="L115" s="120">
        <f t="shared" si="102"/>
        <v>0</v>
      </c>
      <c r="M115" s="246">
        <f t="shared" si="102"/>
        <v>0</v>
      </c>
      <c r="N115" s="245">
        <f t="shared" si="102"/>
        <v>0</v>
      </c>
      <c r="O115" s="241">
        <f>SUM(O116:O120)</f>
        <v>0</v>
      </c>
      <c r="P115" s="242"/>
      <c r="Q115" s="2"/>
    </row>
    <row r="116" spans="1:17" hidden="1" x14ac:dyDescent="0.25">
      <c r="A116" s="62">
        <v>2261</v>
      </c>
      <c r="B116" s="111" t="s">
        <v>125</v>
      </c>
      <c r="C116" s="112">
        <f t="shared" si="100"/>
        <v>0</v>
      </c>
      <c r="D116" s="238">
        <v>0</v>
      </c>
      <c r="E116" s="239"/>
      <c r="F116" s="120">
        <f t="shared" ref="F116:F120" si="103">D116+E116</f>
        <v>0</v>
      </c>
      <c r="G116" s="240"/>
      <c r="H116" s="239"/>
      <c r="I116" s="241">
        <f t="shared" ref="I116:I120" si="104">G116+H116</f>
        <v>0</v>
      </c>
      <c r="J116" s="238"/>
      <c r="K116" s="239"/>
      <c r="L116" s="120">
        <f t="shared" ref="L116:L120" si="105">J116+K116</f>
        <v>0</v>
      </c>
      <c r="M116" s="240"/>
      <c r="N116" s="239"/>
      <c r="O116" s="241">
        <f t="shared" ref="O116:O120" si="106">M116+N116</f>
        <v>0</v>
      </c>
      <c r="P116" s="242"/>
      <c r="Q116" s="2"/>
    </row>
    <row r="117" spans="1:17" hidden="1" x14ac:dyDescent="0.25">
      <c r="A117" s="62">
        <v>2262</v>
      </c>
      <c r="B117" s="111" t="s">
        <v>126</v>
      </c>
      <c r="C117" s="112">
        <f t="shared" si="100"/>
        <v>0</v>
      </c>
      <c r="D117" s="238">
        <v>0</v>
      </c>
      <c r="E117" s="239"/>
      <c r="F117" s="120">
        <f t="shared" si="103"/>
        <v>0</v>
      </c>
      <c r="G117" s="240"/>
      <c r="H117" s="239"/>
      <c r="I117" s="241">
        <f t="shared" si="104"/>
        <v>0</v>
      </c>
      <c r="J117" s="238"/>
      <c r="K117" s="239"/>
      <c r="L117" s="120">
        <f t="shared" si="105"/>
        <v>0</v>
      </c>
      <c r="M117" s="240"/>
      <c r="N117" s="239"/>
      <c r="O117" s="241">
        <f t="shared" si="106"/>
        <v>0</v>
      </c>
      <c r="P117" s="242"/>
      <c r="Q117" s="2"/>
    </row>
    <row r="118" spans="1:17" hidden="1" x14ac:dyDescent="0.25">
      <c r="A118" s="62">
        <v>2263</v>
      </c>
      <c r="B118" s="111" t="s">
        <v>127</v>
      </c>
      <c r="C118" s="112">
        <f t="shared" si="100"/>
        <v>0</v>
      </c>
      <c r="D118" s="238">
        <v>0</v>
      </c>
      <c r="E118" s="239"/>
      <c r="F118" s="120">
        <f t="shared" si="103"/>
        <v>0</v>
      </c>
      <c r="G118" s="240"/>
      <c r="H118" s="239"/>
      <c r="I118" s="241">
        <f t="shared" si="104"/>
        <v>0</v>
      </c>
      <c r="J118" s="238"/>
      <c r="K118" s="239"/>
      <c r="L118" s="120">
        <f t="shared" si="105"/>
        <v>0</v>
      </c>
      <c r="M118" s="240"/>
      <c r="N118" s="239"/>
      <c r="O118" s="241">
        <f t="shared" si="106"/>
        <v>0</v>
      </c>
      <c r="P118" s="242"/>
      <c r="Q118" s="2"/>
    </row>
    <row r="119" spans="1:17" hidden="1" x14ac:dyDescent="0.25">
      <c r="A119" s="62">
        <v>2264</v>
      </c>
      <c r="B119" s="111" t="s">
        <v>128</v>
      </c>
      <c r="C119" s="112">
        <f t="shared" si="100"/>
        <v>0</v>
      </c>
      <c r="D119" s="238">
        <v>0</v>
      </c>
      <c r="E119" s="239"/>
      <c r="F119" s="120">
        <f t="shared" si="103"/>
        <v>0</v>
      </c>
      <c r="G119" s="240"/>
      <c r="H119" s="239"/>
      <c r="I119" s="241">
        <f t="shared" si="104"/>
        <v>0</v>
      </c>
      <c r="J119" s="238"/>
      <c r="K119" s="239"/>
      <c r="L119" s="120">
        <f t="shared" si="105"/>
        <v>0</v>
      </c>
      <c r="M119" s="240"/>
      <c r="N119" s="239"/>
      <c r="O119" s="241">
        <f t="shared" si="106"/>
        <v>0</v>
      </c>
      <c r="P119" s="242"/>
      <c r="Q119" s="2"/>
    </row>
    <row r="120" spans="1:17" hidden="1" x14ac:dyDescent="0.25">
      <c r="A120" s="62">
        <v>2269</v>
      </c>
      <c r="B120" s="111" t="s">
        <v>129</v>
      </c>
      <c r="C120" s="112">
        <f t="shared" si="100"/>
        <v>0</v>
      </c>
      <c r="D120" s="238">
        <v>0</v>
      </c>
      <c r="E120" s="239"/>
      <c r="F120" s="120">
        <f t="shared" si="103"/>
        <v>0</v>
      </c>
      <c r="G120" s="240"/>
      <c r="H120" s="239"/>
      <c r="I120" s="241">
        <f t="shared" si="104"/>
        <v>0</v>
      </c>
      <c r="J120" s="238"/>
      <c r="K120" s="239"/>
      <c r="L120" s="120">
        <f t="shared" si="105"/>
        <v>0</v>
      </c>
      <c r="M120" s="240"/>
      <c r="N120" s="239"/>
      <c r="O120" s="241">
        <f t="shared" si="106"/>
        <v>0</v>
      </c>
      <c r="P120" s="242"/>
      <c r="Q120" s="2"/>
    </row>
    <row r="121" spans="1:17" hidden="1" x14ac:dyDescent="0.25">
      <c r="A121" s="243">
        <v>2270</v>
      </c>
      <c r="B121" s="111" t="s">
        <v>130</v>
      </c>
      <c r="C121" s="112">
        <f t="shared" si="100"/>
        <v>0</v>
      </c>
      <c r="D121" s="244">
        <f>SUM(D122:D126)</f>
        <v>0</v>
      </c>
      <c r="E121" s="245">
        <f t="shared" ref="E121" si="107">SUM(E122:E126)</f>
        <v>0</v>
      </c>
      <c r="F121" s="120">
        <f>SUM(F122:F126)</f>
        <v>0</v>
      </c>
      <c r="G121" s="246">
        <f t="shared" ref="G121:N121" si="108">SUM(G122:G126)</f>
        <v>0</v>
      </c>
      <c r="H121" s="245">
        <f t="shared" si="108"/>
        <v>0</v>
      </c>
      <c r="I121" s="241">
        <f t="shared" si="108"/>
        <v>0</v>
      </c>
      <c r="J121" s="244">
        <f t="shared" si="108"/>
        <v>0</v>
      </c>
      <c r="K121" s="245">
        <f t="shared" si="108"/>
        <v>0</v>
      </c>
      <c r="L121" s="120">
        <f t="shared" si="108"/>
        <v>0</v>
      </c>
      <c r="M121" s="246">
        <f t="shared" si="108"/>
        <v>0</v>
      </c>
      <c r="N121" s="245">
        <f t="shared" si="108"/>
        <v>0</v>
      </c>
      <c r="O121" s="241">
        <f>SUM(O122:O126)</f>
        <v>0</v>
      </c>
      <c r="P121" s="242"/>
      <c r="Q121" s="2"/>
    </row>
    <row r="122" spans="1:17" hidden="1" x14ac:dyDescent="0.25">
      <c r="A122" s="62">
        <v>2272</v>
      </c>
      <c r="B122" s="255" t="s">
        <v>131</v>
      </c>
      <c r="C122" s="112">
        <f t="shared" si="100"/>
        <v>0</v>
      </c>
      <c r="D122" s="238">
        <v>0</v>
      </c>
      <c r="E122" s="239"/>
      <c r="F122" s="120">
        <f t="shared" ref="F122:F126" si="109">D122+E122</f>
        <v>0</v>
      </c>
      <c r="G122" s="240"/>
      <c r="H122" s="239"/>
      <c r="I122" s="241">
        <f t="shared" ref="I122:I126" si="110">G122+H122</f>
        <v>0</v>
      </c>
      <c r="J122" s="238"/>
      <c r="K122" s="239"/>
      <c r="L122" s="120">
        <f t="shared" ref="L122:L126" si="111">J122+K122</f>
        <v>0</v>
      </c>
      <c r="M122" s="240"/>
      <c r="N122" s="239"/>
      <c r="O122" s="241">
        <f t="shared" ref="O122:O126" si="112">M122+N122</f>
        <v>0</v>
      </c>
      <c r="P122" s="242"/>
      <c r="Q122" s="2"/>
    </row>
    <row r="123" spans="1:17" hidden="1" x14ac:dyDescent="0.25">
      <c r="A123" s="62">
        <v>2274</v>
      </c>
      <c r="B123" s="256" t="s">
        <v>132</v>
      </c>
      <c r="C123" s="112">
        <f t="shared" si="100"/>
        <v>0</v>
      </c>
      <c r="D123" s="238">
        <v>0</v>
      </c>
      <c r="E123" s="239"/>
      <c r="F123" s="120">
        <f t="shared" si="109"/>
        <v>0</v>
      </c>
      <c r="G123" s="240"/>
      <c r="H123" s="239"/>
      <c r="I123" s="241">
        <f t="shared" si="110"/>
        <v>0</v>
      </c>
      <c r="J123" s="238"/>
      <c r="K123" s="239"/>
      <c r="L123" s="120">
        <f t="shared" si="111"/>
        <v>0</v>
      </c>
      <c r="M123" s="240"/>
      <c r="N123" s="239"/>
      <c r="O123" s="241">
        <f t="shared" si="112"/>
        <v>0</v>
      </c>
      <c r="P123" s="242"/>
      <c r="Q123" s="2"/>
    </row>
    <row r="124" spans="1:17" hidden="1" x14ac:dyDescent="0.25">
      <c r="A124" s="62">
        <v>2275</v>
      </c>
      <c r="B124" s="111" t="s">
        <v>133</v>
      </c>
      <c r="C124" s="112">
        <f t="shared" si="100"/>
        <v>0</v>
      </c>
      <c r="D124" s="238">
        <v>0</v>
      </c>
      <c r="E124" s="239"/>
      <c r="F124" s="120">
        <f t="shared" si="109"/>
        <v>0</v>
      </c>
      <c r="G124" s="240"/>
      <c r="H124" s="239"/>
      <c r="I124" s="241">
        <f t="shared" si="110"/>
        <v>0</v>
      </c>
      <c r="J124" s="238"/>
      <c r="K124" s="239"/>
      <c r="L124" s="120">
        <f t="shared" si="111"/>
        <v>0</v>
      </c>
      <c r="M124" s="240"/>
      <c r="N124" s="239"/>
      <c r="O124" s="241">
        <f t="shared" si="112"/>
        <v>0</v>
      </c>
      <c r="P124" s="242"/>
      <c r="Q124" s="2"/>
    </row>
    <row r="125" spans="1:17" ht="24" hidden="1" x14ac:dyDescent="0.25">
      <c r="A125" s="62">
        <v>2276</v>
      </c>
      <c r="B125" s="111" t="s">
        <v>134</v>
      </c>
      <c r="C125" s="112">
        <f t="shared" si="100"/>
        <v>0</v>
      </c>
      <c r="D125" s="238">
        <v>0</v>
      </c>
      <c r="E125" s="239"/>
      <c r="F125" s="120">
        <f t="shared" si="109"/>
        <v>0</v>
      </c>
      <c r="G125" s="240"/>
      <c r="H125" s="239"/>
      <c r="I125" s="241">
        <f t="shared" si="110"/>
        <v>0</v>
      </c>
      <c r="J125" s="238"/>
      <c r="K125" s="239"/>
      <c r="L125" s="120">
        <f t="shared" si="111"/>
        <v>0</v>
      </c>
      <c r="M125" s="240"/>
      <c r="N125" s="239"/>
      <c r="O125" s="241">
        <f t="shared" si="112"/>
        <v>0</v>
      </c>
      <c r="P125" s="242"/>
      <c r="Q125" s="2"/>
    </row>
    <row r="126" spans="1:17" hidden="1" x14ac:dyDescent="0.25">
      <c r="A126" s="62">
        <v>2279</v>
      </c>
      <c r="B126" s="111" t="s">
        <v>135</v>
      </c>
      <c r="C126" s="112">
        <f t="shared" si="100"/>
        <v>0</v>
      </c>
      <c r="D126" s="238">
        <v>0</v>
      </c>
      <c r="E126" s="239"/>
      <c r="F126" s="120">
        <f t="shared" si="109"/>
        <v>0</v>
      </c>
      <c r="G126" s="240"/>
      <c r="H126" s="239"/>
      <c r="I126" s="241">
        <f t="shared" si="110"/>
        <v>0</v>
      </c>
      <c r="J126" s="238"/>
      <c r="K126" s="239"/>
      <c r="L126" s="120">
        <f t="shared" si="111"/>
        <v>0</v>
      </c>
      <c r="M126" s="240"/>
      <c r="N126" s="239"/>
      <c r="O126" s="241">
        <f t="shared" si="112"/>
        <v>0</v>
      </c>
      <c r="P126" s="242"/>
      <c r="Q126" s="2"/>
    </row>
    <row r="127" spans="1:17" ht="24" hidden="1" x14ac:dyDescent="0.25">
      <c r="A127" s="629">
        <v>2280</v>
      </c>
      <c r="B127" s="99" t="s">
        <v>136</v>
      </c>
      <c r="C127" s="100">
        <f t="shared" si="100"/>
        <v>0</v>
      </c>
      <c r="D127" s="251">
        <f>SUM(D128)</f>
        <v>0</v>
      </c>
      <c r="E127" s="252">
        <f>SUM(E128)</f>
        <v>0</v>
      </c>
      <c r="F127" s="108">
        <f t="shared" ref="F127:O127" si="113">SUM(F128)</f>
        <v>0</v>
      </c>
      <c r="G127" s="253">
        <f t="shared" si="113"/>
        <v>0</v>
      </c>
      <c r="H127" s="252">
        <f t="shared" si="113"/>
        <v>0</v>
      </c>
      <c r="I127" s="151">
        <f t="shared" si="113"/>
        <v>0</v>
      </c>
      <c r="J127" s="251">
        <f t="shared" si="113"/>
        <v>0</v>
      </c>
      <c r="K127" s="252">
        <f t="shared" si="113"/>
        <v>0</v>
      </c>
      <c r="L127" s="108">
        <f t="shared" si="113"/>
        <v>0</v>
      </c>
      <c r="M127" s="253">
        <f t="shared" si="113"/>
        <v>0</v>
      </c>
      <c r="N127" s="252">
        <f t="shared" si="113"/>
        <v>0</v>
      </c>
      <c r="O127" s="241">
        <f t="shared" si="113"/>
        <v>0</v>
      </c>
      <c r="P127" s="242"/>
      <c r="Q127" s="2"/>
    </row>
    <row r="128" spans="1:17" hidden="1" x14ac:dyDescent="0.25">
      <c r="A128" s="62">
        <v>2283</v>
      </c>
      <c r="B128" s="111" t="s">
        <v>137</v>
      </c>
      <c r="C128" s="112">
        <f t="shared" si="100"/>
        <v>0</v>
      </c>
      <c r="D128" s="238">
        <v>0</v>
      </c>
      <c r="E128" s="239"/>
      <c r="F128" s="120">
        <f>D128+E128</f>
        <v>0</v>
      </c>
      <c r="G128" s="240"/>
      <c r="H128" s="239"/>
      <c r="I128" s="241">
        <f>G128+H128</f>
        <v>0</v>
      </c>
      <c r="J128" s="238"/>
      <c r="K128" s="239"/>
      <c r="L128" s="120">
        <f>J128+K128</f>
        <v>0</v>
      </c>
      <c r="M128" s="240"/>
      <c r="N128" s="239"/>
      <c r="O128" s="241">
        <f>M128+N128</f>
        <v>0</v>
      </c>
      <c r="P128" s="242"/>
      <c r="Q128" s="2"/>
    </row>
    <row r="129" spans="1:17" ht="38.25" hidden="1" customHeight="1" x14ac:dyDescent="0.25">
      <c r="A129" s="83">
        <v>2300</v>
      </c>
      <c r="B129" s="226" t="s">
        <v>138</v>
      </c>
      <c r="C129" s="84">
        <f t="shared" si="100"/>
        <v>0</v>
      </c>
      <c r="D129" s="95">
        <f>SUM(D130,D135,D139,D140,D143,D150,D158,D159,D162)</f>
        <v>0</v>
      </c>
      <c r="E129" s="96">
        <f t="shared" ref="E129" si="114">SUM(E130,E135,E139,E140,E143,E150,E158,E159,E162)</f>
        <v>0</v>
      </c>
      <c r="F129" s="97">
        <f>SUM(F130,F135,F139,F140,F143,F150,F158,F159,F162)</f>
        <v>0</v>
      </c>
      <c r="G129" s="227">
        <f t="shared" ref="G129:N129" si="115">SUM(G130,G135,G139,G140,G143,G150,G158,G159,G162)</f>
        <v>0</v>
      </c>
      <c r="H129" s="96">
        <f t="shared" si="115"/>
        <v>0</v>
      </c>
      <c r="I129" s="228">
        <f t="shared" si="115"/>
        <v>0</v>
      </c>
      <c r="J129" s="95">
        <f t="shared" si="115"/>
        <v>0</v>
      </c>
      <c r="K129" s="96">
        <f t="shared" si="115"/>
        <v>0</v>
      </c>
      <c r="L129" s="97">
        <f t="shared" si="115"/>
        <v>0</v>
      </c>
      <c r="M129" s="227">
        <f t="shared" si="115"/>
        <v>0</v>
      </c>
      <c r="N129" s="96">
        <f t="shared" si="115"/>
        <v>0</v>
      </c>
      <c r="O129" s="228">
        <f>SUM(O130,O135,O139,O140,O143,O150,O158,O159,O162)</f>
        <v>0</v>
      </c>
      <c r="P129" s="249"/>
      <c r="Q129" s="2"/>
    </row>
    <row r="130" spans="1:17" ht="24" hidden="1" x14ac:dyDescent="0.25">
      <c r="A130" s="629">
        <v>2310</v>
      </c>
      <c r="B130" s="99" t="s">
        <v>139</v>
      </c>
      <c r="C130" s="100">
        <f t="shared" si="100"/>
        <v>0</v>
      </c>
      <c r="D130" s="251">
        <f>SUM(D131:D134)</f>
        <v>0</v>
      </c>
      <c r="E130" s="252">
        <f t="shared" ref="E130:O130" si="116">SUM(E131:E134)</f>
        <v>0</v>
      </c>
      <c r="F130" s="108">
        <f t="shared" si="116"/>
        <v>0</v>
      </c>
      <c r="G130" s="253">
        <f t="shared" si="116"/>
        <v>0</v>
      </c>
      <c r="H130" s="252">
        <f t="shared" si="116"/>
        <v>0</v>
      </c>
      <c r="I130" s="151">
        <f t="shared" si="116"/>
        <v>0</v>
      </c>
      <c r="J130" s="251">
        <f t="shared" si="116"/>
        <v>0</v>
      </c>
      <c r="K130" s="252">
        <f t="shared" si="116"/>
        <v>0</v>
      </c>
      <c r="L130" s="108">
        <f t="shared" si="116"/>
        <v>0</v>
      </c>
      <c r="M130" s="253">
        <f t="shared" si="116"/>
        <v>0</v>
      </c>
      <c r="N130" s="252">
        <f t="shared" si="116"/>
        <v>0</v>
      </c>
      <c r="O130" s="151">
        <f t="shared" si="116"/>
        <v>0</v>
      </c>
      <c r="P130" s="237"/>
      <c r="Q130" s="2"/>
    </row>
    <row r="131" spans="1:17" hidden="1" x14ac:dyDescent="0.25">
      <c r="A131" s="62">
        <v>2311</v>
      </c>
      <c r="B131" s="111" t="s">
        <v>140</v>
      </c>
      <c r="C131" s="112">
        <f t="shared" si="100"/>
        <v>0</v>
      </c>
      <c r="D131" s="238">
        <v>0</v>
      </c>
      <c r="E131" s="239"/>
      <c r="F131" s="120">
        <f t="shared" ref="F131:F134" si="117">D131+E131</f>
        <v>0</v>
      </c>
      <c r="G131" s="240"/>
      <c r="H131" s="239"/>
      <c r="I131" s="241">
        <f t="shared" ref="I131:I134" si="118">G131+H131</f>
        <v>0</v>
      </c>
      <c r="J131" s="238"/>
      <c r="K131" s="239"/>
      <c r="L131" s="120">
        <f t="shared" ref="L131:L134" si="119">J131+K131</f>
        <v>0</v>
      </c>
      <c r="M131" s="240"/>
      <c r="N131" s="239"/>
      <c r="O131" s="241">
        <f t="shared" ref="O131:O134" si="120">M131+N131</f>
        <v>0</v>
      </c>
      <c r="P131" s="242"/>
      <c r="Q131" s="2"/>
    </row>
    <row r="132" spans="1:17" hidden="1" x14ac:dyDescent="0.25">
      <c r="A132" s="62">
        <v>2312</v>
      </c>
      <c r="B132" s="111" t="s">
        <v>141</v>
      </c>
      <c r="C132" s="112">
        <f t="shared" si="100"/>
        <v>0</v>
      </c>
      <c r="D132" s="238">
        <v>0</v>
      </c>
      <c r="E132" s="239"/>
      <c r="F132" s="120">
        <f t="shared" si="117"/>
        <v>0</v>
      </c>
      <c r="G132" s="240"/>
      <c r="H132" s="239"/>
      <c r="I132" s="241">
        <f t="shared" si="118"/>
        <v>0</v>
      </c>
      <c r="J132" s="238"/>
      <c r="K132" s="239"/>
      <c r="L132" s="120">
        <f t="shared" si="119"/>
        <v>0</v>
      </c>
      <c r="M132" s="240"/>
      <c r="N132" s="239"/>
      <c r="O132" s="241">
        <f t="shared" si="120"/>
        <v>0</v>
      </c>
      <c r="P132" s="242"/>
      <c r="Q132" s="2"/>
    </row>
    <row r="133" spans="1:17" hidden="1" x14ac:dyDescent="0.25">
      <c r="A133" s="62">
        <v>2313</v>
      </c>
      <c r="B133" s="111" t="s">
        <v>142</v>
      </c>
      <c r="C133" s="112">
        <f t="shared" si="100"/>
        <v>0</v>
      </c>
      <c r="D133" s="238">
        <v>0</v>
      </c>
      <c r="E133" s="239"/>
      <c r="F133" s="120">
        <f t="shared" si="117"/>
        <v>0</v>
      </c>
      <c r="G133" s="240"/>
      <c r="H133" s="239"/>
      <c r="I133" s="241">
        <f t="shared" si="118"/>
        <v>0</v>
      </c>
      <c r="J133" s="238"/>
      <c r="K133" s="239"/>
      <c r="L133" s="120">
        <f t="shared" si="119"/>
        <v>0</v>
      </c>
      <c r="M133" s="240"/>
      <c r="N133" s="239"/>
      <c r="O133" s="241">
        <f t="shared" si="120"/>
        <v>0</v>
      </c>
      <c r="P133" s="242"/>
      <c r="Q133" s="2"/>
    </row>
    <row r="134" spans="1:17" ht="47.25" hidden="1" customHeight="1" x14ac:dyDescent="0.25">
      <c r="A134" s="62">
        <v>2314</v>
      </c>
      <c r="B134" s="111" t="s">
        <v>143</v>
      </c>
      <c r="C134" s="112">
        <f t="shared" si="100"/>
        <v>0</v>
      </c>
      <c r="D134" s="238">
        <v>0</v>
      </c>
      <c r="E134" s="239"/>
      <c r="F134" s="120">
        <f t="shared" si="117"/>
        <v>0</v>
      </c>
      <c r="G134" s="240"/>
      <c r="H134" s="239"/>
      <c r="I134" s="241">
        <f t="shared" si="118"/>
        <v>0</v>
      </c>
      <c r="J134" s="238"/>
      <c r="K134" s="239"/>
      <c r="L134" s="120">
        <f t="shared" si="119"/>
        <v>0</v>
      </c>
      <c r="M134" s="240"/>
      <c r="N134" s="239"/>
      <c r="O134" s="241">
        <f t="shared" si="120"/>
        <v>0</v>
      </c>
      <c r="P134" s="242"/>
      <c r="Q134" s="2"/>
    </row>
    <row r="135" spans="1:17" hidden="1" x14ac:dyDescent="0.25">
      <c r="A135" s="243">
        <v>2320</v>
      </c>
      <c r="B135" s="111" t="s">
        <v>144</v>
      </c>
      <c r="C135" s="112">
        <f t="shared" si="100"/>
        <v>0</v>
      </c>
      <c r="D135" s="244">
        <f>SUM(D136:D138)</f>
        <v>0</v>
      </c>
      <c r="E135" s="245">
        <f>SUM(E136:E138)</f>
        <v>0</v>
      </c>
      <c r="F135" s="120">
        <f>SUM(F136:F138)</f>
        <v>0</v>
      </c>
      <c r="G135" s="246">
        <f t="shared" ref="G135" si="121">SUM(G136:G138)</f>
        <v>0</v>
      </c>
      <c r="H135" s="245">
        <f>SUM(H136:H138)</f>
        <v>0</v>
      </c>
      <c r="I135" s="241">
        <f t="shared" ref="I135:N135" si="122">SUM(I136:I138)</f>
        <v>0</v>
      </c>
      <c r="J135" s="244">
        <f t="shared" si="122"/>
        <v>0</v>
      </c>
      <c r="K135" s="245">
        <f t="shared" si="122"/>
        <v>0</v>
      </c>
      <c r="L135" s="120">
        <f t="shared" si="122"/>
        <v>0</v>
      </c>
      <c r="M135" s="246">
        <f t="shared" si="122"/>
        <v>0</v>
      </c>
      <c r="N135" s="245">
        <f t="shared" si="122"/>
        <v>0</v>
      </c>
      <c r="O135" s="241">
        <f>SUM(O136:O138)</f>
        <v>0</v>
      </c>
      <c r="P135" s="242"/>
      <c r="Q135" s="2"/>
    </row>
    <row r="136" spans="1:17" hidden="1" x14ac:dyDescent="0.25">
      <c r="A136" s="62">
        <v>2321</v>
      </c>
      <c r="B136" s="111" t="s">
        <v>145</v>
      </c>
      <c r="C136" s="112">
        <f t="shared" si="100"/>
        <v>0</v>
      </c>
      <c r="D136" s="238">
        <v>0</v>
      </c>
      <c r="E136" s="239"/>
      <c r="F136" s="120">
        <f t="shared" ref="F136:F139" si="123">D136+E136</f>
        <v>0</v>
      </c>
      <c r="G136" s="240"/>
      <c r="H136" s="239"/>
      <c r="I136" s="241">
        <f t="shared" ref="I136:I139" si="124">G136+H136</f>
        <v>0</v>
      </c>
      <c r="J136" s="238"/>
      <c r="K136" s="239"/>
      <c r="L136" s="120">
        <f t="shared" ref="L136:L139" si="125">J136+K136</f>
        <v>0</v>
      </c>
      <c r="M136" s="240"/>
      <c r="N136" s="239"/>
      <c r="O136" s="241">
        <f t="shared" ref="O136:O139" si="126">M136+N136</f>
        <v>0</v>
      </c>
      <c r="P136" s="242"/>
      <c r="Q136" s="2"/>
    </row>
    <row r="137" spans="1:17" hidden="1" x14ac:dyDescent="0.25">
      <c r="A137" s="62">
        <v>2322</v>
      </c>
      <c r="B137" s="111" t="s">
        <v>146</v>
      </c>
      <c r="C137" s="112">
        <f t="shared" si="100"/>
        <v>0</v>
      </c>
      <c r="D137" s="238">
        <v>0</v>
      </c>
      <c r="E137" s="239"/>
      <c r="F137" s="120">
        <f t="shared" si="123"/>
        <v>0</v>
      </c>
      <c r="G137" s="240"/>
      <c r="H137" s="239"/>
      <c r="I137" s="241">
        <f t="shared" si="124"/>
        <v>0</v>
      </c>
      <c r="J137" s="238"/>
      <c r="K137" s="239"/>
      <c r="L137" s="120">
        <f t="shared" si="125"/>
        <v>0</v>
      </c>
      <c r="M137" s="240"/>
      <c r="N137" s="239"/>
      <c r="O137" s="241">
        <f t="shared" si="126"/>
        <v>0</v>
      </c>
      <c r="P137" s="242"/>
      <c r="Q137" s="2"/>
    </row>
    <row r="138" spans="1:17" ht="10.5" hidden="1" customHeight="1" x14ac:dyDescent="0.25">
      <c r="A138" s="62">
        <v>2329</v>
      </c>
      <c r="B138" s="111" t="s">
        <v>147</v>
      </c>
      <c r="C138" s="112">
        <f t="shared" si="100"/>
        <v>0</v>
      </c>
      <c r="D138" s="238">
        <v>0</v>
      </c>
      <c r="E138" s="239"/>
      <c r="F138" s="120">
        <f t="shared" si="123"/>
        <v>0</v>
      </c>
      <c r="G138" s="240"/>
      <c r="H138" s="239"/>
      <c r="I138" s="241">
        <f t="shared" si="124"/>
        <v>0</v>
      </c>
      <c r="J138" s="238"/>
      <c r="K138" s="239"/>
      <c r="L138" s="120">
        <f t="shared" si="125"/>
        <v>0</v>
      </c>
      <c r="M138" s="240"/>
      <c r="N138" s="239"/>
      <c r="O138" s="241">
        <f t="shared" si="126"/>
        <v>0</v>
      </c>
      <c r="P138" s="242"/>
      <c r="Q138" s="2"/>
    </row>
    <row r="139" spans="1:17" hidden="1" x14ac:dyDescent="0.25">
      <c r="A139" s="243">
        <v>2330</v>
      </c>
      <c r="B139" s="111" t="s">
        <v>148</v>
      </c>
      <c r="C139" s="112">
        <f t="shared" si="100"/>
        <v>0</v>
      </c>
      <c r="D139" s="238">
        <v>0</v>
      </c>
      <c r="E139" s="239"/>
      <c r="F139" s="120">
        <f t="shared" si="123"/>
        <v>0</v>
      </c>
      <c r="G139" s="240"/>
      <c r="H139" s="239"/>
      <c r="I139" s="241">
        <f t="shared" si="124"/>
        <v>0</v>
      </c>
      <c r="J139" s="238"/>
      <c r="K139" s="239"/>
      <c r="L139" s="120">
        <f t="shared" si="125"/>
        <v>0</v>
      </c>
      <c r="M139" s="240"/>
      <c r="N139" s="239"/>
      <c r="O139" s="241">
        <f t="shared" si="126"/>
        <v>0</v>
      </c>
      <c r="P139" s="242"/>
      <c r="Q139" s="2"/>
    </row>
    <row r="140" spans="1:17" ht="36" hidden="1" x14ac:dyDescent="0.25">
      <c r="A140" s="243">
        <v>2340</v>
      </c>
      <c r="B140" s="111" t="s">
        <v>149</v>
      </c>
      <c r="C140" s="112">
        <f t="shared" si="100"/>
        <v>0</v>
      </c>
      <c r="D140" s="244">
        <f>SUM(D141:D142)</f>
        <v>0</v>
      </c>
      <c r="E140" s="245">
        <f>SUM(E141:E142)</f>
        <v>0</v>
      </c>
      <c r="F140" s="120">
        <f>SUM(F141:F142)</f>
        <v>0</v>
      </c>
      <c r="G140" s="246">
        <f t="shared" ref="G140:N140" si="127">SUM(G141:G142)</f>
        <v>0</v>
      </c>
      <c r="H140" s="245">
        <f t="shared" si="127"/>
        <v>0</v>
      </c>
      <c r="I140" s="241">
        <f t="shared" si="127"/>
        <v>0</v>
      </c>
      <c r="J140" s="244">
        <f t="shared" si="127"/>
        <v>0</v>
      </c>
      <c r="K140" s="245">
        <f t="shared" si="127"/>
        <v>0</v>
      </c>
      <c r="L140" s="120">
        <f t="shared" si="127"/>
        <v>0</v>
      </c>
      <c r="M140" s="246">
        <f t="shared" si="127"/>
        <v>0</v>
      </c>
      <c r="N140" s="245">
        <f t="shared" si="127"/>
        <v>0</v>
      </c>
      <c r="O140" s="241">
        <f>SUM(O141:O142)</f>
        <v>0</v>
      </c>
      <c r="P140" s="242"/>
      <c r="Q140" s="2"/>
    </row>
    <row r="141" spans="1:17" hidden="1" x14ac:dyDescent="0.25">
      <c r="A141" s="62">
        <v>2341</v>
      </c>
      <c r="B141" s="111" t="s">
        <v>150</v>
      </c>
      <c r="C141" s="112">
        <f t="shared" si="100"/>
        <v>0</v>
      </c>
      <c r="D141" s="238">
        <v>0</v>
      </c>
      <c r="E141" s="239"/>
      <c r="F141" s="120">
        <f t="shared" ref="F141:F142" si="128">D141+E141</f>
        <v>0</v>
      </c>
      <c r="G141" s="240"/>
      <c r="H141" s="239"/>
      <c r="I141" s="241">
        <f t="shared" ref="I141:I142" si="129">G141+H141</f>
        <v>0</v>
      </c>
      <c r="J141" s="238"/>
      <c r="K141" s="239"/>
      <c r="L141" s="120">
        <f t="shared" ref="L141:L142" si="130">J141+K141</f>
        <v>0</v>
      </c>
      <c r="M141" s="240"/>
      <c r="N141" s="239"/>
      <c r="O141" s="241">
        <f t="shared" ref="O141:O142" si="131">M141+N141</f>
        <v>0</v>
      </c>
      <c r="P141" s="242"/>
      <c r="Q141" s="2"/>
    </row>
    <row r="142" spans="1:17" ht="24" hidden="1" x14ac:dyDescent="0.25">
      <c r="A142" s="62">
        <v>2344</v>
      </c>
      <c r="B142" s="111" t="s">
        <v>151</v>
      </c>
      <c r="C142" s="112">
        <f t="shared" si="100"/>
        <v>0</v>
      </c>
      <c r="D142" s="238">
        <v>0</v>
      </c>
      <c r="E142" s="239"/>
      <c r="F142" s="120">
        <f t="shared" si="128"/>
        <v>0</v>
      </c>
      <c r="G142" s="240"/>
      <c r="H142" s="239"/>
      <c r="I142" s="241">
        <f t="shared" si="129"/>
        <v>0</v>
      </c>
      <c r="J142" s="238"/>
      <c r="K142" s="239"/>
      <c r="L142" s="120">
        <f t="shared" si="130"/>
        <v>0</v>
      </c>
      <c r="M142" s="240"/>
      <c r="N142" s="239"/>
      <c r="O142" s="241">
        <f t="shared" si="131"/>
        <v>0</v>
      </c>
      <c r="P142" s="242"/>
      <c r="Q142" s="2"/>
    </row>
    <row r="143" spans="1:17" hidden="1" x14ac:dyDescent="0.25">
      <c r="A143" s="230">
        <v>2350</v>
      </c>
      <c r="B143" s="164" t="s">
        <v>152</v>
      </c>
      <c r="C143" s="176">
        <f t="shared" si="100"/>
        <v>0</v>
      </c>
      <c r="D143" s="231">
        <f>SUM(D144:D149)</f>
        <v>0</v>
      </c>
      <c r="E143" s="232">
        <f>SUM(E144:E149)</f>
        <v>0</v>
      </c>
      <c r="F143" s="233">
        <f>SUM(F144:F149)</f>
        <v>0</v>
      </c>
      <c r="G143" s="234">
        <f t="shared" ref="G143:N143" si="132">SUM(G144:G149)</f>
        <v>0</v>
      </c>
      <c r="H143" s="232">
        <f t="shared" si="132"/>
        <v>0</v>
      </c>
      <c r="I143" s="235">
        <f t="shared" si="132"/>
        <v>0</v>
      </c>
      <c r="J143" s="231">
        <f t="shared" si="132"/>
        <v>0</v>
      </c>
      <c r="K143" s="232">
        <f t="shared" si="132"/>
        <v>0</v>
      </c>
      <c r="L143" s="233">
        <f t="shared" si="132"/>
        <v>0</v>
      </c>
      <c r="M143" s="234">
        <f t="shared" si="132"/>
        <v>0</v>
      </c>
      <c r="N143" s="232">
        <f t="shared" si="132"/>
        <v>0</v>
      </c>
      <c r="O143" s="235">
        <f>SUM(O144:O149)</f>
        <v>0</v>
      </c>
      <c r="P143" s="236"/>
      <c r="Q143" s="2"/>
    </row>
    <row r="144" spans="1:17" hidden="1" x14ac:dyDescent="0.25">
      <c r="A144" s="53">
        <v>2351</v>
      </c>
      <c r="B144" s="99" t="s">
        <v>153</v>
      </c>
      <c r="C144" s="100">
        <f t="shared" si="100"/>
        <v>0</v>
      </c>
      <c r="D144" s="152">
        <v>0</v>
      </c>
      <c r="E144" s="150"/>
      <c r="F144" s="108">
        <f t="shared" ref="F144:F149" si="133">D144+E144</f>
        <v>0</v>
      </c>
      <c r="G144" s="149"/>
      <c r="H144" s="150"/>
      <c r="I144" s="151">
        <f t="shared" ref="I144:I149" si="134">G144+H144</f>
        <v>0</v>
      </c>
      <c r="J144" s="152"/>
      <c r="K144" s="150"/>
      <c r="L144" s="108">
        <f t="shared" ref="L144:L149" si="135">J144+K144</f>
        <v>0</v>
      </c>
      <c r="M144" s="149"/>
      <c r="N144" s="150"/>
      <c r="O144" s="151">
        <f t="shared" ref="O144:O149" si="136">M144+N144</f>
        <v>0</v>
      </c>
      <c r="P144" s="237"/>
      <c r="Q144" s="2"/>
    </row>
    <row r="145" spans="1:17" hidden="1" x14ac:dyDescent="0.25">
      <c r="A145" s="62">
        <v>2352</v>
      </c>
      <c r="B145" s="111" t="s">
        <v>154</v>
      </c>
      <c r="C145" s="112">
        <f t="shared" si="100"/>
        <v>0</v>
      </c>
      <c r="D145" s="238">
        <v>0</v>
      </c>
      <c r="E145" s="239"/>
      <c r="F145" s="120">
        <f t="shared" si="133"/>
        <v>0</v>
      </c>
      <c r="G145" s="240"/>
      <c r="H145" s="239"/>
      <c r="I145" s="241">
        <f t="shared" si="134"/>
        <v>0</v>
      </c>
      <c r="J145" s="238"/>
      <c r="K145" s="239"/>
      <c r="L145" s="120">
        <f t="shared" si="135"/>
        <v>0</v>
      </c>
      <c r="M145" s="240"/>
      <c r="N145" s="239"/>
      <c r="O145" s="241">
        <f t="shared" si="136"/>
        <v>0</v>
      </c>
      <c r="P145" s="242"/>
      <c r="Q145" s="2"/>
    </row>
    <row r="146" spans="1:17" hidden="1" x14ac:dyDescent="0.25">
      <c r="A146" s="62">
        <v>2353</v>
      </c>
      <c r="B146" s="111" t="s">
        <v>155</v>
      </c>
      <c r="C146" s="112">
        <f t="shared" si="100"/>
        <v>0</v>
      </c>
      <c r="D146" s="238">
        <v>0</v>
      </c>
      <c r="E146" s="239"/>
      <c r="F146" s="120">
        <f t="shared" si="133"/>
        <v>0</v>
      </c>
      <c r="G146" s="240"/>
      <c r="H146" s="239"/>
      <c r="I146" s="241">
        <f t="shared" si="134"/>
        <v>0</v>
      </c>
      <c r="J146" s="238"/>
      <c r="K146" s="239"/>
      <c r="L146" s="120">
        <f t="shared" si="135"/>
        <v>0</v>
      </c>
      <c r="M146" s="240"/>
      <c r="N146" s="239"/>
      <c r="O146" s="241">
        <f t="shared" si="136"/>
        <v>0</v>
      </c>
      <c r="P146" s="242"/>
      <c r="Q146" s="2"/>
    </row>
    <row r="147" spans="1:17" hidden="1" x14ac:dyDescent="0.25">
      <c r="A147" s="62">
        <v>2354</v>
      </c>
      <c r="B147" s="111" t="s">
        <v>156</v>
      </c>
      <c r="C147" s="112">
        <f t="shared" si="100"/>
        <v>0</v>
      </c>
      <c r="D147" s="238">
        <v>0</v>
      </c>
      <c r="E147" s="239"/>
      <c r="F147" s="120">
        <f t="shared" si="133"/>
        <v>0</v>
      </c>
      <c r="G147" s="240"/>
      <c r="H147" s="239"/>
      <c r="I147" s="241">
        <f t="shared" si="134"/>
        <v>0</v>
      </c>
      <c r="J147" s="238"/>
      <c r="K147" s="239"/>
      <c r="L147" s="120">
        <f t="shared" si="135"/>
        <v>0</v>
      </c>
      <c r="M147" s="240"/>
      <c r="N147" s="239"/>
      <c r="O147" s="241">
        <f t="shared" si="136"/>
        <v>0</v>
      </c>
      <c r="P147" s="242"/>
      <c r="Q147" s="2"/>
    </row>
    <row r="148" spans="1:17" hidden="1" x14ac:dyDescent="0.25">
      <c r="A148" s="62">
        <v>2355</v>
      </c>
      <c r="B148" s="111" t="s">
        <v>157</v>
      </c>
      <c r="C148" s="112">
        <f t="shared" si="100"/>
        <v>0</v>
      </c>
      <c r="D148" s="238">
        <v>0</v>
      </c>
      <c r="E148" s="239"/>
      <c r="F148" s="120">
        <f t="shared" si="133"/>
        <v>0</v>
      </c>
      <c r="G148" s="240"/>
      <c r="H148" s="239"/>
      <c r="I148" s="241">
        <f t="shared" si="134"/>
        <v>0</v>
      </c>
      <c r="J148" s="238"/>
      <c r="K148" s="239"/>
      <c r="L148" s="120">
        <f t="shared" si="135"/>
        <v>0</v>
      </c>
      <c r="M148" s="240"/>
      <c r="N148" s="239"/>
      <c r="O148" s="241">
        <f t="shared" si="136"/>
        <v>0</v>
      </c>
      <c r="P148" s="242"/>
      <c r="Q148" s="2"/>
    </row>
    <row r="149" spans="1:17" hidden="1" x14ac:dyDescent="0.25">
      <c r="A149" s="62">
        <v>2359</v>
      </c>
      <c r="B149" s="111" t="s">
        <v>158</v>
      </c>
      <c r="C149" s="112">
        <f t="shared" si="100"/>
        <v>0</v>
      </c>
      <c r="D149" s="238">
        <v>0</v>
      </c>
      <c r="E149" s="239"/>
      <c r="F149" s="120">
        <f t="shared" si="133"/>
        <v>0</v>
      </c>
      <c r="G149" s="240"/>
      <c r="H149" s="239"/>
      <c r="I149" s="241">
        <f t="shared" si="134"/>
        <v>0</v>
      </c>
      <c r="J149" s="238"/>
      <c r="K149" s="239"/>
      <c r="L149" s="120">
        <f t="shared" si="135"/>
        <v>0</v>
      </c>
      <c r="M149" s="240"/>
      <c r="N149" s="239"/>
      <c r="O149" s="241">
        <f t="shared" si="136"/>
        <v>0</v>
      </c>
      <c r="P149" s="242"/>
      <c r="Q149" s="2"/>
    </row>
    <row r="150" spans="1:17" ht="24.75" hidden="1" customHeight="1" x14ac:dyDescent="0.25">
      <c r="A150" s="243">
        <v>2360</v>
      </c>
      <c r="B150" s="111" t="s">
        <v>159</v>
      </c>
      <c r="C150" s="112">
        <f t="shared" si="100"/>
        <v>0</v>
      </c>
      <c r="D150" s="244">
        <f>SUM(D151:D157)</f>
        <v>0</v>
      </c>
      <c r="E150" s="245">
        <f>SUM(E151:E157)</f>
        <v>0</v>
      </c>
      <c r="F150" s="120">
        <f>SUM(F151:F157)</f>
        <v>0</v>
      </c>
      <c r="G150" s="246">
        <f t="shared" ref="G150:N150" si="137">SUM(G151:G157)</f>
        <v>0</v>
      </c>
      <c r="H150" s="245">
        <f t="shared" si="137"/>
        <v>0</v>
      </c>
      <c r="I150" s="241">
        <f t="shared" si="137"/>
        <v>0</v>
      </c>
      <c r="J150" s="244">
        <f t="shared" si="137"/>
        <v>0</v>
      </c>
      <c r="K150" s="245">
        <f t="shared" si="137"/>
        <v>0</v>
      </c>
      <c r="L150" s="120">
        <f t="shared" si="137"/>
        <v>0</v>
      </c>
      <c r="M150" s="246">
        <f t="shared" si="137"/>
        <v>0</v>
      </c>
      <c r="N150" s="245">
        <f t="shared" si="137"/>
        <v>0</v>
      </c>
      <c r="O150" s="241">
        <f>SUM(O151:O157)</f>
        <v>0</v>
      </c>
      <c r="P150" s="242"/>
      <c r="Q150" s="2"/>
    </row>
    <row r="151" spans="1:17" hidden="1" x14ac:dyDescent="0.25">
      <c r="A151" s="61">
        <v>2361</v>
      </c>
      <c r="B151" s="111" t="s">
        <v>160</v>
      </c>
      <c r="C151" s="112">
        <f t="shared" si="100"/>
        <v>0</v>
      </c>
      <c r="D151" s="238">
        <v>0</v>
      </c>
      <c r="E151" s="239"/>
      <c r="F151" s="120">
        <f t="shared" ref="F151:F158" si="138">D151+E151</f>
        <v>0</v>
      </c>
      <c r="G151" s="240"/>
      <c r="H151" s="239"/>
      <c r="I151" s="241">
        <f t="shared" ref="I151:I158" si="139">G151+H151</f>
        <v>0</v>
      </c>
      <c r="J151" s="238"/>
      <c r="K151" s="239"/>
      <c r="L151" s="120">
        <f t="shared" ref="L151:L158" si="140">J151+K151</f>
        <v>0</v>
      </c>
      <c r="M151" s="240"/>
      <c r="N151" s="239"/>
      <c r="O151" s="241">
        <f t="shared" ref="O151:O158" si="141">M151+N151</f>
        <v>0</v>
      </c>
      <c r="P151" s="242"/>
      <c r="Q151" s="2"/>
    </row>
    <row r="152" spans="1:17" hidden="1" x14ac:dyDescent="0.25">
      <c r="A152" s="61">
        <v>2362</v>
      </c>
      <c r="B152" s="111" t="s">
        <v>161</v>
      </c>
      <c r="C152" s="112">
        <f t="shared" si="100"/>
        <v>0</v>
      </c>
      <c r="D152" s="238">
        <v>0</v>
      </c>
      <c r="E152" s="239"/>
      <c r="F152" s="120">
        <f t="shared" si="138"/>
        <v>0</v>
      </c>
      <c r="G152" s="240"/>
      <c r="H152" s="239"/>
      <c r="I152" s="241">
        <f t="shared" si="139"/>
        <v>0</v>
      </c>
      <c r="J152" s="238"/>
      <c r="K152" s="239"/>
      <c r="L152" s="120">
        <f t="shared" si="140"/>
        <v>0</v>
      </c>
      <c r="M152" s="240"/>
      <c r="N152" s="239"/>
      <c r="O152" s="241">
        <f t="shared" si="141"/>
        <v>0</v>
      </c>
      <c r="P152" s="242"/>
      <c r="Q152" s="2"/>
    </row>
    <row r="153" spans="1:17" hidden="1" x14ac:dyDescent="0.25">
      <c r="A153" s="61">
        <v>2363</v>
      </c>
      <c r="B153" s="111" t="s">
        <v>162</v>
      </c>
      <c r="C153" s="112">
        <f t="shared" si="100"/>
        <v>0</v>
      </c>
      <c r="D153" s="238">
        <v>0</v>
      </c>
      <c r="E153" s="239"/>
      <c r="F153" s="120">
        <f t="shared" si="138"/>
        <v>0</v>
      </c>
      <c r="G153" s="240"/>
      <c r="H153" s="239"/>
      <c r="I153" s="241">
        <f t="shared" si="139"/>
        <v>0</v>
      </c>
      <c r="J153" s="238"/>
      <c r="K153" s="239"/>
      <c r="L153" s="120">
        <f t="shared" si="140"/>
        <v>0</v>
      </c>
      <c r="M153" s="240"/>
      <c r="N153" s="239"/>
      <c r="O153" s="241">
        <f t="shared" si="141"/>
        <v>0</v>
      </c>
      <c r="P153" s="242"/>
      <c r="Q153" s="2"/>
    </row>
    <row r="154" spans="1:17" hidden="1" x14ac:dyDescent="0.25">
      <c r="A154" s="61">
        <v>2364</v>
      </c>
      <c r="B154" s="111" t="s">
        <v>163</v>
      </c>
      <c r="C154" s="112">
        <f t="shared" si="100"/>
        <v>0</v>
      </c>
      <c r="D154" s="238">
        <v>0</v>
      </c>
      <c r="E154" s="239"/>
      <c r="F154" s="120">
        <f t="shared" si="138"/>
        <v>0</v>
      </c>
      <c r="G154" s="240"/>
      <c r="H154" s="239"/>
      <c r="I154" s="241">
        <f t="shared" si="139"/>
        <v>0</v>
      </c>
      <c r="J154" s="238"/>
      <c r="K154" s="239"/>
      <c r="L154" s="120">
        <f t="shared" si="140"/>
        <v>0</v>
      </c>
      <c r="M154" s="240"/>
      <c r="N154" s="239"/>
      <c r="O154" s="241">
        <f t="shared" si="141"/>
        <v>0</v>
      </c>
      <c r="P154" s="242"/>
      <c r="Q154" s="2"/>
    </row>
    <row r="155" spans="1:17" ht="12.75" hidden="1" customHeight="1" x14ac:dyDescent="0.25">
      <c r="A155" s="61">
        <v>2365</v>
      </c>
      <c r="B155" s="111" t="s">
        <v>164</v>
      </c>
      <c r="C155" s="112">
        <f t="shared" si="100"/>
        <v>0</v>
      </c>
      <c r="D155" s="238">
        <v>0</v>
      </c>
      <c r="E155" s="239"/>
      <c r="F155" s="120">
        <f t="shared" si="138"/>
        <v>0</v>
      </c>
      <c r="G155" s="240"/>
      <c r="H155" s="239"/>
      <c r="I155" s="241">
        <f t="shared" si="139"/>
        <v>0</v>
      </c>
      <c r="J155" s="238"/>
      <c r="K155" s="239"/>
      <c r="L155" s="120">
        <f t="shared" si="140"/>
        <v>0</v>
      </c>
      <c r="M155" s="240"/>
      <c r="N155" s="239"/>
      <c r="O155" s="241">
        <f t="shared" si="141"/>
        <v>0</v>
      </c>
      <c r="P155" s="242"/>
      <c r="Q155" s="2"/>
    </row>
    <row r="156" spans="1:17" ht="24" hidden="1" x14ac:dyDescent="0.25">
      <c r="A156" s="61">
        <v>2366</v>
      </c>
      <c r="B156" s="111" t="s">
        <v>165</v>
      </c>
      <c r="C156" s="112">
        <f t="shared" si="100"/>
        <v>0</v>
      </c>
      <c r="D156" s="238">
        <v>0</v>
      </c>
      <c r="E156" s="239"/>
      <c r="F156" s="120">
        <f t="shared" si="138"/>
        <v>0</v>
      </c>
      <c r="G156" s="240"/>
      <c r="H156" s="239"/>
      <c r="I156" s="241">
        <f t="shared" si="139"/>
        <v>0</v>
      </c>
      <c r="J156" s="238"/>
      <c r="K156" s="239"/>
      <c r="L156" s="120">
        <f t="shared" si="140"/>
        <v>0</v>
      </c>
      <c r="M156" s="240"/>
      <c r="N156" s="239"/>
      <c r="O156" s="241">
        <f t="shared" si="141"/>
        <v>0</v>
      </c>
      <c r="P156" s="242"/>
      <c r="Q156" s="2"/>
    </row>
    <row r="157" spans="1:17" ht="36" hidden="1" x14ac:dyDescent="0.25">
      <c r="A157" s="61">
        <v>2369</v>
      </c>
      <c r="B157" s="111" t="s">
        <v>166</v>
      </c>
      <c r="C157" s="112">
        <f t="shared" si="100"/>
        <v>0</v>
      </c>
      <c r="D157" s="238">
        <v>0</v>
      </c>
      <c r="E157" s="239"/>
      <c r="F157" s="120">
        <f t="shared" si="138"/>
        <v>0</v>
      </c>
      <c r="G157" s="240"/>
      <c r="H157" s="239"/>
      <c r="I157" s="241">
        <f t="shared" si="139"/>
        <v>0</v>
      </c>
      <c r="J157" s="238"/>
      <c r="K157" s="239"/>
      <c r="L157" s="120">
        <f t="shared" si="140"/>
        <v>0</v>
      </c>
      <c r="M157" s="240"/>
      <c r="N157" s="239"/>
      <c r="O157" s="241">
        <f t="shared" si="141"/>
        <v>0</v>
      </c>
      <c r="P157" s="242"/>
      <c r="Q157" s="2"/>
    </row>
    <row r="158" spans="1:17" hidden="1" x14ac:dyDescent="0.25">
      <c r="A158" s="230">
        <v>2370</v>
      </c>
      <c r="B158" s="164" t="s">
        <v>167</v>
      </c>
      <c r="C158" s="176">
        <f t="shared" si="100"/>
        <v>0</v>
      </c>
      <c r="D158" s="177">
        <v>0</v>
      </c>
      <c r="E158" s="178"/>
      <c r="F158" s="233">
        <f t="shared" si="138"/>
        <v>0</v>
      </c>
      <c r="G158" s="247"/>
      <c r="H158" s="178"/>
      <c r="I158" s="235">
        <f t="shared" si="139"/>
        <v>0</v>
      </c>
      <c r="J158" s="177"/>
      <c r="K158" s="178"/>
      <c r="L158" s="233">
        <f t="shared" si="140"/>
        <v>0</v>
      </c>
      <c r="M158" s="247"/>
      <c r="N158" s="178"/>
      <c r="O158" s="235">
        <f t="shared" si="141"/>
        <v>0</v>
      </c>
      <c r="P158" s="236"/>
      <c r="Q158" s="2"/>
    </row>
    <row r="159" spans="1:17" hidden="1" x14ac:dyDescent="0.25">
      <c r="A159" s="230">
        <v>2380</v>
      </c>
      <c r="B159" s="164" t="s">
        <v>168</v>
      </c>
      <c r="C159" s="176">
        <f t="shared" si="100"/>
        <v>0</v>
      </c>
      <c r="D159" s="231">
        <f>SUM(D160:D161)</f>
        <v>0</v>
      </c>
      <c r="E159" s="232">
        <f t="shared" ref="E159" si="142">SUM(E160:E161)</f>
        <v>0</v>
      </c>
      <c r="F159" s="233">
        <f>SUM(F160:F161)</f>
        <v>0</v>
      </c>
      <c r="G159" s="234">
        <f t="shared" ref="G159:N159" si="143">SUM(G160:G161)</f>
        <v>0</v>
      </c>
      <c r="H159" s="232">
        <f t="shared" si="143"/>
        <v>0</v>
      </c>
      <c r="I159" s="235">
        <f t="shared" si="143"/>
        <v>0</v>
      </c>
      <c r="J159" s="231">
        <f t="shared" si="143"/>
        <v>0</v>
      </c>
      <c r="K159" s="232">
        <f t="shared" si="143"/>
        <v>0</v>
      </c>
      <c r="L159" s="233">
        <f t="shared" si="143"/>
        <v>0</v>
      </c>
      <c r="M159" s="234">
        <f t="shared" si="143"/>
        <v>0</v>
      </c>
      <c r="N159" s="232">
        <f t="shared" si="143"/>
        <v>0</v>
      </c>
      <c r="O159" s="235">
        <f>SUM(O160:O161)</f>
        <v>0</v>
      </c>
      <c r="P159" s="236"/>
      <c r="Q159" s="2"/>
    </row>
    <row r="160" spans="1:17" hidden="1" x14ac:dyDescent="0.25">
      <c r="A160" s="52">
        <v>2381</v>
      </c>
      <c r="B160" s="99" t="s">
        <v>169</v>
      </c>
      <c r="C160" s="100">
        <f t="shared" si="100"/>
        <v>0</v>
      </c>
      <c r="D160" s="152">
        <v>0</v>
      </c>
      <c r="E160" s="150"/>
      <c r="F160" s="108">
        <f t="shared" ref="F160:F163" si="144">D160+E160</f>
        <v>0</v>
      </c>
      <c r="G160" s="149"/>
      <c r="H160" s="150"/>
      <c r="I160" s="151">
        <f t="shared" ref="I160:I163" si="145">G160+H160</f>
        <v>0</v>
      </c>
      <c r="J160" s="152"/>
      <c r="K160" s="150"/>
      <c r="L160" s="108">
        <f t="shared" ref="L160:L163" si="146">J160+K160</f>
        <v>0</v>
      </c>
      <c r="M160" s="149"/>
      <c r="N160" s="150"/>
      <c r="O160" s="151">
        <f t="shared" ref="O160:O163" si="147">M160+N160</f>
        <v>0</v>
      </c>
      <c r="P160" s="237"/>
      <c r="Q160" s="2"/>
    </row>
    <row r="161" spans="1:17" ht="24" hidden="1" x14ac:dyDescent="0.25">
      <c r="A161" s="61">
        <v>2389</v>
      </c>
      <c r="B161" s="111" t="s">
        <v>170</v>
      </c>
      <c r="C161" s="112">
        <f t="shared" si="100"/>
        <v>0</v>
      </c>
      <c r="D161" s="238">
        <v>0</v>
      </c>
      <c r="E161" s="239"/>
      <c r="F161" s="120">
        <f t="shared" si="144"/>
        <v>0</v>
      </c>
      <c r="G161" s="240"/>
      <c r="H161" s="239"/>
      <c r="I161" s="241">
        <f t="shared" si="145"/>
        <v>0</v>
      </c>
      <c r="J161" s="238"/>
      <c r="K161" s="239"/>
      <c r="L161" s="120">
        <f t="shared" si="146"/>
        <v>0</v>
      </c>
      <c r="M161" s="240"/>
      <c r="N161" s="239"/>
      <c r="O161" s="241">
        <f t="shared" si="147"/>
        <v>0</v>
      </c>
      <c r="P161" s="242"/>
      <c r="Q161" s="2"/>
    </row>
    <row r="162" spans="1:17" hidden="1" x14ac:dyDescent="0.25">
      <c r="A162" s="230">
        <v>2390</v>
      </c>
      <c r="B162" s="164" t="s">
        <v>171</v>
      </c>
      <c r="C162" s="176">
        <f t="shared" si="100"/>
        <v>0</v>
      </c>
      <c r="D162" s="177">
        <v>0</v>
      </c>
      <c r="E162" s="178"/>
      <c r="F162" s="233">
        <f t="shared" si="144"/>
        <v>0</v>
      </c>
      <c r="G162" s="247"/>
      <c r="H162" s="178"/>
      <c r="I162" s="235">
        <f t="shared" si="145"/>
        <v>0</v>
      </c>
      <c r="J162" s="177"/>
      <c r="K162" s="178"/>
      <c r="L162" s="233">
        <f t="shared" si="146"/>
        <v>0</v>
      </c>
      <c r="M162" s="247"/>
      <c r="N162" s="178"/>
      <c r="O162" s="235">
        <f t="shared" si="147"/>
        <v>0</v>
      </c>
      <c r="P162" s="236"/>
      <c r="Q162" s="2"/>
    </row>
    <row r="163" spans="1:17" hidden="1" x14ac:dyDescent="0.25">
      <c r="A163" s="83">
        <v>2400</v>
      </c>
      <c r="B163" s="226" t="s">
        <v>172</v>
      </c>
      <c r="C163" s="84">
        <f t="shared" si="100"/>
        <v>0</v>
      </c>
      <c r="D163" s="85">
        <v>0</v>
      </c>
      <c r="E163" s="86"/>
      <c r="F163" s="97">
        <f t="shared" si="144"/>
        <v>0</v>
      </c>
      <c r="G163" s="257"/>
      <c r="H163" s="86"/>
      <c r="I163" s="228">
        <f t="shared" si="145"/>
        <v>0</v>
      </c>
      <c r="J163" s="85"/>
      <c r="K163" s="86"/>
      <c r="L163" s="97">
        <f t="shared" si="146"/>
        <v>0</v>
      </c>
      <c r="M163" s="257"/>
      <c r="N163" s="86"/>
      <c r="O163" s="228">
        <f t="shared" si="147"/>
        <v>0</v>
      </c>
      <c r="P163" s="249"/>
      <c r="Q163" s="2"/>
    </row>
    <row r="164" spans="1:17" ht="24" hidden="1" x14ac:dyDescent="0.25">
      <c r="A164" s="83">
        <v>2500</v>
      </c>
      <c r="B164" s="226" t="s">
        <v>173</v>
      </c>
      <c r="C164" s="84">
        <f t="shared" si="100"/>
        <v>0</v>
      </c>
      <c r="D164" s="95">
        <f>SUM(D165,D170)</f>
        <v>0</v>
      </c>
      <c r="E164" s="96">
        <f t="shared" ref="E164" si="148">SUM(E165,E170)</f>
        <v>0</v>
      </c>
      <c r="F164" s="97">
        <f>SUM(F165,F170)</f>
        <v>0</v>
      </c>
      <c r="G164" s="227">
        <f t="shared" ref="G164:O164" si="149">SUM(G165,G170)</f>
        <v>0</v>
      </c>
      <c r="H164" s="96">
        <f t="shared" si="149"/>
        <v>0</v>
      </c>
      <c r="I164" s="228">
        <f t="shared" si="149"/>
        <v>0</v>
      </c>
      <c r="J164" s="95">
        <f t="shared" si="149"/>
        <v>0</v>
      </c>
      <c r="K164" s="96">
        <f t="shared" si="149"/>
        <v>0</v>
      </c>
      <c r="L164" s="97">
        <f t="shared" si="149"/>
        <v>0</v>
      </c>
      <c r="M164" s="227">
        <f t="shared" si="149"/>
        <v>0</v>
      </c>
      <c r="N164" s="96">
        <f t="shared" si="149"/>
        <v>0</v>
      </c>
      <c r="O164" s="228">
        <f t="shared" si="149"/>
        <v>0</v>
      </c>
      <c r="P164" s="229"/>
      <c r="Q164" s="2"/>
    </row>
    <row r="165" spans="1:17" ht="16.5" hidden="1" customHeight="1" x14ac:dyDescent="0.25">
      <c r="A165" s="629">
        <v>2510</v>
      </c>
      <c r="B165" s="99" t="s">
        <v>174</v>
      </c>
      <c r="C165" s="100">
        <f t="shared" si="100"/>
        <v>0</v>
      </c>
      <c r="D165" s="251">
        <f>SUM(D166:D169)</f>
        <v>0</v>
      </c>
      <c r="E165" s="252">
        <f t="shared" ref="E165" si="150">SUM(E166:E169)</f>
        <v>0</v>
      </c>
      <c r="F165" s="108">
        <f>SUM(F166:F169)</f>
        <v>0</v>
      </c>
      <c r="G165" s="253">
        <f t="shared" ref="G165:O165" si="151">SUM(G166:G169)</f>
        <v>0</v>
      </c>
      <c r="H165" s="252">
        <f t="shared" si="151"/>
        <v>0</v>
      </c>
      <c r="I165" s="151">
        <f t="shared" si="151"/>
        <v>0</v>
      </c>
      <c r="J165" s="251">
        <f t="shared" si="151"/>
        <v>0</v>
      </c>
      <c r="K165" s="252">
        <f t="shared" si="151"/>
        <v>0</v>
      </c>
      <c r="L165" s="108">
        <f t="shared" si="151"/>
        <v>0</v>
      </c>
      <c r="M165" s="253">
        <f t="shared" si="151"/>
        <v>0</v>
      </c>
      <c r="N165" s="252">
        <f t="shared" si="151"/>
        <v>0</v>
      </c>
      <c r="O165" s="258">
        <f t="shared" si="151"/>
        <v>0</v>
      </c>
      <c r="P165" s="259"/>
      <c r="Q165" s="2"/>
    </row>
    <row r="166" spans="1:17" ht="24" hidden="1" x14ac:dyDescent="0.25">
      <c r="A166" s="62">
        <v>2512</v>
      </c>
      <c r="B166" s="111" t="s">
        <v>175</v>
      </c>
      <c r="C166" s="112">
        <f t="shared" si="100"/>
        <v>0</v>
      </c>
      <c r="D166" s="238">
        <v>0</v>
      </c>
      <c r="E166" s="239"/>
      <c r="F166" s="120">
        <f t="shared" ref="F166:F171" si="152">D166+E166</f>
        <v>0</v>
      </c>
      <c r="G166" s="240"/>
      <c r="H166" s="239"/>
      <c r="I166" s="241">
        <f t="shared" ref="I166:I171" si="153">G166+H166</f>
        <v>0</v>
      </c>
      <c r="J166" s="238"/>
      <c r="K166" s="239"/>
      <c r="L166" s="120">
        <f t="shared" ref="L166:L171" si="154">J166+K166</f>
        <v>0</v>
      </c>
      <c r="M166" s="240"/>
      <c r="N166" s="239"/>
      <c r="O166" s="241">
        <f t="shared" ref="O166:O171" si="155">M166+N166</f>
        <v>0</v>
      </c>
      <c r="P166" s="242"/>
      <c r="Q166" s="2"/>
    </row>
    <row r="167" spans="1:17" ht="24" hidden="1" x14ac:dyDescent="0.25">
      <c r="A167" s="62">
        <v>2513</v>
      </c>
      <c r="B167" s="111" t="s">
        <v>176</v>
      </c>
      <c r="C167" s="112">
        <f t="shared" si="100"/>
        <v>0</v>
      </c>
      <c r="D167" s="238">
        <v>0</v>
      </c>
      <c r="E167" s="239"/>
      <c r="F167" s="120">
        <f t="shared" si="152"/>
        <v>0</v>
      </c>
      <c r="G167" s="240"/>
      <c r="H167" s="239"/>
      <c r="I167" s="241">
        <f t="shared" si="153"/>
        <v>0</v>
      </c>
      <c r="J167" s="238"/>
      <c r="K167" s="239"/>
      <c r="L167" s="120">
        <f t="shared" si="154"/>
        <v>0</v>
      </c>
      <c r="M167" s="240"/>
      <c r="N167" s="239"/>
      <c r="O167" s="241">
        <f t="shared" si="155"/>
        <v>0</v>
      </c>
      <c r="P167" s="242"/>
      <c r="Q167" s="2"/>
    </row>
    <row r="168" spans="1:17" hidden="1" x14ac:dyDescent="0.25">
      <c r="A168" s="62">
        <v>2515</v>
      </c>
      <c r="B168" s="111" t="s">
        <v>177</v>
      </c>
      <c r="C168" s="112">
        <f t="shared" si="100"/>
        <v>0</v>
      </c>
      <c r="D168" s="238">
        <v>0</v>
      </c>
      <c r="E168" s="239"/>
      <c r="F168" s="120">
        <f t="shared" si="152"/>
        <v>0</v>
      </c>
      <c r="G168" s="240"/>
      <c r="H168" s="239"/>
      <c r="I168" s="241">
        <f t="shared" si="153"/>
        <v>0</v>
      </c>
      <c r="J168" s="238"/>
      <c r="K168" s="239"/>
      <c r="L168" s="120">
        <f t="shared" si="154"/>
        <v>0</v>
      </c>
      <c r="M168" s="240"/>
      <c r="N168" s="239"/>
      <c r="O168" s="241">
        <f t="shared" si="155"/>
        <v>0</v>
      </c>
      <c r="P168" s="242"/>
      <c r="Q168" s="2"/>
    </row>
    <row r="169" spans="1:17" ht="24" hidden="1" x14ac:dyDescent="0.25">
      <c r="A169" s="62">
        <v>2519</v>
      </c>
      <c r="B169" s="111" t="s">
        <v>178</v>
      </c>
      <c r="C169" s="112">
        <f t="shared" si="100"/>
        <v>0</v>
      </c>
      <c r="D169" s="238">
        <v>0</v>
      </c>
      <c r="E169" s="239"/>
      <c r="F169" s="120">
        <f t="shared" si="152"/>
        <v>0</v>
      </c>
      <c r="G169" s="240"/>
      <c r="H169" s="239"/>
      <c r="I169" s="241">
        <f t="shared" si="153"/>
        <v>0</v>
      </c>
      <c r="J169" s="238"/>
      <c r="K169" s="239"/>
      <c r="L169" s="120">
        <f t="shared" si="154"/>
        <v>0</v>
      </c>
      <c r="M169" s="240"/>
      <c r="N169" s="239"/>
      <c r="O169" s="241">
        <f t="shared" si="155"/>
        <v>0</v>
      </c>
      <c r="P169" s="242"/>
      <c r="Q169" s="2"/>
    </row>
    <row r="170" spans="1:17" hidden="1" x14ac:dyDescent="0.25">
      <c r="A170" s="243">
        <v>2520</v>
      </c>
      <c r="B170" s="111" t="s">
        <v>179</v>
      </c>
      <c r="C170" s="112">
        <f t="shared" si="100"/>
        <v>0</v>
      </c>
      <c r="D170" s="238">
        <v>0</v>
      </c>
      <c r="E170" s="239"/>
      <c r="F170" s="120">
        <f t="shared" si="152"/>
        <v>0</v>
      </c>
      <c r="G170" s="240"/>
      <c r="H170" s="239"/>
      <c r="I170" s="241">
        <f t="shared" si="153"/>
        <v>0</v>
      </c>
      <c r="J170" s="238"/>
      <c r="K170" s="239"/>
      <c r="L170" s="120">
        <f t="shared" si="154"/>
        <v>0</v>
      </c>
      <c r="M170" s="240"/>
      <c r="N170" s="239"/>
      <c r="O170" s="241">
        <f t="shared" si="155"/>
        <v>0</v>
      </c>
      <c r="P170" s="242"/>
      <c r="Q170" s="2"/>
    </row>
    <row r="171" spans="1:17" s="261" customFormat="1" ht="36" hidden="1" x14ac:dyDescent="0.25">
      <c r="A171" s="25">
        <v>2800</v>
      </c>
      <c r="B171" s="99" t="s">
        <v>180</v>
      </c>
      <c r="C171" s="100">
        <f t="shared" si="100"/>
        <v>0</v>
      </c>
      <c r="D171" s="152">
        <v>0</v>
      </c>
      <c r="E171" s="150"/>
      <c r="F171" s="57">
        <f t="shared" si="152"/>
        <v>0</v>
      </c>
      <c r="G171" s="58"/>
      <c r="H171" s="56"/>
      <c r="I171" s="59">
        <f t="shared" si="153"/>
        <v>0</v>
      </c>
      <c r="J171" s="55"/>
      <c r="K171" s="56"/>
      <c r="L171" s="57">
        <f t="shared" si="154"/>
        <v>0</v>
      </c>
      <c r="M171" s="58"/>
      <c r="N171" s="56"/>
      <c r="O171" s="59">
        <f t="shared" si="155"/>
        <v>0</v>
      </c>
      <c r="P171" s="60"/>
      <c r="Q171" s="260"/>
    </row>
    <row r="172" spans="1:17" hidden="1" x14ac:dyDescent="0.25">
      <c r="A172" s="218">
        <v>3000</v>
      </c>
      <c r="B172" s="218" t="s">
        <v>181</v>
      </c>
      <c r="C172" s="219">
        <f t="shared" si="100"/>
        <v>0</v>
      </c>
      <c r="D172" s="220">
        <f>SUM(D173,D183)</f>
        <v>0</v>
      </c>
      <c r="E172" s="221">
        <f t="shared" ref="E172" si="156">SUM(E173,E183)</f>
        <v>0</v>
      </c>
      <c r="F172" s="222">
        <f>SUM(F173,F183)</f>
        <v>0</v>
      </c>
      <c r="G172" s="223">
        <f t="shared" ref="G172:N172" si="157">SUM(G173,G183)</f>
        <v>0</v>
      </c>
      <c r="H172" s="221">
        <f t="shared" si="157"/>
        <v>0</v>
      </c>
      <c r="I172" s="224">
        <f t="shared" si="157"/>
        <v>0</v>
      </c>
      <c r="J172" s="220">
        <f t="shared" si="157"/>
        <v>0</v>
      </c>
      <c r="K172" s="221">
        <f t="shared" si="157"/>
        <v>0</v>
      </c>
      <c r="L172" s="222">
        <f t="shared" si="157"/>
        <v>0</v>
      </c>
      <c r="M172" s="223">
        <f t="shared" si="157"/>
        <v>0</v>
      </c>
      <c r="N172" s="221">
        <f t="shared" si="157"/>
        <v>0</v>
      </c>
      <c r="O172" s="224">
        <f>SUM(O173,O183)</f>
        <v>0</v>
      </c>
      <c r="P172" s="225"/>
      <c r="Q172" s="2"/>
    </row>
    <row r="173" spans="1:17" ht="24" hidden="1" x14ac:dyDescent="0.25">
      <c r="A173" s="83">
        <v>3200</v>
      </c>
      <c r="B173" s="262" t="s">
        <v>182</v>
      </c>
      <c r="C173" s="84">
        <f t="shared" si="100"/>
        <v>0</v>
      </c>
      <c r="D173" s="95">
        <f>SUM(D174,D178)</f>
        <v>0</v>
      </c>
      <c r="E173" s="96">
        <f t="shared" ref="E173" si="158">SUM(E174,E178)</f>
        <v>0</v>
      </c>
      <c r="F173" s="97">
        <f>SUM(F174,F178)</f>
        <v>0</v>
      </c>
      <c r="G173" s="227">
        <f t="shared" ref="G173:O173" si="159">SUM(G174,G178)</f>
        <v>0</v>
      </c>
      <c r="H173" s="96">
        <f t="shared" si="159"/>
        <v>0</v>
      </c>
      <c r="I173" s="228">
        <f t="shared" si="159"/>
        <v>0</v>
      </c>
      <c r="J173" s="95">
        <f t="shared" si="159"/>
        <v>0</v>
      </c>
      <c r="K173" s="96">
        <f t="shared" si="159"/>
        <v>0</v>
      </c>
      <c r="L173" s="97">
        <f t="shared" si="159"/>
        <v>0</v>
      </c>
      <c r="M173" s="227">
        <f t="shared" si="159"/>
        <v>0</v>
      </c>
      <c r="N173" s="96">
        <f t="shared" si="159"/>
        <v>0</v>
      </c>
      <c r="O173" s="263">
        <f t="shared" si="159"/>
        <v>0</v>
      </c>
      <c r="P173" s="229"/>
      <c r="Q173" s="2"/>
    </row>
    <row r="174" spans="1:17" ht="36" hidden="1" x14ac:dyDescent="0.25">
      <c r="A174" s="629">
        <v>3260</v>
      </c>
      <c r="B174" s="99" t="s">
        <v>183</v>
      </c>
      <c r="C174" s="100">
        <f t="shared" si="100"/>
        <v>0</v>
      </c>
      <c r="D174" s="251">
        <f>SUM(D175:D177)</f>
        <v>0</v>
      </c>
      <c r="E174" s="252">
        <f t="shared" ref="E174" si="160">SUM(E175:E177)</f>
        <v>0</v>
      </c>
      <c r="F174" s="108">
        <f>SUM(F175:F177)</f>
        <v>0</v>
      </c>
      <c r="G174" s="253">
        <f t="shared" ref="G174:N174" si="161">SUM(G175:G177)</f>
        <v>0</v>
      </c>
      <c r="H174" s="252">
        <f t="shared" si="161"/>
        <v>0</v>
      </c>
      <c r="I174" s="151">
        <f t="shared" si="161"/>
        <v>0</v>
      </c>
      <c r="J174" s="251">
        <f t="shared" si="161"/>
        <v>0</v>
      </c>
      <c r="K174" s="252">
        <f t="shared" si="161"/>
        <v>0</v>
      </c>
      <c r="L174" s="108">
        <f t="shared" si="161"/>
        <v>0</v>
      </c>
      <c r="M174" s="253">
        <f t="shared" si="161"/>
        <v>0</v>
      </c>
      <c r="N174" s="252">
        <f t="shared" si="161"/>
        <v>0</v>
      </c>
      <c r="O174" s="151">
        <f>SUM(O175:O177)</f>
        <v>0</v>
      </c>
      <c r="P174" s="237"/>
      <c r="Q174" s="2"/>
    </row>
    <row r="175" spans="1:17" ht="24" hidden="1" x14ac:dyDescent="0.25">
      <c r="A175" s="62">
        <v>3261</v>
      </c>
      <c r="B175" s="111" t="s">
        <v>184</v>
      </c>
      <c r="C175" s="112">
        <f t="shared" si="100"/>
        <v>0</v>
      </c>
      <c r="D175" s="238">
        <v>0</v>
      </c>
      <c r="E175" s="239"/>
      <c r="F175" s="120">
        <f t="shared" ref="F175:F177" si="162">D175+E175</f>
        <v>0</v>
      </c>
      <c r="G175" s="240"/>
      <c r="H175" s="239"/>
      <c r="I175" s="241">
        <f t="shared" ref="I175:I177" si="163">G175+H175</f>
        <v>0</v>
      </c>
      <c r="J175" s="238"/>
      <c r="K175" s="239"/>
      <c r="L175" s="120">
        <f t="shared" ref="L175:L177" si="164">J175+K175</f>
        <v>0</v>
      </c>
      <c r="M175" s="240"/>
      <c r="N175" s="239"/>
      <c r="O175" s="241">
        <f t="shared" ref="O175:O177" si="165">M175+N175</f>
        <v>0</v>
      </c>
      <c r="P175" s="242"/>
      <c r="Q175" s="2"/>
    </row>
    <row r="176" spans="1:17" ht="36" hidden="1" x14ac:dyDescent="0.25">
      <c r="A176" s="62">
        <v>3262</v>
      </c>
      <c r="B176" s="111" t="s">
        <v>185</v>
      </c>
      <c r="C176" s="112">
        <f t="shared" si="100"/>
        <v>0</v>
      </c>
      <c r="D176" s="238">
        <v>0</v>
      </c>
      <c r="E176" s="239"/>
      <c r="F176" s="120">
        <f t="shared" si="162"/>
        <v>0</v>
      </c>
      <c r="G176" s="240"/>
      <c r="H176" s="239"/>
      <c r="I176" s="241">
        <f t="shared" si="163"/>
        <v>0</v>
      </c>
      <c r="J176" s="238"/>
      <c r="K176" s="239"/>
      <c r="L176" s="120">
        <f t="shared" si="164"/>
        <v>0</v>
      </c>
      <c r="M176" s="240"/>
      <c r="N176" s="239"/>
      <c r="O176" s="241">
        <f t="shared" si="165"/>
        <v>0</v>
      </c>
      <c r="P176" s="242"/>
      <c r="Q176" s="2"/>
    </row>
    <row r="177" spans="1:17" ht="24" hidden="1" x14ac:dyDescent="0.25">
      <c r="A177" s="62">
        <v>3263</v>
      </c>
      <c r="B177" s="111" t="s">
        <v>186</v>
      </c>
      <c r="C177" s="112">
        <f t="shared" ref="C177:C240" si="166">SUM(F177,I177,L177,O177)</f>
        <v>0</v>
      </c>
      <c r="D177" s="238">
        <v>0</v>
      </c>
      <c r="E177" s="239"/>
      <c r="F177" s="120">
        <f t="shared" si="162"/>
        <v>0</v>
      </c>
      <c r="G177" s="240"/>
      <c r="H177" s="239"/>
      <c r="I177" s="241">
        <f t="shared" si="163"/>
        <v>0</v>
      </c>
      <c r="J177" s="238"/>
      <c r="K177" s="239"/>
      <c r="L177" s="120">
        <f t="shared" si="164"/>
        <v>0</v>
      </c>
      <c r="M177" s="240"/>
      <c r="N177" s="239"/>
      <c r="O177" s="241">
        <f t="shared" si="165"/>
        <v>0</v>
      </c>
      <c r="P177" s="242"/>
      <c r="Q177" s="2"/>
    </row>
    <row r="178" spans="1:17" ht="72" hidden="1" x14ac:dyDescent="0.25">
      <c r="A178" s="629">
        <v>3290</v>
      </c>
      <c r="B178" s="99" t="s">
        <v>187</v>
      </c>
      <c r="C178" s="264">
        <f t="shared" si="166"/>
        <v>0</v>
      </c>
      <c r="D178" s="251">
        <f>SUM(D179:D182)</f>
        <v>0</v>
      </c>
      <c r="E178" s="252">
        <f t="shared" ref="E178" si="167">SUM(E179:E182)</f>
        <v>0</v>
      </c>
      <c r="F178" s="108">
        <f>SUM(F179:F182)</f>
        <v>0</v>
      </c>
      <c r="G178" s="253">
        <f t="shared" ref="G178:O178" si="168">SUM(G179:G182)</f>
        <v>0</v>
      </c>
      <c r="H178" s="252">
        <f t="shared" si="168"/>
        <v>0</v>
      </c>
      <c r="I178" s="151">
        <f t="shared" si="168"/>
        <v>0</v>
      </c>
      <c r="J178" s="251">
        <f t="shared" si="168"/>
        <v>0</v>
      </c>
      <c r="K178" s="252">
        <f t="shared" si="168"/>
        <v>0</v>
      </c>
      <c r="L178" s="108">
        <f t="shared" si="168"/>
        <v>0</v>
      </c>
      <c r="M178" s="253">
        <f t="shared" si="168"/>
        <v>0</v>
      </c>
      <c r="N178" s="252">
        <f t="shared" si="168"/>
        <v>0</v>
      </c>
      <c r="O178" s="265">
        <f t="shared" si="168"/>
        <v>0</v>
      </c>
      <c r="P178" s="266"/>
      <c r="Q178" s="2"/>
    </row>
    <row r="179" spans="1:17" ht="60" hidden="1" x14ac:dyDescent="0.25">
      <c r="A179" s="62">
        <v>3291</v>
      </c>
      <c r="B179" s="111" t="s">
        <v>188</v>
      </c>
      <c r="C179" s="112">
        <f t="shared" si="166"/>
        <v>0</v>
      </c>
      <c r="D179" s="238">
        <v>0</v>
      </c>
      <c r="E179" s="239"/>
      <c r="F179" s="120">
        <f t="shared" ref="F179:F182" si="169">D179+E179</f>
        <v>0</v>
      </c>
      <c r="G179" s="240"/>
      <c r="H179" s="239"/>
      <c r="I179" s="241">
        <f t="shared" ref="I179:I182" si="170">G179+H179</f>
        <v>0</v>
      </c>
      <c r="J179" s="238"/>
      <c r="K179" s="239"/>
      <c r="L179" s="120">
        <f t="shared" ref="L179:L182" si="171">J179+K179</f>
        <v>0</v>
      </c>
      <c r="M179" s="240"/>
      <c r="N179" s="239"/>
      <c r="O179" s="241">
        <f t="shared" ref="O179:O182" si="172">M179+N179</f>
        <v>0</v>
      </c>
      <c r="P179" s="242"/>
      <c r="Q179" s="2"/>
    </row>
    <row r="180" spans="1:17" ht="60" hidden="1" x14ac:dyDescent="0.25">
      <c r="A180" s="62">
        <v>3292</v>
      </c>
      <c r="B180" s="111" t="s">
        <v>189</v>
      </c>
      <c r="C180" s="112">
        <f t="shared" si="166"/>
        <v>0</v>
      </c>
      <c r="D180" s="238">
        <v>0</v>
      </c>
      <c r="E180" s="239"/>
      <c r="F180" s="120">
        <f t="shared" si="169"/>
        <v>0</v>
      </c>
      <c r="G180" s="240"/>
      <c r="H180" s="239"/>
      <c r="I180" s="241">
        <f t="shared" si="170"/>
        <v>0</v>
      </c>
      <c r="J180" s="238"/>
      <c r="K180" s="239"/>
      <c r="L180" s="120">
        <f t="shared" si="171"/>
        <v>0</v>
      </c>
      <c r="M180" s="240"/>
      <c r="N180" s="239"/>
      <c r="O180" s="241">
        <f t="shared" si="172"/>
        <v>0</v>
      </c>
      <c r="P180" s="242"/>
      <c r="Q180" s="2"/>
    </row>
    <row r="181" spans="1:17" ht="48" hidden="1" x14ac:dyDescent="0.25">
      <c r="A181" s="62">
        <v>3293</v>
      </c>
      <c r="B181" s="111" t="s">
        <v>190</v>
      </c>
      <c r="C181" s="112">
        <f t="shared" si="166"/>
        <v>0</v>
      </c>
      <c r="D181" s="238">
        <v>0</v>
      </c>
      <c r="E181" s="239"/>
      <c r="F181" s="120">
        <f t="shared" si="169"/>
        <v>0</v>
      </c>
      <c r="G181" s="240"/>
      <c r="H181" s="239"/>
      <c r="I181" s="241">
        <f t="shared" si="170"/>
        <v>0</v>
      </c>
      <c r="J181" s="238"/>
      <c r="K181" s="239"/>
      <c r="L181" s="120">
        <f t="shared" si="171"/>
        <v>0</v>
      </c>
      <c r="M181" s="240"/>
      <c r="N181" s="239"/>
      <c r="O181" s="241">
        <f t="shared" si="172"/>
        <v>0</v>
      </c>
      <c r="P181" s="242"/>
      <c r="Q181" s="2"/>
    </row>
    <row r="182" spans="1:17" ht="48" hidden="1" x14ac:dyDescent="0.25">
      <c r="A182" s="267">
        <v>3294</v>
      </c>
      <c r="B182" s="111" t="s">
        <v>191</v>
      </c>
      <c r="C182" s="264">
        <f t="shared" si="166"/>
        <v>0</v>
      </c>
      <c r="D182" s="268">
        <v>0</v>
      </c>
      <c r="E182" s="269"/>
      <c r="F182" s="270">
        <f t="shared" si="169"/>
        <v>0</v>
      </c>
      <c r="G182" s="271"/>
      <c r="H182" s="269"/>
      <c r="I182" s="265">
        <f t="shared" si="170"/>
        <v>0</v>
      </c>
      <c r="J182" s="268"/>
      <c r="K182" s="269"/>
      <c r="L182" s="270">
        <f t="shared" si="171"/>
        <v>0</v>
      </c>
      <c r="M182" s="271"/>
      <c r="N182" s="269"/>
      <c r="O182" s="265">
        <f t="shared" si="172"/>
        <v>0</v>
      </c>
      <c r="P182" s="266"/>
      <c r="Q182" s="2"/>
    </row>
    <row r="183" spans="1:17" ht="36" hidden="1" x14ac:dyDescent="0.25">
      <c r="A183" s="140">
        <v>3300</v>
      </c>
      <c r="B183" s="262" t="s">
        <v>192</v>
      </c>
      <c r="C183" s="272">
        <f t="shared" si="166"/>
        <v>0</v>
      </c>
      <c r="D183" s="273">
        <f>SUM(D184:D185)</f>
        <v>0</v>
      </c>
      <c r="E183" s="274">
        <f t="shared" ref="E183" si="173">SUM(E184:E185)</f>
        <v>0</v>
      </c>
      <c r="F183" s="275">
        <f>SUM(F184:F185)</f>
        <v>0</v>
      </c>
      <c r="G183" s="276">
        <f t="shared" ref="G183:O183" si="174">SUM(G184:G185)</f>
        <v>0</v>
      </c>
      <c r="H183" s="274">
        <f t="shared" si="174"/>
        <v>0</v>
      </c>
      <c r="I183" s="263">
        <f t="shared" si="174"/>
        <v>0</v>
      </c>
      <c r="J183" s="273">
        <f t="shared" si="174"/>
        <v>0</v>
      </c>
      <c r="K183" s="274">
        <f t="shared" si="174"/>
        <v>0</v>
      </c>
      <c r="L183" s="275">
        <f t="shared" si="174"/>
        <v>0</v>
      </c>
      <c r="M183" s="276">
        <f t="shared" si="174"/>
        <v>0</v>
      </c>
      <c r="N183" s="274">
        <f t="shared" si="174"/>
        <v>0</v>
      </c>
      <c r="O183" s="263">
        <f t="shared" si="174"/>
        <v>0</v>
      </c>
      <c r="P183" s="229"/>
      <c r="Q183" s="2"/>
    </row>
    <row r="184" spans="1:17" ht="36" hidden="1" x14ac:dyDescent="0.25">
      <c r="A184" s="163">
        <v>3310</v>
      </c>
      <c r="B184" s="164" t="s">
        <v>193</v>
      </c>
      <c r="C184" s="176">
        <f t="shared" si="166"/>
        <v>0</v>
      </c>
      <c r="D184" s="177">
        <v>0</v>
      </c>
      <c r="E184" s="178"/>
      <c r="F184" s="233">
        <f t="shared" ref="F184:F185" si="175">D184+E184</f>
        <v>0</v>
      </c>
      <c r="G184" s="247"/>
      <c r="H184" s="178"/>
      <c r="I184" s="235">
        <f t="shared" ref="I184:I185" si="176">G184+H184</f>
        <v>0</v>
      </c>
      <c r="J184" s="177"/>
      <c r="K184" s="178"/>
      <c r="L184" s="233">
        <f t="shared" ref="L184:L185" si="177">J184+K184</f>
        <v>0</v>
      </c>
      <c r="M184" s="247"/>
      <c r="N184" s="178"/>
      <c r="O184" s="235">
        <f t="shared" ref="O184:O185" si="178">M184+N184</f>
        <v>0</v>
      </c>
      <c r="P184" s="236"/>
      <c r="Q184" s="2"/>
    </row>
    <row r="185" spans="1:17" ht="48" hidden="1" x14ac:dyDescent="0.25">
      <c r="A185" s="53">
        <v>3320</v>
      </c>
      <c r="B185" s="99" t="s">
        <v>194</v>
      </c>
      <c r="C185" s="100">
        <f t="shared" si="166"/>
        <v>0</v>
      </c>
      <c r="D185" s="152">
        <v>0</v>
      </c>
      <c r="E185" s="150"/>
      <c r="F185" s="108">
        <f t="shared" si="175"/>
        <v>0</v>
      </c>
      <c r="G185" s="149"/>
      <c r="H185" s="150"/>
      <c r="I185" s="151">
        <f t="shared" si="176"/>
        <v>0</v>
      </c>
      <c r="J185" s="152"/>
      <c r="K185" s="150"/>
      <c r="L185" s="108">
        <f t="shared" si="177"/>
        <v>0</v>
      </c>
      <c r="M185" s="149"/>
      <c r="N185" s="150"/>
      <c r="O185" s="151">
        <f t="shared" si="178"/>
        <v>0</v>
      </c>
      <c r="P185" s="237"/>
      <c r="Q185" s="2"/>
    </row>
    <row r="186" spans="1:17" hidden="1" x14ac:dyDescent="0.25">
      <c r="A186" s="277">
        <v>4000</v>
      </c>
      <c r="B186" s="218" t="s">
        <v>195</v>
      </c>
      <c r="C186" s="219">
        <f t="shared" si="166"/>
        <v>0</v>
      </c>
      <c r="D186" s="220">
        <f>SUM(D187,D190)</f>
        <v>0</v>
      </c>
      <c r="E186" s="221">
        <f t="shared" ref="E186" si="179">SUM(E187,E190)</f>
        <v>0</v>
      </c>
      <c r="F186" s="222">
        <f>SUM(F187,F190)</f>
        <v>0</v>
      </c>
      <c r="G186" s="223">
        <f t="shared" ref="G186:N186" si="180">SUM(G187,G190)</f>
        <v>0</v>
      </c>
      <c r="H186" s="221">
        <f t="shared" si="180"/>
        <v>0</v>
      </c>
      <c r="I186" s="224">
        <f t="shared" si="180"/>
        <v>0</v>
      </c>
      <c r="J186" s="220">
        <f t="shared" si="180"/>
        <v>0</v>
      </c>
      <c r="K186" s="221">
        <f t="shared" si="180"/>
        <v>0</v>
      </c>
      <c r="L186" s="222">
        <f t="shared" si="180"/>
        <v>0</v>
      </c>
      <c r="M186" s="223">
        <f t="shared" si="180"/>
        <v>0</v>
      </c>
      <c r="N186" s="221">
        <f t="shared" si="180"/>
        <v>0</v>
      </c>
      <c r="O186" s="224">
        <f>SUM(O187,O190)</f>
        <v>0</v>
      </c>
      <c r="P186" s="225"/>
      <c r="Q186" s="2"/>
    </row>
    <row r="187" spans="1:17" hidden="1" x14ac:dyDescent="0.25">
      <c r="A187" s="278">
        <v>4200</v>
      </c>
      <c r="B187" s="226" t="s">
        <v>196</v>
      </c>
      <c r="C187" s="84">
        <f t="shared" si="166"/>
        <v>0</v>
      </c>
      <c r="D187" s="95">
        <f>SUM(D188,D189)</f>
        <v>0</v>
      </c>
      <c r="E187" s="96">
        <f t="shared" ref="E187" si="181">SUM(E188,E189)</f>
        <v>0</v>
      </c>
      <c r="F187" s="97">
        <f>SUM(F188,F189)</f>
        <v>0</v>
      </c>
      <c r="G187" s="227">
        <f t="shared" ref="G187:N187" si="182">SUM(G188,G189)</f>
        <v>0</v>
      </c>
      <c r="H187" s="96">
        <f t="shared" si="182"/>
        <v>0</v>
      </c>
      <c r="I187" s="228">
        <f t="shared" si="182"/>
        <v>0</v>
      </c>
      <c r="J187" s="95">
        <f t="shared" si="182"/>
        <v>0</v>
      </c>
      <c r="K187" s="96">
        <f t="shared" si="182"/>
        <v>0</v>
      </c>
      <c r="L187" s="97">
        <f t="shared" si="182"/>
        <v>0</v>
      </c>
      <c r="M187" s="227">
        <f t="shared" si="182"/>
        <v>0</v>
      </c>
      <c r="N187" s="96">
        <f t="shared" si="182"/>
        <v>0</v>
      </c>
      <c r="O187" s="228">
        <f>SUM(O188,O189)</f>
        <v>0</v>
      </c>
      <c r="P187" s="249"/>
      <c r="Q187" s="2"/>
    </row>
    <row r="188" spans="1:17" ht="24" hidden="1" x14ac:dyDescent="0.25">
      <c r="A188" s="629">
        <v>4240</v>
      </c>
      <c r="B188" s="99" t="s">
        <v>197</v>
      </c>
      <c r="C188" s="100">
        <f t="shared" si="166"/>
        <v>0</v>
      </c>
      <c r="D188" s="152">
        <v>0</v>
      </c>
      <c r="E188" s="150"/>
      <c r="F188" s="108">
        <f t="shared" ref="F188:F189" si="183">D188+E188</f>
        <v>0</v>
      </c>
      <c r="G188" s="149"/>
      <c r="H188" s="150"/>
      <c r="I188" s="151">
        <f t="shared" ref="I188:I189" si="184">G188+H188</f>
        <v>0</v>
      </c>
      <c r="J188" s="152"/>
      <c r="K188" s="150"/>
      <c r="L188" s="108">
        <f t="shared" ref="L188:L189" si="185">J188+K188</f>
        <v>0</v>
      </c>
      <c r="M188" s="149"/>
      <c r="N188" s="150"/>
      <c r="O188" s="151">
        <f t="shared" ref="O188:O189" si="186">M188+N188</f>
        <v>0</v>
      </c>
      <c r="P188" s="237"/>
      <c r="Q188" s="2"/>
    </row>
    <row r="189" spans="1:17" hidden="1" x14ac:dyDescent="0.25">
      <c r="A189" s="243">
        <v>4250</v>
      </c>
      <c r="B189" s="111" t="s">
        <v>198</v>
      </c>
      <c r="C189" s="112">
        <f t="shared" si="166"/>
        <v>0</v>
      </c>
      <c r="D189" s="238">
        <v>0</v>
      </c>
      <c r="E189" s="239"/>
      <c r="F189" s="120">
        <f t="shared" si="183"/>
        <v>0</v>
      </c>
      <c r="G189" s="240"/>
      <c r="H189" s="239"/>
      <c r="I189" s="241">
        <f t="shared" si="184"/>
        <v>0</v>
      </c>
      <c r="J189" s="238"/>
      <c r="K189" s="239"/>
      <c r="L189" s="120">
        <f t="shared" si="185"/>
        <v>0</v>
      </c>
      <c r="M189" s="240"/>
      <c r="N189" s="239"/>
      <c r="O189" s="241">
        <f t="shared" si="186"/>
        <v>0</v>
      </c>
      <c r="P189" s="242"/>
      <c r="Q189" s="2"/>
    </row>
    <row r="190" spans="1:17" hidden="1" x14ac:dyDescent="0.25">
      <c r="A190" s="83">
        <v>4300</v>
      </c>
      <c r="B190" s="226" t="s">
        <v>199</v>
      </c>
      <c r="C190" s="84">
        <f t="shared" si="166"/>
        <v>0</v>
      </c>
      <c r="D190" s="95">
        <f>SUM(D191)</f>
        <v>0</v>
      </c>
      <c r="E190" s="96">
        <f t="shared" ref="E190" si="187">SUM(E191)</f>
        <v>0</v>
      </c>
      <c r="F190" s="97">
        <f>SUM(F191)</f>
        <v>0</v>
      </c>
      <c r="G190" s="227">
        <f t="shared" ref="G190:N190" si="188">SUM(G191)</f>
        <v>0</v>
      </c>
      <c r="H190" s="96">
        <f t="shared" si="188"/>
        <v>0</v>
      </c>
      <c r="I190" s="228">
        <f t="shared" si="188"/>
        <v>0</v>
      </c>
      <c r="J190" s="95">
        <f t="shared" si="188"/>
        <v>0</v>
      </c>
      <c r="K190" s="96">
        <f t="shared" si="188"/>
        <v>0</v>
      </c>
      <c r="L190" s="97">
        <f t="shared" si="188"/>
        <v>0</v>
      </c>
      <c r="M190" s="227">
        <f t="shared" si="188"/>
        <v>0</v>
      </c>
      <c r="N190" s="96">
        <f t="shared" si="188"/>
        <v>0</v>
      </c>
      <c r="O190" s="228">
        <f>SUM(O191)</f>
        <v>0</v>
      </c>
      <c r="P190" s="249"/>
      <c r="Q190" s="2"/>
    </row>
    <row r="191" spans="1:17" hidden="1" x14ac:dyDescent="0.25">
      <c r="A191" s="629">
        <v>4310</v>
      </c>
      <c r="B191" s="99" t="s">
        <v>200</v>
      </c>
      <c r="C191" s="100">
        <f t="shared" si="166"/>
        <v>0</v>
      </c>
      <c r="D191" s="251">
        <f>SUM(D192:D192)</f>
        <v>0</v>
      </c>
      <c r="E191" s="252">
        <f t="shared" ref="E191" si="189">SUM(E192:E192)</f>
        <v>0</v>
      </c>
      <c r="F191" s="108">
        <f>SUM(F192:F192)</f>
        <v>0</v>
      </c>
      <c r="G191" s="253">
        <f t="shared" ref="G191:N191" si="190">SUM(G192:G192)</f>
        <v>0</v>
      </c>
      <c r="H191" s="252">
        <f t="shared" si="190"/>
        <v>0</v>
      </c>
      <c r="I191" s="151">
        <f t="shared" si="190"/>
        <v>0</v>
      </c>
      <c r="J191" s="251">
        <f t="shared" si="190"/>
        <v>0</v>
      </c>
      <c r="K191" s="252">
        <f t="shared" si="190"/>
        <v>0</v>
      </c>
      <c r="L191" s="108">
        <f t="shared" si="190"/>
        <v>0</v>
      </c>
      <c r="M191" s="253">
        <f t="shared" si="190"/>
        <v>0</v>
      </c>
      <c r="N191" s="252">
        <f t="shared" si="190"/>
        <v>0</v>
      </c>
      <c r="O191" s="151">
        <f>SUM(O192:O192)</f>
        <v>0</v>
      </c>
      <c r="P191" s="237"/>
      <c r="Q191" s="2"/>
    </row>
    <row r="192" spans="1:17" ht="36" hidden="1" x14ac:dyDescent="0.25">
      <c r="A192" s="62">
        <v>4311</v>
      </c>
      <c r="B192" s="111" t="s">
        <v>201</v>
      </c>
      <c r="C192" s="112">
        <f t="shared" si="166"/>
        <v>0</v>
      </c>
      <c r="D192" s="238">
        <v>0</v>
      </c>
      <c r="E192" s="239"/>
      <c r="F192" s="120">
        <f>D192+E192</f>
        <v>0</v>
      </c>
      <c r="G192" s="240"/>
      <c r="H192" s="239"/>
      <c r="I192" s="241">
        <f>G192+H192</f>
        <v>0</v>
      </c>
      <c r="J192" s="238"/>
      <c r="K192" s="239"/>
      <c r="L192" s="120">
        <f>J192+K192</f>
        <v>0</v>
      </c>
      <c r="M192" s="240"/>
      <c r="N192" s="239"/>
      <c r="O192" s="241">
        <f>M192+N192</f>
        <v>0</v>
      </c>
      <c r="P192" s="242"/>
      <c r="Q192" s="2"/>
    </row>
    <row r="193" spans="1:17" s="33" customFormat="1" x14ac:dyDescent="0.25">
      <c r="A193" s="279"/>
      <c r="B193" s="25" t="s">
        <v>202</v>
      </c>
      <c r="C193" s="211">
        <f t="shared" si="166"/>
        <v>781291</v>
      </c>
      <c r="D193" s="212">
        <f>SUM(D194,D229,D268)</f>
        <v>753686</v>
      </c>
      <c r="E193" s="216">
        <f t="shared" ref="E193" si="191">SUM(E194,E229,E268)</f>
        <v>27605</v>
      </c>
      <c r="F193" s="364">
        <f>SUM(F194,F229,F268)</f>
        <v>781291</v>
      </c>
      <c r="G193" s="215">
        <f t="shared" ref="G193:N193" si="192">SUM(G194,G229,G268)</f>
        <v>0</v>
      </c>
      <c r="H193" s="216">
        <f t="shared" si="192"/>
        <v>0</v>
      </c>
      <c r="I193" s="364">
        <f t="shared" si="192"/>
        <v>0</v>
      </c>
      <c r="J193" s="212">
        <f t="shared" si="192"/>
        <v>0</v>
      </c>
      <c r="K193" s="213">
        <f t="shared" si="192"/>
        <v>0</v>
      </c>
      <c r="L193" s="214">
        <f t="shared" si="192"/>
        <v>0</v>
      </c>
      <c r="M193" s="215">
        <f t="shared" si="192"/>
        <v>0</v>
      </c>
      <c r="N193" s="213">
        <f t="shared" si="192"/>
        <v>0</v>
      </c>
      <c r="O193" s="280">
        <f>SUM(O194,O229,O268)</f>
        <v>0</v>
      </c>
      <c r="P193" s="281"/>
      <c r="Q193" s="26"/>
    </row>
    <row r="194" spans="1:17" x14ac:dyDescent="0.25">
      <c r="A194" s="218">
        <v>5000</v>
      </c>
      <c r="B194" s="218" t="s">
        <v>203</v>
      </c>
      <c r="C194" s="219">
        <f t="shared" si="166"/>
        <v>781291</v>
      </c>
      <c r="D194" s="220">
        <f>D195+D203</f>
        <v>753686</v>
      </c>
      <c r="E194" s="224">
        <f t="shared" ref="E194" si="193">E195+E203</f>
        <v>27605</v>
      </c>
      <c r="F194" s="365">
        <f>F195+F203</f>
        <v>781291</v>
      </c>
      <c r="G194" s="223">
        <f t="shared" ref="G194:N194" si="194">G195+G203</f>
        <v>0</v>
      </c>
      <c r="H194" s="224">
        <f t="shared" si="194"/>
        <v>0</v>
      </c>
      <c r="I194" s="365">
        <f t="shared" si="194"/>
        <v>0</v>
      </c>
      <c r="J194" s="220">
        <f t="shared" si="194"/>
        <v>0</v>
      </c>
      <c r="K194" s="221">
        <f t="shared" si="194"/>
        <v>0</v>
      </c>
      <c r="L194" s="222">
        <f t="shared" si="194"/>
        <v>0</v>
      </c>
      <c r="M194" s="223">
        <f t="shared" si="194"/>
        <v>0</v>
      </c>
      <c r="N194" s="221">
        <f t="shared" si="194"/>
        <v>0</v>
      </c>
      <c r="O194" s="224">
        <f>O195+O203</f>
        <v>0</v>
      </c>
      <c r="P194" s="225"/>
      <c r="Q194" s="2"/>
    </row>
    <row r="195" spans="1:17" hidden="1" x14ac:dyDescent="0.25">
      <c r="A195" s="83">
        <v>5100</v>
      </c>
      <c r="B195" s="226" t="s">
        <v>204</v>
      </c>
      <c r="C195" s="84">
        <f t="shared" si="166"/>
        <v>0</v>
      </c>
      <c r="D195" s="95">
        <f>D196+D197+D200+D201+D202</f>
        <v>0</v>
      </c>
      <c r="E195" s="96">
        <f t="shared" ref="E195" si="195">E196+E197+E200+E201+E202</f>
        <v>0</v>
      </c>
      <c r="F195" s="97">
        <f>F196+F197+F200+F201+F202</f>
        <v>0</v>
      </c>
      <c r="G195" s="227">
        <f t="shared" ref="G195:N195" si="196">G196+G197+G200+G201+G202</f>
        <v>0</v>
      </c>
      <c r="H195" s="96">
        <f t="shared" si="196"/>
        <v>0</v>
      </c>
      <c r="I195" s="228">
        <f t="shared" si="196"/>
        <v>0</v>
      </c>
      <c r="J195" s="95">
        <f t="shared" si="196"/>
        <v>0</v>
      </c>
      <c r="K195" s="96">
        <f t="shared" si="196"/>
        <v>0</v>
      </c>
      <c r="L195" s="97">
        <f t="shared" si="196"/>
        <v>0</v>
      </c>
      <c r="M195" s="227">
        <f t="shared" si="196"/>
        <v>0</v>
      </c>
      <c r="N195" s="96">
        <f t="shared" si="196"/>
        <v>0</v>
      </c>
      <c r="O195" s="228">
        <f>O196+O197+O200+O201+O202</f>
        <v>0</v>
      </c>
      <c r="P195" s="249"/>
      <c r="Q195" s="2"/>
    </row>
    <row r="196" spans="1:17" hidden="1" x14ac:dyDescent="0.25">
      <c r="A196" s="629">
        <v>5110</v>
      </c>
      <c r="B196" s="99" t="s">
        <v>205</v>
      </c>
      <c r="C196" s="100">
        <f t="shared" si="166"/>
        <v>0</v>
      </c>
      <c r="D196" s="152">
        <v>0</v>
      </c>
      <c r="E196" s="150"/>
      <c r="F196" s="108">
        <f>D196+E196</f>
        <v>0</v>
      </c>
      <c r="G196" s="149"/>
      <c r="H196" s="150"/>
      <c r="I196" s="151">
        <f>G196+H196</f>
        <v>0</v>
      </c>
      <c r="J196" s="152"/>
      <c r="K196" s="150"/>
      <c r="L196" s="108">
        <f>J196+K196</f>
        <v>0</v>
      </c>
      <c r="M196" s="149"/>
      <c r="N196" s="150"/>
      <c r="O196" s="151">
        <f>M196+N196</f>
        <v>0</v>
      </c>
      <c r="P196" s="237"/>
      <c r="Q196" s="2"/>
    </row>
    <row r="197" spans="1:17" ht="24" hidden="1" x14ac:dyDescent="0.25">
      <c r="A197" s="243">
        <v>5120</v>
      </c>
      <c r="B197" s="111" t="s">
        <v>206</v>
      </c>
      <c r="C197" s="112">
        <f t="shared" si="166"/>
        <v>0</v>
      </c>
      <c r="D197" s="244">
        <f>D198+D199</f>
        <v>0</v>
      </c>
      <c r="E197" s="245">
        <f t="shared" ref="E197" si="197">E198+E199</f>
        <v>0</v>
      </c>
      <c r="F197" s="120">
        <f>F198+F199</f>
        <v>0</v>
      </c>
      <c r="G197" s="246">
        <f t="shared" ref="G197:O197" si="198">G198+G199</f>
        <v>0</v>
      </c>
      <c r="H197" s="245">
        <f t="shared" si="198"/>
        <v>0</v>
      </c>
      <c r="I197" s="241">
        <f t="shared" si="198"/>
        <v>0</v>
      </c>
      <c r="J197" s="244">
        <f t="shared" si="198"/>
        <v>0</v>
      </c>
      <c r="K197" s="245">
        <f t="shared" si="198"/>
        <v>0</v>
      </c>
      <c r="L197" s="120">
        <f t="shared" si="198"/>
        <v>0</v>
      </c>
      <c r="M197" s="246">
        <f t="shared" si="198"/>
        <v>0</v>
      </c>
      <c r="N197" s="245">
        <f t="shared" si="198"/>
        <v>0</v>
      </c>
      <c r="O197" s="241">
        <f t="shared" si="198"/>
        <v>0</v>
      </c>
      <c r="P197" s="242"/>
      <c r="Q197" s="2"/>
    </row>
    <row r="198" spans="1:17" hidden="1" x14ac:dyDescent="0.25">
      <c r="A198" s="62">
        <v>5121</v>
      </c>
      <c r="B198" s="111" t="s">
        <v>207</v>
      </c>
      <c r="C198" s="112">
        <f t="shared" si="166"/>
        <v>0</v>
      </c>
      <c r="D198" s="238">
        <v>0</v>
      </c>
      <c r="E198" s="239"/>
      <c r="F198" s="120">
        <f t="shared" ref="F198:F202" si="199">D198+E198</f>
        <v>0</v>
      </c>
      <c r="G198" s="240"/>
      <c r="H198" s="239"/>
      <c r="I198" s="241">
        <f t="shared" ref="I198:I202" si="200">G198+H198</f>
        <v>0</v>
      </c>
      <c r="J198" s="238"/>
      <c r="K198" s="239"/>
      <c r="L198" s="120">
        <f t="shared" ref="L198:L202" si="201">J198+K198</f>
        <v>0</v>
      </c>
      <c r="M198" s="240"/>
      <c r="N198" s="239"/>
      <c r="O198" s="241">
        <f t="shared" ref="O198:O202" si="202">M198+N198</f>
        <v>0</v>
      </c>
      <c r="P198" s="242"/>
      <c r="Q198" s="2"/>
    </row>
    <row r="199" spans="1:17" ht="24" hidden="1" x14ac:dyDescent="0.25">
      <c r="A199" s="62">
        <v>5129</v>
      </c>
      <c r="B199" s="111" t="s">
        <v>208</v>
      </c>
      <c r="C199" s="112">
        <f t="shared" si="166"/>
        <v>0</v>
      </c>
      <c r="D199" s="238">
        <v>0</v>
      </c>
      <c r="E199" s="239"/>
      <c r="F199" s="120">
        <f t="shared" si="199"/>
        <v>0</v>
      </c>
      <c r="G199" s="240"/>
      <c r="H199" s="239"/>
      <c r="I199" s="241">
        <f t="shared" si="200"/>
        <v>0</v>
      </c>
      <c r="J199" s="238"/>
      <c r="K199" s="239"/>
      <c r="L199" s="120">
        <f t="shared" si="201"/>
        <v>0</v>
      </c>
      <c r="M199" s="240"/>
      <c r="N199" s="239"/>
      <c r="O199" s="241">
        <f t="shared" si="202"/>
        <v>0</v>
      </c>
      <c r="P199" s="242"/>
      <c r="Q199" s="2"/>
    </row>
    <row r="200" spans="1:17" hidden="1" x14ac:dyDescent="0.25">
      <c r="A200" s="243">
        <v>5130</v>
      </c>
      <c r="B200" s="111" t="s">
        <v>209</v>
      </c>
      <c r="C200" s="112">
        <f t="shared" si="166"/>
        <v>0</v>
      </c>
      <c r="D200" s="238">
        <v>0</v>
      </c>
      <c r="E200" s="239"/>
      <c r="F200" s="120">
        <f t="shared" si="199"/>
        <v>0</v>
      </c>
      <c r="G200" s="240"/>
      <c r="H200" s="239"/>
      <c r="I200" s="241">
        <f t="shared" si="200"/>
        <v>0</v>
      </c>
      <c r="J200" s="238"/>
      <c r="K200" s="239"/>
      <c r="L200" s="120">
        <f t="shared" si="201"/>
        <v>0</v>
      </c>
      <c r="M200" s="240"/>
      <c r="N200" s="239"/>
      <c r="O200" s="241">
        <f t="shared" si="202"/>
        <v>0</v>
      </c>
      <c r="P200" s="242"/>
      <c r="Q200" s="2"/>
    </row>
    <row r="201" spans="1:17" hidden="1" x14ac:dyDescent="0.25">
      <c r="A201" s="243">
        <v>5140</v>
      </c>
      <c r="B201" s="111" t="s">
        <v>210</v>
      </c>
      <c r="C201" s="112">
        <f t="shared" si="166"/>
        <v>0</v>
      </c>
      <c r="D201" s="238">
        <v>0</v>
      </c>
      <c r="E201" s="239"/>
      <c r="F201" s="120">
        <f t="shared" si="199"/>
        <v>0</v>
      </c>
      <c r="G201" s="240"/>
      <c r="H201" s="239"/>
      <c r="I201" s="241">
        <f t="shared" si="200"/>
        <v>0</v>
      </c>
      <c r="J201" s="238"/>
      <c r="K201" s="239"/>
      <c r="L201" s="120">
        <f t="shared" si="201"/>
        <v>0</v>
      </c>
      <c r="M201" s="240"/>
      <c r="N201" s="239"/>
      <c r="O201" s="241">
        <f t="shared" si="202"/>
        <v>0</v>
      </c>
      <c r="P201" s="242"/>
      <c r="Q201" s="2"/>
    </row>
    <row r="202" spans="1:17" ht="24" hidden="1" x14ac:dyDescent="0.25">
      <c r="A202" s="243">
        <v>5170</v>
      </c>
      <c r="B202" s="111" t="s">
        <v>211</v>
      </c>
      <c r="C202" s="112">
        <f t="shared" si="166"/>
        <v>0</v>
      </c>
      <c r="D202" s="238">
        <v>0</v>
      </c>
      <c r="E202" s="239"/>
      <c r="F202" s="120">
        <f t="shared" si="199"/>
        <v>0</v>
      </c>
      <c r="G202" s="240"/>
      <c r="H202" s="239"/>
      <c r="I202" s="241">
        <f t="shared" si="200"/>
        <v>0</v>
      </c>
      <c r="J202" s="238"/>
      <c r="K202" s="239"/>
      <c r="L202" s="120">
        <f t="shared" si="201"/>
        <v>0</v>
      </c>
      <c r="M202" s="240"/>
      <c r="N202" s="239"/>
      <c r="O202" s="241">
        <f t="shared" si="202"/>
        <v>0</v>
      </c>
      <c r="P202" s="242"/>
      <c r="Q202" s="2"/>
    </row>
    <row r="203" spans="1:17" x14ac:dyDescent="0.25">
      <c r="A203" s="83">
        <v>5200</v>
      </c>
      <c r="B203" s="226" t="s">
        <v>212</v>
      </c>
      <c r="C203" s="84">
        <f t="shared" si="166"/>
        <v>781291</v>
      </c>
      <c r="D203" s="95">
        <f>D204+D214+D215+D224+D225+D226+D228</f>
        <v>753686</v>
      </c>
      <c r="E203" s="228">
        <f t="shared" ref="E203" si="203">E204+E214+E215+E224+E225+E226+E228</f>
        <v>27605</v>
      </c>
      <c r="F203" s="366">
        <f>F204+F214+F215+F224+F225+F226+F228</f>
        <v>781291</v>
      </c>
      <c r="G203" s="227">
        <f t="shared" ref="G203:O203" si="204">G204+G214+G215+G224+G225+G226+G228</f>
        <v>0</v>
      </c>
      <c r="H203" s="228">
        <f t="shared" si="204"/>
        <v>0</v>
      </c>
      <c r="I203" s="366">
        <f t="shared" si="204"/>
        <v>0</v>
      </c>
      <c r="J203" s="95">
        <f t="shared" si="204"/>
        <v>0</v>
      </c>
      <c r="K203" s="96">
        <f t="shared" si="204"/>
        <v>0</v>
      </c>
      <c r="L203" s="97">
        <f t="shared" si="204"/>
        <v>0</v>
      </c>
      <c r="M203" s="227">
        <f t="shared" si="204"/>
        <v>0</v>
      </c>
      <c r="N203" s="96">
        <f t="shared" si="204"/>
        <v>0</v>
      </c>
      <c r="O203" s="228">
        <f t="shared" si="204"/>
        <v>0</v>
      </c>
      <c r="P203" s="249"/>
      <c r="Q203" s="2"/>
    </row>
    <row r="204" spans="1:17" hidden="1" x14ac:dyDescent="0.25">
      <c r="A204" s="230">
        <v>5210</v>
      </c>
      <c r="B204" s="164" t="s">
        <v>213</v>
      </c>
      <c r="C204" s="176">
        <f t="shared" si="166"/>
        <v>0</v>
      </c>
      <c r="D204" s="231">
        <f>SUM(D205:D213)</f>
        <v>0</v>
      </c>
      <c r="E204" s="232">
        <f>SUM(E205:E213)</f>
        <v>0</v>
      </c>
      <c r="F204" s="233">
        <f t="shared" ref="F204:N204" si="205">SUM(F205:F213)</f>
        <v>0</v>
      </c>
      <c r="G204" s="234">
        <f t="shared" si="205"/>
        <v>0</v>
      </c>
      <c r="H204" s="232">
        <f t="shared" si="205"/>
        <v>0</v>
      </c>
      <c r="I204" s="235">
        <f t="shared" si="205"/>
        <v>0</v>
      </c>
      <c r="J204" s="231">
        <f t="shared" si="205"/>
        <v>0</v>
      </c>
      <c r="K204" s="232">
        <f t="shared" si="205"/>
        <v>0</v>
      </c>
      <c r="L204" s="233">
        <f t="shared" si="205"/>
        <v>0</v>
      </c>
      <c r="M204" s="234">
        <f t="shared" si="205"/>
        <v>0</v>
      </c>
      <c r="N204" s="232">
        <f t="shared" si="205"/>
        <v>0</v>
      </c>
      <c r="O204" s="235">
        <f>SUM(O205:O213)</f>
        <v>0</v>
      </c>
      <c r="P204" s="236"/>
      <c r="Q204" s="2"/>
    </row>
    <row r="205" spans="1:17" hidden="1" x14ac:dyDescent="0.25">
      <c r="A205" s="53">
        <v>5211</v>
      </c>
      <c r="B205" s="99" t="s">
        <v>214</v>
      </c>
      <c r="C205" s="100">
        <f t="shared" si="166"/>
        <v>0</v>
      </c>
      <c r="D205" s="152">
        <v>0</v>
      </c>
      <c r="E205" s="150"/>
      <c r="F205" s="108">
        <f t="shared" ref="F205:F214" si="206">D205+E205</f>
        <v>0</v>
      </c>
      <c r="G205" s="149"/>
      <c r="H205" s="150"/>
      <c r="I205" s="151">
        <f t="shared" ref="I205:I214" si="207">G205+H205</f>
        <v>0</v>
      </c>
      <c r="J205" s="152"/>
      <c r="K205" s="150"/>
      <c r="L205" s="108">
        <f t="shared" ref="L205:L214" si="208">J205+K205</f>
        <v>0</v>
      </c>
      <c r="M205" s="149"/>
      <c r="N205" s="150"/>
      <c r="O205" s="151">
        <f t="shared" ref="O205:O214" si="209">M205+N205</f>
        <v>0</v>
      </c>
      <c r="P205" s="237"/>
      <c r="Q205" s="2"/>
    </row>
    <row r="206" spans="1:17" hidden="1" x14ac:dyDescent="0.25">
      <c r="A206" s="62">
        <v>5212</v>
      </c>
      <c r="B206" s="111" t="s">
        <v>215</v>
      </c>
      <c r="C206" s="112">
        <f t="shared" si="166"/>
        <v>0</v>
      </c>
      <c r="D206" s="238">
        <v>0</v>
      </c>
      <c r="E206" s="239"/>
      <c r="F206" s="120">
        <f t="shared" si="206"/>
        <v>0</v>
      </c>
      <c r="G206" s="240"/>
      <c r="H206" s="239"/>
      <c r="I206" s="241">
        <f t="shared" si="207"/>
        <v>0</v>
      </c>
      <c r="J206" s="238"/>
      <c r="K206" s="239"/>
      <c r="L206" s="120">
        <f t="shared" si="208"/>
        <v>0</v>
      </c>
      <c r="M206" s="240"/>
      <c r="N206" s="239"/>
      <c r="O206" s="241">
        <f t="shared" si="209"/>
        <v>0</v>
      </c>
      <c r="P206" s="242"/>
      <c r="Q206" s="2"/>
    </row>
    <row r="207" spans="1:17" hidden="1" x14ac:dyDescent="0.25">
      <c r="A207" s="62">
        <v>5213</v>
      </c>
      <c r="B207" s="111" t="s">
        <v>216</v>
      </c>
      <c r="C207" s="112">
        <f t="shared" si="166"/>
        <v>0</v>
      </c>
      <c r="D207" s="238">
        <v>0</v>
      </c>
      <c r="E207" s="239"/>
      <c r="F207" s="120">
        <f t="shared" si="206"/>
        <v>0</v>
      </c>
      <c r="G207" s="240"/>
      <c r="H207" s="239"/>
      <c r="I207" s="241">
        <f t="shared" si="207"/>
        <v>0</v>
      </c>
      <c r="J207" s="238"/>
      <c r="K207" s="239"/>
      <c r="L207" s="120">
        <f t="shared" si="208"/>
        <v>0</v>
      </c>
      <c r="M207" s="240"/>
      <c r="N207" s="239"/>
      <c r="O207" s="241">
        <f t="shared" si="209"/>
        <v>0</v>
      </c>
      <c r="P207" s="242"/>
      <c r="Q207" s="2"/>
    </row>
    <row r="208" spans="1:17" hidden="1" x14ac:dyDescent="0.25">
      <c r="A208" s="62">
        <v>5214</v>
      </c>
      <c r="B208" s="111" t="s">
        <v>217</v>
      </c>
      <c r="C208" s="112">
        <f t="shared" si="166"/>
        <v>0</v>
      </c>
      <c r="D208" s="238">
        <v>0</v>
      </c>
      <c r="E208" s="239"/>
      <c r="F208" s="120">
        <f t="shared" si="206"/>
        <v>0</v>
      </c>
      <c r="G208" s="240"/>
      <c r="H208" s="239"/>
      <c r="I208" s="241">
        <f t="shared" si="207"/>
        <v>0</v>
      </c>
      <c r="J208" s="238"/>
      <c r="K208" s="239"/>
      <c r="L208" s="120">
        <f t="shared" si="208"/>
        <v>0</v>
      </c>
      <c r="M208" s="240"/>
      <c r="N208" s="239"/>
      <c r="O208" s="241">
        <f t="shared" si="209"/>
        <v>0</v>
      </c>
      <c r="P208" s="242"/>
      <c r="Q208" s="2"/>
    </row>
    <row r="209" spans="1:17" hidden="1" x14ac:dyDescent="0.25">
      <c r="A209" s="62">
        <v>5215</v>
      </c>
      <c r="B209" s="111" t="s">
        <v>218</v>
      </c>
      <c r="C209" s="112">
        <f t="shared" si="166"/>
        <v>0</v>
      </c>
      <c r="D209" s="238">
        <v>0</v>
      </c>
      <c r="E209" s="239"/>
      <c r="F209" s="120">
        <f t="shared" si="206"/>
        <v>0</v>
      </c>
      <c r="G209" s="240"/>
      <c r="H209" s="239"/>
      <c r="I209" s="241">
        <f t="shared" si="207"/>
        <v>0</v>
      </c>
      <c r="J209" s="238"/>
      <c r="K209" s="239"/>
      <c r="L209" s="120">
        <f t="shared" si="208"/>
        <v>0</v>
      </c>
      <c r="M209" s="240"/>
      <c r="N209" s="239"/>
      <c r="O209" s="241">
        <f t="shared" si="209"/>
        <v>0</v>
      </c>
      <c r="P209" s="242"/>
      <c r="Q209" s="2"/>
    </row>
    <row r="210" spans="1:17" hidden="1" x14ac:dyDescent="0.25">
      <c r="A210" s="62">
        <v>5216</v>
      </c>
      <c r="B210" s="111" t="s">
        <v>219</v>
      </c>
      <c r="C210" s="112">
        <f t="shared" si="166"/>
        <v>0</v>
      </c>
      <c r="D210" s="238">
        <v>0</v>
      </c>
      <c r="E210" s="239"/>
      <c r="F210" s="120">
        <f t="shared" si="206"/>
        <v>0</v>
      </c>
      <c r="G210" s="240"/>
      <c r="H210" s="239"/>
      <c r="I210" s="241">
        <f t="shared" si="207"/>
        <v>0</v>
      </c>
      <c r="J210" s="238"/>
      <c r="K210" s="239"/>
      <c r="L210" s="120">
        <f t="shared" si="208"/>
        <v>0</v>
      </c>
      <c r="M210" s="240"/>
      <c r="N210" s="239"/>
      <c r="O210" s="241">
        <f t="shared" si="209"/>
        <v>0</v>
      </c>
      <c r="P210" s="242"/>
      <c r="Q210" s="2"/>
    </row>
    <row r="211" spans="1:17" hidden="1" x14ac:dyDescent="0.25">
      <c r="A211" s="62">
        <v>5217</v>
      </c>
      <c r="B211" s="111" t="s">
        <v>220</v>
      </c>
      <c r="C211" s="112">
        <f t="shared" si="166"/>
        <v>0</v>
      </c>
      <c r="D211" s="238">
        <v>0</v>
      </c>
      <c r="E211" s="239"/>
      <c r="F211" s="120">
        <f t="shared" si="206"/>
        <v>0</v>
      </c>
      <c r="G211" s="240"/>
      <c r="H211" s="239"/>
      <c r="I211" s="241">
        <f t="shared" si="207"/>
        <v>0</v>
      </c>
      <c r="J211" s="238"/>
      <c r="K211" s="239"/>
      <c r="L211" s="120">
        <f t="shared" si="208"/>
        <v>0</v>
      </c>
      <c r="M211" s="240"/>
      <c r="N211" s="239"/>
      <c r="O211" s="241">
        <f t="shared" si="209"/>
        <v>0</v>
      </c>
      <c r="P211" s="242"/>
      <c r="Q211" s="2"/>
    </row>
    <row r="212" spans="1:17" hidden="1" x14ac:dyDescent="0.25">
      <c r="A212" s="62">
        <v>5218</v>
      </c>
      <c r="B212" s="111" t="s">
        <v>221</v>
      </c>
      <c r="C212" s="112">
        <f t="shared" si="166"/>
        <v>0</v>
      </c>
      <c r="D212" s="238">
        <v>0</v>
      </c>
      <c r="E212" s="239"/>
      <c r="F212" s="120">
        <f t="shared" si="206"/>
        <v>0</v>
      </c>
      <c r="G212" s="240"/>
      <c r="H212" s="239"/>
      <c r="I212" s="241">
        <f t="shared" si="207"/>
        <v>0</v>
      </c>
      <c r="J212" s="238"/>
      <c r="K212" s="239"/>
      <c r="L212" s="120">
        <f t="shared" si="208"/>
        <v>0</v>
      </c>
      <c r="M212" s="240"/>
      <c r="N212" s="239"/>
      <c r="O212" s="241">
        <f t="shared" si="209"/>
        <v>0</v>
      </c>
      <c r="P212" s="242"/>
      <c r="Q212" s="2"/>
    </row>
    <row r="213" spans="1:17" hidden="1" x14ac:dyDescent="0.25">
      <c r="A213" s="62">
        <v>5219</v>
      </c>
      <c r="B213" s="111" t="s">
        <v>222</v>
      </c>
      <c r="C213" s="112">
        <f t="shared" si="166"/>
        <v>0</v>
      </c>
      <c r="D213" s="238">
        <v>0</v>
      </c>
      <c r="E213" s="239"/>
      <c r="F213" s="120">
        <f t="shared" si="206"/>
        <v>0</v>
      </c>
      <c r="G213" s="240"/>
      <c r="H213" s="239"/>
      <c r="I213" s="241">
        <f t="shared" si="207"/>
        <v>0</v>
      </c>
      <c r="J213" s="238"/>
      <c r="K213" s="239"/>
      <c r="L213" s="120">
        <f t="shared" si="208"/>
        <v>0</v>
      </c>
      <c r="M213" s="240"/>
      <c r="N213" s="239"/>
      <c r="O213" s="241">
        <f t="shared" si="209"/>
        <v>0</v>
      </c>
      <c r="P213" s="242"/>
      <c r="Q213" s="2"/>
    </row>
    <row r="214" spans="1:17" ht="13.5" hidden="1" customHeight="1" x14ac:dyDescent="0.25">
      <c r="A214" s="243">
        <v>5220</v>
      </c>
      <c r="B214" s="111" t="s">
        <v>223</v>
      </c>
      <c r="C214" s="112">
        <f t="shared" si="166"/>
        <v>0</v>
      </c>
      <c r="D214" s="238">
        <v>0</v>
      </c>
      <c r="E214" s="239"/>
      <c r="F214" s="120">
        <f t="shared" si="206"/>
        <v>0</v>
      </c>
      <c r="G214" s="240"/>
      <c r="H214" s="239"/>
      <c r="I214" s="241">
        <f t="shared" si="207"/>
        <v>0</v>
      </c>
      <c r="J214" s="238"/>
      <c r="K214" s="239"/>
      <c r="L214" s="120">
        <f t="shared" si="208"/>
        <v>0</v>
      </c>
      <c r="M214" s="240"/>
      <c r="N214" s="239"/>
      <c r="O214" s="241">
        <f t="shared" si="209"/>
        <v>0</v>
      </c>
      <c r="P214" s="242"/>
      <c r="Q214" s="2"/>
    </row>
    <row r="215" spans="1:17" hidden="1" x14ac:dyDescent="0.25">
      <c r="A215" s="243">
        <v>5230</v>
      </c>
      <c r="B215" s="111" t="s">
        <v>224</v>
      </c>
      <c r="C215" s="112">
        <f t="shared" si="166"/>
        <v>0</v>
      </c>
      <c r="D215" s="244">
        <f>SUM(D216:D223)</f>
        <v>0</v>
      </c>
      <c r="E215" s="245">
        <f t="shared" ref="E215" si="210">SUM(E216:E223)</f>
        <v>0</v>
      </c>
      <c r="F215" s="120">
        <f>SUM(F216:F223)</f>
        <v>0</v>
      </c>
      <c r="G215" s="246">
        <f t="shared" ref="G215:N215" si="211">SUM(G216:G223)</f>
        <v>0</v>
      </c>
      <c r="H215" s="245">
        <f t="shared" si="211"/>
        <v>0</v>
      </c>
      <c r="I215" s="241">
        <f t="shared" si="211"/>
        <v>0</v>
      </c>
      <c r="J215" s="244">
        <f t="shared" si="211"/>
        <v>0</v>
      </c>
      <c r="K215" s="245">
        <f t="shared" si="211"/>
        <v>0</v>
      </c>
      <c r="L215" s="120">
        <f t="shared" si="211"/>
        <v>0</v>
      </c>
      <c r="M215" s="246">
        <f t="shared" si="211"/>
        <v>0</v>
      </c>
      <c r="N215" s="245">
        <f t="shared" si="211"/>
        <v>0</v>
      </c>
      <c r="O215" s="241">
        <f>SUM(O216:O223)</f>
        <v>0</v>
      </c>
      <c r="P215" s="242"/>
      <c r="Q215" s="2"/>
    </row>
    <row r="216" spans="1:17" hidden="1" x14ac:dyDescent="0.25">
      <c r="A216" s="62">
        <v>5231</v>
      </c>
      <c r="B216" s="111" t="s">
        <v>225</v>
      </c>
      <c r="C216" s="112">
        <f t="shared" si="166"/>
        <v>0</v>
      </c>
      <c r="D216" s="238">
        <v>0</v>
      </c>
      <c r="E216" s="239"/>
      <c r="F216" s="120">
        <f t="shared" ref="F216:F225" si="212">D216+E216</f>
        <v>0</v>
      </c>
      <c r="G216" s="240"/>
      <c r="H216" s="239"/>
      <c r="I216" s="241">
        <f t="shared" ref="I216:I225" si="213">G216+H216</f>
        <v>0</v>
      </c>
      <c r="J216" s="238"/>
      <c r="K216" s="239"/>
      <c r="L216" s="120">
        <f t="shared" ref="L216:L225" si="214">J216+K216</f>
        <v>0</v>
      </c>
      <c r="M216" s="240"/>
      <c r="N216" s="239"/>
      <c r="O216" s="241">
        <f t="shared" ref="O216:O225" si="215">M216+N216</f>
        <v>0</v>
      </c>
      <c r="P216" s="242"/>
      <c r="Q216" s="2"/>
    </row>
    <row r="217" spans="1:17" hidden="1" x14ac:dyDescent="0.25">
      <c r="A217" s="62">
        <v>5232</v>
      </c>
      <c r="B217" s="111" t="s">
        <v>226</v>
      </c>
      <c r="C217" s="112">
        <f t="shared" si="166"/>
        <v>0</v>
      </c>
      <c r="D217" s="238">
        <v>0</v>
      </c>
      <c r="E217" s="239"/>
      <c r="F217" s="120">
        <f t="shared" si="212"/>
        <v>0</v>
      </c>
      <c r="G217" s="240"/>
      <c r="H217" s="239"/>
      <c r="I217" s="241">
        <f t="shared" si="213"/>
        <v>0</v>
      </c>
      <c r="J217" s="238"/>
      <c r="K217" s="239"/>
      <c r="L217" s="120">
        <f t="shared" si="214"/>
        <v>0</v>
      </c>
      <c r="M217" s="240"/>
      <c r="N217" s="239"/>
      <c r="O217" s="241">
        <f t="shared" si="215"/>
        <v>0</v>
      </c>
      <c r="P217" s="242"/>
      <c r="Q217" s="2"/>
    </row>
    <row r="218" spans="1:17" hidden="1" x14ac:dyDescent="0.25">
      <c r="A218" s="62">
        <v>5233</v>
      </c>
      <c r="B218" s="111" t="s">
        <v>227</v>
      </c>
      <c r="C218" s="112">
        <f t="shared" si="166"/>
        <v>0</v>
      </c>
      <c r="D218" s="238">
        <v>0</v>
      </c>
      <c r="E218" s="239"/>
      <c r="F218" s="120">
        <f t="shared" si="212"/>
        <v>0</v>
      </c>
      <c r="G218" s="240"/>
      <c r="H218" s="239"/>
      <c r="I218" s="241">
        <f t="shared" si="213"/>
        <v>0</v>
      </c>
      <c r="J218" s="238"/>
      <c r="K218" s="239"/>
      <c r="L218" s="120">
        <f t="shared" si="214"/>
        <v>0</v>
      </c>
      <c r="M218" s="240"/>
      <c r="N218" s="239"/>
      <c r="O218" s="241">
        <f t="shared" si="215"/>
        <v>0</v>
      </c>
      <c r="P218" s="242"/>
      <c r="Q218" s="2"/>
    </row>
    <row r="219" spans="1:17" hidden="1" x14ac:dyDescent="0.25">
      <c r="A219" s="62">
        <v>5234</v>
      </c>
      <c r="B219" s="111" t="s">
        <v>228</v>
      </c>
      <c r="C219" s="112">
        <f t="shared" si="166"/>
        <v>0</v>
      </c>
      <c r="D219" s="238">
        <v>0</v>
      </c>
      <c r="E219" s="239"/>
      <c r="F219" s="120">
        <f t="shared" si="212"/>
        <v>0</v>
      </c>
      <c r="G219" s="240"/>
      <c r="H219" s="239"/>
      <c r="I219" s="241">
        <f t="shared" si="213"/>
        <v>0</v>
      </c>
      <c r="J219" s="238"/>
      <c r="K219" s="239"/>
      <c r="L219" s="120">
        <f t="shared" si="214"/>
        <v>0</v>
      </c>
      <c r="M219" s="240"/>
      <c r="N219" s="239"/>
      <c r="O219" s="241">
        <f t="shared" si="215"/>
        <v>0</v>
      </c>
      <c r="P219" s="242"/>
      <c r="Q219" s="2"/>
    </row>
    <row r="220" spans="1:17" ht="14.25" hidden="1" customHeight="1" x14ac:dyDescent="0.25">
      <c r="A220" s="62">
        <v>5236</v>
      </c>
      <c r="B220" s="111" t="s">
        <v>229</v>
      </c>
      <c r="C220" s="112">
        <f t="shared" si="166"/>
        <v>0</v>
      </c>
      <c r="D220" s="238">
        <v>0</v>
      </c>
      <c r="E220" s="239"/>
      <c r="F220" s="120">
        <f t="shared" si="212"/>
        <v>0</v>
      </c>
      <c r="G220" s="240"/>
      <c r="H220" s="239"/>
      <c r="I220" s="241">
        <f t="shared" si="213"/>
        <v>0</v>
      </c>
      <c r="J220" s="238"/>
      <c r="K220" s="239"/>
      <c r="L220" s="120">
        <f t="shared" si="214"/>
        <v>0</v>
      </c>
      <c r="M220" s="240"/>
      <c r="N220" s="239"/>
      <c r="O220" s="241">
        <f t="shared" si="215"/>
        <v>0</v>
      </c>
      <c r="P220" s="242"/>
      <c r="Q220" s="2"/>
    </row>
    <row r="221" spans="1:17" ht="14.25" hidden="1" customHeight="1" x14ac:dyDescent="0.25">
      <c r="A221" s="62">
        <v>5237</v>
      </c>
      <c r="B221" s="111" t="s">
        <v>230</v>
      </c>
      <c r="C221" s="112">
        <f t="shared" si="166"/>
        <v>0</v>
      </c>
      <c r="D221" s="238">
        <v>0</v>
      </c>
      <c r="E221" s="239"/>
      <c r="F221" s="120">
        <f t="shared" si="212"/>
        <v>0</v>
      </c>
      <c r="G221" s="240"/>
      <c r="H221" s="239"/>
      <c r="I221" s="241">
        <f t="shared" si="213"/>
        <v>0</v>
      </c>
      <c r="J221" s="238"/>
      <c r="K221" s="239"/>
      <c r="L221" s="120">
        <f t="shared" si="214"/>
        <v>0</v>
      </c>
      <c r="M221" s="240"/>
      <c r="N221" s="239"/>
      <c r="O221" s="241">
        <f t="shared" si="215"/>
        <v>0</v>
      </c>
      <c r="P221" s="242"/>
      <c r="Q221" s="2"/>
    </row>
    <row r="222" spans="1:17" hidden="1" x14ac:dyDescent="0.25">
      <c r="A222" s="62">
        <v>5238</v>
      </c>
      <c r="B222" s="111" t="s">
        <v>231</v>
      </c>
      <c r="C222" s="112">
        <f t="shared" si="166"/>
        <v>0</v>
      </c>
      <c r="D222" s="238">
        <v>0</v>
      </c>
      <c r="E222" s="239"/>
      <c r="F222" s="120">
        <f t="shared" si="212"/>
        <v>0</v>
      </c>
      <c r="G222" s="240"/>
      <c r="H222" s="239"/>
      <c r="I222" s="241">
        <f t="shared" si="213"/>
        <v>0</v>
      </c>
      <c r="J222" s="238"/>
      <c r="K222" s="239"/>
      <c r="L222" s="120">
        <f t="shared" si="214"/>
        <v>0</v>
      </c>
      <c r="M222" s="240"/>
      <c r="N222" s="239"/>
      <c r="O222" s="241">
        <f t="shared" si="215"/>
        <v>0</v>
      </c>
      <c r="P222" s="242"/>
      <c r="Q222" s="2"/>
    </row>
    <row r="223" spans="1:17" hidden="1" x14ac:dyDescent="0.25">
      <c r="A223" s="62">
        <v>5239</v>
      </c>
      <c r="B223" s="111" t="s">
        <v>232</v>
      </c>
      <c r="C223" s="112">
        <f t="shared" si="166"/>
        <v>0</v>
      </c>
      <c r="D223" s="238">
        <v>0</v>
      </c>
      <c r="E223" s="239"/>
      <c r="F223" s="120">
        <f t="shared" si="212"/>
        <v>0</v>
      </c>
      <c r="G223" s="240"/>
      <c r="H223" s="239"/>
      <c r="I223" s="241">
        <f t="shared" si="213"/>
        <v>0</v>
      </c>
      <c r="J223" s="238"/>
      <c r="K223" s="239"/>
      <c r="L223" s="120">
        <f t="shared" si="214"/>
        <v>0</v>
      </c>
      <c r="M223" s="240"/>
      <c r="N223" s="239"/>
      <c r="O223" s="241">
        <f t="shared" si="215"/>
        <v>0</v>
      </c>
      <c r="P223" s="242"/>
      <c r="Q223" s="2"/>
    </row>
    <row r="224" spans="1:17" ht="24" x14ac:dyDescent="0.25">
      <c r="A224" s="243">
        <v>5240</v>
      </c>
      <c r="B224" s="111" t="s">
        <v>233</v>
      </c>
      <c r="C224" s="112">
        <f t="shared" si="166"/>
        <v>215701</v>
      </c>
      <c r="D224" s="238">
        <v>215701</v>
      </c>
      <c r="E224" s="367"/>
      <c r="F224" s="368">
        <f t="shared" si="212"/>
        <v>215701</v>
      </c>
      <c r="G224" s="240"/>
      <c r="H224" s="367"/>
      <c r="I224" s="368">
        <f t="shared" si="213"/>
        <v>0</v>
      </c>
      <c r="J224" s="238"/>
      <c r="K224" s="239"/>
      <c r="L224" s="120">
        <f t="shared" si="214"/>
        <v>0</v>
      </c>
      <c r="M224" s="240"/>
      <c r="N224" s="239"/>
      <c r="O224" s="241">
        <f t="shared" si="215"/>
        <v>0</v>
      </c>
      <c r="P224" s="242"/>
      <c r="Q224" s="2"/>
    </row>
    <row r="225" spans="1:17" x14ac:dyDescent="0.25">
      <c r="A225" s="243">
        <v>5250</v>
      </c>
      <c r="B225" s="111" t="s">
        <v>234</v>
      </c>
      <c r="C225" s="112">
        <f t="shared" si="166"/>
        <v>565590</v>
      </c>
      <c r="D225" s="238">
        <v>537985</v>
      </c>
      <c r="E225" s="367">
        <v>27605</v>
      </c>
      <c r="F225" s="368">
        <f t="shared" si="212"/>
        <v>565590</v>
      </c>
      <c r="G225" s="240"/>
      <c r="H225" s="367"/>
      <c r="I225" s="368">
        <f t="shared" si="213"/>
        <v>0</v>
      </c>
      <c r="J225" s="238"/>
      <c r="K225" s="239"/>
      <c r="L225" s="120">
        <f t="shared" si="214"/>
        <v>0</v>
      </c>
      <c r="M225" s="240"/>
      <c r="N225" s="239"/>
      <c r="O225" s="241">
        <f t="shared" si="215"/>
        <v>0</v>
      </c>
      <c r="P225" s="242"/>
      <c r="Q225" s="2"/>
    </row>
    <row r="226" spans="1:17" hidden="1" x14ac:dyDescent="0.25">
      <c r="A226" s="243">
        <v>5260</v>
      </c>
      <c r="B226" s="111" t="s">
        <v>235</v>
      </c>
      <c r="C226" s="112">
        <f t="shared" si="166"/>
        <v>0</v>
      </c>
      <c r="D226" s="244">
        <f>SUM(D227)</f>
        <v>0</v>
      </c>
      <c r="E226" s="245">
        <f t="shared" ref="E226" si="216">SUM(E227)</f>
        <v>0</v>
      </c>
      <c r="F226" s="120">
        <f>SUM(F227)</f>
        <v>0</v>
      </c>
      <c r="G226" s="246">
        <f t="shared" ref="G226:N226" si="217">SUM(G227)</f>
        <v>0</v>
      </c>
      <c r="H226" s="245">
        <f t="shared" si="217"/>
        <v>0</v>
      </c>
      <c r="I226" s="241">
        <f t="shared" si="217"/>
        <v>0</v>
      </c>
      <c r="J226" s="244">
        <f t="shared" si="217"/>
        <v>0</v>
      </c>
      <c r="K226" s="245">
        <f t="shared" si="217"/>
        <v>0</v>
      </c>
      <c r="L226" s="120">
        <f t="shared" si="217"/>
        <v>0</v>
      </c>
      <c r="M226" s="246">
        <f t="shared" si="217"/>
        <v>0</v>
      </c>
      <c r="N226" s="245">
        <f t="shared" si="217"/>
        <v>0</v>
      </c>
      <c r="O226" s="241">
        <f>SUM(O227)</f>
        <v>0</v>
      </c>
      <c r="P226" s="242"/>
      <c r="Q226" s="2"/>
    </row>
    <row r="227" spans="1:17" hidden="1" x14ac:dyDescent="0.25">
      <c r="A227" s="62">
        <v>5269</v>
      </c>
      <c r="B227" s="111" t="s">
        <v>236</v>
      </c>
      <c r="C227" s="112">
        <f t="shared" si="166"/>
        <v>0</v>
      </c>
      <c r="D227" s="238">
        <v>0</v>
      </c>
      <c r="E227" s="239"/>
      <c r="F227" s="120">
        <f t="shared" ref="F227:F228" si="218">D227+E227</f>
        <v>0</v>
      </c>
      <c r="G227" s="240"/>
      <c r="H227" s="239"/>
      <c r="I227" s="241">
        <f t="shared" ref="I227:I228" si="219">G227+H227</f>
        <v>0</v>
      </c>
      <c r="J227" s="238"/>
      <c r="K227" s="239"/>
      <c r="L227" s="120">
        <f t="shared" ref="L227:L228" si="220">J227+K227</f>
        <v>0</v>
      </c>
      <c r="M227" s="240"/>
      <c r="N227" s="239"/>
      <c r="O227" s="241">
        <f t="shared" ref="O227:O228" si="221">M227+N227</f>
        <v>0</v>
      </c>
      <c r="P227" s="242"/>
      <c r="Q227" s="2"/>
    </row>
    <row r="228" spans="1:17" hidden="1" x14ac:dyDescent="0.25">
      <c r="A228" s="230">
        <v>5270</v>
      </c>
      <c r="B228" s="164" t="s">
        <v>237</v>
      </c>
      <c r="C228" s="176">
        <f t="shared" si="166"/>
        <v>0</v>
      </c>
      <c r="D228" s="177">
        <v>0</v>
      </c>
      <c r="E228" s="178"/>
      <c r="F228" s="233">
        <f t="shared" si="218"/>
        <v>0</v>
      </c>
      <c r="G228" s="247"/>
      <c r="H228" s="178"/>
      <c r="I228" s="235">
        <f t="shared" si="219"/>
        <v>0</v>
      </c>
      <c r="J228" s="177"/>
      <c r="K228" s="178"/>
      <c r="L228" s="233">
        <f t="shared" si="220"/>
        <v>0</v>
      </c>
      <c r="M228" s="247"/>
      <c r="N228" s="178"/>
      <c r="O228" s="235">
        <f t="shared" si="221"/>
        <v>0</v>
      </c>
      <c r="P228" s="236"/>
      <c r="Q228" s="2"/>
    </row>
    <row r="229" spans="1:17" hidden="1" x14ac:dyDescent="0.25">
      <c r="A229" s="218">
        <v>6000</v>
      </c>
      <c r="B229" s="218" t="s">
        <v>238</v>
      </c>
      <c r="C229" s="219">
        <f t="shared" si="166"/>
        <v>0</v>
      </c>
      <c r="D229" s="220">
        <f>D230+D250+D258</f>
        <v>0</v>
      </c>
      <c r="E229" s="221">
        <f t="shared" ref="E229" si="222">E230+E250+E258</f>
        <v>0</v>
      </c>
      <c r="F229" s="222">
        <f>F230+F250+F258</f>
        <v>0</v>
      </c>
      <c r="G229" s="223">
        <f t="shared" ref="G229:N229" si="223">G230+G250+G258</f>
        <v>0</v>
      </c>
      <c r="H229" s="221">
        <f t="shared" si="223"/>
        <v>0</v>
      </c>
      <c r="I229" s="224">
        <f t="shared" si="223"/>
        <v>0</v>
      </c>
      <c r="J229" s="220">
        <f t="shared" si="223"/>
        <v>0</v>
      </c>
      <c r="K229" s="221">
        <f t="shared" si="223"/>
        <v>0</v>
      </c>
      <c r="L229" s="222">
        <f t="shared" si="223"/>
        <v>0</v>
      </c>
      <c r="M229" s="223">
        <f t="shared" si="223"/>
        <v>0</v>
      </c>
      <c r="N229" s="221">
        <f t="shared" si="223"/>
        <v>0</v>
      </c>
      <c r="O229" s="224">
        <f>O230+O250+O258</f>
        <v>0</v>
      </c>
      <c r="P229" s="225"/>
      <c r="Q229" s="2"/>
    </row>
    <row r="230" spans="1:17" ht="14.25" hidden="1" customHeight="1" x14ac:dyDescent="0.25">
      <c r="A230" s="140">
        <v>6200</v>
      </c>
      <c r="B230" s="262" t="s">
        <v>239</v>
      </c>
      <c r="C230" s="272">
        <f t="shared" si="166"/>
        <v>0</v>
      </c>
      <c r="D230" s="273">
        <f>SUM(D231,D232,D234,D237,D243,D244,D245)</f>
        <v>0</v>
      </c>
      <c r="E230" s="274">
        <f t="shared" ref="E230" si="224">SUM(E231,E232,E234,E237,E243,E244,E245)</f>
        <v>0</v>
      </c>
      <c r="F230" s="275">
        <f>SUM(F231,F232,F234,F237,F243,F244,F245)</f>
        <v>0</v>
      </c>
      <c r="G230" s="276">
        <f t="shared" ref="G230:N230" si="225">SUM(G231,G232,G234,G237,G243,G244,G245)</f>
        <v>0</v>
      </c>
      <c r="H230" s="274">
        <f t="shared" si="225"/>
        <v>0</v>
      </c>
      <c r="I230" s="263">
        <f t="shared" si="225"/>
        <v>0</v>
      </c>
      <c r="J230" s="273">
        <f t="shared" si="225"/>
        <v>0</v>
      </c>
      <c r="K230" s="274">
        <f t="shared" si="225"/>
        <v>0</v>
      </c>
      <c r="L230" s="275">
        <f t="shared" si="225"/>
        <v>0</v>
      </c>
      <c r="M230" s="276">
        <f t="shared" si="225"/>
        <v>0</v>
      </c>
      <c r="N230" s="274">
        <f t="shared" si="225"/>
        <v>0</v>
      </c>
      <c r="O230" s="263">
        <f>SUM(O231,O232,O234,O237,O243,O244,O245)</f>
        <v>0</v>
      </c>
      <c r="P230" s="229"/>
      <c r="Q230" s="2"/>
    </row>
    <row r="231" spans="1:17" hidden="1" x14ac:dyDescent="0.25">
      <c r="A231" s="629">
        <v>6220</v>
      </c>
      <c r="B231" s="99" t="s">
        <v>240</v>
      </c>
      <c r="C231" s="100">
        <f t="shared" si="166"/>
        <v>0</v>
      </c>
      <c r="D231" s="152">
        <v>0</v>
      </c>
      <c r="E231" s="150"/>
      <c r="F231" s="108">
        <f>D231+E231</f>
        <v>0</v>
      </c>
      <c r="G231" s="149"/>
      <c r="H231" s="150"/>
      <c r="I231" s="151">
        <f>G231+H231</f>
        <v>0</v>
      </c>
      <c r="J231" s="152"/>
      <c r="K231" s="150"/>
      <c r="L231" s="108">
        <f>J231+K231</f>
        <v>0</v>
      </c>
      <c r="M231" s="149"/>
      <c r="N231" s="150"/>
      <c r="O231" s="151">
        <f>M231+N231</f>
        <v>0</v>
      </c>
      <c r="P231" s="237"/>
      <c r="Q231" s="2"/>
    </row>
    <row r="232" spans="1:17" hidden="1" x14ac:dyDescent="0.25">
      <c r="A232" s="243">
        <v>6230</v>
      </c>
      <c r="B232" s="111" t="s">
        <v>241</v>
      </c>
      <c r="C232" s="112">
        <f t="shared" si="166"/>
        <v>0</v>
      </c>
      <c r="D232" s="244">
        <f>SUM(D233)</f>
        <v>0</v>
      </c>
      <c r="E232" s="245">
        <f t="shared" ref="E232:O232" si="226">SUM(E233)</f>
        <v>0</v>
      </c>
      <c r="F232" s="120">
        <f t="shared" si="226"/>
        <v>0</v>
      </c>
      <c r="G232" s="246">
        <f t="shared" si="226"/>
        <v>0</v>
      </c>
      <c r="H232" s="245">
        <f t="shared" si="226"/>
        <v>0</v>
      </c>
      <c r="I232" s="241">
        <f t="shared" si="226"/>
        <v>0</v>
      </c>
      <c r="J232" s="244">
        <f t="shared" si="226"/>
        <v>0</v>
      </c>
      <c r="K232" s="245">
        <f t="shared" si="226"/>
        <v>0</v>
      </c>
      <c r="L232" s="120">
        <f t="shared" si="226"/>
        <v>0</v>
      </c>
      <c r="M232" s="246">
        <f t="shared" si="226"/>
        <v>0</v>
      </c>
      <c r="N232" s="245">
        <f t="shared" si="226"/>
        <v>0</v>
      </c>
      <c r="O232" s="241">
        <f t="shared" si="226"/>
        <v>0</v>
      </c>
      <c r="P232" s="242"/>
      <c r="Q232" s="2"/>
    </row>
    <row r="233" spans="1:17" hidden="1" x14ac:dyDescent="0.25">
      <c r="A233" s="62">
        <v>6239</v>
      </c>
      <c r="B233" s="99" t="s">
        <v>242</v>
      </c>
      <c r="C233" s="112">
        <f t="shared" si="166"/>
        <v>0</v>
      </c>
      <c r="D233" s="152">
        <v>0</v>
      </c>
      <c r="E233" s="150"/>
      <c r="F233" s="108">
        <f>D233+E233</f>
        <v>0</v>
      </c>
      <c r="G233" s="149"/>
      <c r="H233" s="150"/>
      <c r="I233" s="151">
        <f>G233+H233</f>
        <v>0</v>
      </c>
      <c r="J233" s="152"/>
      <c r="K233" s="150"/>
      <c r="L233" s="108">
        <f>J233+K233</f>
        <v>0</v>
      </c>
      <c r="M233" s="149"/>
      <c r="N233" s="150"/>
      <c r="O233" s="151">
        <f>M233+N233</f>
        <v>0</v>
      </c>
      <c r="P233" s="237"/>
      <c r="Q233" s="2"/>
    </row>
    <row r="234" spans="1:17" ht="24" hidden="1" x14ac:dyDescent="0.25">
      <c r="A234" s="243">
        <v>6240</v>
      </c>
      <c r="B234" s="111" t="s">
        <v>243</v>
      </c>
      <c r="C234" s="112">
        <f t="shared" si="166"/>
        <v>0</v>
      </c>
      <c r="D234" s="244">
        <f>SUM(D235:D236)</f>
        <v>0</v>
      </c>
      <c r="E234" s="245">
        <f t="shared" ref="E234" si="227">SUM(E235:E236)</f>
        <v>0</v>
      </c>
      <c r="F234" s="120">
        <f>SUM(F235:F236)</f>
        <v>0</v>
      </c>
      <c r="G234" s="246">
        <f t="shared" ref="G234:N234" si="228">SUM(G235:G236)</f>
        <v>0</v>
      </c>
      <c r="H234" s="245">
        <f t="shared" si="228"/>
        <v>0</v>
      </c>
      <c r="I234" s="241">
        <f t="shared" si="228"/>
        <v>0</v>
      </c>
      <c r="J234" s="244">
        <f t="shared" si="228"/>
        <v>0</v>
      </c>
      <c r="K234" s="245">
        <f t="shared" si="228"/>
        <v>0</v>
      </c>
      <c r="L234" s="120">
        <f t="shared" si="228"/>
        <v>0</v>
      </c>
      <c r="M234" s="246">
        <f t="shared" si="228"/>
        <v>0</v>
      </c>
      <c r="N234" s="245">
        <f t="shared" si="228"/>
        <v>0</v>
      </c>
      <c r="O234" s="241">
        <f>SUM(O235:O236)</f>
        <v>0</v>
      </c>
      <c r="P234" s="242"/>
      <c r="Q234" s="2"/>
    </row>
    <row r="235" spans="1:17" hidden="1" x14ac:dyDescent="0.25">
      <c r="A235" s="62">
        <v>6241</v>
      </c>
      <c r="B235" s="111" t="s">
        <v>244</v>
      </c>
      <c r="C235" s="112">
        <f t="shared" si="166"/>
        <v>0</v>
      </c>
      <c r="D235" s="238">
        <v>0</v>
      </c>
      <c r="E235" s="239"/>
      <c r="F235" s="120">
        <f t="shared" ref="F235:F236" si="229">D235+E235</f>
        <v>0</v>
      </c>
      <c r="G235" s="240"/>
      <c r="H235" s="239"/>
      <c r="I235" s="241">
        <f t="shared" ref="I235:I236" si="230">G235+H235</f>
        <v>0</v>
      </c>
      <c r="J235" s="238"/>
      <c r="K235" s="239"/>
      <c r="L235" s="120">
        <f t="shared" ref="L235:L236" si="231">J235+K235</f>
        <v>0</v>
      </c>
      <c r="M235" s="240"/>
      <c r="N235" s="239"/>
      <c r="O235" s="241">
        <f t="shared" ref="O235:O236" si="232">M235+N235</f>
        <v>0</v>
      </c>
      <c r="P235" s="242"/>
      <c r="Q235" s="2"/>
    </row>
    <row r="236" spans="1:17" hidden="1" x14ac:dyDescent="0.25">
      <c r="A236" s="62">
        <v>6242</v>
      </c>
      <c r="B236" s="111" t="s">
        <v>245</v>
      </c>
      <c r="C236" s="112">
        <f t="shared" si="166"/>
        <v>0</v>
      </c>
      <c r="D236" s="238">
        <v>0</v>
      </c>
      <c r="E236" s="239"/>
      <c r="F236" s="120">
        <f t="shared" si="229"/>
        <v>0</v>
      </c>
      <c r="G236" s="240"/>
      <c r="H236" s="239"/>
      <c r="I236" s="241">
        <f t="shared" si="230"/>
        <v>0</v>
      </c>
      <c r="J236" s="238"/>
      <c r="K236" s="239"/>
      <c r="L236" s="120">
        <f t="shared" si="231"/>
        <v>0</v>
      </c>
      <c r="M236" s="240"/>
      <c r="N236" s="239"/>
      <c r="O236" s="241">
        <f t="shared" si="232"/>
        <v>0</v>
      </c>
      <c r="P236" s="242"/>
      <c r="Q236" s="2"/>
    </row>
    <row r="237" spans="1:17" ht="25.5" hidden="1" customHeight="1" x14ac:dyDescent="0.25">
      <c r="A237" s="243">
        <v>6250</v>
      </c>
      <c r="B237" s="111" t="s">
        <v>246</v>
      </c>
      <c r="C237" s="112">
        <f t="shared" si="166"/>
        <v>0</v>
      </c>
      <c r="D237" s="244">
        <f>SUM(D238:D242)</f>
        <v>0</v>
      </c>
      <c r="E237" s="245">
        <f t="shared" ref="E237" si="233">SUM(E238:E242)</f>
        <v>0</v>
      </c>
      <c r="F237" s="120">
        <f>SUM(F238:F242)</f>
        <v>0</v>
      </c>
      <c r="G237" s="246">
        <f t="shared" ref="G237:N237" si="234">SUM(G238:G242)</f>
        <v>0</v>
      </c>
      <c r="H237" s="245">
        <f t="shared" si="234"/>
        <v>0</v>
      </c>
      <c r="I237" s="241">
        <f t="shared" si="234"/>
        <v>0</v>
      </c>
      <c r="J237" s="244">
        <f t="shared" si="234"/>
        <v>0</v>
      </c>
      <c r="K237" s="245">
        <f t="shared" si="234"/>
        <v>0</v>
      </c>
      <c r="L237" s="120">
        <f t="shared" si="234"/>
        <v>0</v>
      </c>
      <c r="M237" s="246">
        <f t="shared" si="234"/>
        <v>0</v>
      </c>
      <c r="N237" s="245">
        <f t="shared" si="234"/>
        <v>0</v>
      </c>
      <c r="O237" s="241">
        <f>SUM(O238:O242)</f>
        <v>0</v>
      </c>
      <c r="P237" s="242"/>
      <c r="Q237" s="2"/>
    </row>
    <row r="238" spans="1:17" ht="14.25" hidden="1" customHeight="1" x14ac:dyDescent="0.25">
      <c r="A238" s="62">
        <v>6252</v>
      </c>
      <c r="B238" s="111" t="s">
        <v>247</v>
      </c>
      <c r="C238" s="112">
        <f t="shared" si="166"/>
        <v>0</v>
      </c>
      <c r="D238" s="238">
        <v>0</v>
      </c>
      <c r="E238" s="239"/>
      <c r="F238" s="120">
        <f t="shared" ref="F238:F244" si="235">D238+E238</f>
        <v>0</v>
      </c>
      <c r="G238" s="240"/>
      <c r="H238" s="239"/>
      <c r="I238" s="241">
        <f t="shared" ref="I238:I244" si="236">G238+H238</f>
        <v>0</v>
      </c>
      <c r="J238" s="238"/>
      <c r="K238" s="239"/>
      <c r="L238" s="120">
        <f t="shared" ref="L238:L244" si="237">J238+K238</f>
        <v>0</v>
      </c>
      <c r="M238" s="240"/>
      <c r="N238" s="239"/>
      <c r="O238" s="241">
        <f t="shared" ref="O238:O244" si="238">M238+N238</f>
        <v>0</v>
      </c>
      <c r="P238" s="242"/>
      <c r="Q238" s="2"/>
    </row>
    <row r="239" spans="1:17" ht="14.25" hidden="1" customHeight="1" x14ac:dyDescent="0.25">
      <c r="A239" s="62">
        <v>6253</v>
      </c>
      <c r="B239" s="111" t="s">
        <v>248</v>
      </c>
      <c r="C239" s="112">
        <f t="shared" si="166"/>
        <v>0</v>
      </c>
      <c r="D239" s="238">
        <v>0</v>
      </c>
      <c r="E239" s="239"/>
      <c r="F239" s="120">
        <f t="shared" si="235"/>
        <v>0</v>
      </c>
      <c r="G239" s="240"/>
      <c r="H239" s="239"/>
      <c r="I239" s="241">
        <f t="shared" si="236"/>
        <v>0</v>
      </c>
      <c r="J239" s="238"/>
      <c r="K239" s="239"/>
      <c r="L239" s="120">
        <f t="shared" si="237"/>
        <v>0</v>
      </c>
      <c r="M239" s="240"/>
      <c r="N239" s="239"/>
      <c r="O239" s="241">
        <f t="shared" si="238"/>
        <v>0</v>
      </c>
      <c r="P239" s="242"/>
      <c r="Q239" s="2"/>
    </row>
    <row r="240" spans="1:17" ht="24" hidden="1" x14ac:dyDescent="0.25">
      <c r="A240" s="62">
        <v>6254</v>
      </c>
      <c r="B240" s="111" t="s">
        <v>249</v>
      </c>
      <c r="C240" s="112">
        <f t="shared" si="166"/>
        <v>0</v>
      </c>
      <c r="D240" s="238">
        <v>0</v>
      </c>
      <c r="E240" s="239"/>
      <c r="F240" s="120">
        <f t="shared" si="235"/>
        <v>0</v>
      </c>
      <c r="G240" s="240"/>
      <c r="H240" s="239"/>
      <c r="I240" s="241">
        <f t="shared" si="236"/>
        <v>0</v>
      </c>
      <c r="J240" s="238"/>
      <c r="K240" s="239"/>
      <c r="L240" s="120">
        <f t="shared" si="237"/>
        <v>0</v>
      </c>
      <c r="M240" s="240"/>
      <c r="N240" s="239"/>
      <c r="O240" s="241">
        <f t="shared" si="238"/>
        <v>0</v>
      </c>
      <c r="P240" s="242"/>
      <c r="Q240" s="2"/>
    </row>
    <row r="241" spans="1:17" ht="24" hidden="1" x14ac:dyDescent="0.25">
      <c r="A241" s="62">
        <v>6255</v>
      </c>
      <c r="B241" s="111" t="s">
        <v>250</v>
      </c>
      <c r="C241" s="112">
        <f t="shared" ref="C241:C295" si="239">SUM(F241,I241,L241,O241)</f>
        <v>0</v>
      </c>
      <c r="D241" s="238">
        <v>0</v>
      </c>
      <c r="E241" s="239"/>
      <c r="F241" s="120">
        <f t="shared" si="235"/>
        <v>0</v>
      </c>
      <c r="G241" s="240"/>
      <c r="H241" s="239"/>
      <c r="I241" s="241">
        <f t="shared" si="236"/>
        <v>0</v>
      </c>
      <c r="J241" s="238"/>
      <c r="K241" s="239"/>
      <c r="L241" s="120">
        <f t="shared" si="237"/>
        <v>0</v>
      </c>
      <c r="M241" s="240"/>
      <c r="N241" s="239"/>
      <c r="O241" s="241">
        <f t="shared" si="238"/>
        <v>0</v>
      </c>
      <c r="P241" s="242"/>
      <c r="Q241" s="2"/>
    </row>
    <row r="242" spans="1:17" hidden="1" x14ac:dyDescent="0.25">
      <c r="A242" s="62">
        <v>6259</v>
      </c>
      <c r="B242" s="111" t="s">
        <v>251</v>
      </c>
      <c r="C242" s="112">
        <f t="shared" si="239"/>
        <v>0</v>
      </c>
      <c r="D242" s="238">
        <v>0</v>
      </c>
      <c r="E242" s="239"/>
      <c r="F242" s="120">
        <f t="shared" si="235"/>
        <v>0</v>
      </c>
      <c r="G242" s="240"/>
      <c r="H242" s="239"/>
      <c r="I242" s="241">
        <f t="shared" si="236"/>
        <v>0</v>
      </c>
      <c r="J242" s="238"/>
      <c r="K242" s="239"/>
      <c r="L242" s="120">
        <f t="shared" si="237"/>
        <v>0</v>
      </c>
      <c r="M242" s="240"/>
      <c r="N242" s="239"/>
      <c r="O242" s="241">
        <f t="shared" si="238"/>
        <v>0</v>
      </c>
      <c r="P242" s="242"/>
      <c r="Q242" s="2"/>
    </row>
    <row r="243" spans="1:17" ht="24" hidden="1" x14ac:dyDescent="0.25">
      <c r="A243" s="243">
        <v>6260</v>
      </c>
      <c r="B243" s="111" t="s">
        <v>252</v>
      </c>
      <c r="C243" s="112">
        <f t="shared" si="239"/>
        <v>0</v>
      </c>
      <c r="D243" s="238">
        <v>0</v>
      </c>
      <c r="E243" s="239"/>
      <c r="F243" s="120">
        <f t="shared" si="235"/>
        <v>0</v>
      </c>
      <c r="G243" s="240"/>
      <c r="H243" s="239"/>
      <c r="I243" s="241">
        <f t="shared" si="236"/>
        <v>0</v>
      </c>
      <c r="J243" s="238"/>
      <c r="K243" s="239"/>
      <c r="L243" s="120">
        <f t="shared" si="237"/>
        <v>0</v>
      </c>
      <c r="M243" s="240"/>
      <c r="N243" s="239"/>
      <c r="O243" s="241">
        <f t="shared" si="238"/>
        <v>0</v>
      </c>
      <c r="P243" s="242"/>
      <c r="Q243" s="2"/>
    </row>
    <row r="244" spans="1:17" hidden="1" x14ac:dyDescent="0.25">
      <c r="A244" s="243">
        <v>6270</v>
      </c>
      <c r="B244" s="111" t="s">
        <v>253</v>
      </c>
      <c r="C244" s="112">
        <f t="shared" si="239"/>
        <v>0</v>
      </c>
      <c r="D244" s="238">
        <v>0</v>
      </c>
      <c r="E244" s="239"/>
      <c r="F244" s="120">
        <f t="shared" si="235"/>
        <v>0</v>
      </c>
      <c r="G244" s="240"/>
      <c r="H244" s="239"/>
      <c r="I244" s="241">
        <f t="shared" si="236"/>
        <v>0</v>
      </c>
      <c r="J244" s="238"/>
      <c r="K244" s="239"/>
      <c r="L244" s="120">
        <f t="shared" si="237"/>
        <v>0</v>
      </c>
      <c r="M244" s="240"/>
      <c r="N244" s="239"/>
      <c r="O244" s="241">
        <f t="shared" si="238"/>
        <v>0</v>
      </c>
      <c r="P244" s="242"/>
      <c r="Q244" s="2"/>
    </row>
    <row r="245" spans="1:17" hidden="1" x14ac:dyDescent="0.25">
      <c r="A245" s="629">
        <v>6290</v>
      </c>
      <c r="B245" s="99" t="s">
        <v>254</v>
      </c>
      <c r="C245" s="264">
        <f t="shared" si="239"/>
        <v>0</v>
      </c>
      <c r="D245" s="251">
        <f>SUM(D246:D249)</f>
        <v>0</v>
      </c>
      <c r="E245" s="252">
        <f t="shared" ref="E245" si="240">SUM(E246:E249)</f>
        <v>0</v>
      </c>
      <c r="F245" s="108">
        <f>SUM(F246:F249)</f>
        <v>0</v>
      </c>
      <c r="G245" s="253">
        <f t="shared" ref="G245:O245" si="241">SUM(G246:G249)</f>
        <v>0</v>
      </c>
      <c r="H245" s="252">
        <f t="shared" si="241"/>
        <v>0</v>
      </c>
      <c r="I245" s="151">
        <f t="shared" si="241"/>
        <v>0</v>
      </c>
      <c r="J245" s="251">
        <f t="shared" si="241"/>
        <v>0</v>
      </c>
      <c r="K245" s="252">
        <f t="shared" si="241"/>
        <v>0</v>
      </c>
      <c r="L245" s="108">
        <f t="shared" si="241"/>
        <v>0</v>
      </c>
      <c r="M245" s="253">
        <f t="shared" si="241"/>
        <v>0</v>
      </c>
      <c r="N245" s="252">
        <f t="shared" si="241"/>
        <v>0</v>
      </c>
      <c r="O245" s="151">
        <f t="shared" si="241"/>
        <v>0</v>
      </c>
      <c r="P245" s="266"/>
      <c r="Q245" s="2"/>
    </row>
    <row r="246" spans="1:17" hidden="1" x14ac:dyDescent="0.25">
      <c r="A246" s="62">
        <v>6291</v>
      </c>
      <c r="B246" s="111" t="s">
        <v>255</v>
      </c>
      <c r="C246" s="112">
        <f t="shared" si="239"/>
        <v>0</v>
      </c>
      <c r="D246" s="238">
        <v>0</v>
      </c>
      <c r="E246" s="239"/>
      <c r="F246" s="120">
        <f t="shared" ref="F246:F249" si="242">D246+E246</f>
        <v>0</v>
      </c>
      <c r="G246" s="240"/>
      <c r="H246" s="239"/>
      <c r="I246" s="241">
        <f t="shared" ref="I246:I249" si="243">G246+H246</f>
        <v>0</v>
      </c>
      <c r="J246" s="238"/>
      <c r="K246" s="239"/>
      <c r="L246" s="120">
        <f t="shared" ref="L246:L249" si="244">J246+K246</f>
        <v>0</v>
      </c>
      <c r="M246" s="240"/>
      <c r="N246" s="239"/>
      <c r="O246" s="241">
        <f t="shared" ref="O246:O249" si="245">M246+N246</f>
        <v>0</v>
      </c>
      <c r="P246" s="242"/>
      <c r="Q246" s="2"/>
    </row>
    <row r="247" spans="1:17" hidden="1" x14ac:dyDescent="0.25">
      <c r="A247" s="62">
        <v>6292</v>
      </c>
      <c r="B247" s="111" t="s">
        <v>256</v>
      </c>
      <c r="C247" s="112">
        <f t="shared" si="239"/>
        <v>0</v>
      </c>
      <c r="D247" s="238">
        <v>0</v>
      </c>
      <c r="E247" s="239"/>
      <c r="F247" s="120">
        <f t="shared" si="242"/>
        <v>0</v>
      </c>
      <c r="G247" s="240"/>
      <c r="H247" s="239"/>
      <c r="I247" s="241">
        <f t="shared" si="243"/>
        <v>0</v>
      </c>
      <c r="J247" s="238"/>
      <c r="K247" s="239"/>
      <c r="L247" s="120">
        <f t="shared" si="244"/>
        <v>0</v>
      </c>
      <c r="M247" s="240"/>
      <c r="N247" s="239"/>
      <c r="O247" s="241">
        <f t="shared" si="245"/>
        <v>0</v>
      </c>
      <c r="P247" s="242"/>
      <c r="Q247" s="2"/>
    </row>
    <row r="248" spans="1:17" ht="72" hidden="1" x14ac:dyDescent="0.25">
      <c r="A248" s="62">
        <v>6296</v>
      </c>
      <c r="B248" s="111" t="s">
        <v>257</v>
      </c>
      <c r="C248" s="112">
        <f t="shared" si="239"/>
        <v>0</v>
      </c>
      <c r="D248" s="238">
        <v>0</v>
      </c>
      <c r="E248" s="239"/>
      <c r="F248" s="120">
        <f t="shared" si="242"/>
        <v>0</v>
      </c>
      <c r="G248" s="240"/>
      <c r="H248" s="239"/>
      <c r="I248" s="241">
        <f t="shared" si="243"/>
        <v>0</v>
      </c>
      <c r="J248" s="238"/>
      <c r="K248" s="239"/>
      <c r="L248" s="120">
        <f t="shared" si="244"/>
        <v>0</v>
      </c>
      <c r="M248" s="240"/>
      <c r="N248" s="239"/>
      <c r="O248" s="241">
        <f t="shared" si="245"/>
        <v>0</v>
      </c>
      <c r="P248" s="242"/>
      <c r="Q248" s="2"/>
    </row>
    <row r="249" spans="1:17" ht="39.75" hidden="1" customHeight="1" x14ac:dyDescent="0.25">
      <c r="A249" s="62">
        <v>6299</v>
      </c>
      <c r="B249" s="111" t="s">
        <v>258</v>
      </c>
      <c r="C249" s="112">
        <f t="shared" si="239"/>
        <v>0</v>
      </c>
      <c r="D249" s="238">
        <v>0</v>
      </c>
      <c r="E249" s="239"/>
      <c r="F249" s="120">
        <f t="shared" si="242"/>
        <v>0</v>
      </c>
      <c r="G249" s="240"/>
      <c r="H249" s="239"/>
      <c r="I249" s="241">
        <f t="shared" si="243"/>
        <v>0</v>
      </c>
      <c r="J249" s="238"/>
      <c r="K249" s="239"/>
      <c r="L249" s="120">
        <f t="shared" si="244"/>
        <v>0</v>
      </c>
      <c r="M249" s="240"/>
      <c r="N249" s="239"/>
      <c r="O249" s="241">
        <f t="shared" si="245"/>
        <v>0</v>
      </c>
      <c r="P249" s="242"/>
      <c r="Q249" s="2"/>
    </row>
    <row r="250" spans="1:17" hidden="1" x14ac:dyDescent="0.25">
      <c r="A250" s="83">
        <v>6300</v>
      </c>
      <c r="B250" s="226" t="s">
        <v>259</v>
      </c>
      <c r="C250" s="84">
        <f t="shared" si="239"/>
        <v>0</v>
      </c>
      <c r="D250" s="95">
        <f>SUM(D251,D256,D257)</f>
        <v>0</v>
      </c>
      <c r="E250" s="96">
        <f t="shared" ref="E250" si="246">SUM(E251,E256,E257)</f>
        <v>0</v>
      </c>
      <c r="F250" s="97">
        <f>SUM(F251,F256,F257)</f>
        <v>0</v>
      </c>
      <c r="G250" s="227">
        <f t="shared" ref="G250:O250" si="247">SUM(G251,G256,G257)</f>
        <v>0</v>
      </c>
      <c r="H250" s="96">
        <f t="shared" si="247"/>
        <v>0</v>
      </c>
      <c r="I250" s="228">
        <f t="shared" si="247"/>
        <v>0</v>
      </c>
      <c r="J250" s="95">
        <f t="shared" si="247"/>
        <v>0</v>
      </c>
      <c r="K250" s="96">
        <f t="shared" si="247"/>
        <v>0</v>
      </c>
      <c r="L250" s="97">
        <f t="shared" si="247"/>
        <v>0</v>
      </c>
      <c r="M250" s="227">
        <f t="shared" si="247"/>
        <v>0</v>
      </c>
      <c r="N250" s="96">
        <f t="shared" si="247"/>
        <v>0</v>
      </c>
      <c r="O250" s="228">
        <f t="shared" si="247"/>
        <v>0</v>
      </c>
      <c r="P250" s="254"/>
      <c r="Q250" s="2"/>
    </row>
    <row r="251" spans="1:17" hidden="1" x14ac:dyDescent="0.25">
      <c r="A251" s="629">
        <v>6320</v>
      </c>
      <c r="B251" s="99" t="s">
        <v>260</v>
      </c>
      <c r="C251" s="264">
        <f t="shared" si="239"/>
        <v>0</v>
      </c>
      <c r="D251" s="251">
        <f>SUM(D252:D255)</f>
        <v>0</v>
      </c>
      <c r="E251" s="252">
        <f t="shared" ref="E251" si="248">SUM(E252:E255)</f>
        <v>0</v>
      </c>
      <c r="F251" s="108">
        <f>SUM(F252:F255)</f>
        <v>0</v>
      </c>
      <c r="G251" s="253">
        <f t="shared" ref="G251:O251" si="249">SUM(G252:G255)</f>
        <v>0</v>
      </c>
      <c r="H251" s="252">
        <f t="shared" si="249"/>
        <v>0</v>
      </c>
      <c r="I251" s="151">
        <f t="shared" si="249"/>
        <v>0</v>
      </c>
      <c r="J251" s="251">
        <f t="shared" si="249"/>
        <v>0</v>
      </c>
      <c r="K251" s="252">
        <f t="shared" si="249"/>
        <v>0</v>
      </c>
      <c r="L251" s="108">
        <f t="shared" si="249"/>
        <v>0</v>
      </c>
      <c r="M251" s="253">
        <f t="shared" si="249"/>
        <v>0</v>
      </c>
      <c r="N251" s="252">
        <f t="shared" si="249"/>
        <v>0</v>
      </c>
      <c r="O251" s="151">
        <f t="shared" si="249"/>
        <v>0</v>
      </c>
      <c r="P251" s="237"/>
      <c r="Q251" s="2"/>
    </row>
    <row r="252" spans="1:17" hidden="1" x14ac:dyDescent="0.25">
      <c r="A252" s="62">
        <v>6322</v>
      </c>
      <c r="B252" s="111" t="s">
        <v>261</v>
      </c>
      <c r="C252" s="112">
        <f t="shared" si="239"/>
        <v>0</v>
      </c>
      <c r="D252" s="238">
        <v>0</v>
      </c>
      <c r="E252" s="239"/>
      <c r="F252" s="120">
        <f t="shared" ref="F252:F257" si="250">D252+E252</f>
        <v>0</v>
      </c>
      <c r="G252" s="240"/>
      <c r="H252" s="239"/>
      <c r="I252" s="241">
        <f t="shared" ref="I252:I257" si="251">G252+H252</f>
        <v>0</v>
      </c>
      <c r="J252" s="238"/>
      <c r="K252" s="239"/>
      <c r="L252" s="120">
        <f t="shared" ref="L252:L257" si="252">J252+K252</f>
        <v>0</v>
      </c>
      <c r="M252" s="240"/>
      <c r="N252" s="239"/>
      <c r="O252" s="241">
        <f t="shared" ref="O252:O257" si="253">M252+N252</f>
        <v>0</v>
      </c>
      <c r="P252" s="242"/>
      <c r="Q252" s="2"/>
    </row>
    <row r="253" spans="1:17" ht="24" hidden="1" x14ac:dyDescent="0.25">
      <c r="A253" s="62">
        <v>6323</v>
      </c>
      <c r="B253" s="111" t="s">
        <v>262</v>
      </c>
      <c r="C253" s="112">
        <f t="shared" si="239"/>
        <v>0</v>
      </c>
      <c r="D253" s="238">
        <v>0</v>
      </c>
      <c r="E253" s="239"/>
      <c r="F253" s="120">
        <f t="shared" si="250"/>
        <v>0</v>
      </c>
      <c r="G253" s="240"/>
      <c r="H253" s="239"/>
      <c r="I253" s="241">
        <f t="shared" si="251"/>
        <v>0</v>
      </c>
      <c r="J253" s="238"/>
      <c r="K253" s="239"/>
      <c r="L253" s="120">
        <f t="shared" si="252"/>
        <v>0</v>
      </c>
      <c r="M253" s="240"/>
      <c r="N253" s="239"/>
      <c r="O253" s="241">
        <f t="shared" si="253"/>
        <v>0</v>
      </c>
      <c r="P253" s="242"/>
      <c r="Q253" s="2"/>
    </row>
    <row r="254" spans="1:17" ht="24" hidden="1" x14ac:dyDescent="0.25">
      <c r="A254" s="62">
        <v>6324</v>
      </c>
      <c r="B254" s="111" t="s">
        <v>263</v>
      </c>
      <c r="C254" s="112">
        <f t="shared" si="239"/>
        <v>0</v>
      </c>
      <c r="D254" s="238">
        <v>0</v>
      </c>
      <c r="E254" s="239"/>
      <c r="F254" s="120">
        <f t="shared" si="250"/>
        <v>0</v>
      </c>
      <c r="G254" s="240"/>
      <c r="H254" s="239"/>
      <c r="I254" s="241">
        <f t="shared" si="251"/>
        <v>0</v>
      </c>
      <c r="J254" s="238"/>
      <c r="K254" s="239"/>
      <c r="L254" s="120">
        <f t="shared" si="252"/>
        <v>0</v>
      </c>
      <c r="M254" s="240"/>
      <c r="N254" s="239"/>
      <c r="O254" s="241">
        <f t="shared" si="253"/>
        <v>0</v>
      </c>
      <c r="P254" s="242"/>
      <c r="Q254" s="2"/>
    </row>
    <row r="255" spans="1:17" hidden="1" x14ac:dyDescent="0.25">
      <c r="A255" s="53">
        <v>6329</v>
      </c>
      <c r="B255" s="99" t="s">
        <v>264</v>
      </c>
      <c r="C255" s="100">
        <f t="shared" si="239"/>
        <v>0</v>
      </c>
      <c r="D255" s="152">
        <v>0</v>
      </c>
      <c r="E255" s="150"/>
      <c r="F255" s="108">
        <f t="shared" si="250"/>
        <v>0</v>
      </c>
      <c r="G255" s="149"/>
      <c r="H255" s="150"/>
      <c r="I255" s="151">
        <f t="shared" si="251"/>
        <v>0</v>
      </c>
      <c r="J255" s="152"/>
      <c r="K255" s="150"/>
      <c r="L255" s="108">
        <f t="shared" si="252"/>
        <v>0</v>
      </c>
      <c r="M255" s="149"/>
      <c r="N255" s="150"/>
      <c r="O255" s="151">
        <f t="shared" si="253"/>
        <v>0</v>
      </c>
      <c r="P255" s="237"/>
      <c r="Q255" s="2"/>
    </row>
    <row r="256" spans="1:17" hidden="1" x14ac:dyDescent="0.25">
      <c r="A256" s="282">
        <v>6330</v>
      </c>
      <c r="B256" s="283" t="s">
        <v>265</v>
      </c>
      <c r="C256" s="264">
        <f t="shared" si="239"/>
        <v>0</v>
      </c>
      <c r="D256" s="268">
        <v>0</v>
      </c>
      <c r="E256" s="269"/>
      <c r="F256" s="270">
        <f t="shared" si="250"/>
        <v>0</v>
      </c>
      <c r="G256" s="271"/>
      <c r="H256" s="269"/>
      <c r="I256" s="265">
        <f t="shared" si="251"/>
        <v>0</v>
      </c>
      <c r="J256" s="268"/>
      <c r="K256" s="269"/>
      <c r="L256" s="270">
        <f t="shared" si="252"/>
        <v>0</v>
      </c>
      <c r="M256" s="271"/>
      <c r="N256" s="269"/>
      <c r="O256" s="265">
        <f t="shared" si="253"/>
        <v>0</v>
      </c>
      <c r="P256" s="266"/>
      <c r="Q256" s="2"/>
    </row>
    <row r="257" spans="1:17" hidden="1" x14ac:dyDescent="0.25">
      <c r="A257" s="243">
        <v>6360</v>
      </c>
      <c r="B257" s="111" t="s">
        <v>266</v>
      </c>
      <c r="C257" s="112">
        <f t="shared" si="239"/>
        <v>0</v>
      </c>
      <c r="D257" s="238">
        <v>0</v>
      </c>
      <c r="E257" s="239"/>
      <c r="F257" s="120">
        <f t="shared" si="250"/>
        <v>0</v>
      </c>
      <c r="G257" s="240"/>
      <c r="H257" s="239"/>
      <c r="I257" s="241">
        <f t="shared" si="251"/>
        <v>0</v>
      </c>
      <c r="J257" s="238"/>
      <c r="K257" s="239"/>
      <c r="L257" s="120">
        <f t="shared" si="252"/>
        <v>0</v>
      </c>
      <c r="M257" s="240"/>
      <c r="N257" s="239"/>
      <c r="O257" s="241">
        <f t="shared" si="253"/>
        <v>0</v>
      </c>
      <c r="P257" s="242"/>
      <c r="Q257" s="2"/>
    </row>
    <row r="258" spans="1:17" ht="24" hidden="1" x14ac:dyDescent="0.25">
      <c r="A258" s="83">
        <v>6400</v>
      </c>
      <c r="B258" s="226" t="s">
        <v>267</v>
      </c>
      <c r="C258" s="84">
        <f t="shared" si="239"/>
        <v>0</v>
      </c>
      <c r="D258" s="95">
        <f>SUM(D259,D263)</f>
        <v>0</v>
      </c>
      <c r="E258" s="96">
        <f t="shared" ref="E258" si="254">SUM(E259,E263)</f>
        <v>0</v>
      </c>
      <c r="F258" s="97">
        <f>SUM(F259,F263)</f>
        <v>0</v>
      </c>
      <c r="G258" s="227">
        <f t="shared" ref="G258:O258" si="255">SUM(G259,G263)</f>
        <v>0</v>
      </c>
      <c r="H258" s="96">
        <f t="shared" si="255"/>
        <v>0</v>
      </c>
      <c r="I258" s="228">
        <f t="shared" si="255"/>
        <v>0</v>
      </c>
      <c r="J258" s="95">
        <f t="shared" si="255"/>
        <v>0</v>
      </c>
      <c r="K258" s="96">
        <f t="shared" si="255"/>
        <v>0</v>
      </c>
      <c r="L258" s="97">
        <f t="shared" si="255"/>
        <v>0</v>
      </c>
      <c r="M258" s="227">
        <f t="shared" si="255"/>
        <v>0</v>
      </c>
      <c r="N258" s="96">
        <f t="shared" si="255"/>
        <v>0</v>
      </c>
      <c r="O258" s="228">
        <f t="shared" si="255"/>
        <v>0</v>
      </c>
      <c r="P258" s="254"/>
      <c r="Q258" s="2"/>
    </row>
    <row r="259" spans="1:17" ht="24" hidden="1" x14ac:dyDescent="0.25">
      <c r="A259" s="629">
        <v>6410</v>
      </c>
      <c r="B259" s="99" t="s">
        <v>268</v>
      </c>
      <c r="C259" s="100">
        <f t="shared" si="239"/>
        <v>0</v>
      </c>
      <c r="D259" s="251">
        <f>SUM(D260:D262)</f>
        <v>0</v>
      </c>
      <c r="E259" s="252">
        <f t="shared" ref="E259" si="256">SUM(E260:E262)</f>
        <v>0</v>
      </c>
      <c r="F259" s="108">
        <f>SUM(F260:F262)</f>
        <v>0</v>
      </c>
      <c r="G259" s="253">
        <f t="shared" ref="G259:O259" si="257">SUM(G260:G262)</f>
        <v>0</v>
      </c>
      <c r="H259" s="252">
        <f t="shared" si="257"/>
        <v>0</v>
      </c>
      <c r="I259" s="151">
        <f t="shared" si="257"/>
        <v>0</v>
      </c>
      <c r="J259" s="251">
        <f t="shared" si="257"/>
        <v>0</v>
      </c>
      <c r="K259" s="252">
        <f t="shared" si="257"/>
        <v>0</v>
      </c>
      <c r="L259" s="108">
        <f t="shared" si="257"/>
        <v>0</v>
      </c>
      <c r="M259" s="253">
        <f t="shared" si="257"/>
        <v>0</v>
      </c>
      <c r="N259" s="252">
        <f t="shared" si="257"/>
        <v>0</v>
      </c>
      <c r="O259" s="258">
        <f t="shared" si="257"/>
        <v>0</v>
      </c>
      <c r="P259" s="259"/>
      <c r="Q259" s="2"/>
    </row>
    <row r="260" spans="1:17" hidden="1" x14ac:dyDescent="0.25">
      <c r="A260" s="62">
        <v>6411</v>
      </c>
      <c r="B260" s="255" t="s">
        <v>269</v>
      </c>
      <c r="C260" s="112">
        <f t="shared" si="239"/>
        <v>0</v>
      </c>
      <c r="D260" s="238">
        <v>0</v>
      </c>
      <c r="E260" s="239"/>
      <c r="F260" s="120">
        <f t="shared" ref="F260:F262" si="258">D260+E260</f>
        <v>0</v>
      </c>
      <c r="G260" s="240"/>
      <c r="H260" s="239"/>
      <c r="I260" s="241">
        <f t="shared" ref="I260:I262" si="259">G260+H260</f>
        <v>0</v>
      </c>
      <c r="J260" s="238"/>
      <c r="K260" s="239"/>
      <c r="L260" s="120">
        <f t="shared" ref="L260:L262" si="260">J260+K260</f>
        <v>0</v>
      </c>
      <c r="M260" s="240"/>
      <c r="N260" s="239"/>
      <c r="O260" s="241">
        <f t="shared" ref="O260:O262" si="261">M260+N260</f>
        <v>0</v>
      </c>
      <c r="P260" s="242"/>
      <c r="Q260" s="2"/>
    </row>
    <row r="261" spans="1:17" ht="36" hidden="1" x14ac:dyDescent="0.25">
      <c r="A261" s="62">
        <v>6412</v>
      </c>
      <c r="B261" s="111" t="s">
        <v>270</v>
      </c>
      <c r="C261" s="112">
        <f t="shared" si="239"/>
        <v>0</v>
      </c>
      <c r="D261" s="238">
        <v>0</v>
      </c>
      <c r="E261" s="239"/>
      <c r="F261" s="120">
        <f t="shared" si="258"/>
        <v>0</v>
      </c>
      <c r="G261" s="240"/>
      <c r="H261" s="239"/>
      <c r="I261" s="241">
        <f t="shared" si="259"/>
        <v>0</v>
      </c>
      <c r="J261" s="238"/>
      <c r="K261" s="239"/>
      <c r="L261" s="120">
        <f t="shared" si="260"/>
        <v>0</v>
      </c>
      <c r="M261" s="240"/>
      <c r="N261" s="239"/>
      <c r="O261" s="241">
        <f t="shared" si="261"/>
        <v>0</v>
      </c>
      <c r="P261" s="242"/>
      <c r="Q261" s="2"/>
    </row>
    <row r="262" spans="1:17" ht="24" hidden="1" x14ac:dyDescent="0.25">
      <c r="A262" s="62">
        <v>6419</v>
      </c>
      <c r="B262" s="111" t="s">
        <v>271</v>
      </c>
      <c r="C262" s="112">
        <f t="shared" si="239"/>
        <v>0</v>
      </c>
      <c r="D262" s="238">
        <v>0</v>
      </c>
      <c r="E262" s="239"/>
      <c r="F262" s="120">
        <f t="shared" si="258"/>
        <v>0</v>
      </c>
      <c r="G262" s="240"/>
      <c r="H262" s="239"/>
      <c r="I262" s="241">
        <f t="shared" si="259"/>
        <v>0</v>
      </c>
      <c r="J262" s="238"/>
      <c r="K262" s="239"/>
      <c r="L262" s="120">
        <f t="shared" si="260"/>
        <v>0</v>
      </c>
      <c r="M262" s="240"/>
      <c r="N262" s="239"/>
      <c r="O262" s="241">
        <f t="shared" si="261"/>
        <v>0</v>
      </c>
      <c r="P262" s="242"/>
      <c r="Q262" s="2"/>
    </row>
    <row r="263" spans="1:17" ht="36" hidden="1" x14ac:dyDescent="0.25">
      <c r="A263" s="243">
        <v>6420</v>
      </c>
      <c r="B263" s="111" t="s">
        <v>272</v>
      </c>
      <c r="C263" s="112">
        <f t="shared" si="239"/>
        <v>0</v>
      </c>
      <c r="D263" s="244">
        <f>SUM(D264:D267)</f>
        <v>0</v>
      </c>
      <c r="E263" s="245">
        <f t="shared" ref="E263" si="262">SUM(E264:E267)</f>
        <v>0</v>
      </c>
      <c r="F263" s="120">
        <f>SUM(F264:F267)</f>
        <v>0</v>
      </c>
      <c r="G263" s="246">
        <f t="shared" ref="G263:N263" si="263">SUM(G264:G267)</f>
        <v>0</v>
      </c>
      <c r="H263" s="245">
        <f t="shared" si="263"/>
        <v>0</v>
      </c>
      <c r="I263" s="241">
        <f t="shared" si="263"/>
        <v>0</v>
      </c>
      <c r="J263" s="244">
        <f t="shared" si="263"/>
        <v>0</v>
      </c>
      <c r="K263" s="245">
        <f t="shared" si="263"/>
        <v>0</v>
      </c>
      <c r="L263" s="120">
        <f t="shared" si="263"/>
        <v>0</v>
      </c>
      <c r="M263" s="246">
        <f t="shared" si="263"/>
        <v>0</v>
      </c>
      <c r="N263" s="245">
        <f t="shared" si="263"/>
        <v>0</v>
      </c>
      <c r="O263" s="241">
        <f>SUM(O264:O267)</f>
        <v>0</v>
      </c>
      <c r="P263" s="242"/>
      <c r="Q263" s="2"/>
    </row>
    <row r="264" spans="1:17" hidden="1" x14ac:dyDescent="0.25">
      <c r="A264" s="62">
        <v>6421</v>
      </c>
      <c r="B264" s="111" t="s">
        <v>273</v>
      </c>
      <c r="C264" s="112">
        <f t="shared" si="239"/>
        <v>0</v>
      </c>
      <c r="D264" s="238">
        <v>0</v>
      </c>
      <c r="E264" s="239"/>
      <c r="F264" s="120">
        <f t="shared" ref="F264:F267" si="264">D264+E264</f>
        <v>0</v>
      </c>
      <c r="G264" s="240"/>
      <c r="H264" s="239"/>
      <c r="I264" s="241">
        <f t="shared" ref="I264:I267" si="265">G264+H264</f>
        <v>0</v>
      </c>
      <c r="J264" s="238"/>
      <c r="K264" s="239"/>
      <c r="L264" s="120">
        <f t="shared" ref="L264:L267" si="266">J264+K264</f>
        <v>0</v>
      </c>
      <c r="M264" s="240"/>
      <c r="N264" s="239"/>
      <c r="O264" s="241">
        <f t="shared" ref="O264:O267" si="267">M264+N264</f>
        <v>0</v>
      </c>
      <c r="P264" s="242"/>
      <c r="Q264" s="2"/>
    </row>
    <row r="265" spans="1:17" hidden="1" x14ac:dyDescent="0.25">
      <c r="A265" s="62">
        <v>6422</v>
      </c>
      <c r="B265" s="111" t="s">
        <v>274</v>
      </c>
      <c r="C265" s="112">
        <f t="shared" si="239"/>
        <v>0</v>
      </c>
      <c r="D265" s="238">
        <v>0</v>
      </c>
      <c r="E265" s="239"/>
      <c r="F265" s="120">
        <f t="shared" si="264"/>
        <v>0</v>
      </c>
      <c r="G265" s="240"/>
      <c r="H265" s="239"/>
      <c r="I265" s="241">
        <f t="shared" si="265"/>
        <v>0</v>
      </c>
      <c r="J265" s="238"/>
      <c r="K265" s="239"/>
      <c r="L265" s="120">
        <f t="shared" si="266"/>
        <v>0</v>
      </c>
      <c r="M265" s="240"/>
      <c r="N265" s="239"/>
      <c r="O265" s="241">
        <f t="shared" si="267"/>
        <v>0</v>
      </c>
      <c r="P265" s="242"/>
      <c r="Q265" s="2"/>
    </row>
    <row r="266" spans="1:17" hidden="1" x14ac:dyDescent="0.25">
      <c r="A266" s="62">
        <v>6423</v>
      </c>
      <c r="B266" s="111" t="s">
        <v>275</v>
      </c>
      <c r="C266" s="112">
        <f t="shared" si="239"/>
        <v>0</v>
      </c>
      <c r="D266" s="238">
        <v>0</v>
      </c>
      <c r="E266" s="239"/>
      <c r="F266" s="120">
        <f t="shared" si="264"/>
        <v>0</v>
      </c>
      <c r="G266" s="240"/>
      <c r="H266" s="239"/>
      <c r="I266" s="241">
        <f t="shared" si="265"/>
        <v>0</v>
      </c>
      <c r="J266" s="238"/>
      <c r="K266" s="239"/>
      <c r="L266" s="120">
        <f t="shared" si="266"/>
        <v>0</v>
      </c>
      <c r="M266" s="240"/>
      <c r="N266" s="239"/>
      <c r="O266" s="241">
        <f t="shared" si="267"/>
        <v>0</v>
      </c>
      <c r="P266" s="242"/>
      <c r="Q266" s="2"/>
    </row>
    <row r="267" spans="1:17" ht="24" hidden="1" x14ac:dyDescent="0.25">
      <c r="A267" s="62">
        <v>6424</v>
      </c>
      <c r="B267" s="111" t="s">
        <v>276</v>
      </c>
      <c r="C267" s="112">
        <f t="shared" si="239"/>
        <v>0</v>
      </c>
      <c r="D267" s="238">
        <v>0</v>
      </c>
      <c r="E267" s="239"/>
      <c r="F267" s="120">
        <f t="shared" si="264"/>
        <v>0</v>
      </c>
      <c r="G267" s="240"/>
      <c r="H267" s="239"/>
      <c r="I267" s="241">
        <f t="shared" si="265"/>
        <v>0</v>
      </c>
      <c r="J267" s="238"/>
      <c r="K267" s="239"/>
      <c r="L267" s="120">
        <f t="shared" si="266"/>
        <v>0</v>
      </c>
      <c r="M267" s="240"/>
      <c r="N267" s="239"/>
      <c r="O267" s="241">
        <f t="shared" si="267"/>
        <v>0</v>
      </c>
      <c r="P267" s="242"/>
      <c r="Q267" s="2"/>
    </row>
    <row r="268" spans="1:17" ht="24" hidden="1" x14ac:dyDescent="0.25">
      <c r="A268" s="284">
        <v>7000</v>
      </c>
      <c r="B268" s="284" t="s">
        <v>277</v>
      </c>
      <c r="C268" s="285">
        <f>SUM(F268,I268,L268,O268)</f>
        <v>0</v>
      </c>
      <c r="D268" s="286">
        <f>SUM(D269,D279)</f>
        <v>0</v>
      </c>
      <c r="E268" s="287">
        <f t="shared" ref="E268" si="268">SUM(E269,E279)</f>
        <v>0</v>
      </c>
      <c r="F268" s="288">
        <f>SUM(F269,F279)</f>
        <v>0</v>
      </c>
      <c r="G268" s="289">
        <f t="shared" ref="G268:N268" si="269">SUM(G269,G279)</f>
        <v>0</v>
      </c>
      <c r="H268" s="287">
        <f t="shared" si="269"/>
        <v>0</v>
      </c>
      <c r="I268" s="290">
        <f t="shared" si="269"/>
        <v>0</v>
      </c>
      <c r="J268" s="286">
        <f t="shared" si="269"/>
        <v>0</v>
      </c>
      <c r="K268" s="287">
        <f t="shared" si="269"/>
        <v>0</v>
      </c>
      <c r="L268" s="288">
        <f t="shared" si="269"/>
        <v>0</v>
      </c>
      <c r="M268" s="289">
        <f t="shared" si="269"/>
        <v>0</v>
      </c>
      <c r="N268" s="287">
        <f t="shared" si="269"/>
        <v>0</v>
      </c>
      <c r="O268" s="291">
        <f>SUM(O269,O279)</f>
        <v>0</v>
      </c>
      <c r="P268" s="292"/>
      <c r="Q268" s="2"/>
    </row>
    <row r="269" spans="1:17" hidden="1" x14ac:dyDescent="0.25">
      <c r="A269" s="83">
        <v>7200</v>
      </c>
      <c r="B269" s="226" t="s">
        <v>278</v>
      </c>
      <c r="C269" s="84">
        <f t="shared" si="239"/>
        <v>0</v>
      </c>
      <c r="D269" s="95">
        <f>SUM(D270,D271,D274,D275,D278)</f>
        <v>0</v>
      </c>
      <c r="E269" s="96">
        <f t="shared" ref="E269" si="270">SUM(E270,E271,E274,E275,E278)</f>
        <v>0</v>
      </c>
      <c r="F269" s="97">
        <f>SUM(F270,F271,F274,F275,F278)</f>
        <v>0</v>
      </c>
      <c r="G269" s="227"/>
      <c r="H269" s="96"/>
      <c r="I269" s="228">
        <f>SUM(I270,I271,I274,I275,I278)</f>
        <v>0</v>
      </c>
      <c r="J269" s="95"/>
      <c r="K269" s="96"/>
      <c r="L269" s="97">
        <f>SUM(L270,L271,L274,L275,L278)</f>
        <v>0</v>
      </c>
      <c r="M269" s="227"/>
      <c r="N269" s="96"/>
      <c r="O269" s="263">
        <f>SUM(O270,O271,O274,O275,O278)</f>
        <v>0</v>
      </c>
      <c r="P269" s="229"/>
      <c r="Q269" s="2"/>
    </row>
    <row r="270" spans="1:17" ht="24" hidden="1" x14ac:dyDescent="0.25">
      <c r="A270" s="629">
        <v>7210</v>
      </c>
      <c r="B270" s="99" t="s">
        <v>279</v>
      </c>
      <c r="C270" s="100">
        <f t="shared" si="239"/>
        <v>0</v>
      </c>
      <c r="D270" s="152">
        <v>0</v>
      </c>
      <c r="E270" s="150"/>
      <c r="F270" s="108">
        <f>D270+E270</f>
        <v>0</v>
      </c>
      <c r="G270" s="149"/>
      <c r="H270" s="150"/>
      <c r="I270" s="151">
        <f>G270+H270</f>
        <v>0</v>
      </c>
      <c r="J270" s="152"/>
      <c r="K270" s="150"/>
      <c r="L270" s="108">
        <f>J270+K270</f>
        <v>0</v>
      </c>
      <c r="M270" s="149"/>
      <c r="N270" s="150"/>
      <c r="O270" s="151">
        <f>M270+N270</f>
        <v>0</v>
      </c>
      <c r="P270" s="237"/>
      <c r="Q270" s="2"/>
    </row>
    <row r="271" spans="1:17" s="294" customFormat="1" ht="24" hidden="1" x14ac:dyDescent="0.25">
      <c r="A271" s="243">
        <v>7220</v>
      </c>
      <c r="B271" s="111" t="s">
        <v>280</v>
      </c>
      <c r="C271" s="112">
        <f t="shared" si="239"/>
        <v>0</v>
      </c>
      <c r="D271" s="244">
        <f>SUM(D272:D273)</f>
        <v>0</v>
      </c>
      <c r="E271" s="245">
        <f t="shared" ref="E271" si="271">SUM(E272:E273)</f>
        <v>0</v>
      </c>
      <c r="F271" s="120">
        <f>SUM(F272:F273)</f>
        <v>0</v>
      </c>
      <c r="G271" s="246">
        <f t="shared" ref="G271:O271" si="272">SUM(G272:G273)</f>
        <v>0</v>
      </c>
      <c r="H271" s="245">
        <f t="shared" si="272"/>
        <v>0</v>
      </c>
      <c r="I271" s="241">
        <f t="shared" si="272"/>
        <v>0</v>
      </c>
      <c r="J271" s="244">
        <f t="shared" si="272"/>
        <v>0</v>
      </c>
      <c r="K271" s="245">
        <f t="shared" si="272"/>
        <v>0</v>
      </c>
      <c r="L271" s="120">
        <f t="shared" si="272"/>
        <v>0</v>
      </c>
      <c r="M271" s="246">
        <f t="shared" si="272"/>
        <v>0</v>
      </c>
      <c r="N271" s="245">
        <f t="shared" si="272"/>
        <v>0</v>
      </c>
      <c r="O271" s="241">
        <f t="shared" si="272"/>
        <v>0</v>
      </c>
      <c r="P271" s="242"/>
      <c r="Q271" s="293"/>
    </row>
    <row r="272" spans="1:17" s="294" customFormat="1" ht="24" hidden="1" x14ac:dyDescent="0.25">
      <c r="A272" s="62">
        <v>7221</v>
      </c>
      <c r="B272" s="111" t="s">
        <v>281</v>
      </c>
      <c r="C272" s="112">
        <f t="shared" si="239"/>
        <v>0</v>
      </c>
      <c r="D272" s="238">
        <v>0</v>
      </c>
      <c r="E272" s="239"/>
      <c r="F272" s="120">
        <f t="shared" ref="F272:F274" si="273">D272+E272</f>
        <v>0</v>
      </c>
      <c r="G272" s="240"/>
      <c r="H272" s="239"/>
      <c r="I272" s="241">
        <f t="shared" ref="I272:I274" si="274">G272+H272</f>
        <v>0</v>
      </c>
      <c r="J272" s="238"/>
      <c r="K272" s="239"/>
      <c r="L272" s="120">
        <f t="shared" ref="L272:L274" si="275">J272+K272</f>
        <v>0</v>
      </c>
      <c r="M272" s="240"/>
      <c r="N272" s="239"/>
      <c r="O272" s="241">
        <f t="shared" ref="O272:O274" si="276">M272+N272</f>
        <v>0</v>
      </c>
      <c r="P272" s="242"/>
      <c r="Q272" s="293"/>
    </row>
    <row r="273" spans="1:17" s="294" customFormat="1" ht="36" hidden="1" x14ac:dyDescent="0.25">
      <c r="A273" s="62">
        <v>7222</v>
      </c>
      <c r="B273" s="111" t="s">
        <v>282</v>
      </c>
      <c r="C273" s="112">
        <f t="shared" si="239"/>
        <v>0</v>
      </c>
      <c r="D273" s="238">
        <v>0</v>
      </c>
      <c r="E273" s="239"/>
      <c r="F273" s="120">
        <f t="shared" si="273"/>
        <v>0</v>
      </c>
      <c r="G273" s="240"/>
      <c r="H273" s="239"/>
      <c r="I273" s="241">
        <f t="shared" si="274"/>
        <v>0</v>
      </c>
      <c r="J273" s="238"/>
      <c r="K273" s="239"/>
      <c r="L273" s="120">
        <f t="shared" si="275"/>
        <v>0</v>
      </c>
      <c r="M273" s="240"/>
      <c r="N273" s="239"/>
      <c r="O273" s="241">
        <f t="shared" si="276"/>
        <v>0</v>
      </c>
      <c r="P273" s="242"/>
      <c r="Q273" s="293"/>
    </row>
    <row r="274" spans="1:17" ht="24" hidden="1" x14ac:dyDescent="0.25">
      <c r="A274" s="243">
        <v>7230</v>
      </c>
      <c r="B274" s="111" t="s">
        <v>283</v>
      </c>
      <c r="C274" s="112">
        <f t="shared" si="239"/>
        <v>0</v>
      </c>
      <c r="D274" s="238">
        <v>0</v>
      </c>
      <c r="E274" s="239"/>
      <c r="F274" s="120">
        <f t="shared" si="273"/>
        <v>0</v>
      </c>
      <c r="G274" s="240"/>
      <c r="H274" s="239"/>
      <c r="I274" s="241">
        <f t="shared" si="274"/>
        <v>0</v>
      </c>
      <c r="J274" s="238"/>
      <c r="K274" s="239"/>
      <c r="L274" s="120">
        <f t="shared" si="275"/>
        <v>0</v>
      </c>
      <c r="M274" s="240"/>
      <c r="N274" s="239"/>
      <c r="O274" s="241">
        <f t="shared" si="276"/>
        <v>0</v>
      </c>
      <c r="P274" s="242"/>
      <c r="Q274" s="2"/>
    </row>
    <row r="275" spans="1:17" ht="24" hidden="1" x14ac:dyDescent="0.25">
      <c r="A275" s="243">
        <v>7240</v>
      </c>
      <c r="B275" s="111" t="s">
        <v>284</v>
      </c>
      <c r="C275" s="112">
        <f t="shared" si="239"/>
        <v>0</v>
      </c>
      <c r="D275" s="244">
        <f>SUM(D276:D277)</f>
        <v>0</v>
      </c>
      <c r="E275" s="245">
        <f t="shared" ref="E275" si="277">SUM(E276:E277)</f>
        <v>0</v>
      </c>
      <c r="F275" s="120">
        <f>SUM(F276:F277)</f>
        <v>0</v>
      </c>
      <c r="G275" s="246">
        <f t="shared" ref="G275:O275" si="278">SUM(G276:G277)</f>
        <v>0</v>
      </c>
      <c r="H275" s="245">
        <f t="shared" si="278"/>
        <v>0</v>
      </c>
      <c r="I275" s="241">
        <f t="shared" si="278"/>
        <v>0</v>
      </c>
      <c r="J275" s="244">
        <f t="shared" si="278"/>
        <v>0</v>
      </c>
      <c r="K275" s="245">
        <f t="shared" si="278"/>
        <v>0</v>
      </c>
      <c r="L275" s="120">
        <f t="shared" si="278"/>
        <v>0</v>
      </c>
      <c r="M275" s="246">
        <f t="shared" si="278"/>
        <v>0</v>
      </c>
      <c r="N275" s="245">
        <f t="shared" si="278"/>
        <v>0</v>
      </c>
      <c r="O275" s="241">
        <f t="shared" si="278"/>
        <v>0</v>
      </c>
      <c r="P275" s="242"/>
      <c r="Q275" s="2"/>
    </row>
    <row r="276" spans="1:17" ht="36" hidden="1" x14ac:dyDescent="0.25">
      <c r="A276" s="62">
        <v>7245</v>
      </c>
      <c r="B276" s="111" t="s">
        <v>285</v>
      </c>
      <c r="C276" s="112">
        <f t="shared" si="239"/>
        <v>0</v>
      </c>
      <c r="D276" s="238">
        <v>0</v>
      </c>
      <c r="E276" s="239"/>
      <c r="F276" s="120">
        <f t="shared" ref="F276:F278" si="279">D276+E276</f>
        <v>0</v>
      </c>
      <c r="G276" s="240"/>
      <c r="H276" s="239"/>
      <c r="I276" s="241">
        <f t="shared" ref="I276:I278" si="280">G276+H276</f>
        <v>0</v>
      </c>
      <c r="J276" s="238"/>
      <c r="K276" s="239"/>
      <c r="L276" s="120">
        <f t="shared" ref="L276:L278" si="281">J276+K276</f>
        <v>0</v>
      </c>
      <c r="M276" s="240"/>
      <c r="N276" s="239"/>
      <c r="O276" s="241">
        <f t="shared" ref="O276:O278" si="282">M276+N276</f>
        <v>0</v>
      </c>
      <c r="P276" s="242"/>
      <c r="Q276" s="2"/>
    </row>
    <row r="277" spans="1:17" ht="72" hidden="1" x14ac:dyDescent="0.25">
      <c r="A277" s="62">
        <v>7246</v>
      </c>
      <c r="B277" s="111" t="s">
        <v>286</v>
      </c>
      <c r="C277" s="112">
        <f t="shared" si="239"/>
        <v>0</v>
      </c>
      <c r="D277" s="238">
        <v>0</v>
      </c>
      <c r="E277" s="239"/>
      <c r="F277" s="120">
        <f t="shared" si="279"/>
        <v>0</v>
      </c>
      <c r="G277" s="240"/>
      <c r="H277" s="239"/>
      <c r="I277" s="241">
        <f t="shared" si="280"/>
        <v>0</v>
      </c>
      <c r="J277" s="238"/>
      <c r="K277" s="239"/>
      <c r="L277" s="120">
        <f t="shared" si="281"/>
        <v>0</v>
      </c>
      <c r="M277" s="240"/>
      <c r="N277" s="239"/>
      <c r="O277" s="241">
        <f t="shared" si="282"/>
        <v>0</v>
      </c>
      <c r="P277" s="242"/>
      <c r="Q277" s="2"/>
    </row>
    <row r="278" spans="1:17" ht="24" hidden="1" x14ac:dyDescent="0.25">
      <c r="A278" s="282">
        <v>7260</v>
      </c>
      <c r="B278" s="99" t="s">
        <v>287</v>
      </c>
      <c r="C278" s="100">
        <f t="shared" si="239"/>
        <v>0</v>
      </c>
      <c r="D278" s="152">
        <v>0</v>
      </c>
      <c r="E278" s="150"/>
      <c r="F278" s="108">
        <f t="shared" si="279"/>
        <v>0</v>
      </c>
      <c r="G278" s="149"/>
      <c r="H278" s="150"/>
      <c r="I278" s="151">
        <f t="shared" si="280"/>
        <v>0</v>
      </c>
      <c r="J278" s="152"/>
      <c r="K278" s="150"/>
      <c r="L278" s="108">
        <f t="shared" si="281"/>
        <v>0</v>
      </c>
      <c r="M278" s="149"/>
      <c r="N278" s="150"/>
      <c r="O278" s="151">
        <f t="shared" si="282"/>
        <v>0</v>
      </c>
      <c r="P278" s="237"/>
      <c r="Q278" s="2"/>
    </row>
    <row r="279" spans="1:17" hidden="1" x14ac:dyDescent="0.25">
      <c r="A279" s="154">
        <v>7700</v>
      </c>
      <c r="B279" s="295" t="s">
        <v>288</v>
      </c>
      <c r="C279" s="296">
        <f t="shared" si="239"/>
        <v>0</v>
      </c>
      <c r="D279" s="297">
        <f>D280</f>
        <v>0</v>
      </c>
      <c r="E279" s="298">
        <f t="shared" ref="E279:O279" si="283">E280</f>
        <v>0</v>
      </c>
      <c r="F279" s="299">
        <f t="shared" si="283"/>
        <v>0</v>
      </c>
      <c r="G279" s="300">
        <f t="shared" si="283"/>
        <v>0</v>
      </c>
      <c r="H279" s="298">
        <f t="shared" si="283"/>
        <v>0</v>
      </c>
      <c r="I279" s="301">
        <f t="shared" si="283"/>
        <v>0</v>
      </c>
      <c r="J279" s="297">
        <f t="shared" si="283"/>
        <v>0</v>
      </c>
      <c r="K279" s="298">
        <f t="shared" si="283"/>
        <v>0</v>
      </c>
      <c r="L279" s="299">
        <f t="shared" si="283"/>
        <v>0</v>
      </c>
      <c r="M279" s="300">
        <f t="shared" si="283"/>
        <v>0</v>
      </c>
      <c r="N279" s="298">
        <f t="shared" si="283"/>
        <v>0</v>
      </c>
      <c r="O279" s="301">
        <f t="shared" si="283"/>
        <v>0</v>
      </c>
      <c r="P279" s="254"/>
      <c r="Q279" s="2"/>
    </row>
    <row r="280" spans="1:17" hidden="1" x14ac:dyDescent="0.25">
      <c r="A280" s="230">
        <v>7720</v>
      </c>
      <c r="B280" s="99" t="s">
        <v>289</v>
      </c>
      <c r="C280" s="125">
        <f t="shared" si="239"/>
        <v>0</v>
      </c>
      <c r="D280" s="147">
        <v>0</v>
      </c>
      <c r="E280" s="148"/>
      <c r="F280" s="133">
        <f>D280+E280</f>
        <v>0</v>
      </c>
      <c r="G280" s="302"/>
      <c r="H280" s="148"/>
      <c r="I280" s="258">
        <f>G280+H280</f>
        <v>0</v>
      </c>
      <c r="J280" s="147"/>
      <c r="K280" s="148"/>
      <c r="L280" s="133">
        <f>J280+K280</f>
        <v>0</v>
      </c>
      <c r="M280" s="302"/>
      <c r="N280" s="148"/>
      <c r="O280" s="258">
        <f>M280+N280</f>
        <v>0</v>
      </c>
      <c r="P280" s="259"/>
      <c r="Q280" s="2"/>
    </row>
    <row r="281" spans="1:17" hidden="1" x14ac:dyDescent="0.25">
      <c r="A281" s="255"/>
      <c r="B281" s="111" t="s">
        <v>290</v>
      </c>
      <c r="C281" s="112">
        <f t="shared" si="239"/>
        <v>0</v>
      </c>
      <c r="D281" s="244">
        <f>SUM(D282:D283)</f>
        <v>0</v>
      </c>
      <c r="E281" s="245">
        <f t="shared" ref="E281" si="284">SUM(E282:E283)</f>
        <v>0</v>
      </c>
      <c r="F281" s="120">
        <f>SUM(F282:F283)</f>
        <v>0</v>
      </c>
      <c r="G281" s="246">
        <f t="shared" ref="G281:O281" si="285">SUM(G282:G283)</f>
        <v>0</v>
      </c>
      <c r="H281" s="245">
        <f t="shared" si="285"/>
        <v>0</v>
      </c>
      <c r="I281" s="241">
        <f t="shared" si="285"/>
        <v>0</v>
      </c>
      <c r="J281" s="244">
        <f t="shared" si="285"/>
        <v>0</v>
      </c>
      <c r="K281" s="245">
        <f t="shared" si="285"/>
        <v>0</v>
      </c>
      <c r="L281" s="120">
        <f t="shared" si="285"/>
        <v>0</v>
      </c>
      <c r="M281" s="246">
        <f t="shared" si="285"/>
        <v>0</v>
      </c>
      <c r="N281" s="245">
        <f t="shared" si="285"/>
        <v>0</v>
      </c>
      <c r="O281" s="241">
        <f t="shared" si="285"/>
        <v>0</v>
      </c>
      <c r="P281" s="242"/>
      <c r="Q281" s="2"/>
    </row>
    <row r="282" spans="1:17" hidden="1" x14ac:dyDescent="0.25">
      <c r="A282" s="255" t="s">
        <v>291</v>
      </c>
      <c r="B282" s="62" t="s">
        <v>292</v>
      </c>
      <c r="C282" s="112">
        <f t="shared" si="239"/>
        <v>0</v>
      </c>
      <c r="D282" s="238"/>
      <c r="E282" s="239"/>
      <c r="F282" s="120">
        <f>E282+D282</f>
        <v>0</v>
      </c>
      <c r="G282" s="240"/>
      <c r="H282" s="239"/>
      <c r="I282" s="241">
        <f>H282+G282</f>
        <v>0</v>
      </c>
      <c r="J282" s="238"/>
      <c r="K282" s="239"/>
      <c r="L282" s="120">
        <f>K282+J282</f>
        <v>0</v>
      </c>
      <c r="M282" s="240"/>
      <c r="N282" s="239"/>
      <c r="O282" s="241">
        <f>N282+M282</f>
        <v>0</v>
      </c>
      <c r="P282" s="242"/>
      <c r="Q282" s="2"/>
    </row>
    <row r="283" spans="1:17" hidden="1" x14ac:dyDescent="0.25">
      <c r="A283" s="255" t="s">
        <v>293</v>
      </c>
      <c r="B283" s="303" t="s">
        <v>294</v>
      </c>
      <c r="C283" s="100">
        <f t="shared" si="239"/>
        <v>0</v>
      </c>
      <c r="D283" s="152"/>
      <c r="E283" s="150"/>
      <c r="F283" s="108">
        <f>E283+D283</f>
        <v>0</v>
      </c>
      <c r="G283" s="149"/>
      <c r="H283" s="150"/>
      <c r="I283" s="151">
        <f>H283+G283</f>
        <v>0</v>
      </c>
      <c r="J283" s="152"/>
      <c r="K283" s="150"/>
      <c r="L283" s="108">
        <f>K283+J283</f>
        <v>0</v>
      </c>
      <c r="M283" s="149"/>
      <c r="N283" s="150"/>
      <c r="O283" s="151">
        <f>N283+M283</f>
        <v>0</v>
      </c>
      <c r="P283" s="237"/>
      <c r="Q283" s="2"/>
    </row>
    <row r="284" spans="1:17" ht="12.75" thickBot="1" x14ac:dyDescent="0.3">
      <c r="A284" s="304"/>
      <c r="B284" s="304" t="s">
        <v>295</v>
      </c>
      <c r="C284" s="305">
        <f t="shared" si="239"/>
        <v>885407</v>
      </c>
      <c r="D284" s="306">
        <f>SUM(D281,D268,D229,D194,D186,D172,D74,D52)</f>
        <v>857802</v>
      </c>
      <c r="E284" s="310">
        <f t="shared" ref="E284:O284" si="286">SUM(E281,E268,E229,E194,E186,E172,E74,E52)</f>
        <v>27605</v>
      </c>
      <c r="F284" s="369">
        <f t="shared" si="286"/>
        <v>885407</v>
      </c>
      <c r="G284" s="309">
        <f t="shared" si="286"/>
        <v>0</v>
      </c>
      <c r="H284" s="310">
        <f t="shared" si="286"/>
        <v>0</v>
      </c>
      <c r="I284" s="369">
        <f t="shared" si="286"/>
        <v>0</v>
      </c>
      <c r="J284" s="306">
        <f t="shared" si="286"/>
        <v>0</v>
      </c>
      <c r="K284" s="307">
        <f t="shared" si="286"/>
        <v>0</v>
      </c>
      <c r="L284" s="308">
        <f t="shared" si="286"/>
        <v>0</v>
      </c>
      <c r="M284" s="309">
        <f t="shared" si="286"/>
        <v>0</v>
      </c>
      <c r="N284" s="307">
        <f t="shared" si="286"/>
        <v>0</v>
      </c>
      <c r="O284" s="310">
        <f t="shared" si="286"/>
        <v>0</v>
      </c>
      <c r="P284" s="311"/>
      <c r="Q284" s="2"/>
    </row>
    <row r="285" spans="1:17" s="33" customFormat="1" ht="13.5" hidden="1" thickTop="1" thickBot="1" x14ac:dyDescent="0.3">
      <c r="A285" s="713" t="s">
        <v>296</v>
      </c>
      <c r="B285" s="714"/>
      <c r="C285" s="312">
        <f t="shared" si="239"/>
        <v>0</v>
      </c>
      <c r="D285" s="313">
        <f>SUM(D24,D25,D41,D42)-D50</f>
        <v>0</v>
      </c>
      <c r="E285" s="314">
        <f t="shared" ref="E285:F285" si="287">SUM(E24,E25,E41,E42)-E50</f>
        <v>0</v>
      </c>
      <c r="F285" s="315">
        <f t="shared" si="287"/>
        <v>0</v>
      </c>
      <c r="G285" s="316">
        <f>SUM(G24,G42)-G50</f>
        <v>0</v>
      </c>
      <c r="H285" s="314">
        <f t="shared" ref="H285:I285" si="288">SUM(H24,H42)-H50</f>
        <v>0</v>
      </c>
      <c r="I285" s="317">
        <f t="shared" si="288"/>
        <v>0</v>
      </c>
      <c r="J285" s="313">
        <f>SUM(J26,J42)-J50</f>
        <v>0</v>
      </c>
      <c r="K285" s="314">
        <f t="shared" ref="K285:L285" si="289">SUM(K26,K42)-K50</f>
        <v>0</v>
      </c>
      <c r="L285" s="315">
        <f t="shared" si="289"/>
        <v>0</v>
      </c>
      <c r="M285" s="316">
        <f>SUM(M44)-M50</f>
        <v>0</v>
      </c>
      <c r="N285" s="314">
        <f t="shared" ref="N285:O285" si="290">SUM(N44)-N50</f>
        <v>0</v>
      </c>
      <c r="O285" s="317">
        <f t="shared" si="290"/>
        <v>0</v>
      </c>
      <c r="P285" s="318"/>
      <c r="Q285" s="26"/>
    </row>
    <row r="286" spans="1:17" s="33" customFormat="1" ht="12.75" hidden="1" thickTop="1" x14ac:dyDescent="0.25">
      <c r="A286" s="715" t="s">
        <v>297</v>
      </c>
      <c r="B286" s="716"/>
      <c r="C286" s="319">
        <f t="shared" si="239"/>
        <v>0</v>
      </c>
      <c r="D286" s="320">
        <f>SUM(D287,D288)-D295+D296</f>
        <v>0</v>
      </c>
      <c r="E286" s="321">
        <f t="shared" ref="E286:O286" si="291">SUM(E287,E288)-E295+E296</f>
        <v>0</v>
      </c>
      <c r="F286" s="322">
        <f t="shared" si="291"/>
        <v>0</v>
      </c>
      <c r="G286" s="323">
        <f t="shared" si="291"/>
        <v>0</v>
      </c>
      <c r="H286" s="321">
        <f t="shared" si="291"/>
        <v>0</v>
      </c>
      <c r="I286" s="324">
        <f t="shared" si="291"/>
        <v>0</v>
      </c>
      <c r="J286" s="320">
        <f t="shared" si="291"/>
        <v>0</v>
      </c>
      <c r="K286" s="321">
        <f t="shared" si="291"/>
        <v>0</v>
      </c>
      <c r="L286" s="322">
        <f t="shared" si="291"/>
        <v>0</v>
      </c>
      <c r="M286" s="323">
        <f t="shared" si="291"/>
        <v>0</v>
      </c>
      <c r="N286" s="321">
        <f t="shared" si="291"/>
        <v>0</v>
      </c>
      <c r="O286" s="324">
        <f t="shared" si="291"/>
        <v>0</v>
      </c>
      <c r="P286" s="325"/>
      <c r="Q286" s="26"/>
    </row>
    <row r="287" spans="1:17" s="33" customFormat="1" ht="13.5" hidden="1" thickTop="1" thickBot="1" x14ac:dyDescent="0.3">
      <c r="A287" s="193" t="s">
        <v>298</v>
      </c>
      <c r="B287" s="193" t="s">
        <v>299</v>
      </c>
      <c r="C287" s="194">
        <f t="shared" si="239"/>
        <v>0</v>
      </c>
      <c r="D287" s="195">
        <f>D21-D281</f>
        <v>0</v>
      </c>
      <c r="E287" s="196">
        <f t="shared" ref="E287:O287" si="292">E21-E281</f>
        <v>0</v>
      </c>
      <c r="F287" s="197">
        <f t="shared" si="292"/>
        <v>0</v>
      </c>
      <c r="G287" s="198">
        <f t="shared" si="292"/>
        <v>0</v>
      </c>
      <c r="H287" s="196">
        <f t="shared" si="292"/>
        <v>0</v>
      </c>
      <c r="I287" s="199">
        <f t="shared" si="292"/>
        <v>0</v>
      </c>
      <c r="J287" s="195">
        <f t="shared" si="292"/>
        <v>0</v>
      </c>
      <c r="K287" s="196">
        <f t="shared" si="292"/>
        <v>0</v>
      </c>
      <c r="L287" s="197">
        <f t="shared" si="292"/>
        <v>0</v>
      </c>
      <c r="M287" s="198">
        <f t="shared" si="292"/>
        <v>0</v>
      </c>
      <c r="N287" s="196">
        <f t="shared" si="292"/>
        <v>0</v>
      </c>
      <c r="O287" s="199">
        <f t="shared" si="292"/>
        <v>0</v>
      </c>
      <c r="P287" s="200"/>
      <c r="Q287" s="26"/>
    </row>
    <row r="288" spans="1:17" s="33" customFormat="1" ht="12.75" hidden="1" thickTop="1" x14ac:dyDescent="0.25">
      <c r="A288" s="326" t="s">
        <v>300</v>
      </c>
      <c r="B288" s="326" t="s">
        <v>301</v>
      </c>
      <c r="C288" s="319">
        <f t="shared" si="239"/>
        <v>0</v>
      </c>
      <c r="D288" s="320">
        <f>SUM(D289,D291,D293)-SUM(D290,D292,D294)</f>
        <v>0</v>
      </c>
      <c r="E288" s="321">
        <f t="shared" ref="E288:O288" si="293">SUM(E289,E291,E293)-SUM(E290,E292,E294)</f>
        <v>0</v>
      </c>
      <c r="F288" s="322">
        <f t="shared" si="293"/>
        <v>0</v>
      </c>
      <c r="G288" s="323">
        <f t="shared" si="293"/>
        <v>0</v>
      </c>
      <c r="H288" s="321">
        <f t="shared" si="293"/>
        <v>0</v>
      </c>
      <c r="I288" s="324">
        <f t="shared" si="293"/>
        <v>0</v>
      </c>
      <c r="J288" s="320">
        <f t="shared" si="293"/>
        <v>0</v>
      </c>
      <c r="K288" s="321">
        <f t="shared" si="293"/>
        <v>0</v>
      </c>
      <c r="L288" s="322">
        <f t="shared" si="293"/>
        <v>0</v>
      </c>
      <c r="M288" s="323">
        <f t="shared" si="293"/>
        <v>0</v>
      </c>
      <c r="N288" s="321">
        <f t="shared" si="293"/>
        <v>0</v>
      </c>
      <c r="O288" s="324">
        <f t="shared" si="293"/>
        <v>0</v>
      </c>
      <c r="P288" s="325"/>
      <c r="Q288" s="26"/>
    </row>
    <row r="289" spans="1:17" ht="12.75" hidden="1" thickTop="1" x14ac:dyDescent="0.25">
      <c r="A289" s="327" t="s">
        <v>302</v>
      </c>
      <c r="B289" s="175" t="s">
        <v>303</v>
      </c>
      <c r="C289" s="125">
        <f t="shared" si="239"/>
        <v>0</v>
      </c>
      <c r="D289" s="147"/>
      <c r="E289" s="148"/>
      <c r="F289" s="133">
        <f t="shared" ref="F289:F296" si="294">E289+D289</f>
        <v>0</v>
      </c>
      <c r="G289" s="302"/>
      <c r="H289" s="148"/>
      <c r="I289" s="258">
        <f t="shared" ref="I289:I296" si="295">H289+G289</f>
        <v>0</v>
      </c>
      <c r="J289" s="147"/>
      <c r="K289" s="148"/>
      <c r="L289" s="133">
        <f t="shared" ref="L289:L296" si="296">K289+J289</f>
        <v>0</v>
      </c>
      <c r="M289" s="302"/>
      <c r="N289" s="148"/>
      <c r="O289" s="258">
        <f t="shared" ref="O289:O296" si="297">N289+M289</f>
        <v>0</v>
      </c>
      <c r="P289" s="259"/>
      <c r="Q289" s="2"/>
    </row>
    <row r="290" spans="1:17" ht="12.75" hidden="1" thickTop="1" x14ac:dyDescent="0.25">
      <c r="A290" s="255" t="s">
        <v>304</v>
      </c>
      <c r="B290" s="61" t="s">
        <v>305</v>
      </c>
      <c r="C290" s="112">
        <f t="shared" si="239"/>
        <v>0</v>
      </c>
      <c r="D290" s="238"/>
      <c r="E290" s="239"/>
      <c r="F290" s="120">
        <f t="shared" si="294"/>
        <v>0</v>
      </c>
      <c r="G290" s="240"/>
      <c r="H290" s="239"/>
      <c r="I290" s="241">
        <f t="shared" si="295"/>
        <v>0</v>
      </c>
      <c r="J290" s="238"/>
      <c r="K290" s="239"/>
      <c r="L290" s="120">
        <f t="shared" si="296"/>
        <v>0</v>
      </c>
      <c r="M290" s="240"/>
      <c r="N290" s="239"/>
      <c r="O290" s="241">
        <f t="shared" si="297"/>
        <v>0</v>
      </c>
      <c r="P290" s="242"/>
      <c r="Q290" s="2"/>
    </row>
    <row r="291" spans="1:17" ht="12.75" hidden="1" thickTop="1" x14ac:dyDescent="0.25">
      <c r="A291" s="255" t="s">
        <v>306</v>
      </c>
      <c r="B291" s="61" t="s">
        <v>307</v>
      </c>
      <c r="C291" s="112">
        <f t="shared" si="239"/>
        <v>0</v>
      </c>
      <c r="D291" s="238"/>
      <c r="E291" s="239"/>
      <c r="F291" s="120">
        <f t="shared" si="294"/>
        <v>0</v>
      </c>
      <c r="G291" s="240"/>
      <c r="H291" s="239"/>
      <c r="I291" s="241">
        <f t="shared" si="295"/>
        <v>0</v>
      </c>
      <c r="J291" s="238"/>
      <c r="K291" s="239"/>
      <c r="L291" s="120">
        <f t="shared" si="296"/>
        <v>0</v>
      </c>
      <c r="M291" s="240"/>
      <c r="N291" s="239"/>
      <c r="O291" s="241">
        <f t="shared" si="297"/>
        <v>0</v>
      </c>
      <c r="P291" s="242"/>
      <c r="Q291" s="2"/>
    </row>
    <row r="292" spans="1:17" ht="12.75" hidden="1" thickTop="1" x14ac:dyDescent="0.25">
      <c r="A292" s="255" t="s">
        <v>308</v>
      </c>
      <c r="B292" s="61" t="s">
        <v>309</v>
      </c>
      <c r="C292" s="112">
        <f>SUM(F292,I292,L292,O292)</f>
        <v>0</v>
      </c>
      <c r="D292" s="238"/>
      <c r="E292" s="239"/>
      <c r="F292" s="120">
        <f t="shared" si="294"/>
        <v>0</v>
      </c>
      <c r="G292" s="240"/>
      <c r="H292" s="239"/>
      <c r="I292" s="241">
        <f t="shared" si="295"/>
        <v>0</v>
      </c>
      <c r="J292" s="238"/>
      <c r="K292" s="239"/>
      <c r="L292" s="120">
        <f t="shared" si="296"/>
        <v>0</v>
      </c>
      <c r="M292" s="240"/>
      <c r="N292" s="239"/>
      <c r="O292" s="241">
        <f t="shared" si="297"/>
        <v>0</v>
      </c>
      <c r="P292" s="242"/>
      <c r="Q292" s="2"/>
    </row>
    <row r="293" spans="1:17" ht="12.75" hidden="1" thickTop="1" x14ac:dyDescent="0.25">
      <c r="A293" s="255" t="s">
        <v>310</v>
      </c>
      <c r="B293" s="61" t="s">
        <v>311</v>
      </c>
      <c r="C293" s="112">
        <f t="shared" si="239"/>
        <v>0</v>
      </c>
      <c r="D293" s="238"/>
      <c r="E293" s="239"/>
      <c r="F293" s="120">
        <f t="shared" si="294"/>
        <v>0</v>
      </c>
      <c r="G293" s="240"/>
      <c r="H293" s="239"/>
      <c r="I293" s="241">
        <f t="shared" si="295"/>
        <v>0</v>
      </c>
      <c r="J293" s="238"/>
      <c r="K293" s="239"/>
      <c r="L293" s="120">
        <f t="shared" si="296"/>
        <v>0</v>
      </c>
      <c r="M293" s="240"/>
      <c r="N293" s="239"/>
      <c r="O293" s="241">
        <f t="shared" si="297"/>
        <v>0</v>
      </c>
      <c r="P293" s="242"/>
      <c r="Q293" s="2"/>
    </row>
    <row r="294" spans="1:17" ht="12.75" hidden="1" thickTop="1" x14ac:dyDescent="0.25">
      <c r="A294" s="328" t="s">
        <v>312</v>
      </c>
      <c r="B294" s="329" t="s">
        <v>313</v>
      </c>
      <c r="C294" s="264">
        <f t="shared" si="239"/>
        <v>0</v>
      </c>
      <c r="D294" s="268"/>
      <c r="E294" s="269"/>
      <c r="F294" s="270">
        <f t="shared" si="294"/>
        <v>0</v>
      </c>
      <c r="G294" s="271"/>
      <c r="H294" s="269"/>
      <c r="I294" s="265">
        <f t="shared" si="295"/>
        <v>0</v>
      </c>
      <c r="J294" s="268"/>
      <c r="K294" s="269"/>
      <c r="L294" s="270">
        <f t="shared" si="296"/>
        <v>0</v>
      </c>
      <c r="M294" s="271"/>
      <c r="N294" s="269"/>
      <c r="O294" s="265">
        <f t="shared" si="297"/>
        <v>0</v>
      </c>
      <c r="P294" s="266"/>
      <c r="Q294" s="2"/>
    </row>
    <row r="295" spans="1:17" s="33" customFormat="1" ht="13.5" hidden="1" thickTop="1" thickBot="1" x14ac:dyDescent="0.3">
      <c r="A295" s="330" t="s">
        <v>314</v>
      </c>
      <c r="B295" s="330" t="s">
        <v>315</v>
      </c>
      <c r="C295" s="312">
        <f t="shared" si="239"/>
        <v>0</v>
      </c>
      <c r="D295" s="331"/>
      <c r="E295" s="332"/>
      <c r="F295" s="315">
        <f t="shared" si="294"/>
        <v>0</v>
      </c>
      <c r="G295" s="333"/>
      <c r="H295" s="332"/>
      <c r="I295" s="317">
        <f t="shared" si="295"/>
        <v>0</v>
      </c>
      <c r="J295" s="331"/>
      <c r="K295" s="332"/>
      <c r="L295" s="315">
        <f t="shared" si="296"/>
        <v>0</v>
      </c>
      <c r="M295" s="333"/>
      <c r="N295" s="332"/>
      <c r="O295" s="317">
        <f t="shared" si="297"/>
        <v>0</v>
      </c>
      <c r="P295" s="318"/>
      <c r="Q295" s="26"/>
    </row>
    <row r="296" spans="1:17" s="33" customFormat="1" ht="36.75" hidden="1" thickTop="1" x14ac:dyDescent="0.25">
      <c r="A296" s="326" t="s">
        <v>316</v>
      </c>
      <c r="B296" s="334" t="s">
        <v>317</v>
      </c>
      <c r="C296" s="319">
        <f>SUM(F296,I296,L296,O296)</f>
        <v>0</v>
      </c>
      <c r="D296" s="335"/>
      <c r="E296" s="336"/>
      <c r="F296" s="97">
        <f t="shared" si="294"/>
        <v>0</v>
      </c>
      <c r="G296" s="257"/>
      <c r="H296" s="86"/>
      <c r="I296" s="228">
        <f t="shared" si="295"/>
        <v>0</v>
      </c>
      <c r="J296" s="85"/>
      <c r="K296" s="86"/>
      <c r="L296" s="97">
        <f t="shared" si="296"/>
        <v>0</v>
      </c>
      <c r="M296" s="257"/>
      <c r="N296" s="86"/>
      <c r="O296" s="228">
        <f t="shared" si="297"/>
        <v>0</v>
      </c>
      <c r="P296" s="249"/>
      <c r="Q296" s="26"/>
    </row>
    <row r="297" spans="1:17" ht="29.25" hidden="1" customHeight="1" x14ac:dyDescent="0.25">
      <c r="A297" s="340"/>
      <c r="B297" s="341"/>
      <c r="C297" s="341"/>
      <c r="D297" s="341"/>
      <c r="E297" s="341"/>
      <c r="F297" s="341"/>
      <c r="G297" s="341"/>
      <c r="H297" s="341"/>
      <c r="I297" s="341"/>
      <c r="J297" s="341"/>
      <c r="K297" s="341"/>
      <c r="L297" s="341"/>
      <c r="M297" s="341"/>
      <c r="N297" s="341"/>
      <c r="O297" s="341"/>
      <c r="P297" s="342"/>
      <c r="Q297" s="2"/>
    </row>
    <row r="298" spans="1:17" ht="12.75" hidden="1" thickTop="1" x14ac:dyDescent="0.25">
      <c r="A298" s="340"/>
      <c r="B298" s="341"/>
      <c r="C298" s="341"/>
      <c r="D298" s="341"/>
      <c r="E298" s="341"/>
      <c r="F298" s="341"/>
      <c r="G298" s="341"/>
      <c r="H298" s="341"/>
      <c r="I298" s="341"/>
      <c r="J298" s="341"/>
      <c r="K298" s="341"/>
      <c r="L298" s="341"/>
      <c r="M298" s="341"/>
      <c r="N298" s="341"/>
      <c r="O298" s="341"/>
      <c r="P298" s="342"/>
      <c r="Q298" s="2"/>
    </row>
    <row r="299" spans="1:17" ht="12.75" hidden="1" thickTop="1" x14ac:dyDescent="0.25">
      <c r="A299" s="340"/>
      <c r="B299" s="341"/>
      <c r="C299" s="341"/>
      <c r="D299" s="341"/>
      <c r="E299" s="341"/>
      <c r="F299" s="341"/>
      <c r="G299" s="341"/>
      <c r="H299" s="341"/>
      <c r="I299" s="341"/>
      <c r="J299" s="341"/>
      <c r="K299" s="341"/>
      <c r="L299" s="341"/>
      <c r="M299" s="341"/>
      <c r="N299" s="341"/>
      <c r="O299" s="341"/>
      <c r="P299" s="342"/>
      <c r="Q299" s="2"/>
    </row>
    <row r="300" spans="1:17" ht="12.75" hidden="1" customHeight="1" x14ac:dyDescent="0.25">
      <c r="A300" s="340"/>
      <c r="B300" s="343"/>
      <c r="C300" s="341"/>
      <c r="D300" s="341"/>
      <c r="E300" s="341"/>
      <c r="F300" s="341"/>
      <c r="G300" s="341"/>
      <c r="H300" s="341"/>
      <c r="I300" s="341"/>
      <c r="J300" s="341"/>
      <c r="K300" s="341"/>
      <c r="L300" s="341"/>
      <c r="M300" s="341"/>
      <c r="N300" s="341"/>
      <c r="O300" s="341"/>
      <c r="P300" s="342"/>
      <c r="Q300" s="2"/>
    </row>
    <row r="301" spans="1:17" ht="12.75" hidden="1" thickTop="1" x14ac:dyDescent="0.25">
      <c r="A301" s="340"/>
      <c r="B301" s="341"/>
      <c r="C301" s="341"/>
      <c r="D301" s="341"/>
      <c r="E301" s="341"/>
      <c r="F301" s="341"/>
      <c r="G301" s="341"/>
      <c r="H301" s="341"/>
      <c r="I301" s="341"/>
      <c r="J301" s="341"/>
      <c r="K301" s="341"/>
      <c r="L301" s="341"/>
      <c r="M301" s="341"/>
      <c r="N301" s="341"/>
      <c r="O301" s="341"/>
      <c r="P301" s="342"/>
      <c r="Q301" s="2"/>
    </row>
    <row r="302" spans="1:17" ht="12.75" hidden="1" thickTop="1" x14ac:dyDescent="0.25">
      <c r="A302" s="340"/>
      <c r="B302" s="343"/>
      <c r="C302" s="341"/>
      <c r="D302" s="341"/>
      <c r="E302" s="341"/>
      <c r="F302" s="341"/>
      <c r="G302" s="341"/>
      <c r="H302" s="341"/>
      <c r="I302" s="341"/>
      <c r="J302" s="341"/>
      <c r="K302" s="341"/>
      <c r="L302" s="341"/>
      <c r="M302" s="341"/>
      <c r="N302" s="341"/>
      <c r="O302" s="341"/>
      <c r="P302" s="342"/>
      <c r="Q302" s="2"/>
    </row>
    <row r="303" spans="1:17" ht="12.75" thickTop="1" x14ac:dyDescent="0.25">
      <c r="A303" s="1"/>
      <c r="B303" s="1"/>
      <c r="C303" s="1"/>
      <c r="D303" s="1"/>
      <c r="E303" s="1"/>
      <c r="F303" s="1"/>
      <c r="G303" s="1"/>
      <c r="H303" s="1"/>
      <c r="I303" s="1"/>
      <c r="J303" s="1"/>
      <c r="K303" s="1"/>
      <c r="L303" s="1"/>
      <c r="M303" s="1"/>
      <c r="N303" s="1"/>
      <c r="O303" s="1"/>
    </row>
    <row r="304" spans="1:17" x14ac:dyDescent="0.25">
      <c r="A304" s="1"/>
      <c r="B304" s="1"/>
      <c r="C304" s="1"/>
      <c r="D304" s="1"/>
      <c r="E304" s="1"/>
      <c r="F304" s="1"/>
      <c r="G304" s="1"/>
      <c r="H304" s="1"/>
      <c r="I304" s="1"/>
      <c r="J304" s="1"/>
      <c r="K304" s="1"/>
      <c r="L304" s="1"/>
      <c r="M304" s="1"/>
      <c r="N304" s="1"/>
      <c r="O304" s="1"/>
    </row>
    <row r="305" spans="1:15" x14ac:dyDescent="0.25">
      <c r="A305" s="1"/>
      <c r="B305" s="1"/>
      <c r="C305" s="1"/>
      <c r="D305" s="1"/>
      <c r="E305" s="1"/>
      <c r="F305" s="1"/>
      <c r="G305" s="1"/>
      <c r="H305" s="1"/>
      <c r="I305" s="1"/>
      <c r="J305" s="1"/>
      <c r="K305" s="1"/>
      <c r="L305" s="1"/>
      <c r="M305" s="1"/>
      <c r="N305" s="1"/>
      <c r="O305" s="1"/>
    </row>
    <row r="306" spans="1:15" x14ac:dyDescent="0.25">
      <c r="A306" s="1"/>
      <c r="B306" s="1"/>
      <c r="C306" s="1"/>
      <c r="D306" s="1"/>
      <c r="E306" s="1"/>
      <c r="F306" s="1"/>
      <c r="G306" s="1"/>
      <c r="H306" s="1"/>
      <c r="I306" s="1"/>
      <c r="J306" s="1"/>
      <c r="K306" s="1"/>
      <c r="L306" s="1"/>
      <c r="M306" s="1"/>
      <c r="N306" s="1"/>
      <c r="O306" s="1"/>
    </row>
    <row r="307" spans="1:15" x14ac:dyDescent="0.25">
      <c r="A307" s="1"/>
      <c r="B307" s="1"/>
      <c r="C307" s="1"/>
      <c r="D307" s="1"/>
      <c r="E307" s="1"/>
      <c r="F307" s="1"/>
      <c r="G307" s="1"/>
      <c r="H307" s="1"/>
      <c r="I307" s="1"/>
      <c r="J307" s="1"/>
      <c r="K307" s="1"/>
      <c r="L307" s="1"/>
      <c r="M307" s="1"/>
      <c r="N307" s="1"/>
      <c r="O307" s="1"/>
    </row>
    <row r="308" spans="1:15" x14ac:dyDescent="0.25">
      <c r="A308" s="1"/>
      <c r="B308" s="1"/>
      <c r="C308" s="1"/>
      <c r="D308" s="1"/>
      <c r="E308" s="1"/>
      <c r="F308" s="1"/>
      <c r="G308" s="1"/>
      <c r="H308" s="1"/>
      <c r="I308" s="1"/>
      <c r="J308" s="1"/>
      <c r="K308" s="1"/>
      <c r="L308" s="1"/>
      <c r="M308" s="1"/>
      <c r="N308" s="1"/>
      <c r="O308" s="1"/>
    </row>
    <row r="309" spans="1:15" x14ac:dyDescent="0.25">
      <c r="A309" s="1"/>
      <c r="B309" s="1"/>
      <c r="C309" s="1"/>
      <c r="D309" s="1"/>
      <c r="E309" s="1"/>
      <c r="F309" s="1"/>
      <c r="G309" s="1"/>
      <c r="H309" s="1"/>
      <c r="I309" s="1"/>
      <c r="J309" s="1"/>
      <c r="K309" s="1"/>
      <c r="L309" s="1"/>
      <c r="M309" s="1"/>
      <c r="N309" s="1"/>
      <c r="O309" s="1"/>
    </row>
    <row r="310" spans="1:15" x14ac:dyDescent="0.25">
      <c r="A310" s="1"/>
      <c r="B310" s="1"/>
      <c r="C310" s="1"/>
      <c r="D310" s="1"/>
      <c r="E310" s="1"/>
      <c r="F310" s="1"/>
      <c r="G310" s="1"/>
      <c r="H310" s="1"/>
      <c r="I310" s="1"/>
      <c r="J310" s="1"/>
      <c r="K310" s="1"/>
      <c r="L310" s="1"/>
      <c r="M310" s="1"/>
      <c r="N310" s="1"/>
      <c r="O310" s="1"/>
    </row>
    <row r="311" spans="1:15" x14ac:dyDescent="0.25">
      <c r="A311" s="1"/>
      <c r="B311" s="1"/>
      <c r="C311" s="1"/>
      <c r="D311" s="1"/>
      <c r="E311" s="1"/>
      <c r="F311" s="1"/>
      <c r="G311" s="1"/>
      <c r="H311" s="1"/>
      <c r="I311" s="1"/>
      <c r="J311" s="1"/>
      <c r="K311" s="1"/>
      <c r="L311" s="1"/>
      <c r="M311" s="1"/>
      <c r="N311" s="1"/>
      <c r="O311" s="1"/>
    </row>
    <row r="312" spans="1:15" x14ac:dyDescent="0.25">
      <c r="A312" s="1"/>
      <c r="B312" s="1"/>
      <c r="C312" s="1"/>
      <c r="D312" s="1"/>
      <c r="E312" s="1"/>
      <c r="F312" s="1"/>
      <c r="G312" s="1"/>
      <c r="H312" s="1"/>
      <c r="I312" s="1"/>
      <c r="J312" s="1"/>
      <c r="K312" s="1"/>
      <c r="L312" s="1"/>
      <c r="M312" s="1"/>
      <c r="N312" s="1"/>
      <c r="O312" s="1"/>
    </row>
    <row r="313" spans="1:15" x14ac:dyDescent="0.25">
      <c r="A313" s="1"/>
      <c r="B313" s="1"/>
      <c r="C313" s="1"/>
      <c r="D313" s="1"/>
      <c r="E313" s="1"/>
      <c r="F313" s="1"/>
      <c r="G313" s="1"/>
      <c r="H313" s="1"/>
      <c r="I313" s="1"/>
      <c r="J313" s="1"/>
      <c r="K313" s="1"/>
      <c r="L313" s="1"/>
      <c r="M313" s="1"/>
      <c r="N313" s="1"/>
      <c r="O313" s="1"/>
    </row>
    <row r="314" spans="1:15" x14ac:dyDescent="0.25">
      <c r="A314" s="1"/>
      <c r="B314" s="1"/>
      <c r="C314" s="1"/>
      <c r="D314" s="1"/>
      <c r="E314" s="1"/>
      <c r="F314" s="1"/>
      <c r="G314" s="1"/>
      <c r="H314" s="1"/>
      <c r="I314" s="1"/>
      <c r="J314" s="1"/>
      <c r="K314" s="1"/>
      <c r="L314" s="1"/>
      <c r="M314" s="1"/>
      <c r="N314" s="1"/>
      <c r="O314" s="1"/>
    </row>
    <row r="315" spans="1:15" x14ac:dyDescent="0.25">
      <c r="A315" s="1"/>
      <c r="B315" s="1"/>
      <c r="C315" s="1"/>
      <c r="D315" s="1"/>
      <c r="E315" s="1"/>
      <c r="F315" s="1"/>
      <c r="G315" s="1"/>
      <c r="H315" s="1"/>
      <c r="I315" s="1"/>
      <c r="J315" s="1"/>
      <c r="K315" s="1"/>
      <c r="L315" s="1"/>
      <c r="M315" s="1"/>
      <c r="N315" s="1"/>
      <c r="O315" s="1"/>
    </row>
    <row r="316" spans="1:15" x14ac:dyDescent="0.25">
      <c r="A316" s="1"/>
      <c r="B316" s="1"/>
      <c r="C316" s="1"/>
      <c r="D316" s="1"/>
      <c r="E316" s="1"/>
      <c r="F316" s="1"/>
      <c r="G316" s="1"/>
      <c r="H316" s="1"/>
      <c r="I316" s="1"/>
      <c r="J316" s="1"/>
      <c r="K316" s="1"/>
      <c r="L316" s="1"/>
      <c r="M316" s="1"/>
      <c r="N316" s="1"/>
      <c r="O316" s="1"/>
    </row>
    <row r="317" spans="1:15" x14ac:dyDescent="0.25">
      <c r="A317" s="1"/>
      <c r="B317" s="1"/>
      <c r="C317" s="1"/>
      <c r="D317" s="1"/>
      <c r="E317" s="1"/>
      <c r="F317" s="1"/>
      <c r="G317" s="1"/>
      <c r="H317" s="1"/>
      <c r="I317" s="1"/>
      <c r="J317" s="1"/>
      <c r="K317" s="1"/>
      <c r="L317" s="1"/>
      <c r="M317" s="1"/>
      <c r="N317" s="1"/>
      <c r="O317" s="1"/>
    </row>
    <row r="318" spans="1:15" x14ac:dyDescent="0.25">
      <c r="A318" s="1"/>
      <c r="B318" s="1"/>
      <c r="C318" s="1"/>
      <c r="D318" s="1"/>
      <c r="E318" s="1"/>
      <c r="F318" s="1"/>
      <c r="G318" s="1"/>
      <c r="H318" s="1"/>
      <c r="I318" s="1"/>
      <c r="J318" s="1"/>
      <c r="K318" s="1"/>
      <c r="L318" s="1"/>
      <c r="M318" s="1"/>
      <c r="N318" s="1"/>
      <c r="O318" s="1"/>
    </row>
    <row r="319" spans="1:15" x14ac:dyDescent="0.25">
      <c r="A319" s="1"/>
      <c r="B319" s="1"/>
      <c r="C319" s="1"/>
      <c r="D319" s="1"/>
      <c r="E319" s="1"/>
      <c r="F319" s="1"/>
      <c r="G319" s="1"/>
      <c r="H319" s="1"/>
      <c r="I319" s="1"/>
      <c r="J319" s="1"/>
      <c r="K319" s="1"/>
      <c r="L319" s="1"/>
      <c r="M319" s="1"/>
      <c r="N319" s="1"/>
      <c r="O319" s="1"/>
    </row>
    <row r="320" spans="1:15" x14ac:dyDescent="0.25">
      <c r="A320" s="1"/>
      <c r="B320" s="1"/>
      <c r="C320" s="1"/>
      <c r="D320" s="1"/>
      <c r="E320" s="1"/>
      <c r="F320" s="1"/>
      <c r="G320" s="1"/>
      <c r="H320" s="1"/>
      <c r="I320" s="1"/>
      <c r="J320" s="1"/>
      <c r="K320" s="1"/>
      <c r="L320" s="1"/>
      <c r="M320" s="1"/>
      <c r="N320" s="1"/>
      <c r="O320" s="1"/>
    </row>
  </sheetData>
  <sheetProtection algorithmName="SHA-512" hashValue="TnbTaZC9rqZOaexuoZmf3TcSpjhRyoSG1n3KSqs+yga+khc19g/++ZLsDHdVn+LE4bq2qBLxuJ+iKu5Fjl/1GA==" saltValue="TPcS9qNoziyVJoDbD+sVZw==" spinCount="100000" sheet="1" objects="1" scenarios="1" formatCells="0" formatColumns="0" formatRows="0"/>
  <autoFilter ref="A18:P296">
    <filterColumn colId="2">
      <filters blank="1">
        <filter val="104 116"/>
        <filter val="14 368"/>
        <filter val="215 701"/>
        <filter val="565 590"/>
        <filter val="781 291"/>
        <filter val="885 407"/>
        <filter val="89 748"/>
      </filters>
    </filterColumn>
  </autoFilter>
  <mergeCells count="32">
    <mergeCell ref="A285:B285"/>
    <mergeCell ref="A286:B286"/>
    <mergeCell ref="I16:I17"/>
    <mergeCell ref="J16:J17"/>
    <mergeCell ref="K16:K17"/>
    <mergeCell ref="C13:P13"/>
    <mergeCell ref="A15:A17"/>
    <mergeCell ref="B15:B17"/>
    <mergeCell ref="C15:O15"/>
    <mergeCell ref="C16:C17"/>
    <mergeCell ref="D16:D17"/>
    <mergeCell ref="E16:E17"/>
    <mergeCell ref="F16:F17"/>
    <mergeCell ref="G16:G17"/>
    <mergeCell ref="H16:H17"/>
    <mergeCell ref="O16:O17"/>
    <mergeCell ref="P16:P17"/>
    <mergeCell ref="L16:L17"/>
    <mergeCell ref="M16:M17"/>
    <mergeCell ref="N16:N17"/>
    <mergeCell ref="C12:P12"/>
    <mergeCell ref="A1:O1"/>
    <mergeCell ref="A2:P2"/>
    <mergeCell ref="C3:P3"/>
    <mergeCell ref="C4:P4"/>
    <mergeCell ref="C5:P5"/>
    <mergeCell ref="C6:P6"/>
    <mergeCell ref="C7:P7"/>
    <mergeCell ref="C8:P8"/>
    <mergeCell ref="C9:P9"/>
    <mergeCell ref="C10:P10"/>
    <mergeCell ref="C11:P11"/>
  </mergeCells>
  <pageMargins left="0.98425196850393704" right="0.39370078740157483" top="0.59055118110236227" bottom="0.39370078740157483" header="0.23622047244094491" footer="0.23622047244094491"/>
  <pageSetup paperSize="9" scale="70" fitToHeight="0" orientation="portrait" verticalDpi="4294967294" r:id="rId1"/>
  <headerFooter differentFirst="1">
    <oddFooter>&amp;L&amp;"Times New Roman,Regular"&amp;9&amp;D; &amp;T&amp;R&amp;"Times New Roman,Regular"&amp;9&amp;P (&amp;N)</oddFooter>
    <firstHeader xml:space="preserve">&amp;R&amp;"Times New Roman,Regular"&amp;9
87.pielikums Jūrmalas pilsētas domes
2017.gada 14.septembra saistošajiem noteikumiem Nr.27
(protokols Nr.17, 6.punkts)
 </firstHeader>
    <firstFooter>&amp;L&amp;9&amp;D; &amp;T&amp;R&amp;9&amp;P (&amp;N)</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99"/>
  <sheetViews>
    <sheetView view="pageLayout" zoomScaleNormal="100" workbookViewId="0">
      <selection activeCell="K11" sqref="K11"/>
    </sheetView>
  </sheetViews>
  <sheetFormatPr defaultColWidth="9.140625" defaultRowHeight="12" outlineLevelCol="1" x14ac:dyDescent="0.25"/>
  <cols>
    <col min="1" max="1" width="4.7109375" style="412" customWidth="1"/>
    <col min="2" max="2" width="20" style="413" customWidth="1"/>
    <col min="3" max="3" width="30.85546875" style="413" customWidth="1"/>
    <col min="4" max="4" width="10.28515625" style="413" customWidth="1"/>
    <col min="5" max="5" width="11.42578125" style="413" hidden="1" customWidth="1" outlineLevel="1"/>
    <col min="6" max="6" width="11.42578125" style="414" hidden="1" customWidth="1" outlineLevel="1"/>
    <col min="7" max="7" width="11.42578125" style="413" customWidth="1" collapsed="1"/>
    <col min="8" max="8" width="29.28515625" style="413" hidden="1" customWidth="1" outlineLevel="1"/>
    <col min="9" max="9" width="17.5703125" style="414" customWidth="1" collapsed="1"/>
    <col min="10" max="10" width="10" style="413" customWidth="1"/>
    <col min="11" max="15" width="9.140625" style="413" customWidth="1"/>
    <col min="16" max="16" width="4.85546875" style="413" customWidth="1"/>
    <col min="17" max="16384" width="9.140625" style="413"/>
  </cols>
  <sheetData>
    <row r="1" spans="1:9" x14ac:dyDescent="0.2">
      <c r="I1" s="415" t="s">
        <v>375</v>
      </c>
    </row>
    <row r="2" spans="1:9" x14ac:dyDescent="0.2">
      <c r="I2" s="415" t="s">
        <v>376</v>
      </c>
    </row>
    <row r="3" spans="1:9" x14ac:dyDescent="0.2">
      <c r="I3" s="415" t="s">
        <v>377</v>
      </c>
    </row>
    <row r="4" spans="1:9" x14ac:dyDescent="0.25">
      <c r="A4" s="772" t="s">
        <v>0</v>
      </c>
      <c r="B4" s="772"/>
      <c r="C4" s="772" t="s">
        <v>329</v>
      </c>
      <c r="D4" s="772"/>
      <c r="E4" s="772"/>
      <c r="F4" s="772"/>
      <c r="G4" s="772"/>
      <c r="H4" s="772"/>
      <c r="I4" s="772"/>
    </row>
    <row r="5" spans="1:9" x14ac:dyDescent="0.25">
      <c r="A5" s="772" t="s">
        <v>1</v>
      </c>
      <c r="B5" s="772"/>
      <c r="C5" s="772">
        <v>90000056357</v>
      </c>
      <c r="D5" s="772"/>
      <c r="E5" s="772"/>
      <c r="F5" s="772"/>
      <c r="G5" s="772"/>
      <c r="H5" s="772"/>
      <c r="I5" s="772"/>
    </row>
    <row r="6" spans="1:9" ht="15.75" x14ac:dyDescent="0.25">
      <c r="A6" s="796" t="s">
        <v>378</v>
      </c>
      <c r="B6" s="796"/>
      <c r="C6" s="796"/>
      <c r="D6" s="796"/>
      <c r="E6" s="796"/>
      <c r="F6" s="796"/>
      <c r="G6" s="796"/>
      <c r="H6" s="796"/>
      <c r="I6" s="796"/>
    </row>
    <row r="7" spans="1:9" ht="15.75" x14ac:dyDescent="0.25">
      <c r="A7" s="632"/>
      <c r="B7" s="632"/>
      <c r="C7" s="632"/>
      <c r="D7" s="632"/>
      <c r="E7" s="632"/>
      <c r="F7" s="417"/>
      <c r="G7" s="632"/>
      <c r="H7" s="632"/>
      <c r="I7" s="417"/>
    </row>
    <row r="8" spans="1:9" ht="15.75" x14ac:dyDescent="0.25">
      <c r="A8" s="772" t="s">
        <v>379</v>
      </c>
      <c r="B8" s="772"/>
      <c r="C8" s="797" t="s">
        <v>380</v>
      </c>
      <c r="D8" s="797"/>
      <c r="E8" s="797"/>
      <c r="F8" s="797"/>
      <c r="G8" s="797"/>
      <c r="H8" s="797"/>
      <c r="I8" s="797"/>
    </row>
    <row r="9" spans="1:9" x14ac:dyDescent="0.25">
      <c r="B9" s="631"/>
      <c r="C9" s="635"/>
      <c r="D9" s="635"/>
      <c r="E9" s="635"/>
      <c r="F9" s="420"/>
      <c r="G9" s="635"/>
      <c r="H9" s="635"/>
      <c r="I9" s="420"/>
    </row>
    <row r="10" spans="1:9" x14ac:dyDescent="0.25">
      <c r="A10" s="772" t="s">
        <v>381</v>
      </c>
      <c r="B10" s="772"/>
      <c r="C10" s="772" t="s">
        <v>382</v>
      </c>
      <c r="D10" s="772"/>
      <c r="E10" s="772"/>
      <c r="F10" s="772"/>
      <c r="G10" s="772"/>
      <c r="H10" s="772"/>
      <c r="I10" s="772"/>
    </row>
    <row r="11" spans="1:9" x14ac:dyDescent="0.25">
      <c r="A11" s="772" t="s">
        <v>383</v>
      </c>
      <c r="B11" s="772"/>
      <c r="C11" s="795" t="s">
        <v>384</v>
      </c>
      <c r="D11" s="795"/>
      <c r="E11" s="795"/>
      <c r="F11" s="795"/>
      <c r="G11" s="795"/>
      <c r="H11" s="795"/>
      <c r="I11" s="795"/>
    </row>
    <row r="12" spans="1:9" ht="49.5" customHeight="1" x14ac:dyDescent="0.25">
      <c r="A12" s="634" t="s">
        <v>385</v>
      </c>
      <c r="B12" s="758" t="s">
        <v>386</v>
      </c>
      <c r="C12" s="758"/>
      <c r="D12" s="634" t="s">
        <v>387</v>
      </c>
      <c r="E12" s="634" t="s">
        <v>388</v>
      </c>
      <c r="F12" s="680" t="s">
        <v>389</v>
      </c>
      <c r="G12" s="681" t="s">
        <v>390</v>
      </c>
      <c r="H12" s="681" t="s">
        <v>2</v>
      </c>
      <c r="I12" s="424" t="s">
        <v>391</v>
      </c>
    </row>
    <row r="13" spans="1:9" x14ac:dyDescent="0.25">
      <c r="A13" s="759" t="s">
        <v>392</v>
      </c>
      <c r="B13" s="759"/>
      <c r="C13" s="759"/>
      <c r="D13" s="425"/>
      <c r="E13" s="425">
        <f>SUM(E14:E17)</f>
        <v>341544</v>
      </c>
      <c r="F13" s="426">
        <f t="shared" ref="F13:G13" si="0">SUM(F14:F17)</f>
        <v>0</v>
      </c>
      <c r="G13" s="425">
        <f t="shared" si="0"/>
        <v>341544</v>
      </c>
      <c r="H13" s="425"/>
      <c r="I13" s="427"/>
    </row>
    <row r="14" spans="1:9" x14ac:dyDescent="0.25">
      <c r="A14" s="798">
        <v>1</v>
      </c>
      <c r="B14" s="760" t="s">
        <v>393</v>
      </c>
      <c r="C14" s="760"/>
      <c r="D14" s="428">
        <v>5250</v>
      </c>
      <c r="E14" s="429">
        <f>242709+79854</f>
        <v>322563</v>
      </c>
      <c r="F14" s="430"/>
      <c r="G14" s="429">
        <f>E14+F14</f>
        <v>322563</v>
      </c>
      <c r="H14" s="431"/>
      <c r="I14" s="779" t="s">
        <v>394</v>
      </c>
    </row>
    <row r="15" spans="1:9" x14ac:dyDescent="0.25">
      <c r="A15" s="798"/>
      <c r="B15" s="760"/>
      <c r="C15" s="760"/>
      <c r="D15" s="428">
        <v>2241</v>
      </c>
      <c r="E15" s="429">
        <f>5991-10</f>
        <v>5981</v>
      </c>
      <c r="F15" s="430"/>
      <c r="G15" s="429">
        <f t="shared" ref="G15:G17" si="1">E15+F15</f>
        <v>5981</v>
      </c>
      <c r="H15" s="682"/>
      <c r="I15" s="781"/>
    </row>
    <row r="16" spans="1:9" ht="12" customHeight="1" x14ac:dyDescent="0.25">
      <c r="A16" s="798"/>
      <c r="B16" s="760"/>
      <c r="C16" s="760"/>
      <c r="D16" s="428">
        <v>2239</v>
      </c>
      <c r="E16" s="429">
        <v>1000</v>
      </c>
      <c r="F16" s="429"/>
      <c r="G16" s="429">
        <f t="shared" si="1"/>
        <v>1000</v>
      </c>
      <c r="H16" s="429"/>
      <c r="I16" s="781"/>
    </row>
    <row r="17" spans="1:9" x14ac:dyDescent="0.25">
      <c r="A17" s="798"/>
      <c r="B17" s="760"/>
      <c r="C17" s="760"/>
      <c r="D17" s="428">
        <v>2241</v>
      </c>
      <c r="E17" s="429">
        <v>12000</v>
      </c>
      <c r="F17" s="430"/>
      <c r="G17" s="429">
        <f t="shared" si="1"/>
        <v>12000</v>
      </c>
      <c r="H17" s="682"/>
      <c r="I17" s="780"/>
    </row>
    <row r="18" spans="1:9" ht="9.75" customHeight="1" x14ac:dyDescent="0.25">
      <c r="A18" s="433"/>
      <c r="B18" s="434"/>
      <c r="C18" s="434"/>
      <c r="D18" s="435"/>
      <c r="E18" s="435"/>
      <c r="F18" s="436"/>
      <c r="G18" s="435"/>
      <c r="H18" s="435"/>
      <c r="I18" s="436"/>
    </row>
    <row r="19" spans="1:9" x14ac:dyDescent="0.25">
      <c r="A19" s="772" t="s">
        <v>381</v>
      </c>
      <c r="B19" s="772"/>
      <c r="C19" s="631" t="s">
        <v>333</v>
      </c>
      <c r="D19" s="631"/>
      <c r="E19" s="631"/>
      <c r="F19" s="437"/>
      <c r="G19" s="631"/>
      <c r="H19" s="631"/>
      <c r="I19" s="437"/>
    </row>
    <row r="20" spans="1:9" x14ac:dyDescent="0.25">
      <c r="A20" s="772" t="s">
        <v>383</v>
      </c>
      <c r="B20" s="772"/>
      <c r="C20" s="635" t="s">
        <v>332</v>
      </c>
      <c r="D20" s="635"/>
      <c r="E20" s="635"/>
      <c r="F20" s="420"/>
      <c r="G20" s="635"/>
      <c r="H20" s="635"/>
      <c r="I20" s="420"/>
    </row>
    <row r="21" spans="1:9" ht="50.25" customHeight="1" x14ac:dyDescent="0.25">
      <c r="A21" s="634" t="s">
        <v>385</v>
      </c>
      <c r="B21" s="758" t="s">
        <v>386</v>
      </c>
      <c r="C21" s="758"/>
      <c r="D21" s="634" t="s">
        <v>387</v>
      </c>
      <c r="E21" s="634" t="s">
        <v>388</v>
      </c>
      <c r="F21" s="680" t="s">
        <v>389</v>
      </c>
      <c r="G21" s="681" t="s">
        <v>390</v>
      </c>
      <c r="H21" s="681" t="s">
        <v>2</v>
      </c>
      <c r="I21" s="424" t="s">
        <v>391</v>
      </c>
    </row>
    <row r="22" spans="1:9" x14ac:dyDescent="0.25">
      <c r="A22" s="759" t="s">
        <v>392</v>
      </c>
      <c r="B22" s="759"/>
      <c r="C22" s="759"/>
      <c r="D22" s="425"/>
      <c r="E22" s="425">
        <f>SUM(E23:E25)</f>
        <v>41331</v>
      </c>
      <c r="F22" s="425">
        <f t="shared" ref="F22:G22" si="2">SUM(F23:F25)</f>
        <v>0</v>
      </c>
      <c r="G22" s="425">
        <f t="shared" si="2"/>
        <v>41331</v>
      </c>
      <c r="H22" s="425"/>
      <c r="I22" s="779" t="s">
        <v>395</v>
      </c>
    </row>
    <row r="23" spans="1:9" ht="15" customHeight="1" x14ac:dyDescent="0.25">
      <c r="A23" s="636">
        <v>1</v>
      </c>
      <c r="B23" s="760" t="s">
        <v>396</v>
      </c>
      <c r="C23" s="760"/>
      <c r="D23" s="428">
        <v>5240</v>
      </c>
      <c r="E23" s="429">
        <v>0</v>
      </c>
      <c r="F23" s="439"/>
      <c r="G23" s="440">
        <f t="shared" ref="G23:G25" si="3">E23+F23</f>
        <v>0</v>
      </c>
      <c r="H23" s="441"/>
      <c r="I23" s="781"/>
    </row>
    <row r="24" spans="1:9" ht="25.5" customHeight="1" x14ac:dyDescent="0.25">
      <c r="A24" s="636">
        <v>2</v>
      </c>
      <c r="B24" s="761" t="s">
        <v>397</v>
      </c>
      <c r="C24" s="762"/>
      <c r="D24" s="428">
        <v>5250</v>
      </c>
      <c r="E24" s="429">
        <v>15642</v>
      </c>
      <c r="F24" s="430"/>
      <c r="G24" s="429">
        <f t="shared" si="3"/>
        <v>15642</v>
      </c>
      <c r="H24" s="441"/>
      <c r="I24" s="642" t="s">
        <v>395</v>
      </c>
    </row>
    <row r="25" spans="1:9" x14ac:dyDescent="0.25">
      <c r="A25" s="636">
        <v>3</v>
      </c>
      <c r="B25" s="761" t="s">
        <v>398</v>
      </c>
      <c r="C25" s="762"/>
      <c r="D25" s="428">
        <v>5250</v>
      </c>
      <c r="E25" s="429">
        <v>25689</v>
      </c>
      <c r="F25" s="430"/>
      <c r="G25" s="429">
        <f t="shared" si="3"/>
        <v>25689</v>
      </c>
      <c r="H25" s="682"/>
      <c r="I25" s="642" t="s">
        <v>395</v>
      </c>
    </row>
    <row r="26" spans="1:9" ht="14.25" customHeight="1" x14ac:dyDescent="0.25">
      <c r="A26" s="433"/>
      <c r="B26" s="434"/>
      <c r="C26" s="434"/>
      <c r="D26" s="444"/>
      <c r="E26" s="445"/>
      <c r="F26" s="446"/>
      <c r="G26" s="445"/>
      <c r="H26" s="445"/>
      <c r="I26" s="447"/>
    </row>
    <row r="27" spans="1:9" x14ac:dyDescent="0.25">
      <c r="A27" s="772" t="s">
        <v>381</v>
      </c>
      <c r="B27" s="772"/>
      <c r="C27" s="631" t="s">
        <v>400</v>
      </c>
      <c r="D27" s="631"/>
      <c r="E27" s="631"/>
      <c r="F27" s="437"/>
      <c r="G27" s="631"/>
      <c r="H27" s="631"/>
      <c r="I27" s="437"/>
    </row>
    <row r="28" spans="1:9" x14ac:dyDescent="0.25">
      <c r="A28" s="772" t="s">
        <v>383</v>
      </c>
      <c r="B28" s="772"/>
      <c r="C28" s="635" t="s">
        <v>401</v>
      </c>
      <c r="D28" s="635"/>
      <c r="E28" s="635"/>
      <c r="F28" s="420"/>
      <c r="G28" s="635"/>
      <c r="H28" s="635"/>
      <c r="I28" s="420"/>
    </row>
    <row r="29" spans="1:9" ht="49.5" customHeight="1" x14ac:dyDescent="0.25">
      <c r="A29" s="634" t="s">
        <v>385</v>
      </c>
      <c r="B29" s="758" t="s">
        <v>386</v>
      </c>
      <c r="C29" s="758"/>
      <c r="D29" s="634" t="s">
        <v>387</v>
      </c>
      <c r="E29" s="634" t="s">
        <v>388</v>
      </c>
      <c r="F29" s="680" t="s">
        <v>389</v>
      </c>
      <c r="G29" s="681" t="s">
        <v>390</v>
      </c>
      <c r="H29" s="681" t="s">
        <v>2</v>
      </c>
      <c r="I29" s="424" t="s">
        <v>391</v>
      </c>
    </row>
    <row r="30" spans="1:9" ht="14.25" customHeight="1" x14ac:dyDescent="0.25">
      <c r="A30" s="759" t="s">
        <v>392</v>
      </c>
      <c r="B30" s="759"/>
      <c r="C30" s="759"/>
      <c r="D30" s="425"/>
      <c r="E30" s="425">
        <f>E31</f>
        <v>37106</v>
      </c>
      <c r="F30" s="426">
        <f t="shared" ref="F30:G30" si="4">F31</f>
        <v>0</v>
      </c>
      <c r="G30" s="425">
        <f t="shared" si="4"/>
        <v>37106</v>
      </c>
      <c r="H30" s="425"/>
      <c r="I30" s="779" t="s">
        <v>402</v>
      </c>
    </row>
    <row r="31" spans="1:9" ht="14.25" customHeight="1" x14ac:dyDescent="0.25">
      <c r="A31" s="636">
        <v>1</v>
      </c>
      <c r="B31" s="827" t="s">
        <v>403</v>
      </c>
      <c r="C31" s="827"/>
      <c r="D31" s="448">
        <v>5250</v>
      </c>
      <c r="E31" s="449">
        <f>34313+2793</f>
        <v>37106</v>
      </c>
      <c r="F31" s="439"/>
      <c r="G31" s="449">
        <f>E31+F31</f>
        <v>37106</v>
      </c>
      <c r="H31" s="682"/>
      <c r="I31" s="781"/>
    </row>
    <row r="32" spans="1:9" ht="14.25" customHeight="1" x14ac:dyDescent="0.25">
      <c r="A32" s="450"/>
      <c r="B32" s="451"/>
      <c r="C32" s="451"/>
      <c r="D32" s="452"/>
      <c r="E32" s="452"/>
      <c r="F32" s="453"/>
      <c r="G32" s="452"/>
      <c r="H32" s="452"/>
      <c r="I32" s="453"/>
    </row>
    <row r="33" spans="1:14" x14ac:dyDescent="0.25">
      <c r="A33" s="772" t="s">
        <v>381</v>
      </c>
      <c r="B33" s="772"/>
      <c r="C33" s="631" t="s">
        <v>404</v>
      </c>
      <c r="D33" s="631"/>
      <c r="E33" s="631"/>
      <c r="F33" s="437"/>
      <c r="G33" s="631"/>
      <c r="H33" s="631"/>
      <c r="I33" s="437"/>
    </row>
    <row r="34" spans="1:14" x14ac:dyDescent="0.25">
      <c r="A34" s="772" t="s">
        <v>383</v>
      </c>
      <c r="B34" s="772"/>
      <c r="C34" s="635" t="s">
        <v>405</v>
      </c>
      <c r="D34" s="635"/>
      <c r="E34" s="635"/>
      <c r="F34" s="420"/>
      <c r="G34" s="635"/>
      <c r="H34" s="635"/>
      <c r="I34" s="420"/>
    </row>
    <row r="35" spans="1:14" ht="48.75" customHeight="1" x14ac:dyDescent="0.25">
      <c r="A35" s="634" t="s">
        <v>385</v>
      </c>
      <c r="B35" s="758" t="s">
        <v>386</v>
      </c>
      <c r="C35" s="758"/>
      <c r="D35" s="634" t="s">
        <v>387</v>
      </c>
      <c r="E35" s="634" t="s">
        <v>388</v>
      </c>
      <c r="F35" s="680" t="s">
        <v>389</v>
      </c>
      <c r="G35" s="681" t="s">
        <v>390</v>
      </c>
      <c r="H35" s="681" t="s">
        <v>2</v>
      </c>
      <c r="I35" s="424" t="s">
        <v>391</v>
      </c>
    </row>
    <row r="36" spans="1:14" x14ac:dyDescent="0.25">
      <c r="A36" s="759" t="s">
        <v>392</v>
      </c>
      <c r="B36" s="759"/>
      <c r="C36" s="759"/>
      <c r="D36" s="425"/>
      <c r="E36" s="425">
        <f>SUM(E37:E50)</f>
        <v>7709605</v>
      </c>
      <c r="F36" s="425">
        <f t="shared" ref="F36:G36" si="5">SUM(F37:F50)</f>
        <v>-92108</v>
      </c>
      <c r="G36" s="425">
        <f t="shared" si="5"/>
        <v>7617497</v>
      </c>
      <c r="H36" s="425"/>
      <c r="I36" s="427"/>
    </row>
    <row r="37" spans="1:14" ht="14.25" customHeight="1" x14ac:dyDescent="0.25">
      <c r="A37" s="636">
        <v>1</v>
      </c>
      <c r="B37" s="760" t="s">
        <v>406</v>
      </c>
      <c r="C37" s="760"/>
      <c r="D37" s="428">
        <v>5240</v>
      </c>
      <c r="E37" s="429">
        <v>49965</v>
      </c>
      <c r="F37" s="430"/>
      <c r="G37" s="429">
        <f t="shared" ref="G37:G50" si="6">E37+F37</f>
        <v>49965</v>
      </c>
      <c r="H37" s="429"/>
      <c r="I37" s="642" t="s">
        <v>407</v>
      </c>
    </row>
    <row r="38" spans="1:14" ht="27" customHeight="1" x14ac:dyDescent="0.25">
      <c r="A38" s="767">
        <v>2</v>
      </c>
      <c r="B38" s="760" t="s">
        <v>408</v>
      </c>
      <c r="C38" s="760"/>
      <c r="D38" s="454">
        <v>5240</v>
      </c>
      <c r="E38" s="429">
        <v>4255528</v>
      </c>
      <c r="F38" s="455"/>
      <c r="G38" s="429">
        <f t="shared" si="6"/>
        <v>4255528</v>
      </c>
      <c r="H38" s="429"/>
      <c r="I38" s="642" t="s">
        <v>409</v>
      </c>
      <c r="L38" s="456"/>
      <c r="N38" s="456"/>
    </row>
    <row r="39" spans="1:14" ht="24" x14ac:dyDescent="0.25">
      <c r="A39" s="767"/>
      <c r="B39" s="760"/>
      <c r="C39" s="760"/>
      <c r="D39" s="428">
        <v>5250</v>
      </c>
      <c r="E39" s="429">
        <v>1780489</v>
      </c>
      <c r="F39" s="683">
        <v>-92108</v>
      </c>
      <c r="G39" s="429">
        <f t="shared" si="6"/>
        <v>1688381</v>
      </c>
      <c r="H39" s="441" t="s">
        <v>469</v>
      </c>
      <c r="I39" s="642" t="s">
        <v>410</v>
      </c>
    </row>
    <row r="40" spans="1:14" x14ac:dyDescent="0.25">
      <c r="A40" s="793">
        <v>3</v>
      </c>
      <c r="B40" s="763" t="s">
        <v>411</v>
      </c>
      <c r="C40" s="764"/>
      <c r="D40" s="428">
        <v>5250</v>
      </c>
      <c r="E40" s="429">
        <v>217639</v>
      </c>
      <c r="F40" s="430"/>
      <c r="G40" s="429">
        <f t="shared" si="6"/>
        <v>217639</v>
      </c>
      <c r="H40" s="441"/>
      <c r="I40" s="779" t="s">
        <v>412</v>
      </c>
    </row>
    <row r="41" spans="1:14" ht="12.75" customHeight="1" x14ac:dyDescent="0.25">
      <c r="A41" s="794"/>
      <c r="B41" s="784"/>
      <c r="C41" s="785"/>
      <c r="D41" s="428">
        <v>2241</v>
      </c>
      <c r="E41" s="429">
        <v>13222</v>
      </c>
      <c r="F41" s="430"/>
      <c r="G41" s="429">
        <f t="shared" si="6"/>
        <v>13222</v>
      </c>
      <c r="H41" s="441"/>
      <c r="I41" s="780"/>
    </row>
    <row r="42" spans="1:14" x14ac:dyDescent="0.25">
      <c r="A42" s="457">
        <v>4</v>
      </c>
      <c r="B42" s="760" t="s">
        <v>413</v>
      </c>
      <c r="C42" s="760"/>
      <c r="D42" s="428">
        <v>2241</v>
      </c>
      <c r="E42" s="429">
        <v>153081</v>
      </c>
      <c r="F42" s="430"/>
      <c r="G42" s="429">
        <f t="shared" si="6"/>
        <v>153081</v>
      </c>
      <c r="H42" s="441"/>
      <c r="I42" s="642" t="s">
        <v>414</v>
      </c>
    </row>
    <row r="43" spans="1:14" ht="12" customHeight="1" x14ac:dyDescent="0.25">
      <c r="A43" s="457">
        <v>5</v>
      </c>
      <c r="B43" s="760" t="s">
        <v>415</v>
      </c>
      <c r="C43" s="760"/>
      <c r="D43" s="428">
        <v>2241</v>
      </c>
      <c r="E43" s="429">
        <v>5000</v>
      </c>
      <c r="F43" s="455"/>
      <c r="G43" s="429">
        <f t="shared" si="6"/>
        <v>5000</v>
      </c>
      <c r="H43" s="441"/>
      <c r="I43" s="642" t="s">
        <v>416</v>
      </c>
    </row>
    <row r="44" spans="1:14" ht="16.5" customHeight="1" x14ac:dyDescent="0.25">
      <c r="A44" s="636">
        <v>6</v>
      </c>
      <c r="B44" s="760" t="s">
        <v>417</v>
      </c>
      <c r="C44" s="760"/>
      <c r="D44" s="428">
        <v>2239</v>
      </c>
      <c r="E44" s="429">
        <v>2000</v>
      </c>
      <c r="F44" s="455"/>
      <c r="G44" s="429">
        <f t="shared" si="6"/>
        <v>2000</v>
      </c>
      <c r="H44" s="429"/>
      <c r="I44" s="642" t="s">
        <v>418</v>
      </c>
    </row>
    <row r="45" spans="1:14" x14ac:dyDescent="0.25">
      <c r="A45" s="458">
        <v>7</v>
      </c>
      <c r="B45" s="769" t="s">
        <v>419</v>
      </c>
      <c r="C45" s="769"/>
      <c r="D45" s="684">
        <v>5250</v>
      </c>
      <c r="E45" s="685">
        <v>958375</v>
      </c>
      <c r="F45" s="686"/>
      <c r="G45" s="685">
        <f t="shared" si="6"/>
        <v>958375</v>
      </c>
      <c r="H45" s="685"/>
      <c r="I45" s="687" t="s">
        <v>420</v>
      </c>
    </row>
    <row r="46" spans="1:14" ht="22.5" customHeight="1" x14ac:dyDescent="0.25">
      <c r="A46" s="688">
        <v>8</v>
      </c>
      <c r="B46" s="828" t="s">
        <v>421</v>
      </c>
      <c r="C46" s="828"/>
      <c r="D46" s="689">
        <v>5240</v>
      </c>
      <c r="E46" s="690">
        <v>129463</v>
      </c>
      <c r="F46" s="691"/>
      <c r="G46" s="690">
        <f t="shared" si="6"/>
        <v>129463</v>
      </c>
      <c r="H46" s="431"/>
      <c r="I46" s="687" t="s">
        <v>422</v>
      </c>
    </row>
    <row r="47" spans="1:14" x14ac:dyDescent="0.25">
      <c r="A47" s="692">
        <v>9</v>
      </c>
      <c r="B47" s="770" t="s">
        <v>423</v>
      </c>
      <c r="C47" s="771"/>
      <c r="D47" s="428">
        <v>5250</v>
      </c>
      <c r="E47" s="429">
        <v>25000</v>
      </c>
      <c r="F47" s="455"/>
      <c r="G47" s="429">
        <f t="shared" si="6"/>
        <v>25000</v>
      </c>
      <c r="H47" s="429"/>
      <c r="I47" s="642" t="s">
        <v>424</v>
      </c>
    </row>
    <row r="48" spans="1:14" ht="26.25" customHeight="1" x14ac:dyDescent="0.25">
      <c r="A48" s="692">
        <v>10</v>
      </c>
      <c r="B48" s="770" t="s">
        <v>425</v>
      </c>
      <c r="C48" s="771"/>
      <c r="D48" s="428">
        <v>5240</v>
      </c>
      <c r="E48" s="429">
        <v>3097</v>
      </c>
      <c r="F48" s="455"/>
      <c r="G48" s="429">
        <f t="shared" si="6"/>
        <v>3097</v>
      </c>
      <c r="H48" s="429"/>
      <c r="I48" s="642" t="s">
        <v>426</v>
      </c>
    </row>
    <row r="49" spans="1:9" x14ac:dyDescent="0.25">
      <c r="A49" s="692">
        <v>11</v>
      </c>
      <c r="B49" s="770" t="s">
        <v>427</v>
      </c>
      <c r="C49" s="771"/>
      <c r="D49" s="428">
        <v>5250</v>
      </c>
      <c r="E49" s="429">
        <v>100126</v>
      </c>
      <c r="F49" s="430"/>
      <c r="G49" s="429">
        <f t="shared" si="6"/>
        <v>100126</v>
      </c>
      <c r="H49" s="441"/>
      <c r="I49" s="642" t="s">
        <v>412</v>
      </c>
    </row>
    <row r="50" spans="1:9" x14ac:dyDescent="0.25">
      <c r="A50" s="692">
        <v>12</v>
      </c>
      <c r="B50" s="770" t="s">
        <v>428</v>
      </c>
      <c r="C50" s="771"/>
      <c r="D50" s="428">
        <v>2241</v>
      </c>
      <c r="E50" s="429">
        <v>16620</v>
      </c>
      <c r="F50" s="430"/>
      <c r="G50" s="429">
        <f t="shared" si="6"/>
        <v>16620</v>
      </c>
      <c r="H50" s="682"/>
      <c r="I50" s="642" t="s">
        <v>414</v>
      </c>
    </row>
    <row r="51" spans="1:9" x14ac:dyDescent="0.25">
      <c r="A51" s="693"/>
      <c r="B51" s="694"/>
      <c r="C51" s="694"/>
      <c r="D51" s="695"/>
      <c r="E51" s="696"/>
      <c r="F51" s="697"/>
      <c r="G51" s="696"/>
      <c r="H51" s="696"/>
      <c r="I51" s="697"/>
    </row>
    <row r="52" spans="1:9" x14ac:dyDescent="0.25">
      <c r="A52" s="765" t="s">
        <v>381</v>
      </c>
      <c r="B52" s="765"/>
      <c r="C52" s="765" t="s">
        <v>429</v>
      </c>
      <c r="D52" s="765"/>
      <c r="E52" s="765"/>
      <c r="F52" s="765"/>
      <c r="G52" s="765"/>
      <c r="H52" s="765"/>
      <c r="I52" s="765"/>
    </row>
    <row r="53" spans="1:9" x14ac:dyDescent="0.25">
      <c r="A53" s="766" t="s">
        <v>383</v>
      </c>
      <c r="B53" s="766"/>
      <c r="C53" s="473" t="s">
        <v>430</v>
      </c>
      <c r="D53" s="474"/>
      <c r="E53" s="474"/>
      <c r="F53" s="475"/>
      <c r="G53" s="474"/>
      <c r="H53" s="474"/>
      <c r="I53" s="475"/>
    </row>
    <row r="54" spans="1:9" ht="47.25" customHeight="1" x14ac:dyDescent="0.25">
      <c r="A54" s="634" t="s">
        <v>385</v>
      </c>
      <c r="B54" s="758" t="s">
        <v>386</v>
      </c>
      <c r="C54" s="758"/>
      <c r="D54" s="634" t="s">
        <v>387</v>
      </c>
      <c r="E54" s="634" t="s">
        <v>388</v>
      </c>
      <c r="F54" s="680" t="s">
        <v>389</v>
      </c>
      <c r="G54" s="681" t="s">
        <v>390</v>
      </c>
      <c r="H54" s="681" t="s">
        <v>2</v>
      </c>
      <c r="I54" s="424" t="s">
        <v>391</v>
      </c>
    </row>
    <row r="55" spans="1:9" x14ac:dyDescent="0.25">
      <c r="A55" s="759" t="s">
        <v>392</v>
      </c>
      <c r="B55" s="759"/>
      <c r="C55" s="759"/>
      <c r="D55" s="425"/>
      <c r="E55" s="425">
        <f>SUM(E56:E63)</f>
        <v>356915</v>
      </c>
      <c r="F55" s="425">
        <f>SUM(F56:F63)</f>
        <v>0</v>
      </c>
      <c r="G55" s="425">
        <f>SUM(G56:G63)</f>
        <v>356915</v>
      </c>
      <c r="H55" s="425"/>
      <c r="I55" s="476"/>
    </row>
    <row r="56" spans="1:9" ht="22.5" customHeight="1" x14ac:dyDescent="0.25">
      <c r="A56" s="636">
        <v>1</v>
      </c>
      <c r="B56" s="769" t="s">
        <v>431</v>
      </c>
      <c r="C56" s="769"/>
      <c r="D56" s="448">
        <v>5240</v>
      </c>
      <c r="E56" s="449">
        <v>64603</v>
      </c>
      <c r="F56" s="430"/>
      <c r="G56" s="449">
        <f t="shared" ref="G56:G63" si="7">E56+F56</f>
        <v>64603</v>
      </c>
      <c r="H56" s="449"/>
      <c r="I56" s="642" t="s">
        <v>432</v>
      </c>
    </row>
    <row r="57" spans="1:9" x14ac:dyDescent="0.25">
      <c r="A57" s="458">
        <v>2</v>
      </c>
      <c r="B57" s="769" t="s">
        <v>433</v>
      </c>
      <c r="C57" s="769"/>
      <c r="D57" s="428">
        <v>5240</v>
      </c>
      <c r="E57" s="429">
        <v>6000</v>
      </c>
      <c r="F57" s="429"/>
      <c r="G57" s="429">
        <f t="shared" si="7"/>
        <v>6000</v>
      </c>
      <c r="H57" s="429"/>
      <c r="I57" s="477" t="s">
        <v>434</v>
      </c>
    </row>
    <row r="58" spans="1:9" x14ac:dyDescent="0.25">
      <c r="A58" s="636">
        <v>3</v>
      </c>
      <c r="B58" s="769" t="s">
        <v>435</v>
      </c>
      <c r="C58" s="769"/>
      <c r="D58" s="428">
        <v>5250</v>
      </c>
      <c r="E58" s="429">
        <v>103092</v>
      </c>
      <c r="F58" s="430"/>
      <c r="G58" s="429">
        <f t="shared" si="7"/>
        <v>103092</v>
      </c>
      <c r="H58" s="441"/>
      <c r="I58" s="642" t="s">
        <v>436</v>
      </c>
    </row>
    <row r="59" spans="1:9" x14ac:dyDescent="0.25">
      <c r="A59" s="636">
        <v>4</v>
      </c>
      <c r="B59" s="769" t="s">
        <v>437</v>
      </c>
      <c r="C59" s="769"/>
      <c r="D59" s="428">
        <v>5240</v>
      </c>
      <c r="E59" s="429">
        <v>83600</v>
      </c>
      <c r="F59" s="429"/>
      <c r="G59" s="429">
        <f t="shared" si="7"/>
        <v>83600</v>
      </c>
      <c r="H59" s="441"/>
      <c r="I59" s="642" t="s">
        <v>438</v>
      </c>
    </row>
    <row r="60" spans="1:9" x14ac:dyDescent="0.25">
      <c r="A60" s="478">
        <v>5</v>
      </c>
      <c r="B60" s="770" t="s">
        <v>439</v>
      </c>
      <c r="C60" s="771"/>
      <c r="D60" s="428">
        <v>5240</v>
      </c>
      <c r="E60" s="429">
        <v>50454</v>
      </c>
      <c r="F60" s="430"/>
      <c r="G60" s="429">
        <f t="shared" si="7"/>
        <v>50454</v>
      </c>
      <c r="H60" s="441"/>
      <c r="I60" s="642" t="s">
        <v>438</v>
      </c>
    </row>
    <row r="61" spans="1:9" x14ac:dyDescent="0.25">
      <c r="A61" s="478">
        <v>6</v>
      </c>
      <c r="B61" s="770" t="s">
        <v>440</v>
      </c>
      <c r="C61" s="771"/>
      <c r="D61" s="428">
        <v>5250</v>
      </c>
      <c r="E61" s="429">
        <f>8078-2</f>
        <v>8076</v>
      </c>
      <c r="F61" s="430"/>
      <c r="G61" s="429">
        <f t="shared" si="7"/>
        <v>8076</v>
      </c>
      <c r="H61" s="698"/>
      <c r="I61" s="642" t="s">
        <v>441</v>
      </c>
    </row>
    <row r="62" spans="1:9" x14ac:dyDescent="0.25">
      <c r="A62" s="478">
        <v>7</v>
      </c>
      <c r="B62" s="770" t="s">
        <v>442</v>
      </c>
      <c r="C62" s="771"/>
      <c r="D62" s="428">
        <v>5240</v>
      </c>
      <c r="E62" s="429">
        <v>35090</v>
      </c>
      <c r="F62" s="430"/>
      <c r="G62" s="429">
        <f t="shared" si="7"/>
        <v>35090</v>
      </c>
      <c r="H62" s="699"/>
      <c r="I62" s="642" t="s">
        <v>438</v>
      </c>
    </row>
    <row r="63" spans="1:9" x14ac:dyDescent="0.25">
      <c r="A63" s="478">
        <v>8</v>
      </c>
      <c r="B63" s="769" t="s">
        <v>443</v>
      </c>
      <c r="C63" s="769"/>
      <c r="D63" s="428">
        <v>5240</v>
      </c>
      <c r="E63" s="429">
        <v>6000</v>
      </c>
      <c r="F63" s="430"/>
      <c r="G63" s="429">
        <f t="shared" si="7"/>
        <v>6000</v>
      </c>
      <c r="H63" s="699"/>
      <c r="I63" s="642" t="s">
        <v>444</v>
      </c>
    </row>
    <row r="64" spans="1:9" ht="77.25" customHeight="1" x14ac:dyDescent="0.25">
      <c r="A64" s="643"/>
      <c r="B64" s="482"/>
      <c r="C64" s="482"/>
      <c r="D64" s="482"/>
      <c r="E64" s="483"/>
      <c r="F64" s="484"/>
      <c r="G64" s="483"/>
      <c r="H64" s="483"/>
      <c r="I64" s="485"/>
    </row>
    <row r="65" spans="1:9" x14ac:dyDescent="0.25">
      <c r="A65" s="772" t="s">
        <v>381</v>
      </c>
      <c r="B65" s="772"/>
      <c r="C65" s="631" t="s">
        <v>445</v>
      </c>
      <c r="D65" s="631"/>
      <c r="E65" s="631"/>
      <c r="F65" s="437"/>
      <c r="G65" s="631"/>
      <c r="H65" s="631"/>
      <c r="I65" s="437"/>
    </row>
    <row r="66" spans="1:9" x14ac:dyDescent="0.25">
      <c r="A66" s="772" t="s">
        <v>383</v>
      </c>
      <c r="B66" s="772"/>
      <c r="C66" s="635" t="s">
        <v>446</v>
      </c>
      <c r="D66" s="635"/>
      <c r="E66" s="635"/>
      <c r="F66" s="420"/>
      <c r="G66" s="635"/>
      <c r="H66" s="635"/>
      <c r="I66" s="420"/>
    </row>
    <row r="67" spans="1:9" ht="48.75" customHeight="1" x14ac:dyDescent="0.25">
      <c r="A67" s="634" t="s">
        <v>385</v>
      </c>
      <c r="B67" s="758" t="s">
        <v>386</v>
      </c>
      <c r="C67" s="758"/>
      <c r="D67" s="634" t="s">
        <v>387</v>
      </c>
      <c r="E67" s="634" t="s">
        <v>388</v>
      </c>
      <c r="F67" s="680" t="s">
        <v>389</v>
      </c>
      <c r="G67" s="681" t="s">
        <v>390</v>
      </c>
      <c r="H67" s="681" t="s">
        <v>2</v>
      </c>
      <c r="I67" s="424" t="s">
        <v>391</v>
      </c>
    </row>
    <row r="68" spans="1:9" x14ac:dyDescent="0.25">
      <c r="A68" s="759" t="s">
        <v>392</v>
      </c>
      <c r="B68" s="759"/>
      <c r="C68" s="759"/>
      <c r="D68" s="425"/>
      <c r="E68" s="425">
        <f>SUM(E69:E70)</f>
        <v>17295</v>
      </c>
      <c r="F68" s="426">
        <f t="shared" ref="F68:G68" si="8">SUM(F69:F70)</f>
        <v>0</v>
      </c>
      <c r="G68" s="425">
        <f t="shared" si="8"/>
        <v>17295</v>
      </c>
      <c r="H68" s="425"/>
      <c r="I68" s="486"/>
    </row>
    <row r="69" spans="1:9" x14ac:dyDescent="0.25">
      <c r="A69" s="636">
        <v>1</v>
      </c>
      <c r="B69" s="769" t="s">
        <v>447</v>
      </c>
      <c r="C69" s="769"/>
      <c r="D69" s="448">
        <v>5250</v>
      </c>
      <c r="E69" s="449">
        <v>5794</v>
      </c>
      <c r="F69" s="429"/>
      <c r="G69" s="449">
        <f t="shared" ref="G69:G70" si="9">E69+F69</f>
        <v>5794</v>
      </c>
      <c r="H69" s="449"/>
      <c r="I69" s="642" t="s">
        <v>448</v>
      </c>
    </row>
    <row r="70" spans="1:9" ht="12" customHeight="1" x14ac:dyDescent="0.25">
      <c r="A70" s="636">
        <v>2</v>
      </c>
      <c r="B70" s="769" t="s">
        <v>449</v>
      </c>
      <c r="C70" s="769"/>
      <c r="D70" s="448">
        <v>5250</v>
      </c>
      <c r="E70" s="449">
        <v>11501</v>
      </c>
      <c r="F70" s="429"/>
      <c r="G70" s="449">
        <f t="shared" si="9"/>
        <v>11501</v>
      </c>
      <c r="H70" s="449"/>
      <c r="I70" s="642" t="s">
        <v>450</v>
      </c>
    </row>
    <row r="71" spans="1:9" ht="9" customHeight="1" x14ac:dyDescent="0.25">
      <c r="A71" s="643"/>
      <c r="B71" s="482"/>
      <c r="C71" s="482"/>
      <c r="D71" s="482"/>
      <c r="E71" s="482"/>
      <c r="F71" s="487"/>
      <c r="G71" s="482"/>
      <c r="H71" s="482"/>
      <c r="I71" s="487"/>
    </row>
    <row r="72" spans="1:9" x14ac:dyDescent="0.25">
      <c r="A72" s="765" t="s">
        <v>381</v>
      </c>
      <c r="B72" s="765"/>
      <c r="C72" s="639" t="s">
        <v>451</v>
      </c>
      <c r="D72" s="639"/>
      <c r="E72" s="639"/>
      <c r="F72" s="489"/>
      <c r="G72" s="639"/>
      <c r="H72" s="639"/>
      <c r="I72" s="489"/>
    </row>
    <row r="73" spans="1:9" x14ac:dyDescent="0.25">
      <c r="A73" s="766" t="s">
        <v>383</v>
      </c>
      <c r="B73" s="766"/>
      <c r="C73" s="473" t="s">
        <v>452</v>
      </c>
      <c r="D73" s="473"/>
      <c r="E73" s="473"/>
      <c r="F73" s="490"/>
      <c r="G73" s="473"/>
      <c r="H73" s="473"/>
      <c r="I73" s="490"/>
    </row>
    <row r="74" spans="1:9" ht="48.75" customHeight="1" x14ac:dyDescent="0.25">
      <c r="A74" s="634" t="s">
        <v>385</v>
      </c>
      <c r="B74" s="758" t="s">
        <v>386</v>
      </c>
      <c r="C74" s="758"/>
      <c r="D74" s="634" t="s">
        <v>387</v>
      </c>
      <c r="E74" s="634" t="s">
        <v>388</v>
      </c>
      <c r="F74" s="680" t="s">
        <v>389</v>
      </c>
      <c r="G74" s="681" t="s">
        <v>390</v>
      </c>
      <c r="H74" s="681" t="s">
        <v>2</v>
      </c>
      <c r="I74" s="424" t="s">
        <v>391</v>
      </c>
    </row>
    <row r="75" spans="1:9" x14ac:dyDescent="0.25">
      <c r="A75" s="759" t="s">
        <v>392</v>
      </c>
      <c r="B75" s="759"/>
      <c r="C75" s="759"/>
      <c r="D75" s="425"/>
      <c r="E75" s="425">
        <f>SUM(E76:E77)</f>
        <v>106826</v>
      </c>
      <c r="F75" s="426">
        <f t="shared" ref="F75:G75" si="10">SUM(F76:F77)</f>
        <v>0</v>
      </c>
      <c r="G75" s="425">
        <f t="shared" si="10"/>
        <v>106826</v>
      </c>
      <c r="H75" s="425"/>
      <c r="I75" s="642"/>
    </row>
    <row r="76" spans="1:9" x14ac:dyDescent="0.25">
      <c r="A76" s="636">
        <v>1</v>
      </c>
      <c r="B76" s="760" t="s">
        <v>453</v>
      </c>
      <c r="C76" s="760"/>
      <c r="D76" s="428">
        <v>5250</v>
      </c>
      <c r="E76" s="429">
        <f>61587-521</f>
        <v>61066</v>
      </c>
      <c r="F76" s="430"/>
      <c r="G76" s="429">
        <f t="shared" ref="G76:G77" si="11">E76+F76</f>
        <v>61066</v>
      </c>
      <c r="H76" s="698"/>
      <c r="I76" s="642" t="s">
        <v>450</v>
      </c>
    </row>
    <row r="77" spans="1:9" x14ac:dyDescent="0.25">
      <c r="A77" s="636">
        <v>2</v>
      </c>
      <c r="B77" s="760" t="s">
        <v>454</v>
      </c>
      <c r="C77" s="760"/>
      <c r="D77" s="428">
        <v>5250</v>
      </c>
      <c r="E77" s="429">
        <f>26060+19700</f>
        <v>45760</v>
      </c>
      <c r="F77" s="430"/>
      <c r="G77" s="491">
        <f t="shared" si="11"/>
        <v>45760</v>
      </c>
      <c r="H77" s="492"/>
      <c r="I77" s="633" t="s">
        <v>450</v>
      </c>
    </row>
    <row r="78" spans="1:9" x14ac:dyDescent="0.25">
      <c r="A78" s="643"/>
      <c r="B78" s="482"/>
      <c r="C78" s="482"/>
      <c r="D78" s="482"/>
      <c r="E78" s="482"/>
      <c r="F78" s="487"/>
      <c r="G78" s="482"/>
      <c r="H78" s="482"/>
      <c r="I78" s="487"/>
    </row>
    <row r="79" spans="1:9" x14ac:dyDescent="0.25">
      <c r="A79" s="772" t="s">
        <v>381</v>
      </c>
      <c r="B79" s="772"/>
      <c r="C79" s="631" t="s">
        <v>455</v>
      </c>
      <c r="D79" s="631"/>
      <c r="E79" s="631"/>
      <c r="F79" s="437"/>
      <c r="G79" s="631"/>
      <c r="H79" s="631"/>
      <c r="I79" s="437"/>
    </row>
    <row r="80" spans="1:9" x14ac:dyDescent="0.25">
      <c r="A80" s="772" t="s">
        <v>383</v>
      </c>
      <c r="B80" s="772"/>
      <c r="C80" s="635" t="s">
        <v>456</v>
      </c>
      <c r="D80" s="635"/>
      <c r="E80" s="635"/>
      <c r="F80" s="420"/>
      <c r="G80" s="635"/>
      <c r="H80" s="635"/>
      <c r="I80" s="420"/>
    </row>
    <row r="81" spans="1:13" ht="48.75" customHeight="1" x14ac:dyDescent="0.25">
      <c r="A81" s="634" t="s">
        <v>385</v>
      </c>
      <c r="B81" s="758" t="s">
        <v>386</v>
      </c>
      <c r="C81" s="758"/>
      <c r="D81" s="634" t="s">
        <v>387</v>
      </c>
      <c r="E81" s="634" t="s">
        <v>388</v>
      </c>
      <c r="F81" s="680" t="s">
        <v>389</v>
      </c>
      <c r="G81" s="681" t="s">
        <v>390</v>
      </c>
      <c r="H81" s="681" t="s">
        <v>2</v>
      </c>
      <c r="I81" s="424" t="s">
        <v>391</v>
      </c>
    </row>
    <row r="82" spans="1:13" x14ac:dyDescent="0.25">
      <c r="A82" s="759" t="s">
        <v>392</v>
      </c>
      <c r="B82" s="759"/>
      <c r="C82" s="759"/>
      <c r="D82" s="425"/>
      <c r="E82" s="425">
        <f>SUM(E83:E86)</f>
        <v>455241</v>
      </c>
      <c r="F82" s="425">
        <f t="shared" ref="F82:G82" si="12">SUM(F83:F86)</f>
        <v>0</v>
      </c>
      <c r="G82" s="425">
        <f t="shared" si="12"/>
        <v>455241</v>
      </c>
      <c r="H82" s="425"/>
      <c r="I82" s="642"/>
    </row>
    <row r="83" spans="1:13" x14ac:dyDescent="0.25">
      <c r="A83" s="636">
        <v>1</v>
      </c>
      <c r="B83" s="760" t="s">
        <v>457</v>
      </c>
      <c r="C83" s="760"/>
      <c r="D83" s="428">
        <v>5250</v>
      </c>
      <c r="E83" s="429">
        <v>3874</v>
      </c>
      <c r="F83" s="430"/>
      <c r="G83" s="429">
        <f t="shared" ref="G83:G86" si="13">E83+F83</f>
        <v>3874</v>
      </c>
      <c r="H83" s="429"/>
      <c r="I83" s="642" t="s">
        <v>434</v>
      </c>
    </row>
    <row r="84" spans="1:13" ht="23.25" customHeight="1" x14ac:dyDescent="0.25">
      <c r="A84" s="688">
        <v>2</v>
      </c>
      <c r="B84" s="827" t="s">
        <v>458</v>
      </c>
      <c r="C84" s="827"/>
      <c r="D84" s="689">
        <v>5250</v>
      </c>
      <c r="E84" s="690">
        <f>712700-289200</f>
        <v>423500</v>
      </c>
      <c r="F84" s="685"/>
      <c r="G84" s="690">
        <f t="shared" si="13"/>
        <v>423500</v>
      </c>
      <c r="H84" s="690"/>
      <c r="I84" s="687" t="s">
        <v>434</v>
      </c>
      <c r="K84" s="456"/>
      <c r="M84" s="456"/>
    </row>
    <row r="85" spans="1:13" ht="15" customHeight="1" x14ac:dyDescent="0.25">
      <c r="A85" s="831">
        <v>3</v>
      </c>
      <c r="B85" s="827" t="s">
        <v>459</v>
      </c>
      <c r="C85" s="827"/>
      <c r="D85" s="689">
        <v>2239</v>
      </c>
      <c r="E85" s="690">
        <v>3933</v>
      </c>
      <c r="F85" s="691"/>
      <c r="G85" s="690">
        <f t="shared" si="13"/>
        <v>3933</v>
      </c>
      <c r="H85" s="690"/>
      <c r="I85" s="829" t="s">
        <v>434</v>
      </c>
      <c r="K85" s="456"/>
      <c r="M85" s="456"/>
    </row>
    <row r="86" spans="1:13" x14ac:dyDescent="0.25">
      <c r="A86" s="831"/>
      <c r="B86" s="827"/>
      <c r="C86" s="827"/>
      <c r="D86" s="689">
        <v>5250</v>
      </c>
      <c r="E86" s="690">
        <f>23934</f>
        <v>23934</v>
      </c>
      <c r="F86" s="691"/>
      <c r="G86" s="690">
        <f t="shared" si="13"/>
        <v>23934</v>
      </c>
      <c r="H86" s="690"/>
      <c r="I86" s="830"/>
      <c r="K86" s="456"/>
      <c r="M86" s="456"/>
    </row>
    <row r="87" spans="1:13" x14ac:dyDescent="0.25">
      <c r="A87" s="700"/>
      <c r="B87" s="701"/>
      <c r="C87" s="701"/>
      <c r="D87" s="702"/>
      <c r="E87" s="703"/>
      <c r="F87" s="704"/>
      <c r="G87" s="703"/>
      <c r="H87" s="703"/>
      <c r="I87" s="704"/>
    </row>
    <row r="88" spans="1:13" x14ac:dyDescent="0.25">
      <c r="A88" s="772" t="s">
        <v>381</v>
      </c>
      <c r="B88" s="772"/>
      <c r="C88" s="631" t="s">
        <v>460</v>
      </c>
      <c r="D88" s="631"/>
      <c r="E88" s="444"/>
      <c r="F88" s="499"/>
      <c r="G88" s="444"/>
      <c r="H88" s="444"/>
      <c r="I88" s="499"/>
    </row>
    <row r="89" spans="1:13" x14ac:dyDescent="0.25">
      <c r="A89" s="772" t="s">
        <v>383</v>
      </c>
      <c r="B89" s="772"/>
      <c r="C89" s="635" t="s">
        <v>346</v>
      </c>
      <c r="D89" s="635"/>
      <c r="E89" s="635"/>
      <c r="F89" s="420"/>
      <c r="G89" s="635"/>
      <c r="H89" s="635"/>
      <c r="I89" s="420"/>
    </row>
    <row r="90" spans="1:13" ht="49.5" customHeight="1" x14ac:dyDescent="0.25">
      <c r="A90" s="634" t="s">
        <v>385</v>
      </c>
      <c r="B90" s="758" t="s">
        <v>386</v>
      </c>
      <c r="C90" s="758"/>
      <c r="D90" s="634" t="s">
        <v>387</v>
      </c>
      <c r="E90" s="634" t="s">
        <v>388</v>
      </c>
      <c r="F90" s="680" t="s">
        <v>389</v>
      </c>
      <c r="G90" s="681" t="s">
        <v>390</v>
      </c>
      <c r="H90" s="681" t="s">
        <v>2</v>
      </c>
      <c r="I90" s="424" t="s">
        <v>391</v>
      </c>
    </row>
    <row r="91" spans="1:13" x14ac:dyDescent="0.25">
      <c r="A91" s="759" t="s">
        <v>392</v>
      </c>
      <c r="B91" s="759"/>
      <c r="C91" s="759"/>
      <c r="D91" s="425"/>
      <c r="E91" s="425">
        <f>SUM(E92:E105)</f>
        <v>423589</v>
      </c>
      <c r="F91" s="425">
        <f t="shared" ref="F91:G91" si="14">SUM(F92:F105)</f>
        <v>45929</v>
      </c>
      <c r="G91" s="425">
        <f t="shared" si="14"/>
        <v>469518</v>
      </c>
      <c r="H91" s="425"/>
      <c r="I91" s="642"/>
    </row>
    <row r="92" spans="1:13" ht="14.25" customHeight="1" x14ac:dyDescent="0.25">
      <c r="A92" s="634">
        <v>1</v>
      </c>
      <c r="B92" s="760" t="s">
        <v>461</v>
      </c>
      <c r="C92" s="760"/>
      <c r="D92" s="428">
        <v>2241</v>
      </c>
      <c r="E92" s="500">
        <v>57000</v>
      </c>
      <c r="F92" s="501"/>
      <c r="G92" s="500">
        <f t="shared" ref="G92:G105" si="15">E92+F92</f>
        <v>57000</v>
      </c>
      <c r="H92" s="500"/>
      <c r="I92" s="502" t="s">
        <v>462</v>
      </c>
    </row>
    <row r="93" spans="1:13" ht="12" customHeight="1" x14ac:dyDescent="0.25">
      <c r="A93" s="634">
        <v>2</v>
      </c>
      <c r="B93" s="760" t="s">
        <v>463</v>
      </c>
      <c r="C93" s="760"/>
      <c r="D93" s="428">
        <v>5250</v>
      </c>
      <c r="E93" s="500">
        <v>20200</v>
      </c>
      <c r="F93" s="503"/>
      <c r="G93" s="504">
        <f t="shared" si="15"/>
        <v>20200</v>
      </c>
      <c r="H93" s="504"/>
      <c r="I93" s="640" t="s">
        <v>462</v>
      </c>
    </row>
    <row r="94" spans="1:13" x14ac:dyDescent="0.25">
      <c r="A94" s="634">
        <v>3</v>
      </c>
      <c r="B94" s="761" t="s">
        <v>464</v>
      </c>
      <c r="C94" s="762"/>
      <c r="D94" s="428">
        <v>2241</v>
      </c>
      <c r="E94" s="500">
        <f>4390-1206</f>
        <v>3184</v>
      </c>
      <c r="F94" s="503"/>
      <c r="G94" s="500">
        <f t="shared" si="15"/>
        <v>3184</v>
      </c>
      <c r="H94" s="705"/>
      <c r="I94" s="642" t="s">
        <v>462</v>
      </c>
    </row>
    <row r="95" spans="1:13" x14ac:dyDescent="0.25">
      <c r="A95" s="636">
        <v>4</v>
      </c>
      <c r="B95" s="760" t="s">
        <v>465</v>
      </c>
      <c r="C95" s="760"/>
      <c r="D95" s="428">
        <v>5250</v>
      </c>
      <c r="E95" s="449">
        <v>217524</v>
      </c>
      <c r="F95" s="503"/>
      <c r="G95" s="449">
        <f t="shared" si="15"/>
        <v>217524</v>
      </c>
      <c r="H95" s="449"/>
      <c r="I95" s="642" t="s">
        <v>462</v>
      </c>
      <c r="K95" s="456"/>
      <c r="M95" s="456"/>
    </row>
    <row r="96" spans="1:13" x14ac:dyDescent="0.25">
      <c r="A96" s="782">
        <v>5</v>
      </c>
      <c r="B96" s="763" t="s">
        <v>466</v>
      </c>
      <c r="C96" s="764"/>
      <c r="D96" s="428">
        <v>2241</v>
      </c>
      <c r="E96" s="500">
        <v>997</v>
      </c>
      <c r="F96" s="426"/>
      <c r="G96" s="500">
        <f t="shared" si="15"/>
        <v>997</v>
      </c>
      <c r="H96" s="507"/>
      <c r="I96" s="786" t="s">
        <v>462</v>
      </c>
    </row>
    <row r="97" spans="1:12" x14ac:dyDescent="0.25">
      <c r="A97" s="783"/>
      <c r="B97" s="784"/>
      <c r="C97" s="785"/>
      <c r="D97" s="428">
        <v>5250</v>
      </c>
      <c r="E97" s="500">
        <v>15548</v>
      </c>
      <c r="F97" s="426"/>
      <c r="G97" s="500">
        <f t="shared" si="15"/>
        <v>15548</v>
      </c>
      <c r="H97" s="507"/>
      <c r="I97" s="787"/>
    </row>
    <row r="98" spans="1:12" ht="12" customHeight="1" x14ac:dyDescent="0.25">
      <c r="A98" s="634">
        <v>6</v>
      </c>
      <c r="B98" s="760" t="s">
        <v>467</v>
      </c>
      <c r="C98" s="760"/>
      <c r="D98" s="428">
        <v>5250</v>
      </c>
      <c r="E98" s="500">
        <v>5500</v>
      </c>
      <c r="F98" s="501"/>
      <c r="G98" s="500">
        <f t="shared" si="15"/>
        <v>5500</v>
      </c>
      <c r="H98" s="500"/>
      <c r="I98" s="502" t="s">
        <v>462</v>
      </c>
      <c r="J98" s="508"/>
      <c r="K98" s="508"/>
      <c r="L98" s="508"/>
    </row>
    <row r="99" spans="1:12" ht="12" customHeight="1" x14ac:dyDescent="0.25">
      <c r="A99" s="688">
        <v>7</v>
      </c>
      <c r="B99" s="827" t="s">
        <v>468</v>
      </c>
      <c r="C99" s="827"/>
      <c r="D99" s="706">
        <v>5250</v>
      </c>
      <c r="E99" s="707">
        <v>16327</v>
      </c>
      <c r="F99" s="708"/>
      <c r="G99" s="707">
        <f t="shared" si="15"/>
        <v>16327</v>
      </c>
      <c r="H99" s="705"/>
      <c r="I99" s="687" t="s">
        <v>462</v>
      </c>
    </row>
    <row r="100" spans="1:12" ht="12" customHeight="1" x14ac:dyDescent="0.25">
      <c r="A100" s="634">
        <v>8</v>
      </c>
      <c r="B100" s="760" t="s">
        <v>470</v>
      </c>
      <c r="C100" s="760"/>
      <c r="D100" s="428">
        <v>5250</v>
      </c>
      <c r="E100" s="500">
        <v>24260</v>
      </c>
      <c r="F100" s="501"/>
      <c r="G100" s="500">
        <f t="shared" si="15"/>
        <v>24260</v>
      </c>
      <c r="H100" s="500"/>
      <c r="I100" s="502" t="s">
        <v>462</v>
      </c>
    </row>
    <row r="101" spans="1:12" ht="12" customHeight="1" x14ac:dyDescent="0.25">
      <c r="A101" s="636">
        <v>9</v>
      </c>
      <c r="B101" s="760" t="s">
        <v>471</v>
      </c>
      <c r="C101" s="760"/>
      <c r="D101" s="428">
        <v>5250</v>
      </c>
      <c r="E101" s="449">
        <f>27006-7</f>
        <v>26999</v>
      </c>
      <c r="F101" s="426"/>
      <c r="G101" s="449">
        <f t="shared" si="15"/>
        <v>26999</v>
      </c>
      <c r="H101" s="705"/>
      <c r="I101" s="642" t="s">
        <v>462</v>
      </c>
    </row>
    <row r="102" spans="1:12" x14ac:dyDescent="0.25">
      <c r="A102" s="636">
        <v>10</v>
      </c>
      <c r="B102" s="760" t="s">
        <v>472</v>
      </c>
      <c r="C102" s="760"/>
      <c r="D102" s="428">
        <v>5250</v>
      </c>
      <c r="E102" s="449">
        <f>7199+4667</f>
        <v>11866</v>
      </c>
      <c r="F102" s="426"/>
      <c r="G102" s="449">
        <f t="shared" si="15"/>
        <v>11866</v>
      </c>
      <c r="H102" s="705"/>
      <c r="I102" s="642" t="s">
        <v>462</v>
      </c>
    </row>
    <row r="103" spans="1:12" x14ac:dyDescent="0.25">
      <c r="A103" s="636">
        <v>11</v>
      </c>
      <c r="B103" s="760" t="s">
        <v>473</v>
      </c>
      <c r="C103" s="760"/>
      <c r="D103" s="428">
        <v>5250</v>
      </c>
      <c r="E103" s="449">
        <v>24184</v>
      </c>
      <c r="F103" s="426"/>
      <c r="G103" s="449">
        <f t="shared" si="15"/>
        <v>24184</v>
      </c>
      <c r="H103" s="705"/>
      <c r="I103" s="642" t="s">
        <v>462</v>
      </c>
    </row>
    <row r="104" spans="1:12" ht="36" x14ac:dyDescent="0.25">
      <c r="A104" s="636">
        <v>12</v>
      </c>
      <c r="B104" s="760" t="s">
        <v>773</v>
      </c>
      <c r="C104" s="760"/>
      <c r="D104" s="428">
        <v>5250</v>
      </c>
      <c r="E104" s="449">
        <v>0</v>
      </c>
      <c r="F104" s="709">
        <v>4809</v>
      </c>
      <c r="G104" s="449">
        <f t="shared" si="15"/>
        <v>4809</v>
      </c>
      <c r="H104" s="705" t="s">
        <v>774</v>
      </c>
      <c r="I104" s="642" t="s">
        <v>462</v>
      </c>
    </row>
    <row r="105" spans="1:12" ht="36" x14ac:dyDescent="0.25">
      <c r="A105" s="636">
        <v>13</v>
      </c>
      <c r="B105" s="760" t="s">
        <v>775</v>
      </c>
      <c r="C105" s="760"/>
      <c r="D105" s="428">
        <v>5250</v>
      </c>
      <c r="E105" s="449">
        <v>0</v>
      </c>
      <c r="F105" s="709">
        <v>41120</v>
      </c>
      <c r="G105" s="449">
        <f t="shared" si="15"/>
        <v>41120</v>
      </c>
      <c r="H105" s="705" t="s">
        <v>776</v>
      </c>
      <c r="I105" s="642" t="s">
        <v>462</v>
      </c>
    </row>
    <row r="106" spans="1:12" x14ac:dyDescent="0.25">
      <c r="A106" s="450"/>
      <c r="B106" s="451"/>
      <c r="C106" s="451"/>
      <c r="D106" s="513"/>
      <c r="E106" s="452"/>
      <c r="F106" s="453"/>
      <c r="G106" s="452"/>
      <c r="H106" s="452"/>
      <c r="I106" s="514"/>
    </row>
    <row r="107" spans="1:12" x14ac:dyDescent="0.25">
      <c r="A107" s="772" t="s">
        <v>381</v>
      </c>
      <c r="B107" s="772"/>
      <c r="C107" s="631" t="s">
        <v>475</v>
      </c>
      <c r="D107" s="631"/>
      <c r="E107" s="631"/>
      <c r="F107" s="437"/>
      <c r="G107" s="631"/>
      <c r="H107" s="631"/>
    </row>
    <row r="108" spans="1:12" x14ac:dyDescent="0.25">
      <c r="A108" s="772" t="s">
        <v>383</v>
      </c>
      <c r="B108" s="772"/>
      <c r="C108" s="635" t="s">
        <v>476</v>
      </c>
      <c r="D108" s="635"/>
      <c r="E108" s="635"/>
      <c r="F108" s="420"/>
      <c r="G108" s="635"/>
      <c r="H108" s="635"/>
    </row>
    <row r="109" spans="1:12" ht="36" customHeight="1" x14ac:dyDescent="0.25">
      <c r="A109" s="634" t="s">
        <v>385</v>
      </c>
      <c r="B109" s="758" t="s">
        <v>386</v>
      </c>
      <c r="C109" s="758"/>
      <c r="D109" s="634" t="s">
        <v>387</v>
      </c>
      <c r="E109" s="634" t="s">
        <v>388</v>
      </c>
      <c r="F109" s="680" t="s">
        <v>389</v>
      </c>
      <c r="G109" s="681" t="s">
        <v>390</v>
      </c>
      <c r="H109" s="681" t="s">
        <v>2</v>
      </c>
      <c r="I109" s="424" t="s">
        <v>391</v>
      </c>
    </row>
    <row r="110" spans="1:12" x14ac:dyDescent="0.25">
      <c r="A110" s="759" t="s">
        <v>392</v>
      </c>
      <c r="B110" s="759"/>
      <c r="C110" s="759"/>
      <c r="D110" s="425"/>
      <c r="E110" s="425">
        <f>SUM(E111:E135)</f>
        <v>868008</v>
      </c>
      <c r="F110" s="425">
        <f t="shared" ref="F110:G110" si="16">SUM(F111:F135)</f>
        <v>27605</v>
      </c>
      <c r="G110" s="425">
        <f t="shared" si="16"/>
        <v>895613</v>
      </c>
      <c r="H110" s="425"/>
      <c r="I110" s="642"/>
    </row>
    <row r="111" spans="1:12" x14ac:dyDescent="0.25">
      <c r="A111" s="636">
        <v>1</v>
      </c>
      <c r="B111" s="760" t="s">
        <v>461</v>
      </c>
      <c r="C111" s="760"/>
      <c r="D111" s="428">
        <v>2241</v>
      </c>
      <c r="E111" s="429">
        <v>88000</v>
      </c>
      <c r="F111" s="426"/>
      <c r="G111" s="429">
        <f t="shared" ref="G111:G135" si="17">E111+F111</f>
        <v>88000</v>
      </c>
      <c r="H111" s="441"/>
      <c r="I111" s="642" t="s">
        <v>477</v>
      </c>
    </row>
    <row r="112" spans="1:12" ht="15" customHeight="1" x14ac:dyDescent="0.25">
      <c r="A112" s="634">
        <v>2</v>
      </c>
      <c r="B112" s="760" t="s">
        <v>478</v>
      </c>
      <c r="C112" s="760"/>
      <c r="D112" s="428">
        <v>5250</v>
      </c>
      <c r="E112" s="501">
        <v>29000</v>
      </c>
      <c r="F112" s="426"/>
      <c r="G112" s="501">
        <f t="shared" si="17"/>
        <v>29000</v>
      </c>
      <c r="H112" s="501"/>
      <c r="I112" s="642" t="s">
        <v>477</v>
      </c>
    </row>
    <row r="113" spans="1:13" ht="12" customHeight="1" x14ac:dyDescent="0.25">
      <c r="A113" s="767">
        <v>3</v>
      </c>
      <c r="B113" s="760" t="s">
        <v>479</v>
      </c>
      <c r="C113" s="760"/>
      <c r="D113" s="428">
        <v>5250</v>
      </c>
      <c r="E113" s="429">
        <v>30838</v>
      </c>
      <c r="F113" s="429"/>
      <c r="G113" s="429">
        <f t="shared" si="17"/>
        <v>30838</v>
      </c>
      <c r="H113" s="429"/>
      <c r="I113" s="779" t="s">
        <v>477</v>
      </c>
    </row>
    <row r="114" spans="1:13" ht="12" customHeight="1" x14ac:dyDescent="0.25">
      <c r="A114" s="767"/>
      <c r="B114" s="760"/>
      <c r="C114" s="760"/>
      <c r="D114" s="428">
        <v>2241</v>
      </c>
      <c r="E114" s="429">
        <v>1748</v>
      </c>
      <c r="F114" s="429"/>
      <c r="G114" s="429">
        <f t="shared" si="17"/>
        <v>1748</v>
      </c>
      <c r="H114" s="429"/>
      <c r="I114" s="781"/>
    </row>
    <row r="115" spans="1:13" ht="12" customHeight="1" x14ac:dyDescent="0.25">
      <c r="A115" s="457">
        <v>4</v>
      </c>
      <c r="B115" s="760" t="s">
        <v>480</v>
      </c>
      <c r="C115" s="760"/>
      <c r="D115" s="428">
        <v>5250</v>
      </c>
      <c r="E115" s="429">
        <v>29300</v>
      </c>
      <c r="F115" s="429"/>
      <c r="G115" s="429">
        <f>E115+F115</f>
        <v>29300</v>
      </c>
      <c r="H115" s="429"/>
      <c r="I115" s="642" t="s">
        <v>477</v>
      </c>
    </row>
    <row r="116" spans="1:13" ht="24" x14ac:dyDescent="0.25">
      <c r="A116" s="457">
        <v>5</v>
      </c>
      <c r="B116" s="760" t="s">
        <v>481</v>
      </c>
      <c r="C116" s="760"/>
      <c r="D116" s="428">
        <v>5250</v>
      </c>
      <c r="E116" s="429">
        <f>68348-98</f>
        <v>68250</v>
      </c>
      <c r="F116" s="683">
        <v>300</v>
      </c>
      <c r="G116" s="429">
        <f t="shared" si="17"/>
        <v>68550</v>
      </c>
      <c r="H116" s="431" t="s">
        <v>777</v>
      </c>
      <c r="I116" s="633" t="s">
        <v>477</v>
      </c>
    </row>
    <row r="117" spans="1:13" ht="25.5" customHeight="1" x14ac:dyDescent="0.25">
      <c r="A117" s="636">
        <v>6</v>
      </c>
      <c r="B117" s="769" t="s">
        <v>482</v>
      </c>
      <c r="C117" s="769"/>
      <c r="D117" s="428">
        <v>5250</v>
      </c>
      <c r="E117" s="429">
        <f>75000-33000</f>
        <v>42000</v>
      </c>
      <c r="F117" s="430"/>
      <c r="G117" s="429">
        <f t="shared" si="17"/>
        <v>42000</v>
      </c>
      <c r="H117" s="431"/>
      <c r="I117" s="642" t="s">
        <v>477</v>
      </c>
      <c r="J117" s="515"/>
      <c r="K117" s="515"/>
    </row>
    <row r="118" spans="1:13" ht="12" customHeight="1" x14ac:dyDescent="0.25">
      <c r="A118" s="767">
        <v>7</v>
      </c>
      <c r="B118" s="769" t="s">
        <v>483</v>
      </c>
      <c r="C118" s="769"/>
      <c r="D118" s="428">
        <v>5240</v>
      </c>
      <c r="E118" s="429">
        <f>2525973-2506973</f>
        <v>19000</v>
      </c>
      <c r="F118" s="430"/>
      <c r="G118" s="429">
        <f t="shared" si="17"/>
        <v>19000</v>
      </c>
      <c r="H118" s="682"/>
      <c r="I118" s="642" t="s">
        <v>477</v>
      </c>
    </row>
    <row r="119" spans="1:13" ht="27" customHeight="1" x14ac:dyDescent="0.25">
      <c r="A119" s="767"/>
      <c r="B119" s="769"/>
      <c r="C119" s="769"/>
      <c r="D119" s="428">
        <v>5250</v>
      </c>
      <c r="E119" s="429">
        <f>4190962-4190962</f>
        <v>0</v>
      </c>
      <c r="F119" s="430"/>
      <c r="G119" s="429">
        <f t="shared" si="17"/>
        <v>0</v>
      </c>
      <c r="H119" s="682"/>
      <c r="I119" s="633" t="s">
        <v>484</v>
      </c>
      <c r="K119" s="456"/>
      <c r="M119" s="456"/>
    </row>
    <row r="120" spans="1:13" ht="24" customHeight="1" x14ac:dyDescent="0.25">
      <c r="A120" s="636">
        <v>8</v>
      </c>
      <c r="B120" s="769" t="s">
        <v>485</v>
      </c>
      <c r="C120" s="769"/>
      <c r="D120" s="428">
        <v>5250</v>
      </c>
      <c r="E120" s="429">
        <v>100750</v>
      </c>
      <c r="F120" s="430"/>
      <c r="G120" s="429">
        <f t="shared" si="17"/>
        <v>100750</v>
      </c>
      <c r="H120" s="431"/>
      <c r="I120" s="502" t="s">
        <v>477</v>
      </c>
    </row>
    <row r="121" spans="1:13" ht="24" x14ac:dyDescent="0.25">
      <c r="A121" s="457">
        <v>9</v>
      </c>
      <c r="B121" s="769" t="s">
        <v>486</v>
      </c>
      <c r="C121" s="769"/>
      <c r="D121" s="428">
        <v>5250</v>
      </c>
      <c r="E121" s="429">
        <f>29723+714</f>
        <v>30437</v>
      </c>
      <c r="F121" s="426"/>
      <c r="G121" s="429">
        <f t="shared" si="17"/>
        <v>30437</v>
      </c>
      <c r="H121" s="431"/>
      <c r="I121" s="502" t="s">
        <v>487</v>
      </c>
    </row>
    <row r="122" spans="1:13" ht="15" customHeight="1" x14ac:dyDescent="0.25">
      <c r="A122" s="636">
        <v>10</v>
      </c>
      <c r="B122" s="760" t="s">
        <v>488</v>
      </c>
      <c r="C122" s="760"/>
      <c r="D122" s="428">
        <v>5250</v>
      </c>
      <c r="E122" s="429">
        <v>10050</v>
      </c>
      <c r="F122" s="429"/>
      <c r="G122" s="429">
        <f t="shared" si="17"/>
        <v>10050</v>
      </c>
      <c r="H122" s="429"/>
      <c r="I122" s="642" t="s">
        <v>477</v>
      </c>
    </row>
    <row r="123" spans="1:13" ht="24" x14ac:dyDescent="0.25">
      <c r="A123" s="457">
        <v>11</v>
      </c>
      <c r="B123" s="769" t="s">
        <v>489</v>
      </c>
      <c r="C123" s="769"/>
      <c r="D123" s="428">
        <v>5250</v>
      </c>
      <c r="E123" s="429">
        <v>33000</v>
      </c>
      <c r="F123" s="426"/>
      <c r="G123" s="429">
        <f t="shared" si="17"/>
        <v>33000</v>
      </c>
      <c r="H123" s="705"/>
      <c r="I123" s="642" t="s">
        <v>487</v>
      </c>
    </row>
    <row r="124" spans="1:13" ht="12" customHeight="1" x14ac:dyDescent="0.25">
      <c r="A124" s="636">
        <v>12</v>
      </c>
      <c r="B124" s="760" t="s">
        <v>490</v>
      </c>
      <c r="C124" s="760"/>
      <c r="D124" s="428">
        <v>5250</v>
      </c>
      <c r="E124" s="429">
        <v>12837</v>
      </c>
      <c r="F124" s="426"/>
      <c r="G124" s="429">
        <f t="shared" si="17"/>
        <v>12837</v>
      </c>
      <c r="H124" s="431"/>
      <c r="I124" s="642" t="s">
        <v>477</v>
      </c>
    </row>
    <row r="125" spans="1:13" x14ac:dyDescent="0.25">
      <c r="A125" s="457">
        <v>13</v>
      </c>
      <c r="B125" s="760" t="s">
        <v>491</v>
      </c>
      <c r="C125" s="760"/>
      <c r="D125" s="428">
        <v>5250</v>
      </c>
      <c r="E125" s="429">
        <f>5500+9250</f>
        <v>14750</v>
      </c>
      <c r="F125" s="430"/>
      <c r="G125" s="429">
        <f t="shared" si="17"/>
        <v>14750</v>
      </c>
      <c r="H125" s="441"/>
      <c r="I125" s="642" t="s">
        <v>477</v>
      </c>
    </row>
    <row r="126" spans="1:13" ht="12" customHeight="1" x14ac:dyDescent="0.25">
      <c r="A126" s="457">
        <v>14</v>
      </c>
      <c r="B126" s="769" t="s">
        <v>492</v>
      </c>
      <c r="C126" s="769"/>
      <c r="D126" s="428">
        <v>5250</v>
      </c>
      <c r="E126" s="429">
        <v>18579</v>
      </c>
      <c r="F126" s="426"/>
      <c r="G126" s="429">
        <f>E126+F126</f>
        <v>18579</v>
      </c>
      <c r="H126" s="431"/>
      <c r="I126" s="642" t="s">
        <v>477</v>
      </c>
    </row>
    <row r="127" spans="1:13" ht="12" customHeight="1" x14ac:dyDescent="0.25">
      <c r="A127" s="641">
        <v>15</v>
      </c>
      <c r="B127" s="773" t="s">
        <v>493</v>
      </c>
      <c r="C127" s="774"/>
      <c r="D127" s="428">
        <v>2239</v>
      </c>
      <c r="E127" s="429">
        <v>0</v>
      </c>
      <c r="F127" s="430"/>
      <c r="G127" s="429">
        <f t="shared" si="17"/>
        <v>0</v>
      </c>
      <c r="H127" s="453"/>
      <c r="I127" s="633" t="s">
        <v>484</v>
      </c>
    </row>
    <row r="128" spans="1:13" x14ac:dyDescent="0.25">
      <c r="A128" s="775">
        <v>16</v>
      </c>
      <c r="B128" s="773" t="s">
        <v>494</v>
      </c>
      <c r="C128" s="774"/>
      <c r="D128" s="428">
        <v>2239</v>
      </c>
      <c r="E128" s="429">
        <v>14368</v>
      </c>
      <c r="F128" s="430"/>
      <c r="G128" s="429">
        <f t="shared" si="17"/>
        <v>14368</v>
      </c>
      <c r="H128" s="431"/>
      <c r="I128" s="779" t="s">
        <v>484</v>
      </c>
    </row>
    <row r="129" spans="1:9" ht="12" customHeight="1" x14ac:dyDescent="0.25">
      <c r="A129" s="776"/>
      <c r="B129" s="777"/>
      <c r="C129" s="778"/>
      <c r="D129" s="428">
        <v>5240</v>
      </c>
      <c r="E129" s="429">
        <v>206907</v>
      </c>
      <c r="F129" s="430"/>
      <c r="G129" s="429">
        <f t="shared" si="17"/>
        <v>206907</v>
      </c>
      <c r="H129" s="453"/>
      <c r="I129" s="780"/>
    </row>
    <row r="130" spans="1:9" ht="27.75" customHeight="1" x14ac:dyDescent="0.25">
      <c r="A130" s="641">
        <v>17</v>
      </c>
      <c r="B130" s="773" t="s">
        <v>495</v>
      </c>
      <c r="C130" s="774"/>
      <c r="D130" s="428">
        <v>5250</v>
      </c>
      <c r="E130" s="429">
        <v>50560</v>
      </c>
      <c r="F130" s="430"/>
      <c r="G130" s="429">
        <f t="shared" si="17"/>
        <v>50560</v>
      </c>
      <c r="H130" s="431"/>
      <c r="I130" s="633" t="s">
        <v>477</v>
      </c>
    </row>
    <row r="131" spans="1:9" ht="12" customHeight="1" x14ac:dyDescent="0.25">
      <c r="A131" s="775">
        <v>18</v>
      </c>
      <c r="B131" s="773" t="s">
        <v>496</v>
      </c>
      <c r="C131" s="774"/>
      <c r="D131" s="428">
        <v>2241</v>
      </c>
      <c r="E131" s="429">
        <v>0</v>
      </c>
      <c r="F131" s="430"/>
      <c r="G131" s="429">
        <f t="shared" si="17"/>
        <v>0</v>
      </c>
      <c r="H131" s="431"/>
      <c r="I131" s="779" t="s">
        <v>477</v>
      </c>
    </row>
    <row r="132" spans="1:9" ht="36" x14ac:dyDescent="0.25">
      <c r="A132" s="776"/>
      <c r="B132" s="777"/>
      <c r="C132" s="778"/>
      <c r="D132" s="428">
        <v>5250</v>
      </c>
      <c r="E132" s="429">
        <f>14345-1115</f>
        <v>13230</v>
      </c>
      <c r="F132" s="683">
        <v>27305</v>
      </c>
      <c r="G132" s="429">
        <f t="shared" si="17"/>
        <v>40535</v>
      </c>
      <c r="H132" s="682" t="s">
        <v>778</v>
      </c>
      <c r="I132" s="780"/>
    </row>
    <row r="133" spans="1:9" ht="12" customHeight="1" x14ac:dyDescent="0.25">
      <c r="A133" s="457">
        <v>19</v>
      </c>
      <c r="B133" s="770" t="s">
        <v>497</v>
      </c>
      <c r="C133" s="771"/>
      <c r="D133" s="428">
        <v>5250</v>
      </c>
      <c r="E133" s="429">
        <v>15790</v>
      </c>
      <c r="F133" s="430"/>
      <c r="G133" s="429">
        <f t="shared" si="17"/>
        <v>15790</v>
      </c>
      <c r="H133" s="429"/>
      <c r="I133" s="633" t="s">
        <v>477</v>
      </c>
    </row>
    <row r="134" spans="1:9" ht="12" customHeight="1" x14ac:dyDescent="0.25">
      <c r="A134" s="457">
        <v>20</v>
      </c>
      <c r="B134" s="770" t="s">
        <v>498</v>
      </c>
      <c r="C134" s="771"/>
      <c r="D134" s="428">
        <v>5250</v>
      </c>
      <c r="E134" s="429">
        <v>22849</v>
      </c>
      <c r="F134" s="430"/>
      <c r="G134" s="429">
        <f t="shared" si="17"/>
        <v>22849</v>
      </c>
      <c r="H134" s="637"/>
      <c r="I134" s="633" t="s">
        <v>477</v>
      </c>
    </row>
    <row r="135" spans="1:9" ht="12" customHeight="1" x14ac:dyDescent="0.25">
      <c r="A135" s="457">
        <v>21</v>
      </c>
      <c r="B135" s="770" t="s">
        <v>499</v>
      </c>
      <c r="C135" s="771"/>
      <c r="D135" s="428">
        <v>5250</v>
      </c>
      <c r="E135" s="429">
        <f>15765</f>
        <v>15765</v>
      </c>
      <c r="F135" s="430"/>
      <c r="G135" s="429">
        <f t="shared" si="17"/>
        <v>15765</v>
      </c>
      <c r="H135" s="682"/>
      <c r="I135" s="633" t="s">
        <v>477</v>
      </c>
    </row>
    <row r="136" spans="1:9" x14ac:dyDescent="0.25">
      <c r="A136" s="518"/>
      <c r="B136" s="519"/>
      <c r="C136" s="519"/>
      <c r="D136" s="519"/>
      <c r="E136" s="519"/>
      <c r="F136" s="519"/>
      <c r="G136" s="519"/>
      <c r="H136" s="519"/>
      <c r="I136" s="519"/>
    </row>
    <row r="137" spans="1:9" x14ac:dyDescent="0.25">
      <c r="A137" s="772" t="s">
        <v>381</v>
      </c>
      <c r="B137" s="772"/>
      <c r="C137" s="631" t="s">
        <v>500</v>
      </c>
      <c r="D137" s="631"/>
      <c r="E137" s="631"/>
      <c r="F137" s="437"/>
      <c r="G137" s="631"/>
      <c r="H137" s="631"/>
      <c r="I137" s="437"/>
    </row>
    <row r="138" spans="1:9" x14ac:dyDescent="0.25">
      <c r="A138" s="766" t="s">
        <v>383</v>
      </c>
      <c r="B138" s="766"/>
      <c r="C138" s="635" t="s">
        <v>501</v>
      </c>
      <c r="D138" s="635"/>
      <c r="E138" s="635"/>
      <c r="F138" s="420"/>
      <c r="G138" s="635"/>
      <c r="H138" s="635"/>
      <c r="I138" s="420"/>
    </row>
    <row r="139" spans="1:9" ht="49.5" customHeight="1" x14ac:dyDescent="0.25">
      <c r="A139" s="634" t="s">
        <v>385</v>
      </c>
      <c r="B139" s="758" t="s">
        <v>386</v>
      </c>
      <c r="C139" s="758"/>
      <c r="D139" s="634" t="s">
        <v>387</v>
      </c>
      <c r="E139" s="634" t="s">
        <v>388</v>
      </c>
      <c r="F139" s="680" t="s">
        <v>389</v>
      </c>
      <c r="G139" s="681" t="s">
        <v>390</v>
      </c>
      <c r="H139" s="681" t="s">
        <v>2</v>
      </c>
      <c r="I139" s="424" t="s">
        <v>391</v>
      </c>
    </row>
    <row r="140" spans="1:9" x14ac:dyDescent="0.25">
      <c r="A140" s="759" t="s">
        <v>392</v>
      </c>
      <c r="B140" s="759"/>
      <c r="C140" s="759"/>
      <c r="D140" s="425"/>
      <c r="E140" s="425">
        <f>SUM(E141:E148)</f>
        <v>104810</v>
      </c>
      <c r="F140" s="425">
        <f t="shared" ref="F140:G140" si="18">SUM(F141:F148)</f>
        <v>18574</v>
      </c>
      <c r="G140" s="425">
        <f t="shared" si="18"/>
        <v>123384</v>
      </c>
      <c r="H140" s="425"/>
      <c r="I140" s="486"/>
    </row>
    <row r="141" spans="1:9" x14ac:dyDescent="0.25">
      <c r="A141" s="457">
        <v>1</v>
      </c>
      <c r="B141" s="760" t="s">
        <v>502</v>
      </c>
      <c r="C141" s="760"/>
      <c r="D141" s="428">
        <v>5250</v>
      </c>
      <c r="E141" s="429">
        <v>5500</v>
      </c>
      <c r="F141" s="429"/>
      <c r="G141" s="429">
        <f t="shared" ref="G141:G148" si="19">E141+F141</f>
        <v>5500</v>
      </c>
      <c r="H141" s="429"/>
      <c r="I141" s="642" t="s">
        <v>420</v>
      </c>
    </row>
    <row r="142" spans="1:9" ht="12" customHeight="1" x14ac:dyDescent="0.25">
      <c r="A142" s="767">
        <v>2</v>
      </c>
      <c r="B142" s="760" t="s">
        <v>503</v>
      </c>
      <c r="C142" s="760"/>
      <c r="D142" s="428">
        <v>5250</v>
      </c>
      <c r="E142" s="429">
        <v>5500</v>
      </c>
      <c r="F142" s="429"/>
      <c r="G142" s="429">
        <f t="shared" si="19"/>
        <v>5500</v>
      </c>
      <c r="H142" s="429"/>
      <c r="I142" s="768" t="s">
        <v>420</v>
      </c>
    </row>
    <row r="143" spans="1:9" ht="12" customHeight="1" x14ac:dyDescent="0.25">
      <c r="A143" s="767"/>
      <c r="B143" s="760"/>
      <c r="C143" s="760"/>
      <c r="D143" s="428">
        <v>2241</v>
      </c>
      <c r="E143" s="429">
        <v>1114</v>
      </c>
      <c r="F143" s="429"/>
      <c r="G143" s="429">
        <f t="shared" si="19"/>
        <v>1114</v>
      </c>
      <c r="H143" s="429"/>
      <c r="I143" s="768"/>
    </row>
    <row r="144" spans="1:9" x14ac:dyDescent="0.25">
      <c r="A144" s="636">
        <v>3</v>
      </c>
      <c r="B144" s="769" t="s">
        <v>504</v>
      </c>
      <c r="C144" s="769"/>
      <c r="D144" s="428">
        <v>5250</v>
      </c>
      <c r="E144" s="429">
        <v>9680</v>
      </c>
      <c r="F144" s="430"/>
      <c r="G144" s="429">
        <f t="shared" si="19"/>
        <v>9680</v>
      </c>
      <c r="H144" s="705"/>
      <c r="I144" s="642" t="s">
        <v>420</v>
      </c>
    </row>
    <row r="145" spans="1:9" ht="12" customHeight="1" x14ac:dyDescent="0.25">
      <c r="A145" s="457">
        <v>4</v>
      </c>
      <c r="B145" s="760" t="s">
        <v>505</v>
      </c>
      <c r="C145" s="760"/>
      <c r="D145" s="428">
        <v>5250</v>
      </c>
      <c r="E145" s="429">
        <v>61174</v>
      </c>
      <c r="F145" s="430"/>
      <c r="G145" s="429">
        <f t="shared" si="19"/>
        <v>61174</v>
      </c>
      <c r="H145" s="705"/>
      <c r="I145" s="642" t="s">
        <v>420</v>
      </c>
    </row>
    <row r="146" spans="1:9" ht="48" x14ac:dyDescent="0.25">
      <c r="A146" s="636">
        <v>5</v>
      </c>
      <c r="B146" s="760" t="s">
        <v>506</v>
      </c>
      <c r="C146" s="760"/>
      <c r="D146" s="428">
        <v>5250</v>
      </c>
      <c r="E146" s="429">
        <v>13142</v>
      </c>
      <c r="F146" s="710">
        <v>18574</v>
      </c>
      <c r="G146" s="491">
        <f t="shared" si="19"/>
        <v>31716</v>
      </c>
      <c r="H146" s="431" t="s">
        <v>779</v>
      </c>
      <c r="I146" s="633" t="s">
        <v>420</v>
      </c>
    </row>
    <row r="147" spans="1:9" ht="13.5" customHeight="1" x14ac:dyDescent="0.25">
      <c r="A147" s="636">
        <v>6</v>
      </c>
      <c r="B147" s="760" t="s">
        <v>461</v>
      </c>
      <c r="C147" s="760"/>
      <c r="D147" s="428">
        <v>2241</v>
      </c>
      <c r="E147" s="429">
        <v>8700</v>
      </c>
      <c r="F147" s="429"/>
      <c r="G147" s="429">
        <f t="shared" si="19"/>
        <v>8700</v>
      </c>
      <c r="H147" s="705"/>
      <c r="I147" s="642" t="s">
        <v>420</v>
      </c>
    </row>
    <row r="148" spans="1:9" x14ac:dyDescent="0.25">
      <c r="A148" s="636">
        <v>7</v>
      </c>
      <c r="B148" s="760" t="s">
        <v>507</v>
      </c>
      <c r="C148" s="760"/>
      <c r="D148" s="428">
        <v>5250</v>
      </c>
      <c r="E148" s="429">
        <f>57000-57000</f>
        <v>0</v>
      </c>
      <c r="F148" s="430"/>
      <c r="G148" s="429">
        <f t="shared" si="19"/>
        <v>0</v>
      </c>
      <c r="H148" s="705"/>
      <c r="I148" s="642"/>
    </row>
    <row r="149" spans="1:9" x14ac:dyDescent="0.25">
      <c r="A149" s="521"/>
      <c r="B149" s="435"/>
      <c r="C149" s="435"/>
      <c r="D149" s="435"/>
      <c r="E149" s="522"/>
      <c r="F149" s="523"/>
      <c r="G149" s="522"/>
      <c r="H149" s="522"/>
      <c r="I149" s="523"/>
    </row>
    <row r="150" spans="1:9" x14ac:dyDescent="0.25">
      <c r="A150" s="765" t="s">
        <v>381</v>
      </c>
      <c r="B150" s="765"/>
      <c r="C150" s="639" t="s">
        <v>508</v>
      </c>
      <c r="D150" s="639"/>
      <c r="E150" s="639"/>
      <c r="F150" s="489"/>
      <c r="G150" s="639"/>
      <c r="H150" s="639"/>
      <c r="I150" s="489"/>
    </row>
    <row r="151" spans="1:9" x14ac:dyDescent="0.25">
      <c r="A151" s="766" t="s">
        <v>383</v>
      </c>
      <c r="B151" s="766"/>
      <c r="C151" s="473" t="s">
        <v>509</v>
      </c>
      <c r="D151" s="473"/>
      <c r="E151" s="473"/>
      <c r="F151" s="490"/>
      <c r="G151" s="473"/>
      <c r="H151" s="473"/>
      <c r="I151" s="490"/>
    </row>
    <row r="152" spans="1:9" ht="48.75" customHeight="1" x14ac:dyDescent="0.25">
      <c r="A152" s="634" t="s">
        <v>385</v>
      </c>
      <c r="B152" s="758" t="s">
        <v>386</v>
      </c>
      <c r="C152" s="758"/>
      <c r="D152" s="634" t="s">
        <v>387</v>
      </c>
      <c r="E152" s="634" t="s">
        <v>388</v>
      </c>
      <c r="F152" s="680" t="s">
        <v>389</v>
      </c>
      <c r="G152" s="681" t="s">
        <v>390</v>
      </c>
      <c r="H152" s="681" t="s">
        <v>2</v>
      </c>
      <c r="I152" s="424" t="s">
        <v>391</v>
      </c>
    </row>
    <row r="153" spans="1:9" x14ac:dyDescent="0.25">
      <c r="A153" s="759" t="s">
        <v>392</v>
      </c>
      <c r="B153" s="759"/>
      <c r="C153" s="759"/>
      <c r="D153" s="425"/>
      <c r="E153" s="425">
        <f>SUM(E154:E157)</f>
        <v>181121</v>
      </c>
      <c r="F153" s="426">
        <f t="shared" ref="F153:G153" si="20">SUM(F154:F157)</f>
        <v>0</v>
      </c>
      <c r="G153" s="425">
        <f t="shared" si="20"/>
        <v>181121</v>
      </c>
      <c r="H153" s="425"/>
      <c r="I153" s="642"/>
    </row>
    <row r="154" spans="1:9" x14ac:dyDescent="0.25">
      <c r="A154" s="636">
        <v>1</v>
      </c>
      <c r="B154" s="760" t="s">
        <v>510</v>
      </c>
      <c r="C154" s="760"/>
      <c r="D154" s="428">
        <v>5250</v>
      </c>
      <c r="E154" s="429">
        <v>16287</v>
      </c>
      <c r="F154" s="430"/>
      <c r="G154" s="491">
        <f t="shared" ref="G154:G157" si="21">E154+F154</f>
        <v>16287</v>
      </c>
      <c r="H154" s="492"/>
      <c r="I154" s="633" t="s">
        <v>511</v>
      </c>
    </row>
    <row r="155" spans="1:9" ht="26.25" customHeight="1" x14ac:dyDescent="0.25">
      <c r="A155" s="636">
        <v>2</v>
      </c>
      <c r="B155" s="760" t="s">
        <v>512</v>
      </c>
      <c r="C155" s="760"/>
      <c r="D155" s="428">
        <v>5250</v>
      </c>
      <c r="E155" s="429">
        <v>74225</v>
      </c>
      <c r="F155" s="430"/>
      <c r="G155" s="429">
        <f t="shared" si="21"/>
        <v>74225</v>
      </c>
      <c r="H155" s="431"/>
      <c r="I155" s="424" t="s">
        <v>513</v>
      </c>
    </row>
    <row r="156" spans="1:9" ht="12" customHeight="1" x14ac:dyDescent="0.25">
      <c r="A156" s="636">
        <v>3</v>
      </c>
      <c r="B156" s="761" t="s">
        <v>514</v>
      </c>
      <c r="C156" s="762"/>
      <c r="D156" s="428">
        <v>5250</v>
      </c>
      <c r="E156" s="429">
        <v>27969</v>
      </c>
      <c r="F156" s="430"/>
      <c r="G156" s="429">
        <f t="shared" si="21"/>
        <v>27969</v>
      </c>
      <c r="H156" s="637"/>
      <c r="I156" s="642" t="s">
        <v>511</v>
      </c>
    </row>
    <row r="157" spans="1:9" x14ac:dyDescent="0.25">
      <c r="A157" s="638">
        <v>4</v>
      </c>
      <c r="B157" s="763" t="s">
        <v>515</v>
      </c>
      <c r="C157" s="764"/>
      <c r="D157" s="428">
        <v>5250</v>
      </c>
      <c r="E157" s="500">
        <f>62671-31</f>
        <v>62640</v>
      </c>
      <c r="F157" s="525"/>
      <c r="G157" s="504">
        <f t="shared" si="21"/>
        <v>62640</v>
      </c>
      <c r="H157" s="431"/>
      <c r="I157" s="633" t="s">
        <v>511</v>
      </c>
    </row>
    <row r="158" spans="1:9" x14ac:dyDescent="0.25">
      <c r="A158" s="526"/>
      <c r="B158" s="527"/>
      <c r="C158" s="527"/>
      <c r="D158" s="527"/>
      <c r="E158" s="527"/>
      <c r="F158" s="514"/>
      <c r="G158" s="527"/>
      <c r="H158" s="508"/>
      <c r="I158" s="514"/>
    </row>
    <row r="159" spans="1:9" x14ac:dyDescent="0.25">
      <c r="A159" s="756" t="s">
        <v>516</v>
      </c>
      <c r="B159" s="756"/>
      <c r="C159" s="756"/>
      <c r="D159" s="756"/>
      <c r="E159" s="756"/>
      <c r="F159" s="756"/>
      <c r="G159" s="756"/>
      <c r="H159" s="756"/>
      <c r="I159" s="756"/>
    </row>
    <row r="160" spans="1:9" x14ac:dyDescent="0.25">
      <c r="A160" s="639" t="s">
        <v>517</v>
      </c>
      <c r="C160" s="508"/>
      <c r="D160" s="508"/>
      <c r="E160" s="508"/>
      <c r="F160" s="528"/>
      <c r="G160" s="508"/>
      <c r="H160" s="508"/>
      <c r="I160" s="528"/>
    </row>
    <row r="161" spans="1:9" x14ac:dyDescent="0.25">
      <c r="A161" s="529"/>
      <c r="B161" s="508" t="s">
        <v>518</v>
      </c>
      <c r="C161" s="508"/>
      <c r="D161" s="508"/>
      <c r="E161" s="508"/>
      <c r="F161" s="528"/>
      <c r="G161" s="508"/>
      <c r="H161" s="508"/>
      <c r="I161" s="528"/>
    </row>
    <row r="162" spans="1:9" x14ac:dyDescent="0.25">
      <c r="C162" s="413" t="s">
        <v>519</v>
      </c>
      <c r="I162" s="528"/>
    </row>
    <row r="163" spans="1:9" x14ac:dyDescent="0.25">
      <c r="B163" s="413" t="s">
        <v>520</v>
      </c>
      <c r="I163" s="528"/>
    </row>
    <row r="164" spans="1:9" x14ac:dyDescent="0.25">
      <c r="C164" s="413" t="s">
        <v>521</v>
      </c>
      <c r="I164" s="528"/>
    </row>
    <row r="165" spans="1:9" x14ac:dyDescent="0.25">
      <c r="B165" s="413" t="s">
        <v>522</v>
      </c>
    </row>
    <row r="166" spans="1:9" x14ac:dyDescent="0.25">
      <c r="C166" s="413" t="s">
        <v>523</v>
      </c>
    </row>
    <row r="167" spans="1:9" x14ac:dyDescent="0.25">
      <c r="C167" s="413" t="s">
        <v>524</v>
      </c>
    </row>
    <row r="168" spans="1:9" x14ac:dyDescent="0.25">
      <c r="B168" s="413" t="s">
        <v>525</v>
      </c>
    </row>
    <row r="169" spans="1:9" x14ac:dyDescent="0.25">
      <c r="C169" s="413" t="s">
        <v>526</v>
      </c>
    </row>
    <row r="170" spans="1:9" x14ac:dyDescent="0.25">
      <c r="B170" s="413" t="s">
        <v>527</v>
      </c>
    </row>
    <row r="171" spans="1:9" ht="23.25" customHeight="1" x14ac:dyDescent="0.25">
      <c r="C171" s="757" t="s">
        <v>528</v>
      </c>
      <c r="D171" s="757"/>
      <c r="E171" s="757"/>
      <c r="F171" s="757"/>
      <c r="G171" s="757"/>
      <c r="H171" s="757"/>
      <c r="I171" s="757"/>
    </row>
    <row r="172" spans="1:9" x14ac:dyDescent="0.25">
      <c r="B172" s="413" t="s">
        <v>529</v>
      </c>
    </row>
    <row r="173" spans="1:9" x14ac:dyDescent="0.25">
      <c r="C173" s="413" t="s">
        <v>530</v>
      </c>
    </row>
    <row r="174" spans="1:9" x14ac:dyDescent="0.25">
      <c r="C174" s="413" t="s">
        <v>531</v>
      </c>
    </row>
    <row r="175" spans="1:9" x14ac:dyDescent="0.25">
      <c r="C175" s="413" t="s">
        <v>532</v>
      </c>
    </row>
    <row r="176" spans="1:9" x14ac:dyDescent="0.25">
      <c r="B176" s="413" t="s">
        <v>533</v>
      </c>
    </row>
    <row r="177" spans="2:3" x14ac:dyDescent="0.25">
      <c r="C177" s="413" t="s">
        <v>534</v>
      </c>
    </row>
    <row r="178" spans="2:3" x14ac:dyDescent="0.25">
      <c r="B178" s="413" t="s">
        <v>535</v>
      </c>
    </row>
    <row r="179" spans="2:3" x14ac:dyDescent="0.25">
      <c r="C179" s="413" t="s">
        <v>536</v>
      </c>
    </row>
    <row r="180" spans="2:3" x14ac:dyDescent="0.25">
      <c r="B180" s="413" t="s">
        <v>537</v>
      </c>
    </row>
    <row r="181" spans="2:3" x14ac:dyDescent="0.25">
      <c r="C181" s="413" t="s">
        <v>538</v>
      </c>
    </row>
    <row r="182" spans="2:3" x14ac:dyDescent="0.25">
      <c r="B182" s="413" t="s">
        <v>539</v>
      </c>
    </row>
    <row r="183" spans="2:3" x14ac:dyDescent="0.25">
      <c r="C183" s="413" t="s">
        <v>540</v>
      </c>
    </row>
    <row r="184" spans="2:3" x14ac:dyDescent="0.25">
      <c r="B184" s="413" t="s">
        <v>541</v>
      </c>
    </row>
    <row r="185" spans="2:3" x14ac:dyDescent="0.25">
      <c r="C185" s="413" t="s">
        <v>542</v>
      </c>
    </row>
    <row r="186" spans="2:3" x14ac:dyDescent="0.25">
      <c r="B186" s="413" t="s">
        <v>543</v>
      </c>
    </row>
    <row r="187" spans="2:3" x14ac:dyDescent="0.25">
      <c r="C187" s="413" t="s">
        <v>544</v>
      </c>
    </row>
    <row r="188" spans="2:3" x14ac:dyDescent="0.25">
      <c r="B188" s="413" t="s">
        <v>545</v>
      </c>
    </row>
    <row r="189" spans="2:3" x14ac:dyDescent="0.25">
      <c r="C189" s="413" t="s">
        <v>546</v>
      </c>
    </row>
    <row r="190" spans="2:3" x14ac:dyDescent="0.25">
      <c r="C190" s="413" t="s">
        <v>547</v>
      </c>
    </row>
    <row r="191" spans="2:3" x14ac:dyDescent="0.25">
      <c r="B191" s="413" t="s">
        <v>548</v>
      </c>
    </row>
    <row r="192" spans="2:3" x14ac:dyDescent="0.25">
      <c r="C192" s="413" t="s">
        <v>549</v>
      </c>
    </row>
    <row r="193" spans="1:9" x14ac:dyDescent="0.25">
      <c r="B193" s="413" t="s">
        <v>550</v>
      </c>
    </row>
    <row r="194" spans="1:9" x14ac:dyDescent="0.25">
      <c r="C194" s="413" t="s">
        <v>551</v>
      </c>
    </row>
    <row r="195" spans="1:9" x14ac:dyDescent="0.25">
      <c r="B195" s="413" t="s">
        <v>552</v>
      </c>
    </row>
    <row r="196" spans="1:9" x14ac:dyDescent="0.25">
      <c r="C196" s="413" t="s">
        <v>553</v>
      </c>
    </row>
    <row r="199" spans="1:9" s="712" customFormat="1" ht="15" x14ac:dyDescent="0.25">
      <c r="A199" s="711"/>
      <c r="B199" s="711"/>
      <c r="C199" s="711"/>
      <c r="D199" s="711"/>
      <c r="E199" s="711"/>
      <c r="F199" s="711"/>
      <c r="G199" s="711"/>
      <c r="H199" s="711"/>
      <c r="I199" s="711"/>
    </row>
  </sheetData>
  <sheetProtection algorithmName="SHA-512" hashValue="LZENi92nCXbE4M6HSXiWXyRe2z6xKGTXHkpaJEe3NJHP8imqDn+TFd+UN5vSPLha2NjXTdwODUMDpgZ6iDBHJQ==" saltValue="4WZi3THfPi447GlkLTCuag==" spinCount="100000" sheet="1" objects="1" scenarios="1" selectLockedCells="1" selectUnlockedCells="1"/>
  <mergeCells count="157">
    <mergeCell ref="B156:C156"/>
    <mergeCell ref="B157:C157"/>
    <mergeCell ref="A159:I159"/>
    <mergeCell ref="C171:I171"/>
    <mergeCell ref="A150:B150"/>
    <mergeCell ref="A151:B151"/>
    <mergeCell ref="B152:C152"/>
    <mergeCell ref="A153:C153"/>
    <mergeCell ref="B154:C154"/>
    <mergeCell ref="B155:C155"/>
    <mergeCell ref="I142:I143"/>
    <mergeCell ref="B144:C144"/>
    <mergeCell ref="B145:C145"/>
    <mergeCell ref="B146:C146"/>
    <mergeCell ref="B147:C147"/>
    <mergeCell ref="B148:C148"/>
    <mergeCell ref="A137:B137"/>
    <mergeCell ref="A138:B138"/>
    <mergeCell ref="B139:C139"/>
    <mergeCell ref="A140:C140"/>
    <mergeCell ref="B141:C141"/>
    <mergeCell ref="A142:A143"/>
    <mergeCell ref="B142:C143"/>
    <mergeCell ref="A131:A132"/>
    <mergeCell ref="B131:C132"/>
    <mergeCell ref="I131:I132"/>
    <mergeCell ref="B133:C133"/>
    <mergeCell ref="B134:C134"/>
    <mergeCell ref="B135:C135"/>
    <mergeCell ref="B126:C126"/>
    <mergeCell ref="B127:C127"/>
    <mergeCell ref="A128:A129"/>
    <mergeCell ref="B128:C129"/>
    <mergeCell ref="I128:I129"/>
    <mergeCell ref="B130:C130"/>
    <mergeCell ref="B120:C120"/>
    <mergeCell ref="B121:C121"/>
    <mergeCell ref="B122:C122"/>
    <mergeCell ref="B123:C123"/>
    <mergeCell ref="B124:C124"/>
    <mergeCell ref="B125:C125"/>
    <mergeCell ref="I113:I114"/>
    <mergeCell ref="B115:C115"/>
    <mergeCell ref="B116:C116"/>
    <mergeCell ref="B117:C117"/>
    <mergeCell ref="A118:A119"/>
    <mergeCell ref="B118:C119"/>
    <mergeCell ref="A108:B108"/>
    <mergeCell ref="B109:C109"/>
    <mergeCell ref="A110:C110"/>
    <mergeCell ref="B111:C111"/>
    <mergeCell ref="B112:C112"/>
    <mergeCell ref="A113:A114"/>
    <mergeCell ref="B113:C114"/>
    <mergeCell ref="B101:C101"/>
    <mergeCell ref="B102:C102"/>
    <mergeCell ref="B103:C103"/>
    <mergeCell ref="B104:C104"/>
    <mergeCell ref="B105:C105"/>
    <mergeCell ref="A107:B107"/>
    <mergeCell ref="A96:A97"/>
    <mergeCell ref="B96:C97"/>
    <mergeCell ref="I96:I97"/>
    <mergeCell ref="B98:C98"/>
    <mergeCell ref="B99:C99"/>
    <mergeCell ref="B100:C100"/>
    <mergeCell ref="B90:C90"/>
    <mergeCell ref="A91:C91"/>
    <mergeCell ref="B92:C92"/>
    <mergeCell ref="B93:C93"/>
    <mergeCell ref="B94:C94"/>
    <mergeCell ref="B95:C95"/>
    <mergeCell ref="B84:C84"/>
    <mergeCell ref="A85:A86"/>
    <mergeCell ref="B85:C86"/>
    <mergeCell ref="I85:I86"/>
    <mergeCell ref="A88:B88"/>
    <mergeCell ref="A89:B89"/>
    <mergeCell ref="B77:C77"/>
    <mergeCell ref="A79:B79"/>
    <mergeCell ref="A80:B80"/>
    <mergeCell ref="B81:C81"/>
    <mergeCell ref="A82:C82"/>
    <mergeCell ref="B83:C83"/>
    <mergeCell ref="B70:C70"/>
    <mergeCell ref="A72:B72"/>
    <mergeCell ref="A73:B73"/>
    <mergeCell ref="B74:C74"/>
    <mergeCell ref="A75:C75"/>
    <mergeCell ref="B76:C76"/>
    <mergeCell ref="B63:C63"/>
    <mergeCell ref="A65:B65"/>
    <mergeCell ref="A66:B66"/>
    <mergeCell ref="B67:C67"/>
    <mergeCell ref="A68:C68"/>
    <mergeCell ref="B69:C69"/>
    <mergeCell ref="B57:C57"/>
    <mergeCell ref="B58:C58"/>
    <mergeCell ref="B59:C59"/>
    <mergeCell ref="B60:C60"/>
    <mergeCell ref="B61:C61"/>
    <mergeCell ref="B62:C62"/>
    <mergeCell ref="A52:B52"/>
    <mergeCell ref="C52:I52"/>
    <mergeCell ref="A53:B53"/>
    <mergeCell ref="B54:C54"/>
    <mergeCell ref="A55:C55"/>
    <mergeCell ref="B56:C56"/>
    <mergeCell ref="B45:C45"/>
    <mergeCell ref="B46:C46"/>
    <mergeCell ref="B47:C47"/>
    <mergeCell ref="B48:C48"/>
    <mergeCell ref="B49:C49"/>
    <mergeCell ref="B50:C50"/>
    <mergeCell ref="A40:A41"/>
    <mergeCell ref="B40:C41"/>
    <mergeCell ref="I40:I41"/>
    <mergeCell ref="B42:C42"/>
    <mergeCell ref="B43:C43"/>
    <mergeCell ref="B44:C44"/>
    <mergeCell ref="A34:B34"/>
    <mergeCell ref="B35:C35"/>
    <mergeCell ref="A36:C36"/>
    <mergeCell ref="B37:C37"/>
    <mergeCell ref="A38:A39"/>
    <mergeCell ref="B38:C39"/>
    <mergeCell ref="A28:B28"/>
    <mergeCell ref="B29:C29"/>
    <mergeCell ref="A30:C30"/>
    <mergeCell ref="I30:I31"/>
    <mergeCell ref="B31:C31"/>
    <mergeCell ref="A33:B33"/>
    <mergeCell ref="A22:C22"/>
    <mergeCell ref="I22:I23"/>
    <mergeCell ref="B23:C23"/>
    <mergeCell ref="B24:C24"/>
    <mergeCell ref="B25:C25"/>
    <mergeCell ref="A27:B27"/>
    <mergeCell ref="A19:B19"/>
    <mergeCell ref="A20:B20"/>
    <mergeCell ref="B21:C21"/>
    <mergeCell ref="A10:B10"/>
    <mergeCell ref="C10:I10"/>
    <mergeCell ref="A11:B11"/>
    <mergeCell ref="C11:I11"/>
    <mergeCell ref="B12:C12"/>
    <mergeCell ref="A13:C13"/>
    <mergeCell ref="A4:B4"/>
    <mergeCell ref="C4:I4"/>
    <mergeCell ref="A5:B5"/>
    <mergeCell ref="C5:I5"/>
    <mergeCell ref="A6:I6"/>
    <mergeCell ref="A8:B8"/>
    <mergeCell ref="C8:I8"/>
    <mergeCell ref="A14:A17"/>
    <mergeCell ref="B14:C17"/>
    <mergeCell ref="I14:I17"/>
  </mergeCells>
  <pageMargins left="0.98425196850393704" right="0.39370078740157483" top="0.59055118110236227" bottom="0.39370078740157483" header="0.23622047244094491" footer="0.23622047244094491"/>
  <pageSetup paperSize="9" scale="70" fitToHeight="0" orientation="portrait" verticalDpi="4294967294" r:id="rId1"/>
  <headerFooter differentFirst="1">
    <oddFooter>&amp;L&amp;"Times New Roman,Regular"&amp;9&amp;D; &amp;T&amp;R&amp;"Times New Roman,Regular"&amp;9&amp;P (&amp;N)</oddFooter>
    <firstHeader xml:space="preserve">&amp;R&amp;"Times New Roman,Regular"&amp;9
88.pielikums Jūrmalas pilsētas domes
2017.gada 14.septembra saistošajiem noteikumiem Nr.27
(protokols Nr.17, 6.punkts)
 </firstHeader>
    <firstFooter>&amp;L&amp;9&amp;D; &amp;T&amp;R&amp;9&amp;P (&amp;N)</first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19"/>
  <sheetViews>
    <sheetView view="pageLayout" zoomScaleNormal="100" workbookViewId="0">
      <selection activeCell="O9" sqref="O9"/>
    </sheetView>
  </sheetViews>
  <sheetFormatPr defaultRowHeight="12" outlineLevelCol="1" x14ac:dyDescent="0.2"/>
  <cols>
    <col min="1" max="1" width="4.7109375" style="544" customWidth="1"/>
    <col min="2" max="2" width="26.5703125" style="544" customWidth="1"/>
    <col min="3" max="3" width="10" style="544" customWidth="1"/>
    <col min="4" max="4" width="10.7109375" style="544" hidden="1" customWidth="1" outlineLevel="1"/>
    <col min="5" max="5" width="9.5703125" style="544" hidden="1" customWidth="1" outlineLevel="1"/>
    <col min="6" max="6" width="10.85546875" style="544" hidden="1" customWidth="1" outlineLevel="1"/>
    <col min="7" max="7" width="9.5703125" style="544" hidden="1" customWidth="1" outlineLevel="1"/>
    <col min="8" max="8" width="11.42578125" style="544" customWidth="1" collapsed="1"/>
    <col min="9" max="9" width="7.85546875" style="544" customWidth="1"/>
    <col min="10" max="10" width="30.85546875" style="544" hidden="1" customWidth="1" outlineLevel="1"/>
    <col min="11" max="11" width="17.7109375" style="544" customWidth="1" collapsed="1"/>
    <col min="12" max="16384" width="9.140625" style="544"/>
  </cols>
  <sheetData>
    <row r="1" spans="1:15" x14ac:dyDescent="0.2">
      <c r="K1" s="415" t="s">
        <v>635</v>
      </c>
    </row>
    <row r="2" spans="1:15" x14ac:dyDescent="0.2">
      <c r="K2" s="415" t="s">
        <v>376</v>
      </c>
    </row>
    <row r="3" spans="1:15" x14ac:dyDescent="0.2">
      <c r="K3" s="415" t="s">
        <v>377</v>
      </c>
    </row>
    <row r="4" spans="1:15" ht="12.75" customHeight="1" x14ac:dyDescent="0.2">
      <c r="A4" s="549" t="s">
        <v>0</v>
      </c>
      <c r="B4" s="550"/>
      <c r="C4" s="551" t="s">
        <v>336</v>
      </c>
      <c r="D4" s="552"/>
      <c r="E4" s="552"/>
      <c r="F4" s="553"/>
      <c r="G4" s="553"/>
      <c r="H4" s="553"/>
      <c r="I4" s="553"/>
      <c r="J4" s="553"/>
    </row>
    <row r="5" spans="1:15" ht="12.75" customHeight="1" x14ac:dyDescent="0.2">
      <c r="A5" s="549" t="s">
        <v>1</v>
      </c>
      <c r="B5" s="550"/>
      <c r="C5" s="554" t="s">
        <v>337</v>
      </c>
      <c r="D5" s="555"/>
      <c r="E5" s="555"/>
      <c r="F5" s="556"/>
      <c r="G5" s="556"/>
      <c r="H5" s="556"/>
      <c r="I5" s="556"/>
      <c r="J5" s="556"/>
    </row>
    <row r="6" spans="1:15" ht="15.75" x14ac:dyDescent="0.25">
      <c r="A6" s="871" t="s">
        <v>636</v>
      </c>
      <c r="B6" s="871"/>
      <c r="C6" s="871"/>
      <c r="D6" s="871"/>
      <c r="E6" s="871"/>
      <c r="F6" s="871"/>
      <c r="G6" s="871"/>
      <c r="H6" s="871"/>
      <c r="I6" s="871"/>
      <c r="J6" s="871"/>
      <c r="K6" s="871"/>
      <c r="L6" s="557"/>
    </row>
    <row r="7" spans="1:15" ht="15.75" x14ac:dyDescent="0.25">
      <c r="A7" s="558"/>
      <c r="B7" s="558"/>
      <c r="C7" s="558"/>
      <c r="D7" s="558"/>
      <c r="E7" s="558"/>
      <c r="F7" s="558"/>
      <c r="G7" s="558"/>
      <c r="H7" s="558"/>
      <c r="I7" s="558"/>
      <c r="J7" s="558"/>
      <c r="K7" s="558"/>
      <c r="L7" s="557"/>
    </row>
    <row r="8" spans="1:15" ht="12.75" customHeight="1" x14ac:dyDescent="0.25">
      <c r="A8" s="872" t="s">
        <v>637</v>
      </c>
      <c r="B8" s="872"/>
      <c r="C8" s="559" t="s">
        <v>336</v>
      </c>
      <c r="D8" s="552"/>
      <c r="E8" s="552"/>
      <c r="F8" s="553"/>
      <c r="G8" s="553"/>
      <c r="H8" s="553"/>
      <c r="I8" s="553"/>
      <c r="J8" s="553"/>
    </row>
    <row r="9" spans="1:15" ht="12.75" customHeight="1" x14ac:dyDescent="0.2">
      <c r="A9" s="549" t="s">
        <v>381</v>
      </c>
      <c r="B9" s="549"/>
      <c r="C9" s="560" t="s">
        <v>340</v>
      </c>
      <c r="D9" s="561"/>
      <c r="E9" s="561"/>
      <c r="F9" s="553"/>
      <c r="G9" s="553"/>
      <c r="H9" s="553"/>
      <c r="I9" s="553"/>
      <c r="J9" s="553"/>
    </row>
    <row r="10" spans="1:15" ht="12.75" customHeight="1" x14ac:dyDescent="0.2">
      <c r="A10" s="562" t="s">
        <v>383</v>
      </c>
      <c r="B10" s="562"/>
      <c r="C10" s="563" t="s">
        <v>339</v>
      </c>
      <c r="D10" s="564"/>
      <c r="E10" s="564"/>
      <c r="F10" s="565"/>
      <c r="G10" s="565"/>
      <c r="H10" s="565"/>
      <c r="I10" s="565"/>
      <c r="J10" s="565"/>
    </row>
    <row r="11" spans="1:15" ht="36" customHeight="1" x14ac:dyDescent="0.2">
      <c r="A11" s="782" t="s">
        <v>385</v>
      </c>
      <c r="B11" s="782" t="s">
        <v>386</v>
      </c>
      <c r="C11" s="782" t="s">
        <v>387</v>
      </c>
      <c r="D11" s="873" t="s">
        <v>388</v>
      </c>
      <c r="E11" s="874"/>
      <c r="F11" s="873" t="s">
        <v>389</v>
      </c>
      <c r="G11" s="874"/>
      <c r="H11" s="873" t="s">
        <v>390</v>
      </c>
      <c r="I11" s="874"/>
      <c r="J11" s="782" t="s">
        <v>2</v>
      </c>
      <c r="K11" s="782" t="s">
        <v>391</v>
      </c>
    </row>
    <row r="12" spans="1:15" ht="36" x14ac:dyDescent="0.2">
      <c r="A12" s="783"/>
      <c r="B12" s="783"/>
      <c r="C12" s="783"/>
      <c r="D12" s="421" t="s">
        <v>638</v>
      </c>
      <c r="E12" s="421" t="s">
        <v>639</v>
      </c>
      <c r="F12" s="421" t="s">
        <v>638</v>
      </c>
      <c r="G12" s="421" t="s">
        <v>639</v>
      </c>
      <c r="H12" s="421" t="s">
        <v>638</v>
      </c>
      <c r="I12" s="421" t="s">
        <v>639</v>
      </c>
      <c r="J12" s="783"/>
      <c r="K12" s="783"/>
    </row>
    <row r="13" spans="1:15" x14ac:dyDescent="0.2">
      <c r="A13" s="867" t="s">
        <v>640</v>
      </c>
      <c r="B13" s="868"/>
      <c r="C13" s="566"/>
      <c r="D13" s="567">
        <f t="shared" ref="D13:I13" si="0">SUM(D14,D20,D28,D60,D83,D116,D129,D147,D174,D199)</f>
        <v>444025</v>
      </c>
      <c r="E13" s="567">
        <f t="shared" si="0"/>
        <v>23292</v>
      </c>
      <c r="F13" s="567">
        <f t="shared" si="0"/>
        <v>0</v>
      </c>
      <c r="G13" s="567">
        <f t="shared" si="0"/>
        <v>0</v>
      </c>
      <c r="H13" s="567">
        <f t="shared" si="0"/>
        <v>444025</v>
      </c>
      <c r="I13" s="567">
        <f t="shared" si="0"/>
        <v>23292</v>
      </c>
      <c r="J13" s="568"/>
      <c r="K13" s="569"/>
      <c r="N13" s="570"/>
      <c r="O13" s="570"/>
    </row>
    <row r="14" spans="1:15" ht="12" customHeight="1" x14ac:dyDescent="0.2">
      <c r="A14" s="869">
        <v>1</v>
      </c>
      <c r="B14" s="870" t="s">
        <v>641</v>
      </c>
      <c r="C14" s="571"/>
      <c r="D14" s="572">
        <f t="shared" ref="D14:I14" si="1">SUM(D15:D19)</f>
        <v>34515</v>
      </c>
      <c r="E14" s="572">
        <f t="shared" si="1"/>
        <v>0</v>
      </c>
      <c r="F14" s="572">
        <f t="shared" si="1"/>
        <v>0</v>
      </c>
      <c r="G14" s="572">
        <f t="shared" si="1"/>
        <v>0</v>
      </c>
      <c r="H14" s="572">
        <f t="shared" si="1"/>
        <v>34515</v>
      </c>
      <c r="I14" s="572">
        <f t="shared" si="1"/>
        <v>0</v>
      </c>
      <c r="J14" s="573"/>
      <c r="K14" s="572"/>
      <c r="N14" s="570"/>
      <c r="O14" s="570"/>
    </row>
    <row r="15" spans="1:15" ht="12" customHeight="1" x14ac:dyDescent="0.2">
      <c r="A15" s="869"/>
      <c r="B15" s="870"/>
      <c r="C15" s="574">
        <v>1150</v>
      </c>
      <c r="D15" s="575">
        <v>6035</v>
      </c>
      <c r="E15" s="576"/>
      <c r="F15" s="573"/>
      <c r="G15" s="573"/>
      <c r="H15" s="573">
        <f t="shared" ref="H15:I205" si="2">D15+F15</f>
        <v>6035</v>
      </c>
      <c r="I15" s="573">
        <f t="shared" si="2"/>
        <v>0</v>
      </c>
      <c r="J15" s="573"/>
      <c r="K15" s="854" t="s">
        <v>642</v>
      </c>
      <c r="N15" s="570"/>
      <c r="O15" s="570"/>
    </row>
    <row r="16" spans="1:15" x14ac:dyDescent="0.2">
      <c r="A16" s="869"/>
      <c r="B16" s="870"/>
      <c r="C16" s="574">
        <v>2262</v>
      </c>
      <c r="D16" s="575">
        <v>150</v>
      </c>
      <c r="E16" s="576"/>
      <c r="F16" s="573"/>
      <c r="G16" s="573"/>
      <c r="H16" s="573">
        <f t="shared" si="2"/>
        <v>150</v>
      </c>
      <c r="I16" s="573">
        <f t="shared" si="2"/>
        <v>0</v>
      </c>
      <c r="J16" s="573"/>
      <c r="K16" s="854"/>
      <c r="N16" s="570"/>
      <c r="O16" s="570"/>
    </row>
    <row r="17" spans="1:15" x14ac:dyDescent="0.2">
      <c r="A17" s="869"/>
      <c r="B17" s="870"/>
      <c r="C17" s="574">
        <v>2264</v>
      </c>
      <c r="D17" s="575">
        <v>16200</v>
      </c>
      <c r="E17" s="576"/>
      <c r="F17" s="573"/>
      <c r="G17" s="573"/>
      <c r="H17" s="573">
        <f t="shared" si="2"/>
        <v>16200</v>
      </c>
      <c r="I17" s="573">
        <f t="shared" si="2"/>
        <v>0</v>
      </c>
      <c r="J17" s="573"/>
      <c r="K17" s="854"/>
      <c r="N17" s="570"/>
      <c r="O17" s="570"/>
    </row>
    <row r="18" spans="1:15" ht="14.25" customHeight="1" x14ac:dyDescent="0.2">
      <c r="A18" s="869"/>
      <c r="B18" s="870"/>
      <c r="C18" s="574">
        <v>2279</v>
      </c>
      <c r="D18" s="575">
        <v>7700</v>
      </c>
      <c r="E18" s="576"/>
      <c r="F18" s="573"/>
      <c r="G18" s="573"/>
      <c r="H18" s="573">
        <f t="shared" si="2"/>
        <v>7700</v>
      </c>
      <c r="I18" s="573">
        <f t="shared" si="2"/>
        <v>0</v>
      </c>
      <c r="J18" s="573"/>
      <c r="K18" s="854"/>
      <c r="N18" s="570"/>
      <c r="O18" s="570"/>
    </row>
    <row r="19" spans="1:15" x14ac:dyDescent="0.2">
      <c r="A19" s="869"/>
      <c r="B19" s="870"/>
      <c r="C19" s="574">
        <v>2314</v>
      </c>
      <c r="D19" s="575">
        <v>4430</v>
      </c>
      <c r="E19" s="576"/>
      <c r="F19" s="573"/>
      <c r="G19" s="573"/>
      <c r="H19" s="573">
        <f t="shared" si="2"/>
        <v>4430</v>
      </c>
      <c r="I19" s="573">
        <f t="shared" si="2"/>
        <v>0</v>
      </c>
      <c r="J19" s="573"/>
      <c r="K19" s="854"/>
      <c r="N19" s="570"/>
      <c r="O19" s="570"/>
    </row>
    <row r="20" spans="1:15" x14ac:dyDescent="0.2">
      <c r="A20" s="869">
        <v>2</v>
      </c>
      <c r="B20" s="870" t="s">
        <v>643</v>
      </c>
      <c r="C20" s="573"/>
      <c r="D20" s="572">
        <f>SUM(D21:D27)</f>
        <v>117001</v>
      </c>
      <c r="E20" s="572">
        <f t="shared" ref="E20:I20" si="3">SUM(E21:E27)</f>
        <v>0</v>
      </c>
      <c r="F20" s="572">
        <f t="shared" si="3"/>
        <v>0</v>
      </c>
      <c r="G20" s="572">
        <f t="shared" si="3"/>
        <v>0</v>
      </c>
      <c r="H20" s="572">
        <f t="shared" si="3"/>
        <v>117001</v>
      </c>
      <c r="I20" s="572">
        <f t="shared" si="3"/>
        <v>0</v>
      </c>
      <c r="J20" s="577"/>
      <c r="K20" s="576"/>
      <c r="N20" s="570"/>
      <c r="O20" s="570"/>
    </row>
    <row r="21" spans="1:15" ht="14.25" customHeight="1" x14ac:dyDescent="0.2">
      <c r="A21" s="869"/>
      <c r="B21" s="870"/>
      <c r="C21" s="574">
        <v>1150</v>
      </c>
      <c r="D21" s="575">
        <v>26858</v>
      </c>
      <c r="E21" s="576"/>
      <c r="F21" s="573"/>
      <c r="G21" s="573"/>
      <c r="H21" s="573">
        <f t="shared" si="2"/>
        <v>26858</v>
      </c>
      <c r="I21" s="573">
        <f t="shared" si="2"/>
        <v>0</v>
      </c>
      <c r="J21" s="577"/>
      <c r="K21" s="854" t="s">
        <v>642</v>
      </c>
      <c r="N21" s="570"/>
      <c r="O21" s="570"/>
    </row>
    <row r="22" spans="1:15" x14ac:dyDescent="0.2">
      <c r="A22" s="869"/>
      <c r="B22" s="870"/>
      <c r="C22" s="574">
        <v>2231</v>
      </c>
      <c r="D22" s="575">
        <v>450</v>
      </c>
      <c r="E22" s="576"/>
      <c r="F22" s="573"/>
      <c r="G22" s="573"/>
      <c r="H22" s="573">
        <f t="shared" si="2"/>
        <v>450</v>
      </c>
      <c r="I22" s="573">
        <f t="shared" si="2"/>
        <v>0</v>
      </c>
      <c r="J22" s="577"/>
      <c r="K22" s="854"/>
      <c r="N22" s="570"/>
      <c r="O22" s="570"/>
    </row>
    <row r="23" spans="1:15" x14ac:dyDescent="0.2">
      <c r="A23" s="869"/>
      <c r="B23" s="870"/>
      <c r="C23" s="574">
        <v>2262</v>
      </c>
      <c r="D23" s="575">
        <v>1100</v>
      </c>
      <c r="E23" s="576"/>
      <c r="F23" s="573"/>
      <c r="G23" s="573"/>
      <c r="H23" s="573">
        <f t="shared" si="2"/>
        <v>1100</v>
      </c>
      <c r="I23" s="573">
        <f t="shared" si="2"/>
        <v>0</v>
      </c>
      <c r="J23" s="577"/>
      <c r="K23" s="854"/>
      <c r="N23" s="570"/>
      <c r="O23" s="570"/>
    </row>
    <row r="24" spans="1:15" x14ac:dyDescent="0.2">
      <c r="A24" s="869"/>
      <c r="B24" s="870"/>
      <c r="C24" s="574">
        <v>2264</v>
      </c>
      <c r="D24" s="575">
        <v>52345</v>
      </c>
      <c r="E24" s="576"/>
      <c r="F24" s="573"/>
      <c r="G24" s="573"/>
      <c r="H24" s="573">
        <f t="shared" si="2"/>
        <v>52345</v>
      </c>
      <c r="I24" s="573">
        <f t="shared" si="2"/>
        <v>0</v>
      </c>
      <c r="J24" s="577"/>
      <c r="K24" s="854"/>
      <c r="N24" s="570"/>
      <c r="O24" s="570"/>
    </row>
    <row r="25" spans="1:15" x14ac:dyDescent="0.2">
      <c r="A25" s="869"/>
      <c r="B25" s="870"/>
      <c r="C25" s="574">
        <v>2269</v>
      </c>
      <c r="D25" s="575">
        <v>930</v>
      </c>
      <c r="E25" s="576"/>
      <c r="F25" s="573"/>
      <c r="G25" s="573"/>
      <c r="H25" s="573">
        <f t="shared" si="2"/>
        <v>930</v>
      </c>
      <c r="I25" s="573">
        <f t="shared" si="2"/>
        <v>0</v>
      </c>
      <c r="J25" s="577"/>
      <c r="K25" s="854"/>
      <c r="N25" s="570"/>
      <c r="O25" s="570"/>
    </row>
    <row r="26" spans="1:15" ht="13.5" customHeight="1" x14ac:dyDescent="0.2">
      <c r="A26" s="869"/>
      <c r="B26" s="870"/>
      <c r="C26" s="574">
        <v>2279</v>
      </c>
      <c r="D26" s="575">
        <v>29967</v>
      </c>
      <c r="E26" s="576"/>
      <c r="F26" s="573"/>
      <c r="G26" s="573"/>
      <c r="H26" s="573">
        <f t="shared" si="2"/>
        <v>29967</v>
      </c>
      <c r="I26" s="573">
        <f t="shared" si="2"/>
        <v>0</v>
      </c>
      <c r="J26" s="577"/>
      <c r="K26" s="854"/>
      <c r="N26" s="570"/>
      <c r="O26" s="570"/>
    </row>
    <row r="27" spans="1:15" x14ac:dyDescent="0.2">
      <c r="A27" s="869"/>
      <c r="B27" s="870"/>
      <c r="C27" s="574">
        <v>2314</v>
      </c>
      <c r="D27" s="575">
        <v>5351</v>
      </c>
      <c r="E27" s="576"/>
      <c r="F27" s="573"/>
      <c r="G27" s="573"/>
      <c r="H27" s="573">
        <f t="shared" si="2"/>
        <v>5351</v>
      </c>
      <c r="I27" s="573">
        <f t="shared" si="2"/>
        <v>0</v>
      </c>
      <c r="J27" s="577"/>
      <c r="K27" s="854"/>
      <c r="N27" s="570"/>
      <c r="O27" s="570"/>
    </row>
    <row r="28" spans="1:15" ht="24" x14ac:dyDescent="0.2">
      <c r="A28" s="578">
        <v>3</v>
      </c>
      <c r="B28" s="579" t="s">
        <v>644</v>
      </c>
      <c r="C28" s="580"/>
      <c r="D28" s="581">
        <f>SUM(D29,D34,D41,D48,D54)</f>
        <v>107437</v>
      </c>
      <c r="E28" s="581">
        <f t="shared" ref="E28:I28" si="4">SUM(E29,E34,E41,E48,E54)</f>
        <v>0</v>
      </c>
      <c r="F28" s="581">
        <f t="shared" si="4"/>
        <v>0</v>
      </c>
      <c r="G28" s="581">
        <f t="shared" si="4"/>
        <v>0</v>
      </c>
      <c r="H28" s="581">
        <f t="shared" si="4"/>
        <v>107437</v>
      </c>
      <c r="I28" s="581">
        <f t="shared" si="4"/>
        <v>0</v>
      </c>
      <c r="J28" s="573"/>
      <c r="K28" s="576"/>
      <c r="N28" s="570"/>
      <c r="O28" s="570"/>
    </row>
    <row r="29" spans="1:15" x14ac:dyDescent="0.2">
      <c r="A29" s="855" t="s">
        <v>563</v>
      </c>
      <c r="B29" s="856" t="s">
        <v>645</v>
      </c>
      <c r="C29" s="574"/>
      <c r="D29" s="576">
        <f>SUM(D30:D33)</f>
        <v>7020</v>
      </c>
      <c r="E29" s="576">
        <f t="shared" ref="E29:I29" si="5">SUM(E30:E33)</f>
        <v>0</v>
      </c>
      <c r="F29" s="576">
        <f t="shared" si="5"/>
        <v>0</v>
      </c>
      <c r="G29" s="576">
        <f t="shared" si="5"/>
        <v>0</v>
      </c>
      <c r="H29" s="576">
        <f t="shared" si="5"/>
        <v>7020</v>
      </c>
      <c r="I29" s="576">
        <f t="shared" si="5"/>
        <v>0</v>
      </c>
      <c r="J29" s="573"/>
      <c r="K29" s="576"/>
      <c r="N29" s="570"/>
      <c r="O29" s="570"/>
    </row>
    <row r="30" spans="1:15" ht="12" customHeight="1" x14ac:dyDescent="0.2">
      <c r="A30" s="855"/>
      <c r="B30" s="856"/>
      <c r="C30" s="574">
        <v>1150</v>
      </c>
      <c r="D30" s="575">
        <v>250</v>
      </c>
      <c r="E30" s="576"/>
      <c r="F30" s="573"/>
      <c r="G30" s="573"/>
      <c r="H30" s="573">
        <f t="shared" si="2"/>
        <v>250</v>
      </c>
      <c r="I30" s="573">
        <f t="shared" si="2"/>
        <v>0</v>
      </c>
      <c r="J30" s="573"/>
      <c r="K30" s="854" t="s">
        <v>642</v>
      </c>
      <c r="N30" s="570"/>
      <c r="O30" s="570"/>
    </row>
    <row r="31" spans="1:15" x14ac:dyDescent="0.2">
      <c r="A31" s="855"/>
      <c r="B31" s="856"/>
      <c r="C31" s="574">
        <v>2264</v>
      </c>
      <c r="D31" s="575">
        <v>3100</v>
      </c>
      <c r="E31" s="576"/>
      <c r="F31" s="573"/>
      <c r="G31" s="573"/>
      <c r="H31" s="573">
        <f t="shared" si="2"/>
        <v>3100</v>
      </c>
      <c r="I31" s="573">
        <f t="shared" si="2"/>
        <v>0</v>
      </c>
      <c r="J31" s="573"/>
      <c r="K31" s="854"/>
      <c r="N31" s="570"/>
      <c r="O31" s="570"/>
    </row>
    <row r="32" spans="1:15" x14ac:dyDescent="0.2">
      <c r="A32" s="855"/>
      <c r="B32" s="856"/>
      <c r="C32" s="574">
        <v>2279</v>
      </c>
      <c r="D32" s="575">
        <v>2870</v>
      </c>
      <c r="E32" s="576"/>
      <c r="F32" s="573"/>
      <c r="G32" s="573"/>
      <c r="H32" s="573">
        <f t="shared" si="2"/>
        <v>2870</v>
      </c>
      <c r="I32" s="573">
        <f t="shared" si="2"/>
        <v>0</v>
      </c>
      <c r="J32" s="573"/>
      <c r="K32" s="854"/>
      <c r="N32" s="570"/>
      <c r="O32" s="570"/>
    </row>
    <row r="33" spans="1:15" x14ac:dyDescent="0.2">
      <c r="A33" s="855"/>
      <c r="B33" s="856"/>
      <c r="C33" s="574">
        <v>2314</v>
      </c>
      <c r="D33" s="575">
        <v>800</v>
      </c>
      <c r="E33" s="576"/>
      <c r="F33" s="573"/>
      <c r="G33" s="573"/>
      <c r="H33" s="573">
        <f t="shared" si="2"/>
        <v>800</v>
      </c>
      <c r="I33" s="573">
        <f t="shared" si="2"/>
        <v>0</v>
      </c>
      <c r="J33" s="573"/>
      <c r="K33" s="854"/>
      <c r="N33" s="570"/>
      <c r="O33" s="570"/>
    </row>
    <row r="34" spans="1:15" x14ac:dyDescent="0.2">
      <c r="A34" s="855" t="s">
        <v>565</v>
      </c>
      <c r="B34" s="857" t="s">
        <v>646</v>
      </c>
      <c r="C34" s="574"/>
      <c r="D34" s="576">
        <f>SUM(D35:D40)</f>
        <v>51500</v>
      </c>
      <c r="E34" s="576">
        <f>SUM(E35:E40)</f>
        <v>0</v>
      </c>
      <c r="F34" s="576">
        <f t="shared" ref="F34:I34" si="6">SUM(F35:F40)</f>
        <v>0</v>
      </c>
      <c r="G34" s="576">
        <f t="shared" si="6"/>
        <v>0</v>
      </c>
      <c r="H34" s="576">
        <f t="shared" si="6"/>
        <v>51500</v>
      </c>
      <c r="I34" s="576">
        <f t="shared" si="6"/>
        <v>0</v>
      </c>
      <c r="J34" s="573"/>
      <c r="K34" s="576"/>
      <c r="N34" s="570"/>
      <c r="O34" s="570"/>
    </row>
    <row r="35" spans="1:15" ht="16.5" customHeight="1" x14ac:dyDescent="0.2">
      <c r="A35" s="855"/>
      <c r="B35" s="857"/>
      <c r="C35" s="574">
        <v>1150</v>
      </c>
      <c r="D35" s="575">
        <v>10671</v>
      </c>
      <c r="E35" s="576"/>
      <c r="F35" s="573"/>
      <c r="G35" s="573"/>
      <c r="H35" s="573">
        <f t="shared" si="2"/>
        <v>10671</v>
      </c>
      <c r="I35" s="573">
        <f t="shared" si="2"/>
        <v>0</v>
      </c>
      <c r="J35" s="577"/>
      <c r="K35" s="854" t="s">
        <v>647</v>
      </c>
      <c r="N35" s="570"/>
      <c r="O35" s="570"/>
    </row>
    <row r="36" spans="1:15" ht="14.25" customHeight="1" x14ac:dyDescent="0.2">
      <c r="A36" s="855"/>
      <c r="B36" s="857"/>
      <c r="C36" s="574">
        <v>2231</v>
      </c>
      <c r="D36" s="575">
        <v>0</v>
      </c>
      <c r="E36" s="576"/>
      <c r="F36" s="573"/>
      <c r="G36" s="573"/>
      <c r="H36" s="573">
        <f t="shared" si="2"/>
        <v>0</v>
      </c>
      <c r="I36" s="573">
        <f t="shared" si="2"/>
        <v>0</v>
      </c>
      <c r="J36" s="577"/>
      <c r="K36" s="854"/>
      <c r="N36" s="570"/>
      <c r="O36" s="570"/>
    </row>
    <row r="37" spans="1:15" x14ac:dyDescent="0.2">
      <c r="A37" s="855"/>
      <c r="B37" s="857"/>
      <c r="C37" s="574">
        <v>2262</v>
      </c>
      <c r="D37" s="575">
        <v>550</v>
      </c>
      <c r="E37" s="576"/>
      <c r="F37" s="573"/>
      <c r="G37" s="573"/>
      <c r="H37" s="573">
        <f t="shared" si="2"/>
        <v>550</v>
      </c>
      <c r="I37" s="573">
        <f t="shared" si="2"/>
        <v>0</v>
      </c>
      <c r="J37" s="577"/>
      <c r="K37" s="854"/>
      <c r="N37" s="570"/>
      <c r="O37" s="570"/>
    </row>
    <row r="38" spans="1:15" x14ac:dyDescent="0.2">
      <c r="A38" s="855"/>
      <c r="B38" s="857"/>
      <c r="C38" s="574">
        <v>2264</v>
      </c>
      <c r="D38" s="575">
        <v>22290</v>
      </c>
      <c r="E38" s="576"/>
      <c r="F38" s="573"/>
      <c r="G38" s="573"/>
      <c r="H38" s="573">
        <f t="shared" si="2"/>
        <v>22290</v>
      </c>
      <c r="I38" s="573">
        <f t="shared" si="2"/>
        <v>0</v>
      </c>
      <c r="J38" s="577"/>
      <c r="K38" s="854"/>
      <c r="N38" s="570"/>
      <c r="O38" s="570"/>
    </row>
    <row r="39" spans="1:15" x14ac:dyDescent="0.2">
      <c r="A39" s="855"/>
      <c r="B39" s="857"/>
      <c r="C39" s="574">
        <v>2279</v>
      </c>
      <c r="D39" s="575">
        <v>17890</v>
      </c>
      <c r="E39" s="576"/>
      <c r="F39" s="573"/>
      <c r="G39" s="573"/>
      <c r="H39" s="573">
        <f t="shared" si="2"/>
        <v>17890</v>
      </c>
      <c r="I39" s="573">
        <f t="shared" si="2"/>
        <v>0</v>
      </c>
      <c r="J39" s="577"/>
      <c r="K39" s="854"/>
      <c r="N39" s="570"/>
      <c r="O39" s="570"/>
    </row>
    <row r="40" spans="1:15" x14ac:dyDescent="0.2">
      <c r="A40" s="855"/>
      <c r="B40" s="857"/>
      <c r="C40" s="574">
        <v>2314</v>
      </c>
      <c r="D40" s="575">
        <v>99</v>
      </c>
      <c r="E40" s="576"/>
      <c r="F40" s="573"/>
      <c r="G40" s="573"/>
      <c r="H40" s="573">
        <f t="shared" si="2"/>
        <v>99</v>
      </c>
      <c r="I40" s="573">
        <f t="shared" si="2"/>
        <v>0</v>
      </c>
      <c r="J40" s="577"/>
      <c r="K40" s="854"/>
      <c r="N40" s="570"/>
      <c r="O40" s="570"/>
    </row>
    <row r="41" spans="1:15" ht="12" customHeight="1" x14ac:dyDescent="0.2">
      <c r="A41" s="855" t="s">
        <v>648</v>
      </c>
      <c r="B41" s="857" t="s">
        <v>649</v>
      </c>
      <c r="C41" s="574"/>
      <c r="D41" s="576">
        <f t="shared" ref="D41:I41" si="7">SUM(D42:D47)</f>
        <v>36917</v>
      </c>
      <c r="E41" s="576">
        <f t="shared" si="7"/>
        <v>0</v>
      </c>
      <c r="F41" s="576">
        <f t="shared" si="7"/>
        <v>0</v>
      </c>
      <c r="G41" s="576">
        <f t="shared" si="7"/>
        <v>0</v>
      </c>
      <c r="H41" s="576">
        <f t="shared" si="7"/>
        <v>36917</v>
      </c>
      <c r="I41" s="576">
        <f t="shared" si="7"/>
        <v>0</v>
      </c>
      <c r="J41" s="573"/>
      <c r="K41" s="576"/>
      <c r="N41" s="570"/>
      <c r="O41" s="570"/>
    </row>
    <row r="42" spans="1:15" x14ac:dyDescent="0.2">
      <c r="A42" s="855"/>
      <c r="B42" s="857"/>
      <c r="C42" s="574">
        <v>1150</v>
      </c>
      <c r="D42" s="575">
        <v>11602</v>
      </c>
      <c r="E42" s="576"/>
      <c r="F42" s="573"/>
      <c r="G42" s="573"/>
      <c r="H42" s="573">
        <f t="shared" si="2"/>
        <v>11602</v>
      </c>
      <c r="I42" s="573">
        <f t="shared" si="2"/>
        <v>0</v>
      </c>
      <c r="J42" s="577"/>
      <c r="K42" s="854" t="s">
        <v>650</v>
      </c>
      <c r="N42" s="570"/>
      <c r="O42" s="570"/>
    </row>
    <row r="43" spans="1:15" x14ac:dyDescent="0.2">
      <c r="A43" s="855"/>
      <c r="B43" s="857"/>
      <c r="C43" s="574">
        <v>2262</v>
      </c>
      <c r="D43" s="575">
        <v>0</v>
      </c>
      <c r="E43" s="576"/>
      <c r="F43" s="573"/>
      <c r="G43" s="573"/>
      <c r="H43" s="573">
        <f t="shared" si="2"/>
        <v>0</v>
      </c>
      <c r="I43" s="573">
        <f t="shared" si="2"/>
        <v>0</v>
      </c>
      <c r="J43" s="577"/>
      <c r="K43" s="854"/>
      <c r="N43" s="570"/>
      <c r="O43" s="570"/>
    </row>
    <row r="44" spans="1:15" x14ac:dyDescent="0.2">
      <c r="A44" s="855"/>
      <c r="B44" s="857"/>
      <c r="C44" s="574">
        <v>2264</v>
      </c>
      <c r="D44" s="575">
        <v>16331</v>
      </c>
      <c r="E44" s="576"/>
      <c r="F44" s="573"/>
      <c r="G44" s="573"/>
      <c r="H44" s="573">
        <f t="shared" si="2"/>
        <v>16331</v>
      </c>
      <c r="I44" s="573">
        <f t="shared" si="2"/>
        <v>0</v>
      </c>
      <c r="J44" s="577"/>
      <c r="K44" s="854"/>
      <c r="N44" s="570"/>
      <c r="O44" s="570"/>
    </row>
    <row r="45" spans="1:15" x14ac:dyDescent="0.2">
      <c r="A45" s="855"/>
      <c r="B45" s="857"/>
      <c r="C45" s="574">
        <v>2279</v>
      </c>
      <c r="D45" s="575">
        <v>8544</v>
      </c>
      <c r="E45" s="576"/>
      <c r="F45" s="573"/>
      <c r="G45" s="573"/>
      <c r="H45" s="573">
        <f t="shared" si="2"/>
        <v>8544</v>
      </c>
      <c r="I45" s="573">
        <f t="shared" si="2"/>
        <v>0</v>
      </c>
      <c r="J45" s="577"/>
      <c r="K45" s="854"/>
      <c r="N45" s="570"/>
      <c r="O45" s="570"/>
    </row>
    <row r="46" spans="1:15" x14ac:dyDescent="0.2">
      <c r="A46" s="855"/>
      <c r="B46" s="857"/>
      <c r="C46" s="574">
        <v>2312</v>
      </c>
      <c r="D46" s="575">
        <v>156</v>
      </c>
      <c r="E46" s="576"/>
      <c r="F46" s="573"/>
      <c r="G46" s="573"/>
      <c r="H46" s="573">
        <f t="shared" si="2"/>
        <v>156</v>
      </c>
      <c r="I46" s="573">
        <f t="shared" si="2"/>
        <v>0</v>
      </c>
      <c r="J46" s="577"/>
      <c r="K46" s="854"/>
      <c r="N46" s="570"/>
      <c r="O46" s="570"/>
    </row>
    <row r="47" spans="1:15" x14ac:dyDescent="0.2">
      <c r="A47" s="855"/>
      <c r="B47" s="857"/>
      <c r="C47" s="574">
        <v>2314</v>
      </c>
      <c r="D47" s="575">
        <v>284</v>
      </c>
      <c r="E47" s="576"/>
      <c r="F47" s="573"/>
      <c r="G47" s="573"/>
      <c r="H47" s="573">
        <f t="shared" si="2"/>
        <v>284</v>
      </c>
      <c r="I47" s="573">
        <f t="shared" si="2"/>
        <v>0</v>
      </c>
      <c r="J47" s="577"/>
      <c r="K47" s="854"/>
      <c r="N47" s="570"/>
      <c r="O47" s="570"/>
    </row>
    <row r="48" spans="1:15" x14ac:dyDescent="0.2">
      <c r="A48" s="855" t="s">
        <v>651</v>
      </c>
      <c r="B48" s="856" t="s">
        <v>652</v>
      </c>
      <c r="C48" s="574"/>
      <c r="D48" s="576">
        <f>SUM(D49:D53)</f>
        <v>12000</v>
      </c>
      <c r="E48" s="576">
        <f t="shared" ref="E48:I48" si="8">SUM(E49:E53)</f>
        <v>0</v>
      </c>
      <c r="F48" s="576">
        <f t="shared" si="8"/>
        <v>0</v>
      </c>
      <c r="G48" s="576">
        <f t="shared" si="8"/>
        <v>0</v>
      </c>
      <c r="H48" s="576">
        <f t="shared" si="8"/>
        <v>12000</v>
      </c>
      <c r="I48" s="576">
        <f t="shared" si="8"/>
        <v>0</v>
      </c>
      <c r="J48" s="573"/>
      <c r="K48" s="576"/>
      <c r="N48" s="570"/>
      <c r="O48" s="570"/>
    </row>
    <row r="49" spans="1:15" ht="12" customHeight="1" x14ac:dyDescent="0.2">
      <c r="A49" s="855"/>
      <c r="B49" s="856"/>
      <c r="C49" s="574">
        <v>1150</v>
      </c>
      <c r="D49" s="575">
        <v>1200</v>
      </c>
      <c r="E49" s="576"/>
      <c r="F49" s="573"/>
      <c r="G49" s="573"/>
      <c r="H49" s="573">
        <f t="shared" si="2"/>
        <v>1200</v>
      </c>
      <c r="I49" s="573">
        <f t="shared" si="2"/>
        <v>0</v>
      </c>
      <c r="J49" s="573"/>
      <c r="K49" s="864" t="s">
        <v>650</v>
      </c>
      <c r="N49" s="570"/>
      <c r="O49" s="570"/>
    </row>
    <row r="50" spans="1:15" ht="15" customHeight="1" x14ac:dyDescent="0.2">
      <c r="A50" s="855"/>
      <c r="B50" s="856"/>
      <c r="C50" s="574">
        <v>2231</v>
      </c>
      <c r="D50" s="575">
        <v>200</v>
      </c>
      <c r="E50" s="576"/>
      <c r="F50" s="573"/>
      <c r="G50" s="573"/>
      <c r="H50" s="573">
        <f t="shared" si="2"/>
        <v>200</v>
      </c>
      <c r="I50" s="573">
        <f t="shared" si="2"/>
        <v>0</v>
      </c>
      <c r="J50" s="573"/>
      <c r="K50" s="865"/>
      <c r="N50" s="570"/>
      <c r="O50" s="570"/>
    </row>
    <row r="51" spans="1:15" ht="15" customHeight="1" x14ac:dyDescent="0.2">
      <c r="A51" s="855"/>
      <c r="B51" s="856"/>
      <c r="C51" s="574">
        <v>2264</v>
      </c>
      <c r="D51" s="575">
        <v>6500</v>
      </c>
      <c r="E51" s="576"/>
      <c r="F51" s="573"/>
      <c r="G51" s="573"/>
      <c r="H51" s="573">
        <f t="shared" si="2"/>
        <v>6500</v>
      </c>
      <c r="I51" s="573">
        <f t="shared" si="2"/>
        <v>0</v>
      </c>
      <c r="J51" s="573"/>
      <c r="K51" s="865"/>
      <c r="N51" s="570"/>
      <c r="O51" s="570"/>
    </row>
    <row r="52" spans="1:15" ht="15" customHeight="1" x14ac:dyDescent="0.2">
      <c r="A52" s="855"/>
      <c r="B52" s="856"/>
      <c r="C52" s="574">
        <v>2279</v>
      </c>
      <c r="D52" s="575">
        <v>3900</v>
      </c>
      <c r="E52" s="576"/>
      <c r="F52" s="573"/>
      <c r="G52" s="573"/>
      <c r="H52" s="573">
        <f t="shared" si="2"/>
        <v>3900</v>
      </c>
      <c r="I52" s="573">
        <f t="shared" si="2"/>
        <v>0</v>
      </c>
      <c r="J52" s="573"/>
      <c r="K52" s="865"/>
      <c r="N52" s="570"/>
      <c r="O52" s="570"/>
    </row>
    <row r="53" spans="1:15" ht="15" customHeight="1" x14ac:dyDescent="0.2">
      <c r="A53" s="855"/>
      <c r="B53" s="856"/>
      <c r="C53" s="574">
        <v>2314</v>
      </c>
      <c r="D53" s="575">
        <v>200</v>
      </c>
      <c r="E53" s="576"/>
      <c r="F53" s="573"/>
      <c r="G53" s="573"/>
      <c r="H53" s="573">
        <f t="shared" si="2"/>
        <v>200</v>
      </c>
      <c r="I53" s="573">
        <f t="shared" si="2"/>
        <v>0</v>
      </c>
      <c r="J53" s="573"/>
      <c r="K53" s="866"/>
      <c r="N53" s="570"/>
      <c r="O53" s="570"/>
    </row>
    <row r="54" spans="1:15" x14ac:dyDescent="0.2">
      <c r="A54" s="858" t="s">
        <v>653</v>
      </c>
      <c r="B54" s="861" t="s">
        <v>654</v>
      </c>
      <c r="C54" s="574"/>
      <c r="D54" s="576">
        <f t="shared" ref="D54:I54" si="9">SUM(D55:D59)</f>
        <v>0</v>
      </c>
      <c r="E54" s="576">
        <f t="shared" si="9"/>
        <v>0</v>
      </c>
      <c r="F54" s="576">
        <f t="shared" si="9"/>
        <v>0</v>
      </c>
      <c r="G54" s="576">
        <f t="shared" si="9"/>
        <v>0</v>
      </c>
      <c r="H54" s="576">
        <f t="shared" si="9"/>
        <v>0</v>
      </c>
      <c r="I54" s="576">
        <f t="shared" si="9"/>
        <v>0</v>
      </c>
      <c r="J54" s="577"/>
      <c r="K54" s="582"/>
      <c r="N54" s="570"/>
      <c r="O54" s="570"/>
    </row>
    <row r="55" spans="1:15" ht="14.25" customHeight="1" x14ac:dyDescent="0.2">
      <c r="A55" s="859"/>
      <c r="B55" s="862"/>
      <c r="C55" s="574">
        <v>2262</v>
      </c>
      <c r="D55" s="575">
        <v>0</v>
      </c>
      <c r="E55" s="576"/>
      <c r="F55" s="573"/>
      <c r="G55" s="573"/>
      <c r="H55" s="573">
        <f t="shared" ref="H55:I59" si="10">D55+F55</f>
        <v>0</v>
      </c>
      <c r="I55" s="573">
        <f t="shared" si="10"/>
        <v>0</v>
      </c>
      <c r="J55" s="577"/>
      <c r="K55" s="864" t="s">
        <v>655</v>
      </c>
      <c r="N55" s="570"/>
      <c r="O55" s="570"/>
    </row>
    <row r="56" spans="1:15" ht="12" customHeight="1" x14ac:dyDescent="0.2">
      <c r="A56" s="859"/>
      <c r="B56" s="862"/>
      <c r="C56" s="574">
        <v>2264</v>
      </c>
      <c r="D56" s="575">
        <v>0</v>
      </c>
      <c r="E56" s="576"/>
      <c r="F56" s="573"/>
      <c r="G56" s="573"/>
      <c r="H56" s="573">
        <f t="shared" si="10"/>
        <v>0</v>
      </c>
      <c r="I56" s="573">
        <f t="shared" si="10"/>
        <v>0</v>
      </c>
      <c r="J56" s="577"/>
      <c r="K56" s="865"/>
      <c r="N56" s="570"/>
      <c r="O56" s="570"/>
    </row>
    <row r="57" spans="1:15" ht="14.25" customHeight="1" x14ac:dyDescent="0.2">
      <c r="A57" s="859"/>
      <c r="B57" s="862"/>
      <c r="C57" s="574">
        <v>2269</v>
      </c>
      <c r="D57" s="575">
        <v>0</v>
      </c>
      <c r="E57" s="576"/>
      <c r="F57" s="573"/>
      <c r="G57" s="573"/>
      <c r="H57" s="573">
        <f t="shared" si="10"/>
        <v>0</v>
      </c>
      <c r="I57" s="573">
        <f t="shared" si="10"/>
        <v>0</v>
      </c>
      <c r="J57" s="577"/>
      <c r="K57" s="865"/>
      <c r="N57" s="570"/>
      <c r="O57" s="570"/>
    </row>
    <row r="58" spans="1:15" x14ac:dyDescent="0.2">
      <c r="A58" s="859"/>
      <c r="B58" s="862"/>
      <c r="C58" s="574">
        <v>2279</v>
      </c>
      <c r="D58" s="575">
        <v>0</v>
      </c>
      <c r="E58" s="576"/>
      <c r="F58" s="573"/>
      <c r="G58" s="573"/>
      <c r="H58" s="573">
        <f t="shared" si="10"/>
        <v>0</v>
      </c>
      <c r="I58" s="573">
        <f t="shared" si="10"/>
        <v>0</v>
      </c>
      <c r="J58" s="577"/>
      <c r="K58" s="865"/>
      <c r="N58" s="570"/>
      <c r="O58" s="570"/>
    </row>
    <row r="59" spans="1:15" ht="14.25" customHeight="1" x14ac:dyDescent="0.2">
      <c r="A59" s="860"/>
      <c r="B59" s="863"/>
      <c r="C59" s="574">
        <v>2314</v>
      </c>
      <c r="D59" s="575">
        <v>0</v>
      </c>
      <c r="E59" s="576"/>
      <c r="F59" s="573"/>
      <c r="G59" s="573"/>
      <c r="H59" s="573">
        <f t="shared" si="10"/>
        <v>0</v>
      </c>
      <c r="I59" s="573">
        <f t="shared" si="10"/>
        <v>0</v>
      </c>
      <c r="J59" s="577"/>
      <c r="K59" s="866"/>
      <c r="N59" s="570"/>
      <c r="O59" s="570"/>
    </row>
    <row r="60" spans="1:15" x14ac:dyDescent="0.2">
      <c r="A60" s="578">
        <v>4</v>
      </c>
      <c r="B60" s="579" t="s">
        <v>656</v>
      </c>
      <c r="C60" s="580"/>
      <c r="D60" s="581">
        <f t="shared" ref="D60:I60" si="11">SUM(D61,D65,D69,D73,D77,D79)</f>
        <v>10055</v>
      </c>
      <c r="E60" s="581">
        <f t="shared" si="11"/>
        <v>7600</v>
      </c>
      <c r="F60" s="581">
        <f t="shared" si="11"/>
        <v>0</v>
      </c>
      <c r="G60" s="581">
        <f t="shared" si="11"/>
        <v>0</v>
      </c>
      <c r="H60" s="581">
        <f t="shared" si="11"/>
        <v>10055</v>
      </c>
      <c r="I60" s="581">
        <f t="shared" si="11"/>
        <v>7600</v>
      </c>
      <c r="J60" s="573"/>
      <c r="K60" s="573"/>
      <c r="N60" s="570"/>
      <c r="O60" s="570"/>
    </row>
    <row r="61" spans="1:15" x14ac:dyDescent="0.2">
      <c r="A61" s="855" t="s">
        <v>657</v>
      </c>
      <c r="B61" s="857" t="s">
        <v>658</v>
      </c>
      <c r="C61" s="574"/>
      <c r="D61" s="576">
        <f t="shared" ref="D61" si="12">SUM(D62:D64)</f>
        <v>3005</v>
      </c>
      <c r="E61" s="576">
        <f>SUM(E62:E64)</f>
        <v>0</v>
      </c>
      <c r="F61" s="576">
        <f t="shared" ref="F61:G61" si="13">SUM(F62:F64)</f>
        <v>0</v>
      </c>
      <c r="G61" s="576">
        <f t="shared" si="13"/>
        <v>0</v>
      </c>
      <c r="H61" s="573">
        <f t="shared" si="2"/>
        <v>3005</v>
      </c>
      <c r="I61" s="573">
        <f t="shared" si="2"/>
        <v>0</v>
      </c>
      <c r="J61" s="573"/>
      <c r="K61" s="850" t="s">
        <v>647</v>
      </c>
      <c r="N61" s="570"/>
      <c r="O61" s="570"/>
    </row>
    <row r="62" spans="1:15" ht="19.5" customHeight="1" x14ac:dyDescent="0.2">
      <c r="A62" s="855"/>
      <c r="B62" s="857"/>
      <c r="C62" s="574">
        <v>1150</v>
      </c>
      <c r="D62" s="575">
        <v>1112</v>
      </c>
      <c r="E62" s="576"/>
      <c r="F62" s="573"/>
      <c r="G62" s="573"/>
      <c r="H62" s="573">
        <f t="shared" si="2"/>
        <v>1112</v>
      </c>
      <c r="I62" s="573">
        <f t="shared" si="2"/>
        <v>0</v>
      </c>
      <c r="J62" s="577"/>
      <c r="K62" s="851"/>
      <c r="N62" s="570"/>
      <c r="O62" s="570"/>
    </row>
    <row r="63" spans="1:15" ht="18.75" customHeight="1" x14ac:dyDescent="0.2">
      <c r="A63" s="855"/>
      <c r="B63" s="857"/>
      <c r="C63" s="574">
        <v>2279</v>
      </c>
      <c r="D63" s="575">
        <v>1700</v>
      </c>
      <c r="E63" s="576"/>
      <c r="F63" s="573"/>
      <c r="G63" s="573"/>
      <c r="H63" s="573">
        <f t="shared" si="2"/>
        <v>1700</v>
      </c>
      <c r="I63" s="573">
        <f t="shared" si="2"/>
        <v>0</v>
      </c>
      <c r="J63" s="577"/>
      <c r="K63" s="851"/>
      <c r="N63" s="570"/>
      <c r="O63" s="570"/>
    </row>
    <row r="64" spans="1:15" ht="18" customHeight="1" x14ac:dyDescent="0.2">
      <c r="A64" s="855"/>
      <c r="B64" s="857"/>
      <c r="C64" s="574">
        <v>2314</v>
      </c>
      <c r="D64" s="575">
        <v>193</v>
      </c>
      <c r="E64" s="576"/>
      <c r="F64" s="573"/>
      <c r="G64" s="573"/>
      <c r="H64" s="573">
        <f t="shared" si="2"/>
        <v>193</v>
      </c>
      <c r="I64" s="573">
        <f t="shared" si="2"/>
        <v>0</v>
      </c>
      <c r="J64" s="577"/>
      <c r="K64" s="852"/>
      <c r="N64" s="570"/>
      <c r="O64" s="570"/>
    </row>
    <row r="65" spans="1:15" x14ac:dyDescent="0.2">
      <c r="A65" s="855" t="s">
        <v>659</v>
      </c>
      <c r="B65" s="856" t="s">
        <v>660</v>
      </c>
      <c r="C65" s="583"/>
      <c r="D65" s="584">
        <f>SUM(D66:D68)</f>
        <v>1010</v>
      </c>
      <c r="E65" s="584">
        <f>SUM(E66:E68)</f>
        <v>0</v>
      </c>
      <c r="F65" s="584">
        <f t="shared" ref="F65:I65" si="14">SUM(F66:F68)</f>
        <v>0</v>
      </c>
      <c r="G65" s="584">
        <f t="shared" si="14"/>
        <v>0</v>
      </c>
      <c r="H65" s="584">
        <f t="shared" si="14"/>
        <v>1010</v>
      </c>
      <c r="I65" s="584">
        <f t="shared" si="14"/>
        <v>0</v>
      </c>
      <c r="J65" s="573" t="s">
        <v>661</v>
      </c>
      <c r="K65" s="585"/>
      <c r="N65" s="570"/>
      <c r="O65" s="570"/>
    </row>
    <row r="66" spans="1:15" ht="24" x14ac:dyDescent="0.2">
      <c r="A66" s="855"/>
      <c r="B66" s="856"/>
      <c r="C66" s="574">
        <v>1150</v>
      </c>
      <c r="D66" s="575">
        <v>700</v>
      </c>
      <c r="E66" s="576"/>
      <c r="F66" s="573">
        <v>-579</v>
      </c>
      <c r="G66" s="573"/>
      <c r="H66" s="573">
        <f t="shared" si="2"/>
        <v>121</v>
      </c>
      <c r="I66" s="573">
        <f t="shared" si="2"/>
        <v>0</v>
      </c>
      <c r="J66" s="577" t="s">
        <v>662</v>
      </c>
      <c r="K66" s="854" t="s">
        <v>647</v>
      </c>
      <c r="N66" s="570"/>
      <c r="O66" s="570"/>
    </row>
    <row r="67" spans="1:15" ht="36" x14ac:dyDescent="0.2">
      <c r="A67" s="855"/>
      <c r="B67" s="856"/>
      <c r="C67" s="574">
        <v>2279</v>
      </c>
      <c r="D67" s="575">
        <v>100</v>
      </c>
      <c r="E67" s="576"/>
      <c r="F67" s="573">
        <v>715</v>
      </c>
      <c r="G67" s="573"/>
      <c r="H67" s="573">
        <f t="shared" si="2"/>
        <v>815</v>
      </c>
      <c r="I67" s="573">
        <f t="shared" si="2"/>
        <v>0</v>
      </c>
      <c r="J67" s="577" t="s">
        <v>663</v>
      </c>
      <c r="K67" s="854"/>
      <c r="N67" s="570"/>
      <c r="O67" s="570"/>
    </row>
    <row r="68" spans="1:15" ht="36" x14ac:dyDescent="0.2">
      <c r="A68" s="855"/>
      <c r="B68" s="856"/>
      <c r="C68" s="574">
        <v>2314</v>
      </c>
      <c r="D68" s="575">
        <v>210</v>
      </c>
      <c r="E68" s="576"/>
      <c r="F68" s="573">
        <v>-136</v>
      </c>
      <c r="G68" s="573"/>
      <c r="H68" s="573">
        <f t="shared" si="2"/>
        <v>74</v>
      </c>
      <c r="I68" s="573">
        <f t="shared" si="2"/>
        <v>0</v>
      </c>
      <c r="J68" s="577" t="s">
        <v>664</v>
      </c>
      <c r="K68" s="854"/>
      <c r="N68" s="570"/>
      <c r="O68" s="570"/>
    </row>
    <row r="69" spans="1:15" x14ac:dyDescent="0.2">
      <c r="A69" s="855" t="s">
        <v>665</v>
      </c>
      <c r="B69" s="856" t="s">
        <v>666</v>
      </c>
      <c r="C69" s="586"/>
      <c r="D69" s="587">
        <f>SUM(D70:D72)</f>
        <v>450</v>
      </c>
      <c r="E69" s="587">
        <f>SUM(E70:E72)</f>
        <v>2000</v>
      </c>
      <c r="F69" s="587">
        <f t="shared" ref="F69:I69" si="15">SUM(F70:F72)</f>
        <v>0</v>
      </c>
      <c r="G69" s="587">
        <f t="shared" si="15"/>
        <v>0</v>
      </c>
      <c r="H69" s="587">
        <f t="shared" si="15"/>
        <v>450</v>
      </c>
      <c r="I69" s="587">
        <f t="shared" si="15"/>
        <v>2000</v>
      </c>
      <c r="J69" s="573"/>
      <c r="K69" s="585"/>
      <c r="N69" s="570"/>
      <c r="O69" s="570"/>
    </row>
    <row r="70" spans="1:15" x14ac:dyDescent="0.2">
      <c r="A70" s="855"/>
      <c r="B70" s="856"/>
      <c r="C70" s="586">
        <v>1150</v>
      </c>
      <c r="D70" s="588">
        <v>300</v>
      </c>
      <c r="E70" s="589">
        <v>1200</v>
      </c>
      <c r="F70" s="573"/>
      <c r="G70" s="573"/>
      <c r="H70" s="573">
        <f t="shared" si="2"/>
        <v>300</v>
      </c>
      <c r="I70" s="573">
        <f t="shared" si="2"/>
        <v>1200</v>
      </c>
      <c r="J70" s="573"/>
      <c r="K70" s="854" t="s">
        <v>647</v>
      </c>
      <c r="N70" s="570"/>
      <c r="O70" s="570"/>
    </row>
    <row r="71" spans="1:15" s="549" customFormat="1" x14ac:dyDescent="0.2">
      <c r="A71" s="855"/>
      <c r="B71" s="856"/>
      <c r="C71" s="586">
        <v>2279</v>
      </c>
      <c r="D71" s="588">
        <v>150</v>
      </c>
      <c r="E71" s="589">
        <v>600</v>
      </c>
      <c r="F71" s="590"/>
      <c r="G71" s="590"/>
      <c r="H71" s="573">
        <f t="shared" si="2"/>
        <v>150</v>
      </c>
      <c r="I71" s="573">
        <f t="shared" si="2"/>
        <v>600</v>
      </c>
      <c r="J71" s="590"/>
      <c r="K71" s="854"/>
      <c r="M71" s="544"/>
      <c r="N71" s="570"/>
      <c r="O71" s="570"/>
    </row>
    <row r="72" spans="1:15" s="549" customFormat="1" x14ac:dyDescent="0.2">
      <c r="A72" s="855"/>
      <c r="B72" s="856"/>
      <c r="C72" s="586">
        <v>2314</v>
      </c>
      <c r="D72" s="588">
        <v>0</v>
      </c>
      <c r="E72" s="589">
        <v>200</v>
      </c>
      <c r="F72" s="590"/>
      <c r="G72" s="590"/>
      <c r="H72" s="573">
        <f t="shared" si="2"/>
        <v>0</v>
      </c>
      <c r="I72" s="573">
        <f t="shared" si="2"/>
        <v>200</v>
      </c>
      <c r="J72" s="590"/>
      <c r="K72" s="854"/>
      <c r="M72" s="544"/>
      <c r="N72" s="570"/>
      <c r="O72" s="570"/>
    </row>
    <row r="73" spans="1:15" s="549" customFormat="1" x14ac:dyDescent="0.2">
      <c r="A73" s="855" t="s">
        <v>667</v>
      </c>
      <c r="B73" s="857" t="s">
        <v>668</v>
      </c>
      <c r="C73" s="574"/>
      <c r="D73" s="576">
        <f>SUM(D74:D76)</f>
        <v>3940</v>
      </c>
      <c r="E73" s="576">
        <f>SUM(E74:E76)</f>
        <v>3600</v>
      </c>
      <c r="F73" s="576">
        <f t="shared" ref="F73:I73" si="16">SUM(F74:F76)</f>
        <v>0</v>
      </c>
      <c r="G73" s="576">
        <f t="shared" si="16"/>
        <v>0</v>
      </c>
      <c r="H73" s="576">
        <f t="shared" si="16"/>
        <v>3940</v>
      </c>
      <c r="I73" s="576">
        <f t="shared" si="16"/>
        <v>3600</v>
      </c>
      <c r="J73" s="449"/>
      <c r="K73" s="585"/>
      <c r="M73" s="544"/>
      <c r="N73" s="570"/>
      <c r="O73" s="570"/>
    </row>
    <row r="74" spans="1:15" s="549" customFormat="1" x14ac:dyDescent="0.2">
      <c r="A74" s="855"/>
      <c r="B74" s="857"/>
      <c r="C74" s="574">
        <v>1150</v>
      </c>
      <c r="D74" s="575">
        <v>1440</v>
      </c>
      <c r="E74" s="575">
        <v>1400</v>
      </c>
      <c r="F74" s="449"/>
      <c r="G74" s="449"/>
      <c r="H74" s="573">
        <f t="shared" si="2"/>
        <v>1440</v>
      </c>
      <c r="I74" s="573">
        <f t="shared" si="2"/>
        <v>1400</v>
      </c>
      <c r="J74" s="449"/>
      <c r="K74" s="854" t="s">
        <v>647</v>
      </c>
      <c r="M74" s="544"/>
      <c r="N74" s="570"/>
      <c r="O74" s="570"/>
    </row>
    <row r="75" spans="1:15" s="549" customFormat="1" x14ac:dyDescent="0.2">
      <c r="A75" s="855"/>
      <c r="B75" s="857"/>
      <c r="C75" s="574">
        <v>2279</v>
      </c>
      <c r="D75" s="575">
        <v>2500</v>
      </c>
      <c r="E75" s="575">
        <v>1900</v>
      </c>
      <c r="F75" s="449"/>
      <c r="G75" s="449"/>
      <c r="H75" s="573">
        <f t="shared" si="2"/>
        <v>2500</v>
      </c>
      <c r="I75" s="573">
        <f t="shared" si="2"/>
        <v>1900</v>
      </c>
      <c r="J75" s="449"/>
      <c r="K75" s="854"/>
      <c r="M75" s="544"/>
      <c r="N75" s="570"/>
      <c r="O75" s="570"/>
    </row>
    <row r="76" spans="1:15" s="549" customFormat="1" x14ac:dyDescent="0.2">
      <c r="A76" s="855"/>
      <c r="B76" s="857"/>
      <c r="C76" s="574">
        <v>2314</v>
      </c>
      <c r="D76" s="575"/>
      <c r="E76" s="575">
        <v>300</v>
      </c>
      <c r="F76" s="449"/>
      <c r="G76" s="449"/>
      <c r="H76" s="573">
        <f t="shared" si="2"/>
        <v>0</v>
      </c>
      <c r="I76" s="573">
        <f t="shared" si="2"/>
        <v>300</v>
      </c>
      <c r="J76" s="449"/>
      <c r="K76" s="854"/>
      <c r="M76" s="544"/>
      <c r="N76" s="570"/>
      <c r="O76" s="570"/>
    </row>
    <row r="77" spans="1:15" s="549" customFormat="1" x14ac:dyDescent="0.2">
      <c r="A77" s="855" t="s">
        <v>669</v>
      </c>
      <c r="B77" s="857" t="s">
        <v>670</v>
      </c>
      <c r="C77" s="574"/>
      <c r="D77" s="576">
        <f t="shared" ref="D77:I77" si="17">SUM(D78:D78)</f>
        <v>1500</v>
      </c>
      <c r="E77" s="576">
        <f t="shared" si="17"/>
        <v>0</v>
      </c>
      <c r="F77" s="576">
        <f t="shared" si="17"/>
        <v>0</v>
      </c>
      <c r="G77" s="576">
        <f t="shared" si="17"/>
        <v>0</v>
      </c>
      <c r="H77" s="576">
        <f t="shared" si="17"/>
        <v>1500</v>
      </c>
      <c r="I77" s="576">
        <f t="shared" si="17"/>
        <v>0</v>
      </c>
      <c r="J77" s="449"/>
      <c r="K77" s="576"/>
      <c r="M77" s="544"/>
      <c r="N77" s="570"/>
      <c r="O77" s="570"/>
    </row>
    <row r="78" spans="1:15" s="549" customFormat="1" ht="30" customHeight="1" x14ac:dyDescent="0.2">
      <c r="A78" s="855"/>
      <c r="B78" s="857"/>
      <c r="C78" s="574">
        <v>2314</v>
      </c>
      <c r="D78" s="575">
        <v>1500</v>
      </c>
      <c r="E78" s="576"/>
      <c r="F78" s="449"/>
      <c r="G78" s="449"/>
      <c r="H78" s="573">
        <f t="shared" si="2"/>
        <v>1500</v>
      </c>
      <c r="I78" s="573">
        <f t="shared" si="2"/>
        <v>0</v>
      </c>
      <c r="J78" s="449"/>
      <c r="K78" s="591" t="s">
        <v>647</v>
      </c>
      <c r="M78" s="544"/>
      <c r="N78" s="570"/>
      <c r="O78" s="570"/>
    </row>
    <row r="79" spans="1:15" s="549" customFormat="1" x14ac:dyDescent="0.2">
      <c r="A79" s="855" t="s">
        <v>671</v>
      </c>
      <c r="B79" s="856" t="s">
        <v>672</v>
      </c>
      <c r="C79" s="583"/>
      <c r="D79" s="584">
        <f>SUM(D80:D82)</f>
        <v>150</v>
      </c>
      <c r="E79" s="584">
        <f>SUM(E80:E82)</f>
        <v>2000</v>
      </c>
      <c r="F79" s="584">
        <f t="shared" ref="F79:I79" si="18">SUM(F80:F82)</f>
        <v>0</v>
      </c>
      <c r="G79" s="584">
        <f t="shared" si="18"/>
        <v>0</v>
      </c>
      <c r="H79" s="584">
        <f t="shared" si="18"/>
        <v>150</v>
      </c>
      <c r="I79" s="584">
        <f t="shared" si="18"/>
        <v>2000</v>
      </c>
      <c r="J79" s="449"/>
      <c r="K79" s="576"/>
      <c r="M79" s="544"/>
      <c r="N79" s="570"/>
      <c r="O79" s="570"/>
    </row>
    <row r="80" spans="1:15" s="549" customFormat="1" x14ac:dyDescent="0.2">
      <c r="A80" s="855"/>
      <c r="B80" s="856"/>
      <c r="C80" s="574">
        <v>1150</v>
      </c>
      <c r="D80" s="575">
        <v>0</v>
      </c>
      <c r="E80" s="575">
        <v>700</v>
      </c>
      <c r="F80" s="449"/>
      <c r="G80" s="449"/>
      <c r="H80" s="573">
        <f t="shared" si="2"/>
        <v>0</v>
      </c>
      <c r="I80" s="573">
        <f t="shared" si="2"/>
        <v>700</v>
      </c>
      <c r="J80" s="449"/>
      <c r="K80" s="854" t="s">
        <v>673</v>
      </c>
      <c r="M80" s="544"/>
      <c r="N80" s="570"/>
      <c r="O80" s="570"/>
    </row>
    <row r="81" spans="1:15" s="549" customFormat="1" x14ac:dyDescent="0.2">
      <c r="A81" s="855"/>
      <c r="B81" s="856"/>
      <c r="C81" s="574">
        <v>2269</v>
      </c>
      <c r="D81" s="575">
        <v>0</v>
      </c>
      <c r="E81" s="575">
        <v>500</v>
      </c>
      <c r="F81" s="449"/>
      <c r="G81" s="449"/>
      <c r="H81" s="573">
        <f t="shared" si="2"/>
        <v>0</v>
      </c>
      <c r="I81" s="573">
        <f t="shared" si="2"/>
        <v>500</v>
      </c>
      <c r="J81" s="449"/>
      <c r="K81" s="854"/>
      <c r="M81" s="544"/>
      <c r="N81" s="570"/>
      <c r="O81" s="570"/>
    </row>
    <row r="82" spans="1:15" s="549" customFormat="1" x14ac:dyDescent="0.2">
      <c r="A82" s="855"/>
      <c r="B82" s="856"/>
      <c r="C82" s="574">
        <v>2279</v>
      </c>
      <c r="D82" s="575">
        <v>150</v>
      </c>
      <c r="E82" s="575">
        <v>800</v>
      </c>
      <c r="F82" s="449"/>
      <c r="G82" s="449"/>
      <c r="H82" s="573">
        <f t="shared" si="2"/>
        <v>150</v>
      </c>
      <c r="I82" s="573">
        <f t="shared" si="2"/>
        <v>800</v>
      </c>
      <c r="J82" s="449"/>
      <c r="K82" s="854"/>
      <c r="M82" s="544"/>
      <c r="N82" s="570"/>
      <c r="O82" s="570"/>
    </row>
    <row r="83" spans="1:15" s="549" customFormat="1" x14ac:dyDescent="0.2">
      <c r="A83" s="578">
        <v>5</v>
      </c>
      <c r="B83" s="579" t="s">
        <v>674</v>
      </c>
      <c r="C83" s="574">
        <f t="shared" ref="C83:I83" si="19">SUM(C84,C86,C89,C94,C98,C102,C106,C109,C112)</f>
        <v>0</v>
      </c>
      <c r="D83" s="568">
        <f t="shared" si="19"/>
        <v>11295</v>
      </c>
      <c r="E83" s="568">
        <f t="shared" si="19"/>
        <v>5750</v>
      </c>
      <c r="F83" s="568">
        <f t="shared" si="19"/>
        <v>0</v>
      </c>
      <c r="G83" s="568">
        <f t="shared" si="19"/>
        <v>0</v>
      </c>
      <c r="H83" s="568">
        <f t="shared" si="19"/>
        <v>11295</v>
      </c>
      <c r="I83" s="568">
        <f t="shared" si="19"/>
        <v>5750</v>
      </c>
      <c r="J83" s="449"/>
      <c r="K83" s="592"/>
      <c r="M83" s="544"/>
      <c r="N83" s="570"/>
      <c r="O83" s="570"/>
    </row>
    <row r="84" spans="1:15" s="549" customFormat="1" x14ac:dyDescent="0.2">
      <c r="A84" s="855" t="s">
        <v>675</v>
      </c>
      <c r="B84" s="856" t="s">
        <v>676</v>
      </c>
      <c r="C84" s="574"/>
      <c r="D84" s="576">
        <f>SUM(D85:D85)</f>
        <v>115</v>
      </c>
      <c r="E84" s="576">
        <f>SUM(E85:E85)</f>
        <v>0</v>
      </c>
      <c r="F84" s="449"/>
      <c r="G84" s="449"/>
      <c r="H84" s="573">
        <f t="shared" si="2"/>
        <v>115</v>
      </c>
      <c r="I84" s="573">
        <f t="shared" si="2"/>
        <v>0</v>
      </c>
      <c r="J84" s="449"/>
      <c r="K84" s="850" t="s">
        <v>642</v>
      </c>
      <c r="M84" s="544"/>
      <c r="N84" s="570"/>
      <c r="O84" s="570"/>
    </row>
    <row r="85" spans="1:15" s="549" customFormat="1" ht="12" customHeight="1" x14ac:dyDescent="0.2">
      <c r="A85" s="855"/>
      <c r="B85" s="856"/>
      <c r="C85" s="574">
        <v>1150</v>
      </c>
      <c r="D85" s="575">
        <v>115</v>
      </c>
      <c r="E85" s="576"/>
      <c r="F85" s="449"/>
      <c r="G85" s="449"/>
      <c r="H85" s="573">
        <f t="shared" si="2"/>
        <v>115</v>
      </c>
      <c r="I85" s="573">
        <f t="shared" si="2"/>
        <v>0</v>
      </c>
      <c r="J85" s="449"/>
      <c r="K85" s="852"/>
      <c r="M85" s="544"/>
      <c r="N85" s="570"/>
      <c r="O85" s="570"/>
    </row>
    <row r="86" spans="1:15" s="549" customFormat="1" ht="12" customHeight="1" x14ac:dyDescent="0.2">
      <c r="A86" s="855" t="s">
        <v>677</v>
      </c>
      <c r="B86" s="856" t="s">
        <v>678</v>
      </c>
      <c r="C86" s="574"/>
      <c r="D86" s="576">
        <f t="shared" ref="D86:I86" si="20">SUM(D87:D88)</f>
        <v>350</v>
      </c>
      <c r="E86" s="576">
        <f t="shared" si="20"/>
        <v>0</v>
      </c>
      <c r="F86" s="576">
        <f t="shared" si="20"/>
        <v>0</v>
      </c>
      <c r="G86" s="576">
        <f t="shared" si="20"/>
        <v>0</v>
      </c>
      <c r="H86" s="576">
        <f t="shared" si="20"/>
        <v>350</v>
      </c>
      <c r="I86" s="576">
        <f t="shared" si="20"/>
        <v>0</v>
      </c>
      <c r="J86" s="449"/>
      <c r="K86" s="585"/>
      <c r="M86" s="544"/>
      <c r="N86" s="570"/>
      <c r="O86" s="570"/>
    </row>
    <row r="87" spans="1:15" s="549" customFormat="1" ht="12" customHeight="1" x14ac:dyDescent="0.2">
      <c r="A87" s="855"/>
      <c r="B87" s="856"/>
      <c r="C87" s="574">
        <v>1150</v>
      </c>
      <c r="D87" s="575">
        <v>100</v>
      </c>
      <c r="E87" s="576"/>
      <c r="F87" s="449"/>
      <c r="G87" s="449"/>
      <c r="H87" s="573">
        <f t="shared" si="2"/>
        <v>100</v>
      </c>
      <c r="I87" s="573">
        <f t="shared" si="2"/>
        <v>0</v>
      </c>
      <c r="J87" s="449"/>
      <c r="K87" s="854" t="s">
        <v>642</v>
      </c>
      <c r="M87" s="544"/>
      <c r="N87" s="570"/>
      <c r="O87" s="570"/>
    </row>
    <row r="88" spans="1:15" s="549" customFormat="1" ht="12" customHeight="1" x14ac:dyDescent="0.2">
      <c r="A88" s="855"/>
      <c r="B88" s="856"/>
      <c r="C88" s="574">
        <v>2314</v>
      </c>
      <c r="D88" s="575">
        <v>250</v>
      </c>
      <c r="E88" s="576"/>
      <c r="F88" s="449"/>
      <c r="G88" s="449"/>
      <c r="H88" s="573">
        <f t="shared" si="2"/>
        <v>250</v>
      </c>
      <c r="I88" s="573">
        <f t="shared" si="2"/>
        <v>0</v>
      </c>
      <c r="J88" s="449"/>
      <c r="K88" s="854"/>
      <c r="M88" s="544"/>
      <c r="N88" s="570"/>
      <c r="O88" s="570"/>
    </row>
    <row r="89" spans="1:15" s="549" customFormat="1" ht="12" customHeight="1" x14ac:dyDescent="0.2">
      <c r="A89" s="855" t="s">
        <v>679</v>
      </c>
      <c r="B89" s="856" t="s">
        <v>680</v>
      </c>
      <c r="C89" s="583"/>
      <c r="D89" s="584">
        <f t="shared" ref="D89:I89" si="21">SUM(D90:D93)</f>
        <v>3000</v>
      </c>
      <c r="E89" s="584">
        <f t="shared" si="21"/>
        <v>0</v>
      </c>
      <c r="F89" s="584">
        <f t="shared" si="21"/>
        <v>0</v>
      </c>
      <c r="G89" s="584">
        <f t="shared" si="21"/>
        <v>0</v>
      </c>
      <c r="H89" s="584">
        <f t="shared" si="21"/>
        <v>3000</v>
      </c>
      <c r="I89" s="584">
        <f t="shared" si="21"/>
        <v>0</v>
      </c>
      <c r="J89" s="449"/>
      <c r="K89" s="585"/>
      <c r="M89" s="544"/>
      <c r="N89" s="570"/>
      <c r="O89" s="570"/>
    </row>
    <row r="90" spans="1:15" s="549" customFormat="1" x14ac:dyDescent="0.2">
      <c r="A90" s="855"/>
      <c r="B90" s="856"/>
      <c r="C90" s="574">
        <v>1150</v>
      </c>
      <c r="D90" s="575">
        <v>1000</v>
      </c>
      <c r="E90" s="576"/>
      <c r="F90" s="449"/>
      <c r="G90" s="449"/>
      <c r="H90" s="573">
        <f t="shared" si="2"/>
        <v>1000</v>
      </c>
      <c r="I90" s="573">
        <f t="shared" si="2"/>
        <v>0</v>
      </c>
      <c r="J90" s="449"/>
      <c r="K90" s="854" t="s">
        <v>647</v>
      </c>
      <c r="M90" s="544"/>
      <c r="N90" s="570"/>
      <c r="O90" s="570"/>
    </row>
    <row r="91" spans="1:15" s="549" customFormat="1" x14ac:dyDescent="0.2">
      <c r="A91" s="855"/>
      <c r="B91" s="856"/>
      <c r="C91" s="574">
        <v>2264</v>
      </c>
      <c r="D91" s="575">
        <v>800</v>
      </c>
      <c r="E91" s="576"/>
      <c r="F91" s="593"/>
      <c r="G91" s="593"/>
      <c r="H91" s="573">
        <f t="shared" si="2"/>
        <v>800</v>
      </c>
      <c r="I91" s="573">
        <f t="shared" si="2"/>
        <v>0</v>
      </c>
      <c r="J91" s="593"/>
      <c r="K91" s="854"/>
      <c r="M91" s="544"/>
      <c r="N91" s="570"/>
      <c r="O91" s="570"/>
    </row>
    <row r="92" spans="1:15" s="549" customFormat="1" x14ac:dyDescent="0.2">
      <c r="A92" s="855"/>
      <c r="B92" s="856"/>
      <c r="C92" s="574">
        <v>2279</v>
      </c>
      <c r="D92" s="575">
        <v>1027</v>
      </c>
      <c r="E92" s="576"/>
      <c r="F92" s="593"/>
      <c r="G92" s="593"/>
      <c r="H92" s="573">
        <f t="shared" si="2"/>
        <v>1027</v>
      </c>
      <c r="I92" s="573">
        <f t="shared" si="2"/>
        <v>0</v>
      </c>
      <c r="J92" s="593"/>
      <c r="K92" s="854"/>
      <c r="M92" s="544"/>
      <c r="N92" s="570"/>
      <c r="O92" s="570"/>
    </row>
    <row r="93" spans="1:15" s="549" customFormat="1" x14ac:dyDescent="0.2">
      <c r="A93" s="855"/>
      <c r="B93" s="856"/>
      <c r="C93" s="574">
        <v>2314</v>
      </c>
      <c r="D93" s="575">
        <v>173</v>
      </c>
      <c r="E93" s="576"/>
      <c r="F93" s="593"/>
      <c r="G93" s="593"/>
      <c r="H93" s="573">
        <f t="shared" si="2"/>
        <v>173</v>
      </c>
      <c r="I93" s="573">
        <f t="shared" si="2"/>
        <v>0</v>
      </c>
      <c r="J93" s="593"/>
      <c r="K93" s="854"/>
      <c r="M93" s="544"/>
      <c r="N93" s="570"/>
      <c r="O93" s="570"/>
    </row>
    <row r="94" spans="1:15" s="549" customFormat="1" x14ac:dyDescent="0.2">
      <c r="A94" s="855" t="s">
        <v>681</v>
      </c>
      <c r="B94" s="856" t="s">
        <v>666</v>
      </c>
      <c r="C94" s="583"/>
      <c r="D94" s="584">
        <f t="shared" ref="D94:I94" si="22">SUM(D95:D97)</f>
        <v>2550</v>
      </c>
      <c r="E94" s="584">
        <f t="shared" si="22"/>
        <v>1450</v>
      </c>
      <c r="F94" s="584">
        <f t="shared" si="22"/>
        <v>0</v>
      </c>
      <c r="G94" s="584">
        <f t="shared" si="22"/>
        <v>0</v>
      </c>
      <c r="H94" s="584">
        <f t="shared" si="22"/>
        <v>2550</v>
      </c>
      <c r="I94" s="584">
        <f t="shared" si="22"/>
        <v>1450</v>
      </c>
      <c r="J94" s="593"/>
      <c r="K94" s="585"/>
      <c r="M94" s="544"/>
      <c r="N94" s="570"/>
      <c r="O94" s="570"/>
    </row>
    <row r="95" spans="1:15" s="549" customFormat="1" x14ac:dyDescent="0.2">
      <c r="A95" s="855"/>
      <c r="B95" s="856"/>
      <c r="C95" s="574">
        <v>1150</v>
      </c>
      <c r="D95" s="575">
        <v>900</v>
      </c>
      <c r="E95" s="575">
        <v>700</v>
      </c>
      <c r="F95" s="593"/>
      <c r="G95" s="593"/>
      <c r="H95" s="573">
        <f t="shared" si="2"/>
        <v>900</v>
      </c>
      <c r="I95" s="573">
        <f t="shared" si="2"/>
        <v>700</v>
      </c>
      <c r="J95" s="593"/>
      <c r="K95" s="854" t="s">
        <v>647</v>
      </c>
      <c r="M95" s="544"/>
      <c r="N95" s="570"/>
      <c r="O95" s="570"/>
    </row>
    <row r="96" spans="1:15" s="549" customFormat="1" x14ac:dyDescent="0.2">
      <c r="A96" s="855"/>
      <c r="B96" s="856"/>
      <c r="C96" s="574">
        <v>2279</v>
      </c>
      <c r="D96" s="575">
        <v>900</v>
      </c>
      <c r="E96" s="575">
        <v>700</v>
      </c>
      <c r="F96" s="593"/>
      <c r="G96" s="593"/>
      <c r="H96" s="573">
        <f t="shared" si="2"/>
        <v>900</v>
      </c>
      <c r="I96" s="573">
        <f t="shared" si="2"/>
        <v>700</v>
      </c>
      <c r="J96" s="593"/>
      <c r="K96" s="854"/>
      <c r="M96" s="544"/>
      <c r="N96" s="570"/>
      <c r="O96" s="570"/>
    </row>
    <row r="97" spans="1:15" s="549" customFormat="1" x14ac:dyDescent="0.2">
      <c r="A97" s="855"/>
      <c r="B97" s="856"/>
      <c r="C97" s="574">
        <v>2314</v>
      </c>
      <c r="D97" s="575">
        <v>750</v>
      </c>
      <c r="E97" s="575">
        <v>50</v>
      </c>
      <c r="F97" s="593"/>
      <c r="G97" s="593"/>
      <c r="H97" s="573">
        <f t="shared" si="2"/>
        <v>750</v>
      </c>
      <c r="I97" s="573">
        <f t="shared" si="2"/>
        <v>50</v>
      </c>
      <c r="J97" s="593"/>
      <c r="K97" s="854"/>
      <c r="M97" s="544"/>
      <c r="N97" s="570"/>
      <c r="O97" s="570"/>
    </row>
    <row r="98" spans="1:15" s="549" customFormat="1" x14ac:dyDescent="0.2">
      <c r="A98" s="855" t="s">
        <v>682</v>
      </c>
      <c r="B98" s="856" t="s">
        <v>672</v>
      </c>
      <c r="C98" s="583"/>
      <c r="D98" s="584">
        <f>SUM(D99:D101)</f>
        <v>150</v>
      </c>
      <c r="E98" s="584">
        <f>SUM(E99:E101)</f>
        <v>2000</v>
      </c>
      <c r="F98" s="584">
        <f t="shared" ref="F98:I98" si="23">SUM(F99:F101)</f>
        <v>0</v>
      </c>
      <c r="G98" s="584">
        <f t="shared" si="23"/>
        <v>0</v>
      </c>
      <c r="H98" s="584">
        <f t="shared" si="23"/>
        <v>150</v>
      </c>
      <c r="I98" s="584">
        <f t="shared" si="23"/>
        <v>2000</v>
      </c>
      <c r="J98" s="593"/>
      <c r="K98" s="585"/>
      <c r="M98" s="544"/>
      <c r="N98" s="570"/>
      <c r="O98" s="570"/>
    </row>
    <row r="99" spans="1:15" s="549" customFormat="1" x14ac:dyDescent="0.2">
      <c r="A99" s="855"/>
      <c r="B99" s="856"/>
      <c r="C99" s="574">
        <v>1150</v>
      </c>
      <c r="D99" s="575"/>
      <c r="E99" s="575">
        <v>700</v>
      </c>
      <c r="F99" s="593"/>
      <c r="G99" s="593"/>
      <c r="H99" s="573">
        <f t="shared" si="2"/>
        <v>0</v>
      </c>
      <c r="I99" s="573">
        <f t="shared" si="2"/>
        <v>700</v>
      </c>
      <c r="J99" s="593"/>
      <c r="K99" s="854" t="s">
        <v>673</v>
      </c>
      <c r="M99" s="544"/>
      <c r="N99" s="570"/>
      <c r="O99" s="570"/>
    </row>
    <row r="100" spans="1:15" s="549" customFormat="1" ht="14.25" customHeight="1" x14ac:dyDescent="0.2">
      <c r="A100" s="855"/>
      <c r="B100" s="856"/>
      <c r="C100" s="574">
        <v>2269</v>
      </c>
      <c r="D100" s="575"/>
      <c r="E100" s="575">
        <v>500</v>
      </c>
      <c r="F100" s="593"/>
      <c r="G100" s="594"/>
      <c r="H100" s="573">
        <f t="shared" si="2"/>
        <v>0</v>
      </c>
      <c r="I100" s="573">
        <f t="shared" si="2"/>
        <v>500</v>
      </c>
      <c r="J100" s="449"/>
      <c r="K100" s="854"/>
      <c r="M100" s="544"/>
      <c r="N100" s="570"/>
      <c r="O100" s="570"/>
    </row>
    <row r="101" spans="1:15" s="549" customFormat="1" ht="15" customHeight="1" x14ac:dyDescent="0.2">
      <c r="A101" s="855"/>
      <c r="B101" s="856"/>
      <c r="C101" s="574">
        <v>2279</v>
      </c>
      <c r="D101" s="575">
        <v>150</v>
      </c>
      <c r="E101" s="575">
        <v>800</v>
      </c>
      <c r="F101" s="593"/>
      <c r="G101" s="594"/>
      <c r="H101" s="573">
        <f t="shared" si="2"/>
        <v>150</v>
      </c>
      <c r="I101" s="573">
        <f t="shared" si="2"/>
        <v>800</v>
      </c>
      <c r="J101" s="449"/>
      <c r="K101" s="854"/>
      <c r="M101" s="544"/>
      <c r="N101" s="570"/>
      <c r="O101" s="570"/>
    </row>
    <row r="102" spans="1:15" s="549" customFormat="1" x14ac:dyDescent="0.2">
      <c r="A102" s="855" t="s">
        <v>683</v>
      </c>
      <c r="B102" s="856" t="s">
        <v>684</v>
      </c>
      <c r="C102" s="583"/>
      <c r="D102" s="584">
        <f>SUM(D103:D105)</f>
        <v>2280</v>
      </c>
      <c r="E102" s="584">
        <f>SUM(E103:E105)</f>
        <v>0</v>
      </c>
      <c r="F102" s="584">
        <f t="shared" ref="F102:I102" si="24">SUM(F103:F105)</f>
        <v>0</v>
      </c>
      <c r="G102" s="584">
        <f t="shared" si="24"/>
        <v>0</v>
      </c>
      <c r="H102" s="584">
        <f t="shared" si="24"/>
        <v>2280</v>
      </c>
      <c r="I102" s="584">
        <f t="shared" si="24"/>
        <v>0</v>
      </c>
      <c r="J102" s="593"/>
      <c r="K102" s="592"/>
      <c r="M102" s="544"/>
      <c r="N102" s="570"/>
      <c r="O102" s="570"/>
    </row>
    <row r="103" spans="1:15" s="549" customFormat="1" x14ac:dyDescent="0.2">
      <c r="A103" s="855"/>
      <c r="B103" s="856"/>
      <c r="C103" s="574">
        <v>1150</v>
      </c>
      <c r="D103" s="575">
        <v>700</v>
      </c>
      <c r="E103" s="576"/>
      <c r="F103" s="593"/>
      <c r="G103" s="593"/>
      <c r="H103" s="573">
        <f t="shared" si="2"/>
        <v>700</v>
      </c>
      <c r="I103" s="573">
        <f t="shared" si="2"/>
        <v>0</v>
      </c>
      <c r="J103" s="593"/>
      <c r="K103" s="854" t="s">
        <v>647</v>
      </c>
      <c r="M103" s="544"/>
      <c r="N103" s="570"/>
      <c r="O103" s="570"/>
    </row>
    <row r="104" spans="1:15" s="549" customFormat="1" ht="12.75" customHeight="1" x14ac:dyDescent="0.2">
      <c r="A104" s="855"/>
      <c r="B104" s="856"/>
      <c r="C104" s="574">
        <v>2264</v>
      </c>
      <c r="D104" s="575">
        <v>1280</v>
      </c>
      <c r="E104" s="576"/>
      <c r="F104" s="593"/>
      <c r="G104" s="593"/>
      <c r="H104" s="573">
        <f t="shared" si="2"/>
        <v>1280</v>
      </c>
      <c r="I104" s="573">
        <f t="shared" si="2"/>
        <v>0</v>
      </c>
      <c r="J104" s="593"/>
      <c r="K104" s="854"/>
      <c r="M104" s="544"/>
      <c r="N104" s="570"/>
      <c r="O104" s="570"/>
    </row>
    <row r="105" spans="1:15" s="549" customFormat="1" ht="12.75" customHeight="1" x14ac:dyDescent="0.2">
      <c r="A105" s="855"/>
      <c r="B105" s="856"/>
      <c r="C105" s="574">
        <v>2314</v>
      </c>
      <c r="D105" s="575">
        <v>300</v>
      </c>
      <c r="E105" s="576"/>
      <c r="F105" s="593"/>
      <c r="G105" s="593"/>
      <c r="H105" s="573">
        <f t="shared" si="2"/>
        <v>300</v>
      </c>
      <c r="I105" s="573">
        <f t="shared" si="2"/>
        <v>0</v>
      </c>
      <c r="J105" s="593"/>
      <c r="K105" s="854"/>
      <c r="M105" s="544"/>
      <c r="N105" s="570"/>
      <c r="O105" s="570"/>
    </row>
    <row r="106" spans="1:15" s="549" customFormat="1" ht="12" customHeight="1" x14ac:dyDescent="0.2">
      <c r="A106" s="855" t="s">
        <v>685</v>
      </c>
      <c r="B106" s="856" t="s">
        <v>686</v>
      </c>
      <c r="C106" s="574"/>
      <c r="D106" s="576">
        <f t="shared" ref="D106:I106" si="25">SUM(D107:D108)</f>
        <v>1450</v>
      </c>
      <c r="E106" s="576">
        <f t="shared" si="25"/>
        <v>0</v>
      </c>
      <c r="F106" s="576">
        <f t="shared" si="25"/>
        <v>0</v>
      </c>
      <c r="G106" s="576">
        <f t="shared" si="25"/>
        <v>0</v>
      </c>
      <c r="H106" s="576">
        <f t="shared" si="25"/>
        <v>1450</v>
      </c>
      <c r="I106" s="576">
        <f t="shared" si="25"/>
        <v>0</v>
      </c>
      <c r="J106" s="593"/>
      <c r="K106" s="592"/>
      <c r="M106" s="544"/>
      <c r="N106" s="570"/>
      <c r="O106" s="570"/>
    </row>
    <row r="107" spans="1:15" s="549" customFormat="1" ht="12.75" customHeight="1" x14ac:dyDescent="0.2">
      <c r="A107" s="855"/>
      <c r="B107" s="856"/>
      <c r="C107" s="574">
        <v>1150</v>
      </c>
      <c r="D107" s="575">
        <v>1000</v>
      </c>
      <c r="E107" s="576"/>
      <c r="F107" s="593"/>
      <c r="G107" s="593"/>
      <c r="H107" s="573">
        <f t="shared" si="2"/>
        <v>1000</v>
      </c>
      <c r="I107" s="573">
        <f t="shared" si="2"/>
        <v>0</v>
      </c>
      <c r="J107" s="593"/>
      <c r="K107" s="854" t="s">
        <v>642</v>
      </c>
      <c r="M107" s="544"/>
      <c r="N107" s="570"/>
      <c r="O107" s="570"/>
    </row>
    <row r="108" spans="1:15" s="549" customFormat="1" ht="12" customHeight="1" x14ac:dyDescent="0.2">
      <c r="A108" s="855"/>
      <c r="B108" s="856"/>
      <c r="C108" s="574">
        <v>2314</v>
      </c>
      <c r="D108" s="575">
        <v>450</v>
      </c>
      <c r="E108" s="576"/>
      <c r="F108" s="593"/>
      <c r="G108" s="593"/>
      <c r="H108" s="573">
        <f t="shared" si="2"/>
        <v>450</v>
      </c>
      <c r="I108" s="573">
        <f t="shared" si="2"/>
        <v>0</v>
      </c>
      <c r="J108" s="593"/>
      <c r="K108" s="854"/>
      <c r="M108" s="544"/>
      <c r="N108" s="570"/>
      <c r="O108" s="570"/>
    </row>
    <row r="109" spans="1:15" s="549" customFormat="1" ht="12" customHeight="1" x14ac:dyDescent="0.2">
      <c r="A109" s="855" t="s">
        <v>687</v>
      </c>
      <c r="B109" s="856" t="s">
        <v>688</v>
      </c>
      <c r="C109" s="574"/>
      <c r="D109" s="576">
        <f>SUM(D110:D111)</f>
        <v>550</v>
      </c>
      <c r="E109" s="576">
        <f>SUM(E110:E111)</f>
        <v>0</v>
      </c>
      <c r="F109" s="576">
        <f t="shared" ref="F109:I109" si="26">SUM(F110:F111)</f>
        <v>0</v>
      </c>
      <c r="G109" s="576">
        <f t="shared" si="26"/>
        <v>0</v>
      </c>
      <c r="H109" s="576">
        <f t="shared" si="26"/>
        <v>550</v>
      </c>
      <c r="I109" s="576">
        <f t="shared" si="26"/>
        <v>0</v>
      </c>
      <c r="J109" s="593"/>
      <c r="K109" s="592"/>
      <c r="M109" s="544"/>
      <c r="N109" s="570"/>
      <c r="O109" s="570"/>
    </row>
    <row r="110" spans="1:15" s="549" customFormat="1" ht="12.75" customHeight="1" x14ac:dyDescent="0.2">
      <c r="A110" s="855"/>
      <c r="B110" s="856"/>
      <c r="C110" s="574">
        <v>1150</v>
      </c>
      <c r="D110" s="575">
        <v>400</v>
      </c>
      <c r="E110" s="576"/>
      <c r="F110" s="593"/>
      <c r="G110" s="593"/>
      <c r="H110" s="573">
        <f t="shared" si="2"/>
        <v>400</v>
      </c>
      <c r="I110" s="573">
        <f t="shared" si="2"/>
        <v>0</v>
      </c>
      <c r="J110" s="593"/>
      <c r="K110" s="854" t="s">
        <v>642</v>
      </c>
      <c r="M110" s="544"/>
      <c r="N110" s="570"/>
      <c r="O110" s="570"/>
    </row>
    <row r="111" spans="1:15" s="549" customFormat="1" ht="12" customHeight="1" x14ac:dyDescent="0.2">
      <c r="A111" s="855"/>
      <c r="B111" s="856"/>
      <c r="C111" s="574">
        <v>2314</v>
      </c>
      <c r="D111" s="575">
        <v>150</v>
      </c>
      <c r="E111" s="576"/>
      <c r="F111" s="593"/>
      <c r="G111" s="593"/>
      <c r="H111" s="573">
        <f t="shared" si="2"/>
        <v>150</v>
      </c>
      <c r="I111" s="573">
        <f t="shared" si="2"/>
        <v>0</v>
      </c>
      <c r="J111" s="593"/>
      <c r="K111" s="854"/>
      <c r="M111" s="544"/>
      <c r="N111" s="570"/>
      <c r="O111" s="570"/>
    </row>
    <row r="112" spans="1:15" s="549" customFormat="1" ht="12" customHeight="1" x14ac:dyDescent="0.2">
      <c r="A112" s="855" t="s">
        <v>689</v>
      </c>
      <c r="B112" s="857" t="s">
        <v>668</v>
      </c>
      <c r="C112" s="574"/>
      <c r="D112" s="576">
        <f t="shared" ref="D112:I112" si="27">SUM(D113:D115)</f>
        <v>850</v>
      </c>
      <c r="E112" s="576">
        <f t="shared" si="27"/>
        <v>2300</v>
      </c>
      <c r="F112" s="576">
        <f t="shared" si="27"/>
        <v>0</v>
      </c>
      <c r="G112" s="576">
        <f t="shared" si="27"/>
        <v>0</v>
      </c>
      <c r="H112" s="576">
        <f t="shared" si="27"/>
        <v>850</v>
      </c>
      <c r="I112" s="576">
        <f t="shared" si="27"/>
        <v>2300</v>
      </c>
      <c r="J112" s="595"/>
      <c r="K112" s="592"/>
      <c r="M112" s="544"/>
      <c r="N112" s="570"/>
      <c r="O112" s="570"/>
    </row>
    <row r="113" spans="1:15" s="549" customFormat="1" x14ac:dyDescent="0.2">
      <c r="A113" s="855"/>
      <c r="B113" s="857"/>
      <c r="C113" s="574">
        <v>1150</v>
      </c>
      <c r="D113" s="575">
        <v>400</v>
      </c>
      <c r="E113" s="575">
        <v>900</v>
      </c>
      <c r="F113" s="594"/>
      <c r="G113" s="593"/>
      <c r="H113" s="573">
        <f t="shared" si="2"/>
        <v>400</v>
      </c>
      <c r="I113" s="573">
        <f t="shared" si="2"/>
        <v>900</v>
      </c>
      <c r="J113" s="595"/>
      <c r="K113" s="854" t="s">
        <v>647</v>
      </c>
      <c r="M113" s="544"/>
      <c r="N113" s="570"/>
      <c r="O113" s="570"/>
    </row>
    <row r="114" spans="1:15" s="549" customFormat="1" ht="12.75" customHeight="1" x14ac:dyDescent="0.2">
      <c r="A114" s="855"/>
      <c r="B114" s="857"/>
      <c r="C114" s="574">
        <v>2279</v>
      </c>
      <c r="D114" s="575">
        <v>400</v>
      </c>
      <c r="E114" s="575">
        <v>1300</v>
      </c>
      <c r="F114" s="594"/>
      <c r="G114" s="593"/>
      <c r="H114" s="573">
        <f t="shared" si="2"/>
        <v>400</v>
      </c>
      <c r="I114" s="573">
        <f t="shared" si="2"/>
        <v>1300</v>
      </c>
      <c r="J114" s="595"/>
      <c r="K114" s="854"/>
      <c r="M114" s="544"/>
      <c r="N114" s="570"/>
      <c r="O114" s="570"/>
    </row>
    <row r="115" spans="1:15" s="549" customFormat="1" ht="13.5" customHeight="1" x14ac:dyDescent="0.2">
      <c r="A115" s="855"/>
      <c r="B115" s="857"/>
      <c r="C115" s="574">
        <v>2314</v>
      </c>
      <c r="D115" s="575">
        <v>50</v>
      </c>
      <c r="E115" s="575">
        <v>100</v>
      </c>
      <c r="F115" s="593"/>
      <c r="G115" s="593"/>
      <c r="H115" s="573">
        <f t="shared" si="2"/>
        <v>50</v>
      </c>
      <c r="I115" s="573">
        <f t="shared" si="2"/>
        <v>100</v>
      </c>
      <c r="J115" s="593"/>
      <c r="K115" s="854"/>
      <c r="M115" s="544"/>
      <c r="N115" s="570"/>
      <c r="O115" s="570"/>
    </row>
    <row r="116" spans="1:15" s="549" customFormat="1" x14ac:dyDescent="0.2">
      <c r="A116" s="578">
        <v>6</v>
      </c>
      <c r="B116" s="579" t="s">
        <v>690</v>
      </c>
      <c r="C116" s="574"/>
      <c r="D116" s="576">
        <f t="shared" ref="D116:I116" si="28">SUM(D117,D120,D123,D127)</f>
        <v>7471</v>
      </c>
      <c r="E116" s="576">
        <f t="shared" si="28"/>
        <v>0</v>
      </c>
      <c r="F116" s="576">
        <f t="shared" si="28"/>
        <v>0</v>
      </c>
      <c r="G116" s="576">
        <f t="shared" si="28"/>
        <v>0</v>
      </c>
      <c r="H116" s="576">
        <f t="shared" si="28"/>
        <v>7471</v>
      </c>
      <c r="I116" s="576">
        <f t="shared" si="28"/>
        <v>0</v>
      </c>
      <c r="J116" s="593"/>
      <c r="K116" s="592"/>
      <c r="M116" s="544"/>
      <c r="N116" s="570"/>
      <c r="O116" s="570"/>
    </row>
    <row r="117" spans="1:15" s="549" customFormat="1" x14ac:dyDescent="0.2">
      <c r="A117" s="855" t="s">
        <v>691</v>
      </c>
      <c r="B117" s="856" t="s">
        <v>692</v>
      </c>
      <c r="C117" s="574"/>
      <c r="D117" s="576">
        <f t="shared" ref="D117:I117" si="29">SUM(D118:D119)</f>
        <v>521</v>
      </c>
      <c r="E117" s="576">
        <f t="shared" si="29"/>
        <v>0</v>
      </c>
      <c r="F117" s="576">
        <f t="shared" si="29"/>
        <v>0</v>
      </c>
      <c r="G117" s="576">
        <f t="shared" si="29"/>
        <v>0</v>
      </c>
      <c r="H117" s="576">
        <f t="shared" si="29"/>
        <v>521</v>
      </c>
      <c r="I117" s="576">
        <f t="shared" si="29"/>
        <v>0</v>
      </c>
      <c r="J117" s="593"/>
      <c r="K117" s="850" t="s">
        <v>647</v>
      </c>
      <c r="M117" s="544"/>
      <c r="N117" s="570"/>
      <c r="O117" s="570"/>
    </row>
    <row r="118" spans="1:15" s="549" customFormat="1" ht="15" customHeight="1" x14ac:dyDescent="0.2">
      <c r="A118" s="855"/>
      <c r="B118" s="856"/>
      <c r="C118" s="574">
        <v>1150</v>
      </c>
      <c r="D118" s="575">
        <v>381</v>
      </c>
      <c r="E118" s="576"/>
      <c r="F118" s="593"/>
      <c r="G118" s="593"/>
      <c r="H118" s="573">
        <f t="shared" si="2"/>
        <v>381</v>
      </c>
      <c r="I118" s="573">
        <f t="shared" si="2"/>
        <v>0</v>
      </c>
      <c r="J118" s="593"/>
      <c r="K118" s="851"/>
      <c r="M118" s="544"/>
      <c r="N118" s="570"/>
      <c r="O118" s="570"/>
    </row>
    <row r="119" spans="1:15" s="549" customFormat="1" ht="15" customHeight="1" x14ac:dyDescent="0.2">
      <c r="A119" s="855"/>
      <c r="B119" s="856"/>
      <c r="C119" s="574">
        <v>2314</v>
      </c>
      <c r="D119" s="575">
        <v>140</v>
      </c>
      <c r="E119" s="576"/>
      <c r="F119" s="593"/>
      <c r="G119" s="593"/>
      <c r="H119" s="573">
        <f t="shared" si="2"/>
        <v>140</v>
      </c>
      <c r="I119" s="573">
        <f t="shared" si="2"/>
        <v>0</v>
      </c>
      <c r="J119" s="593"/>
      <c r="K119" s="852"/>
      <c r="M119" s="544"/>
      <c r="N119" s="570"/>
      <c r="O119" s="570"/>
    </row>
    <row r="120" spans="1:15" s="549" customFormat="1" x14ac:dyDescent="0.2">
      <c r="A120" s="855" t="s">
        <v>693</v>
      </c>
      <c r="B120" s="856" t="s">
        <v>694</v>
      </c>
      <c r="C120" s="574"/>
      <c r="D120" s="576">
        <f t="shared" ref="D120:I120" si="30">SUM(D121:D122)</f>
        <v>800</v>
      </c>
      <c r="E120" s="576">
        <f t="shared" si="30"/>
        <v>0</v>
      </c>
      <c r="F120" s="576">
        <f t="shared" si="30"/>
        <v>0</v>
      </c>
      <c r="G120" s="576">
        <f t="shared" si="30"/>
        <v>0</v>
      </c>
      <c r="H120" s="576">
        <f t="shared" si="30"/>
        <v>800</v>
      </c>
      <c r="I120" s="576">
        <f t="shared" si="30"/>
        <v>0</v>
      </c>
      <c r="J120" s="595"/>
      <c r="K120" s="585"/>
      <c r="M120" s="544"/>
      <c r="N120" s="570"/>
      <c r="O120" s="570"/>
    </row>
    <row r="121" spans="1:15" s="549" customFormat="1" ht="15.75" customHeight="1" x14ac:dyDescent="0.2">
      <c r="A121" s="855"/>
      <c r="B121" s="856"/>
      <c r="C121" s="574">
        <v>1150</v>
      </c>
      <c r="D121" s="575">
        <v>372</v>
      </c>
      <c r="E121" s="576"/>
      <c r="F121" s="594"/>
      <c r="G121" s="593"/>
      <c r="H121" s="573">
        <f t="shared" si="2"/>
        <v>372</v>
      </c>
      <c r="I121" s="573">
        <f t="shared" si="2"/>
        <v>0</v>
      </c>
      <c r="J121" s="595"/>
      <c r="K121" s="854" t="s">
        <v>647</v>
      </c>
      <c r="M121" s="544"/>
      <c r="N121" s="570"/>
      <c r="O121" s="570"/>
    </row>
    <row r="122" spans="1:15" s="549" customFormat="1" x14ac:dyDescent="0.2">
      <c r="A122" s="855"/>
      <c r="B122" s="856"/>
      <c r="C122" s="574">
        <v>2314</v>
      </c>
      <c r="D122" s="575">
        <v>428</v>
      </c>
      <c r="E122" s="576"/>
      <c r="F122" s="594"/>
      <c r="G122" s="593"/>
      <c r="H122" s="573">
        <f t="shared" si="2"/>
        <v>428</v>
      </c>
      <c r="I122" s="573">
        <f t="shared" si="2"/>
        <v>0</v>
      </c>
      <c r="J122" s="595"/>
      <c r="K122" s="854"/>
      <c r="M122" s="544"/>
      <c r="N122" s="570"/>
      <c r="O122" s="570"/>
    </row>
    <row r="123" spans="1:15" s="549" customFormat="1" ht="12" customHeight="1" x14ac:dyDescent="0.2">
      <c r="A123" s="855" t="s">
        <v>695</v>
      </c>
      <c r="B123" s="856" t="s">
        <v>696</v>
      </c>
      <c r="C123" s="574"/>
      <c r="D123" s="576">
        <f t="shared" ref="D123:I123" si="31">SUM(D124:D126)</f>
        <v>4250</v>
      </c>
      <c r="E123" s="576">
        <f t="shared" si="31"/>
        <v>0</v>
      </c>
      <c r="F123" s="576">
        <f t="shared" si="31"/>
        <v>0</v>
      </c>
      <c r="G123" s="576">
        <f t="shared" si="31"/>
        <v>0</v>
      </c>
      <c r="H123" s="576">
        <f t="shared" si="31"/>
        <v>4250</v>
      </c>
      <c r="I123" s="576">
        <f t="shared" si="31"/>
        <v>0</v>
      </c>
      <c r="J123" s="593"/>
      <c r="K123" s="585"/>
      <c r="M123" s="544"/>
      <c r="N123" s="570"/>
      <c r="O123" s="570"/>
    </row>
    <row r="124" spans="1:15" s="549" customFormat="1" x14ac:dyDescent="0.2">
      <c r="A124" s="855"/>
      <c r="B124" s="856"/>
      <c r="C124" s="574">
        <v>1150</v>
      </c>
      <c r="D124" s="575">
        <v>1100</v>
      </c>
      <c r="E124" s="576"/>
      <c r="F124" s="593"/>
      <c r="G124" s="593"/>
      <c r="H124" s="573">
        <f t="shared" si="2"/>
        <v>1100</v>
      </c>
      <c r="I124" s="573">
        <f t="shared" si="2"/>
        <v>0</v>
      </c>
      <c r="J124" s="593"/>
      <c r="K124" s="854" t="s">
        <v>647</v>
      </c>
      <c r="M124" s="544"/>
      <c r="N124" s="570"/>
      <c r="O124" s="570"/>
    </row>
    <row r="125" spans="1:15" s="549" customFormat="1" x14ac:dyDescent="0.2">
      <c r="A125" s="855"/>
      <c r="B125" s="856"/>
      <c r="C125" s="574">
        <v>2314</v>
      </c>
      <c r="D125" s="575">
        <v>1350</v>
      </c>
      <c r="E125" s="576"/>
      <c r="F125" s="593"/>
      <c r="G125" s="593"/>
      <c r="H125" s="573">
        <f t="shared" si="2"/>
        <v>1350</v>
      </c>
      <c r="I125" s="573">
        <f t="shared" si="2"/>
        <v>0</v>
      </c>
      <c r="J125" s="593"/>
      <c r="K125" s="854"/>
      <c r="M125" s="544"/>
      <c r="N125" s="570"/>
      <c r="O125" s="570"/>
    </row>
    <row r="126" spans="1:15" s="549" customFormat="1" x14ac:dyDescent="0.2">
      <c r="A126" s="855"/>
      <c r="B126" s="856"/>
      <c r="C126" s="574">
        <v>6422</v>
      </c>
      <c r="D126" s="575">
        <v>1800</v>
      </c>
      <c r="E126" s="576"/>
      <c r="F126" s="593"/>
      <c r="G126" s="593"/>
      <c r="H126" s="573">
        <f t="shared" si="2"/>
        <v>1800</v>
      </c>
      <c r="I126" s="573">
        <f t="shared" si="2"/>
        <v>0</v>
      </c>
      <c r="J126" s="593"/>
      <c r="K126" s="854"/>
      <c r="M126" s="544"/>
      <c r="N126" s="570"/>
      <c r="O126" s="570"/>
    </row>
    <row r="127" spans="1:15" s="549" customFormat="1" x14ac:dyDescent="0.2">
      <c r="A127" s="855" t="s">
        <v>697</v>
      </c>
      <c r="B127" s="856" t="s">
        <v>670</v>
      </c>
      <c r="C127" s="574"/>
      <c r="D127" s="576">
        <f t="shared" ref="D127:I127" si="32">D128</f>
        <v>1900</v>
      </c>
      <c r="E127" s="576">
        <f t="shared" si="32"/>
        <v>0</v>
      </c>
      <c r="F127" s="576">
        <f t="shared" si="32"/>
        <v>0</v>
      </c>
      <c r="G127" s="576">
        <f t="shared" si="32"/>
        <v>0</v>
      </c>
      <c r="H127" s="576">
        <f t="shared" si="32"/>
        <v>1900</v>
      </c>
      <c r="I127" s="576">
        <f t="shared" si="32"/>
        <v>0</v>
      </c>
      <c r="J127" s="593"/>
      <c r="K127" s="854" t="s">
        <v>647</v>
      </c>
      <c r="M127" s="544"/>
      <c r="N127" s="570"/>
      <c r="O127" s="570"/>
    </row>
    <row r="128" spans="1:15" s="549" customFormat="1" x14ac:dyDescent="0.2">
      <c r="A128" s="855"/>
      <c r="B128" s="856"/>
      <c r="C128" s="574">
        <v>2314</v>
      </c>
      <c r="D128" s="575">
        <v>1900</v>
      </c>
      <c r="E128" s="576"/>
      <c r="F128" s="593"/>
      <c r="G128" s="593"/>
      <c r="H128" s="573">
        <f t="shared" si="2"/>
        <v>1900</v>
      </c>
      <c r="I128" s="573">
        <f t="shared" si="2"/>
        <v>0</v>
      </c>
      <c r="J128" s="593"/>
      <c r="K128" s="854"/>
      <c r="M128" s="544"/>
      <c r="N128" s="570"/>
      <c r="O128" s="570"/>
    </row>
    <row r="129" spans="1:15" s="549" customFormat="1" x14ac:dyDescent="0.2">
      <c r="A129" s="596">
        <v>7</v>
      </c>
      <c r="B129" s="597" t="s">
        <v>698</v>
      </c>
      <c r="C129" s="586"/>
      <c r="D129" s="587">
        <f>SUM(D130,D135,D137,D139,D141,D143)</f>
        <v>6610</v>
      </c>
      <c r="E129" s="587">
        <f t="shared" ref="E129:I129" si="33">SUM(E130,E135,E137,E139,E141,E143)</f>
        <v>6992</v>
      </c>
      <c r="F129" s="587">
        <f t="shared" si="33"/>
        <v>0</v>
      </c>
      <c r="G129" s="587">
        <f t="shared" si="33"/>
        <v>0</v>
      </c>
      <c r="H129" s="587">
        <f t="shared" si="33"/>
        <v>6610</v>
      </c>
      <c r="I129" s="587">
        <f t="shared" si="33"/>
        <v>6992</v>
      </c>
      <c r="J129" s="593"/>
      <c r="K129" s="593"/>
      <c r="M129" s="544"/>
      <c r="N129" s="570"/>
      <c r="O129" s="570"/>
    </row>
    <row r="130" spans="1:15" s="549" customFormat="1" x14ac:dyDescent="0.2">
      <c r="A130" s="834" t="s">
        <v>699</v>
      </c>
      <c r="B130" s="837" t="s">
        <v>700</v>
      </c>
      <c r="C130" s="598"/>
      <c r="D130" s="599">
        <f>SUM(D131:D134)</f>
        <v>5910</v>
      </c>
      <c r="E130" s="599">
        <f>SUM(E131:E134)</f>
        <v>5692</v>
      </c>
      <c r="F130" s="599">
        <f t="shared" ref="F130:I130" si="34">SUM(F131:F134)</f>
        <v>0</v>
      </c>
      <c r="G130" s="599">
        <f t="shared" si="34"/>
        <v>0</v>
      </c>
      <c r="H130" s="599">
        <f t="shared" si="34"/>
        <v>5910</v>
      </c>
      <c r="I130" s="599">
        <f t="shared" si="34"/>
        <v>5692</v>
      </c>
      <c r="J130" s="593"/>
      <c r="K130" s="589"/>
      <c r="M130" s="544"/>
      <c r="N130" s="570"/>
      <c r="O130" s="570"/>
    </row>
    <row r="131" spans="1:15" s="549" customFormat="1" ht="12" customHeight="1" x14ac:dyDescent="0.2">
      <c r="A131" s="834"/>
      <c r="B131" s="837"/>
      <c r="C131" s="598">
        <v>1150</v>
      </c>
      <c r="D131" s="600">
        <v>3110</v>
      </c>
      <c r="E131" s="601">
        <v>3972</v>
      </c>
      <c r="F131" s="593"/>
      <c r="G131" s="593"/>
      <c r="H131" s="573">
        <f t="shared" si="2"/>
        <v>3110</v>
      </c>
      <c r="I131" s="573">
        <f t="shared" si="2"/>
        <v>3972</v>
      </c>
      <c r="J131" s="593"/>
      <c r="K131" s="847" t="s">
        <v>701</v>
      </c>
      <c r="M131" s="544"/>
      <c r="N131" s="570"/>
      <c r="O131" s="570"/>
    </row>
    <row r="132" spans="1:15" s="549" customFormat="1" x14ac:dyDescent="0.2">
      <c r="A132" s="834"/>
      <c r="B132" s="837"/>
      <c r="C132" s="598">
        <v>2279</v>
      </c>
      <c r="D132" s="600">
        <v>400</v>
      </c>
      <c r="E132" s="601">
        <v>0</v>
      </c>
      <c r="F132" s="593"/>
      <c r="G132" s="593"/>
      <c r="H132" s="573">
        <f t="shared" si="2"/>
        <v>400</v>
      </c>
      <c r="I132" s="573">
        <f t="shared" si="2"/>
        <v>0</v>
      </c>
      <c r="J132" s="593"/>
      <c r="K132" s="847"/>
      <c r="M132" s="544"/>
      <c r="N132" s="570"/>
      <c r="O132" s="570"/>
    </row>
    <row r="133" spans="1:15" s="549" customFormat="1" ht="12" customHeight="1" x14ac:dyDescent="0.2">
      <c r="A133" s="834"/>
      <c r="B133" s="837"/>
      <c r="C133" s="598">
        <v>2312</v>
      </c>
      <c r="D133" s="600">
        <v>600</v>
      </c>
      <c r="E133" s="601">
        <v>300</v>
      </c>
      <c r="F133" s="593"/>
      <c r="G133" s="593"/>
      <c r="H133" s="573">
        <f t="shared" si="2"/>
        <v>600</v>
      </c>
      <c r="I133" s="573">
        <f t="shared" si="2"/>
        <v>300</v>
      </c>
      <c r="J133" s="593"/>
      <c r="K133" s="847"/>
      <c r="M133" s="544"/>
      <c r="N133" s="570"/>
      <c r="O133" s="570"/>
    </row>
    <row r="134" spans="1:15" s="549" customFormat="1" x14ac:dyDescent="0.2">
      <c r="A134" s="834"/>
      <c r="B134" s="837"/>
      <c r="C134" s="598">
        <v>2314</v>
      </c>
      <c r="D134" s="600">
        <v>1800</v>
      </c>
      <c r="E134" s="601">
        <v>1420</v>
      </c>
      <c r="F134" s="593"/>
      <c r="G134" s="593"/>
      <c r="H134" s="573">
        <f t="shared" si="2"/>
        <v>1800</v>
      </c>
      <c r="I134" s="573">
        <f t="shared" si="2"/>
        <v>1420</v>
      </c>
      <c r="J134" s="593"/>
      <c r="K134" s="847"/>
      <c r="M134" s="544"/>
      <c r="N134" s="570"/>
      <c r="O134" s="570"/>
    </row>
    <row r="135" spans="1:15" s="549" customFormat="1" ht="12" customHeight="1" x14ac:dyDescent="0.2">
      <c r="A135" s="834" t="s">
        <v>702</v>
      </c>
      <c r="B135" s="837" t="s">
        <v>703</v>
      </c>
      <c r="C135" s="602"/>
      <c r="D135" s="603">
        <f t="shared" ref="D135:I135" si="35">D136</f>
        <v>200</v>
      </c>
      <c r="E135" s="603">
        <f t="shared" si="35"/>
        <v>0</v>
      </c>
      <c r="F135" s="603">
        <f t="shared" si="35"/>
        <v>0</v>
      </c>
      <c r="G135" s="603">
        <f t="shared" si="35"/>
        <v>0</v>
      </c>
      <c r="H135" s="603">
        <f t="shared" si="35"/>
        <v>200</v>
      </c>
      <c r="I135" s="603">
        <f t="shared" si="35"/>
        <v>0</v>
      </c>
      <c r="J135" s="593"/>
      <c r="K135" s="854" t="s">
        <v>701</v>
      </c>
      <c r="M135" s="544"/>
      <c r="N135" s="570"/>
      <c r="O135" s="570"/>
    </row>
    <row r="136" spans="1:15" s="549" customFormat="1" ht="24.75" customHeight="1" x14ac:dyDescent="0.2">
      <c r="A136" s="834"/>
      <c r="B136" s="837"/>
      <c r="C136" s="598">
        <v>2314</v>
      </c>
      <c r="D136" s="600">
        <v>200</v>
      </c>
      <c r="E136" s="601"/>
      <c r="F136" s="593"/>
      <c r="G136" s="593"/>
      <c r="H136" s="573">
        <f t="shared" si="2"/>
        <v>200</v>
      </c>
      <c r="I136" s="573">
        <f t="shared" si="2"/>
        <v>0</v>
      </c>
      <c r="J136" s="593"/>
      <c r="K136" s="854"/>
      <c r="M136" s="544"/>
      <c r="N136" s="570"/>
      <c r="O136" s="570"/>
    </row>
    <row r="137" spans="1:15" s="549" customFormat="1" ht="12" customHeight="1" x14ac:dyDescent="0.2">
      <c r="A137" s="834" t="s">
        <v>704</v>
      </c>
      <c r="B137" s="837" t="s">
        <v>705</v>
      </c>
      <c r="C137" s="602"/>
      <c r="D137" s="603">
        <f t="shared" ref="D137:I137" si="36">D138</f>
        <v>300</v>
      </c>
      <c r="E137" s="603">
        <f t="shared" si="36"/>
        <v>0</v>
      </c>
      <c r="F137" s="603">
        <f t="shared" si="36"/>
        <v>0</v>
      </c>
      <c r="G137" s="603">
        <f t="shared" si="36"/>
        <v>0</v>
      </c>
      <c r="H137" s="603">
        <f t="shared" si="36"/>
        <v>300</v>
      </c>
      <c r="I137" s="603">
        <f t="shared" si="36"/>
        <v>0</v>
      </c>
      <c r="J137" s="593"/>
      <c r="K137" s="854" t="s">
        <v>701</v>
      </c>
      <c r="M137" s="544"/>
      <c r="N137" s="570"/>
      <c r="O137" s="570"/>
    </row>
    <row r="138" spans="1:15" s="549" customFormat="1" ht="24" customHeight="1" x14ac:dyDescent="0.2">
      <c r="A138" s="834"/>
      <c r="B138" s="837"/>
      <c r="C138" s="598">
        <v>2314</v>
      </c>
      <c r="D138" s="600">
        <v>300</v>
      </c>
      <c r="E138" s="601"/>
      <c r="F138" s="593"/>
      <c r="G138" s="593"/>
      <c r="H138" s="573">
        <f t="shared" si="2"/>
        <v>300</v>
      </c>
      <c r="I138" s="573">
        <f t="shared" si="2"/>
        <v>0</v>
      </c>
      <c r="J138" s="593"/>
      <c r="K138" s="854"/>
      <c r="M138" s="544"/>
      <c r="N138" s="570"/>
      <c r="O138" s="570"/>
    </row>
    <row r="139" spans="1:15" s="549" customFormat="1" ht="12" customHeight="1" x14ac:dyDescent="0.2">
      <c r="A139" s="834">
        <v>7.4</v>
      </c>
      <c r="B139" s="837" t="s">
        <v>706</v>
      </c>
      <c r="C139" s="598"/>
      <c r="D139" s="603">
        <f t="shared" ref="D139:I139" si="37">D140</f>
        <v>200</v>
      </c>
      <c r="E139" s="603">
        <f t="shared" si="37"/>
        <v>0</v>
      </c>
      <c r="F139" s="603">
        <f t="shared" si="37"/>
        <v>0</v>
      </c>
      <c r="G139" s="603">
        <f t="shared" si="37"/>
        <v>0</v>
      </c>
      <c r="H139" s="603">
        <f t="shared" si="37"/>
        <v>200</v>
      </c>
      <c r="I139" s="603">
        <f t="shared" si="37"/>
        <v>0</v>
      </c>
      <c r="J139" s="593"/>
      <c r="K139" s="854" t="s">
        <v>701</v>
      </c>
      <c r="M139" s="544"/>
      <c r="N139" s="570"/>
      <c r="O139" s="570"/>
    </row>
    <row r="140" spans="1:15" s="549" customFormat="1" ht="23.25" customHeight="1" x14ac:dyDescent="0.2">
      <c r="A140" s="834"/>
      <c r="B140" s="837"/>
      <c r="C140" s="598">
        <v>2314</v>
      </c>
      <c r="D140" s="600">
        <v>200</v>
      </c>
      <c r="E140" s="593"/>
      <c r="F140" s="593"/>
      <c r="G140" s="593"/>
      <c r="H140" s="573">
        <f t="shared" si="2"/>
        <v>200</v>
      </c>
      <c r="I140" s="573">
        <f t="shared" si="2"/>
        <v>0</v>
      </c>
      <c r="J140" s="593"/>
      <c r="K140" s="854"/>
      <c r="M140" s="544"/>
      <c r="N140" s="570"/>
      <c r="O140" s="570"/>
    </row>
    <row r="141" spans="1:15" s="549" customFormat="1" ht="12" customHeight="1" x14ac:dyDescent="0.2">
      <c r="A141" s="834" t="s">
        <v>707</v>
      </c>
      <c r="B141" s="837" t="s">
        <v>708</v>
      </c>
      <c r="C141" s="598"/>
      <c r="D141" s="599">
        <f t="shared" ref="D141:I141" si="38">SUM(D142)</f>
        <v>0</v>
      </c>
      <c r="E141" s="599">
        <f t="shared" si="38"/>
        <v>800</v>
      </c>
      <c r="F141" s="599">
        <f t="shared" si="38"/>
        <v>0</v>
      </c>
      <c r="G141" s="599">
        <f t="shared" si="38"/>
        <v>0</v>
      </c>
      <c r="H141" s="599">
        <f t="shared" si="38"/>
        <v>0</v>
      </c>
      <c r="I141" s="599">
        <f t="shared" si="38"/>
        <v>800</v>
      </c>
      <c r="J141" s="593"/>
      <c r="K141" s="854" t="s">
        <v>709</v>
      </c>
      <c r="M141" s="544"/>
      <c r="N141" s="570"/>
      <c r="O141" s="570"/>
    </row>
    <row r="142" spans="1:15" s="549" customFormat="1" ht="24.75" customHeight="1" x14ac:dyDescent="0.2">
      <c r="A142" s="834"/>
      <c r="B142" s="837"/>
      <c r="C142" s="598">
        <v>1150</v>
      </c>
      <c r="D142" s="600"/>
      <c r="E142" s="594">
        <v>800</v>
      </c>
      <c r="F142" s="593"/>
      <c r="G142" s="593"/>
      <c r="H142" s="573">
        <f t="shared" si="2"/>
        <v>0</v>
      </c>
      <c r="I142" s="573">
        <f t="shared" si="2"/>
        <v>800</v>
      </c>
      <c r="J142" s="593"/>
      <c r="K142" s="854"/>
      <c r="M142" s="544"/>
      <c r="N142" s="570"/>
      <c r="O142" s="570"/>
    </row>
    <row r="143" spans="1:15" s="549" customFormat="1" ht="12.75" customHeight="1" x14ac:dyDescent="0.2">
      <c r="A143" s="841" t="s">
        <v>710</v>
      </c>
      <c r="B143" s="844" t="s">
        <v>711</v>
      </c>
      <c r="C143" s="598"/>
      <c r="D143" s="599">
        <f>SUM(D144:D146)</f>
        <v>0</v>
      </c>
      <c r="E143" s="599">
        <f t="shared" ref="E143:I143" si="39">SUM(E144:E146)</f>
        <v>500</v>
      </c>
      <c r="F143" s="599">
        <f t="shared" si="39"/>
        <v>0</v>
      </c>
      <c r="G143" s="599">
        <f t="shared" si="39"/>
        <v>0</v>
      </c>
      <c r="H143" s="599">
        <f t="shared" si="39"/>
        <v>0</v>
      </c>
      <c r="I143" s="599">
        <f t="shared" si="39"/>
        <v>500</v>
      </c>
      <c r="J143" s="593"/>
      <c r="K143" s="591"/>
      <c r="M143" s="544"/>
      <c r="N143" s="570"/>
      <c r="O143" s="570"/>
    </row>
    <row r="144" spans="1:15" s="549" customFormat="1" ht="12.75" customHeight="1" x14ac:dyDescent="0.2">
      <c r="A144" s="842"/>
      <c r="B144" s="845"/>
      <c r="C144" s="598">
        <v>2262</v>
      </c>
      <c r="D144" s="600">
        <v>0</v>
      </c>
      <c r="E144" s="594">
        <v>300</v>
      </c>
      <c r="F144" s="593"/>
      <c r="G144" s="594"/>
      <c r="H144" s="573">
        <f t="shared" ref="H144:I146" si="40">D144+F144</f>
        <v>0</v>
      </c>
      <c r="I144" s="573">
        <f t="shared" si="40"/>
        <v>300</v>
      </c>
      <c r="J144" s="593"/>
      <c r="K144" s="853" t="s">
        <v>712</v>
      </c>
      <c r="M144" s="544"/>
      <c r="N144" s="570"/>
      <c r="O144" s="570"/>
    </row>
    <row r="145" spans="1:15" s="549" customFormat="1" ht="14.25" customHeight="1" x14ac:dyDescent="0.2">
      <c r="A145" s="842"/>
      <c r="B145" s="845"/>
      <c r="C145" s="598">
        <v>2279</v>
      </c>
      <c r="D145" s="600">
        <v>0</v>
      </c>
      <c r="E145" s="594">
        <v>120</v>
      </c>
      <c r="F145" s="593"/>
      <c r="G145" s="594"/>
      <c r="H145" s="573">
        <f t="shared" si="40"/>
        <v>0</v>
      </c>
      <c r="I145" s="573">
        <f t="shared" si="40"/>
        <v>120</v>
      </c>
      <c r="J145" s="593"/>
      <c r="K145" s="853"/>
      <c r="M145" s="544"/>
      <c r="N145" s="570"/>
      <c r="O145" s="570"/>
    </row>
    <row r="146" spans="1:15" s="549" customFormat="1" ht="15.75" customHeight="1" x14ac:dyDescent="0.2">
      <c r="A146" s="843"/>
      <c r="B146" s="846"/>
      <c r="C146" s="598">
        <v>2363</v>
      </c>
      <c r="D146" s="600">
        <v>0</v>
      </c>
      <c r="E146" s="594">
        <v>80</v>
      </c>
      <c r="F146" s="593"/>
      <c r="G146" s="594"/>
      <c r="H146" s="573">
        <f t="shared" si="40"/>
        <v>0</v>
      </c>
      <c r="I146" s="573">
        <f t="shared" si="40"/>
        <v>80</v>
      </c>
      <c r="J146" s="593"/>
      <c r="K146" s="853"/>
      <c r="M146" s="544"/>
      <c r="N146" s="570"/>
      <c r="O146" s="570"/>
    </row>
    <row r="147" spans="1:15" s="549" customFormat="1" x14ac:dyDescent="0.2">
      <c r="A147" s="596">
        <v>8</v>
      </c>
      <c r="B147" s="597" t="s">
        <v>713</v>
      </c>
      <c r="C147" s="586"/>
      <c r="D147" s="587">
        <f>SUM(D148,D150,D156,D161,D164,D166,D168,D170)</f>
        <v>27509</v>
      </c>
      <c r="E147" s="587">
        <f t="shared" ref="E147:I147" si="41">SUM(E148,E150,E156,E161,E164,E166,E168,E170)</f>
        <v>0</v>
      </c>
      <c r="F147" s="587">
        <f t="shared" si="41"/>
        <v>0</v>
      </c>
      <c r="G147" s="587">
        <f t="shared" si="41"/>
        <v>0</v>
      </c>
      <c r="H147" s="587">
        <f t="shared" si="41"/>
        <v>27509</v>
      </c>
      <c r="I147" s="587">
        <f t="shared" si="41"/>
        <v>0</v>
      </c>
      <c r="J147" s="593"/>
      <c r="K147" s="593"/>
      <c r="M147" s="544"/>
      <c r="N147" s="570"/>
      <c r="O147" s="570"/>
    </row>
    <row r="148" spans="1:15" s="549" customFormat="1" ht="12" customHeight="1" x14ac:dyDescent="0.2">
      <c r="A148" s="834" t="s">
        <v>714</v>
      </c>
      <c r="B148" s="835" t="s">
        <v>715</v>
      </c>
      <c r="C148" s="604"/>
      <c r="D148" s="605">
        <f t="shared" ref="D148:I148" si="42">SUM(D149)</f>
        <v>876</v>
      </c>
      <c r="E148" s="605">
        <f t="shared" si="42"/>
        <v>0</v>
      </c>
      <c r="F148" s="605">
        <f t="shared" si="42"/>
        <v>0</v>
      </c>
      <c r="G148" s="605">
        <f t="shared" si="42"/>
        <v>0</v>
      </c>
      <c r="H148" s="605">
        <f t="shared" si="42"/>
        <v>876</v>
      </c>
      <c r="I148" s="605">
        <f t="shared" si="42"/>
        <v>0</v>
      </c>
      <c r="J148" s="593"/>
      <c r="K148" s="854" t="s">
        <v>647</v>
      </c>
      <c r="M148" s="544"/>
      <c r="N148" s="570"/>
      <c r="O148" s="570"/>
    </row>
    <row r="149" spans="1:15" s="549" customFormat="1" x14ac:dyDescent="0.2">
      <c r="A149" s="834"/>
      <c r="B149" s="835"/>
      <c r="C149" s="586">
        <v>2279</v>
      </c>
      <c r="D149" s="588">
        <v>876</v>
      </c>
      <c r="E149" s="593"/>
      <c r="F149" s="593"/>
      <c r="G149" s="593"/>
      <c r="H149" s="573">
        <f t="shared" si="2"/>
        <v>876</v>
      </c>
      <c r="I149" s="573">
        <f t="shared" si="2"/>
        <v>0</v>
      </c>
      <c r="J149" s="593"/>
      <c r="K149" s="854"/>
      <c r="M149" s="544"/>
      <c r="N149" s="570"/>
      <c r="O149" s="570"/>
    </row>
    <row r="150" spans="1:15" s="549" customFormat="1" x14ac:dyDescent="0.2">
      <c r="A150" s="834" t="s">
        <v>716</v>
      </c>
      <c r="B150" s="835" t="s">
        <v>717</v>
      </c>
      <c r="C150" s="586"/>
      <c r="D150" s="587">
        <f t="shared" ref="D150:I150" si="43">SUM(D151:D155)</f>
        <v>5964</v>
      </c>
      <c r="E150" s="587">
        <f t="shared" si="43"/>
        <v>0</v>
      </c>
      <c r="F150" s="587">
        <f t="shared" si="43"/>
        <v>0</v>
      </c>
      <c r="G150" s="587">
        <f t="shared" si="43"/>
        <v>0</v>
      </c>
      <c r="H150" s="587">
        <f t="shared" si="43"/>
        <v>5964</v>
      </c>
      <c r="I150" s="587">
        <f t="shared" si="43"/>
        <v>0</v>
      </c>
      <c r="J150" s="593"/>
      <c r="K150" s="589"/>
      <c r="M150" s="544"/>
      <c r="N150" s="570"/>
      <c r="O150" s="570"/>
    </row>
    <row r="151" spans="1:15" s="549" customFormat="1" x14ac:dyDescent="0.2">
      <c r="A151" s="834"/>
      <c r="B151" s="835"/>
      <c r="C151" s="586">
        <v>1150</v>
      </c>
      <c r="D151" s="588">
        <v>0</v>
      </c>
      <c r="E151" s="593"/>
      <c r="F151" s="594"/>
      <c r="G151" s="593"/>
      <c r="H151" s="573">
        <f t="shared" si="2"/>
        <v>0</v>
      </c>
      <c r="I151" s="573">
        <f t="shared" si="2"/>
        <v>0</v>
      </c>
      <c r="J151" s="593"/>
      <c r="K151" s="847" t="s">
        <v>647</v>
      </c>
      <c r="M151" s="544"/>
      <c r="N151" s="570"/>
      <c r="O151" s="570"/>
    </row>
    <row r="152" spans="1:15" s="549" customFormat="1" x14ac:dyDescent="0.2">
      <c r="A152" s="834"/>
      <c r="B152" s="835"/>
      <c r="C152" s="586">
        <v>2231</v>
      </c>
      <c r="D152" s="588">
        <v>0</v>
      </c>
      <c r="E152" s="593"/>
      <c r="F152" s="594"/>
      <c r="G152" s="593"/>
      <c r="H152" s="573">
        <f t="shared" si="2"/>
        <v>0</v>
      </c>
      <c r="I152" s="573">
        <f t="shared" si="2"/>
        <v>0</v>
      </c>
      <c r="J152" s="593"/>
      <c r="K152" s="847"/>
      <c r="M152" s="544"/>
      <c r="N152" s="570"/>
      <c r="O152" s="570"/>
    </row>
    <row r="153" spans="1:15" s="549" customFormat="1" x14ac:dyDescent="0.2">
      <c r="A153" s="834"/>
      <c r="B153" s="835"/>
      <c r="C153" s="586">
        <v>2264</v>
      </c>
      <c r="D153" s="588">
        <v>670</v>
      </c>
      <c r="E153" s="593"/>
      <c r="F153" s="594"/>
      <c r="G153" s="593"/>
      <c r="H153" s="573">
        <f t="shared" si="2"/>
        <v>670</v>
      </c>
      <c r="I153" s="573">
        <f t="shared" si="2"/>
        <v>0</v>
      </c>
      <c r="J153" s="593"/>
      <c r="K153" s="847"/>
      <c r="M153" s="544"/>
      <c r="N153" s="570"/>
      <c r="O153" s="570"/>
    </row>
    <row r="154" spans="1:15" s="549" customFormat="1" x14ac:dyDescent="0.2">
      <c r="A154" s="834"/>
      <c r="B154" s="835"/>
      <c r="C154" s="586">
        <v>2279</v>
      </c>
      <c r="D154" s="588">
        <v>4734</v>
      </c>
      <c r="E154" s="593"/>
      <c r="F154" s="594"/>
      <c r="G154" s="593"/>
      <c r="H154" s="573">
        <f t="shared" si="2"/>
        <v>4734</v>
      </c>
      <c r="I154" s="573">
        <f t="shared" si="2"/>
        <v>0</v>
      </c>
      <c r="J154" s="593"/>
      <c r="K154" s="847"/>
      <c r="M154" s="544"/>
      <c r="N154" s="570"/>
      <c r="O154" s="570"/>
    </row>
    <row r="155" spans="1:15" s="549" customFormat="1" x14ac:dyDescent="0.2">
      <c r="A155" s="834"/>
      <c r="B155" s="835"/>
      <c r="C155" s="586">
        <v>2314</v>
      </c>
      <c r="D155" s="588">
        <v>560</v>
      </c>
      <c r="E155" s="593"/>
      <c r="F155" s="594"/>
      <c r="G155" s="593"/>
      <c r="H155" s="573">
        <f t="shared" si="2"/>
        <v>560</v>
      </c>
      <c r="I155" s="573">
        <f t="shared" si="2"/>
        <v>0</v>
      </c>
      <c r="J155" s="593"/>
      <c r="K155" s="847"/>
      <c r="M155" s="544"/>
      <c r="N155" s="570"/>
      <c r="O155" s="570"/>
    </row>
    <row r="156" spans="1:15" s="549" customFormat="1" x14ac:dyDescent="0.2">
      <c r="A156" s="834" t="s">
        <v>718</v>
      </c>
      <c r="B156" s="837" t="s">
        <v>719</v>
      </c>
      <c r="C156" s="586"/>
      <c r="D156" s="587">
        <f t="shared" ref="D156:I156" si="44">SUM(D157:D160)</f>
        <v>6900</v>
      </c>
      <c r="E156" s="587">
        <f t="shared" si="44"/>
        <v>0</v>
      </c>
      <c r="F156" s="587">
        <f t="shared" si="44"/>
        <v>0</v>
      </c>
      <c r="G156" s="587">
        <f t="shared" si="44"/>
        <v>0</v>
      </c>
      <c r="H156" s="587">
        <f t="shared" si="44"/>
        <v>6900</v>
      </c>
      <c r="I156" s="587">
        <f t="shared" si="44"/>
        <v>0</v>
      </c>
      <c r="J156" s="593"/>
      <c r="K156" s="589"/>
      <c r="M156" s="544"/>
      <c r="N156" s="570"/>
      <c r="O156" s="570"/>
    </row>
    <row r="157" spans="1:15" s="549" customFormat="1" x14ac:dyDescent="0.2">
      <c r="A157" s="834"/>
      <c r="B157" s="837"/>
      <c r="C157" s="586">
        <v>1150</v>
      </c>
      <c r="D157" s="588">
        <v>2500</v>
      </c>
      <c r="E157" s="593"/>
      <c r="F157" s="593"/>
      <c r="G157" s="593"/>
      <c r="H157" s="573">
        <f t="shared" si="2"/>
        <v>2500</v>
      </c>
      <c r="I157" s="573">
        <f t="shared" si="2"/>
        <v>0</v>
      </c>
      <c r="J157" s="593"/>
      <c r="K157" s="847" t="s">
        <v>647</v>
      </c>
      <c r="M157" s="544"/>
      <c r="N157" s="570"/>
      <c r="O157" s="570"/>
    </row>
    <row r="158" spans="1:15" s="549" customFormat="1" x14ac:dyDescent="0.2">
      <c r="A158" s="834"/>
      <c r="B158" s="837"/>
      <c r="C158" s="586">
        <v>2264</v>
      </c>
      <c r="D158" s="588">
        <v>1600</v>
      </c>
      <c r="E158" s="593"/>
      <c r="F158" s="593"/>
      <c r="G158" s="593"/>
      <c r="H158" s="573">
        <f t="shared" si="2"/>
        <v>1600</v>
      </c>
      <c r="I158" s="573">
        <f t="shared" si="2"/>
        <v>0</v>
      </c>
      <c r="J158" s="593"/>
      <c r="K158" s="847"/>
      <c r="M158" s="544"/>
      <c r="N158" s="570"/>
      <c r="O158" s="570"/>
    </row>
    <row r="159" spans="1:15" s="549" customFormat="1" x14ac:dyDescent="0.2">
      <c r="A159" s="834"/>
      <c r="B159" s="837"/>
      <c r="C159" s="586">
        <v>2279</v>
      </c>
      <c r="D159" s="588">
        <v>2500</v>
      </c>
      <c r="E159" s="593"/>
      <c r="F159" s="593"/>
      <c r="G159" s="593"/>
      <c r="H159" s="573">
        <f t="shared" si="2"/>
        <v>2500</v>
      </c>
      <c r="I159" s="573">
        <f t="shared" si="2"/>
        <v>0</v>
      </c>
      <c r="J159" s="593"/>
      <c r="K159" s="847"/>
      <c r="M159" s="544"/>
      <c r="N159" s="570"/>
      <c r="O159" s="570"/>
    </row>
    <row r="160" spans="1:15" s="549" customFormat="1" x14ac:dyDescent="0.2">
      <c r="A160" s="834"/>
      <c r="B160" s="837"/>
      <c r="C160" s="586">
        <v>2314</v>
      </c>
      <c r="D160" s="588">
        <v>300</v>
      </c>
      <c r="E160" s="593"/>
      <c r="F160" s="593"/>
      <c r="G160" s="593"/>
      <c r="H160" s="573">
        <f t="shared" si="2"/>
        <v>300</v>
      </c>
      <c r="I160" s="573">
        <f t="shared" si="2"/>
        <v>0</v>
      </c>
      <c r="J160" s="593"/>
      <c r="K160" s="847"/>
      <c r="M160" s="544"/>
      <c r="N160" s="570"/>
      <c r="O160" s="570"/>
    </row>
    <row r="161" spans="1:15" s="549" customFormat="1" ht="12" customHeight="1" x14ac:dyDescent="0.2">
      <c r="A161" s="834" t="s">
        <v>720</v>
      </c>
      <c r="B161" s="837" t="s">
        <v>721</v>
      </c>
      <c r="C161" s="604"/>
      <c r="D161" s="605">
        <f t="shared" ref="D161:I161" si="45">SUM(D162:D163)</f>
        <v>2555</v>
      </c>
      <c r="E161" s="605">
        <f t="shared" si="45"/>
        <v>0</v>
      </c>
      <c r="F161" s="605">
        <f t="shared" si="45"/>
        <v>0</v>
      </c>
      <c r="G161" s="605">
        <f t="shared" si="45"/>
        <v>0</v>
      </c>
      <c r="H161" s="605">
        <f t="shared" si="45"/>
        <v>2555</v>
      </c>
      <c r="I161" s="605">
        <f t="shared" si="45"/>
        <v>0</v>
      </c>
      <c r="J161" s="593"/>
      <c r="K161" s="606"/>
      <c r="M161" s="544"/>
      <c r="N161" s="570"/>
      <c r="O161" s="570"/>
    </row>
    <row r="162" spans="1:15" s="549" customFormat="1" x14ac:dyDescent="0.2">
      <c r="A162" s="834"/>
      <c r="B162" s="837"/>
      <c r="C162" s="586">
        <v>1150</v>
      </c>
      <c r="D162" s="588">
        <v>1780</v>
      </c>
      <c r="E162" s="593"/>
      <c r="F162" s="593"/>
      <c r="G162" s="593"/>
      <c r="H162" s="573">
        <f t="shared" si="2"/>
        <v>1780</v>
      </c>
      <c r="I162" s="573">
        <f t="shared" si="2"/>
        <v>0</v>
      </c>
      <c r="J162" s="593"/>
      <c r="K162" s="847" t="s">
        <v>647</v>
      </c>
      <c r="M162" s="544"/>
      <c r="N162" s="570"/>
      <c r="O162" s="570"/>
    </row>
    <row r="163" spans="1:15" s="549" customFormat="1" x14ac:dyDescent="0.2">
      <c r="A163" s="834"/>
      <c r="B163" s="837"/>
      <c r="C163" s="586">
        <v>2314</v>
      </c>
      <c r="D163" s="588">
        <v>775</v>
      </c>
      <c r="E163" s="593"/>
      <c r="F163" s="593"/>
      <c r="G163" s="593"/>
      <c r="H163" s="573">
        <f t="shared" si="2"/>
        <v>775</v>
      </c>
      <c r="I163" s="573">
        <f t="shared" si="2"/>
        <v>0</v>
      </c>
      <c r="J163" s="593"/>
      <c r="K163" s="847"/>
      <c r="M163" s="544"/>
      <c r="N163" s="570"/>
      <c r="O163" s="570"/>
    </row>
    <row r="164" spans="1:15" s="549" customFormat="1" ht="12.75" customHeight="1" x14ac:dyDescent="0.2">
      <c r="A164" s="834" t="s">
        <v>722</v>
      </c>
      <c r="B164" s="835" t="s">
        <v>723</v>
      </c>
      <c r="C164" s="586"/>
      <c r="D164" s="587">
        <f>SUM(D165:D165)</f>
        <v>2000</v>
      </c>
      <c r="E164" s="587">
        <f>SUM(E165:E165)</f>
        <v>0</v>
      </c>
      <c r="F164" s="587">
        <f t="shared" ref="F164:I164" si="46">SUM(F165:F165)</f>
        <v>0</v>
      </c>
      <c r="G164" s="587">
        <f t="shared" si="46"/>
        <v>0</v>
      </c>
      <c r="H164" s="587">
        <f t="shared" si="46"/>
        <v>2000</v>
      </c>
      <c r="I164" s="587">
        <f t="shared" si="46"/>
        <v>0</v>
      </c>
      <c r="J164" s="593"/>
      <c r="K164" s="589"/>
      <c r="M164" s="544"/>
      <c r="N164" s="570"/>
      <c r="O164" s="570"/>
    </row>
    <row r="165" spans="1:15" s="549" customFormat="1" ht="31.5" customHeight="1" x14ac:dyDescent="0.2">
      <c r="A165" s="834"/>
      <c r="B165" s="835"/>
      <c r="C165" s="586">
        <v>2279</v>
      </c>
      <c r="D165" s="588">
        <v>2000</v>
      </c>
      <c r="E165" s="593"/>
      <c r="F165" s="593"/>
      <c r="G165" s="593"/>
      <c r="H165" s="573">
        <f t="shared" si="2"/>
        <v>2000</v>
      </c>
      <c r="I165" s="573">
        <f t="shared" si="2"/>
        <v>0</v>
      </c>
      <c r="J165" s="593"/>
      <c r="K165" s="607" t="s">
        <v>647</v>
      </c>
      <c r="M165" s="544"/>
      <c r="N165" s="570"/>
      <c r="O165" s="570"/>
    </row>
    <row r="166" spans="1:15" s="549" customFormat="1" ht="12.75" customHeight="1" x14ac:dyDescent="0.2">
      <c r="A166" s="834" t="s">
        <v>724</v>
      </c>
      <c r="B166" s="835" t="s">
        <v>725</v>
      </c>
      <c r="C166" s="586"/>
      <c r="D166" s="587">
        <f t="shared" ref="D166:I166" si="47">D167</f>
        <v>5000</v>
      </c>
      <c r="E166" s="587">
        <f t="shared" si="47"/>
        <v>0</v>
      </c>
      <c r="F166" s="587">
        <f t="shared" si="47"/>
        <v>0</v>
      </c>
      <c r="G166" s="587">
        <f t="shared" si="47"/>
        <v>0</v>
      </c>
      <c r="H166" s="587">
        <f t="shared" si="47"/>
        <v>5000</v>
      </c>
      <c r="I166" s="587">
        <f t="shared" si="47"/>
        <v>0</v>
      </c>
      <c r="J166" s="593"/>
      <c r="K166" s="847" t="s">
        <v>647</v>
      </c>
      <c r="M166" s="544"/>
      <c r="N166" s="570"/>
      <c r="O166" s="570"/>
    </row>
    <row r="167" spans="1:15" s="549" customFormat="1" ht="14.25" customHeight="1" x14ac:dyDescent="0.2">
      <c r="A167" s="834"/>
      <c r="B167" s="835"/>
      <c r="C167" s="586">
        <v>2279</v>
      </c>
      <c r="D167" s="588">
        <v>5000</v>
      </c>
      <c r="E167" s="593"/>
      <c r="F167" s="594"/>
      <c r="G167" s="593"/>
      <c r="H167" s="573">
        <f t="shared" si="2"/>
        <v>5000</v>
      </c>
      <c r="I167" s="573">
        <f t="shared" si="2"/>
        <v>0</v>
      </c>
      <c r="J167" s="593"/>
      <c r="K167" s="847"/>
      <c r="M167" s="544"/>
      <c r="N167" s="570"/>
      <c r="O167" s="570"/>
    </row>
    <row r="168" spans="1:15" s="549" customFormat="1" ht="12" customHeight="1" x14ac:dyDescent="0.2">
      <c r="A168" s="834" t="s">
        <v>726</v>
      </c>
      <c r="B168" s="835" t="s">
        <v>727</v>
      </c>
      <c r="C168" s="586"/>
      <c r="D168" s="587">
        <f t="shared" ref="D168:I168" si="48">D169</f>
        <v>1500</v>
      </c>
      <c r="E168" s="587">
        <f t="shared" si="48"/>
        <v>0</v>
      </c>
      <c r="F168" s="587">
        <f t="shared" si="48"/>
        <v>0</v>
      </c>
      <c r="G168" s="587">
        <f t="shared" si="48"/>
        <v>0</v>
      </c>
      <c r="H168" s="587">
        <f t="shared" si="48"/>
        <v>1500</v>
      </c>
      <c r="I168" s="587">
        <f t="shared" si="48"/>
        <v>0</v>
      </c>
      <c r="J168" s="593"/>
      <c r="K168" s="847" t="s">
        <v>647</v>
      </c>
      <c r="M168" s="544"/>
      <c r="N168" s="570"/>
      <c r="O168" s="570"/>
    </row>
    <row r="169" spans="1:15" s="549" customFormat="1" ht="12" customHeight="1" x14ac:dyDescent="0.2">
      <c r="A169" s="834"/>
      <c r="B169" s="835"/>
      <c r="C169" s="586">
        <v>2279</v>
      </c>
      <c r="D169" s="588">
        <v>1500</v>
      </c>
      <c r="E169" s="593"/>
      <c r="F169" s="593"/>
      <c r="G169" s="593"/>
      <c r="H169" s="573">
        <f t="shared" si="2"/>
        <v>1500</v>
      </c>
      <c r="I169" s="573">
        <f t="shared" si="2"/>
        <v>0</v>
      </c>
      <c r="J169" s="593"/>
      <c r="K169" s="847"/>
      <c r="M169" s="544"/>
      <c r="N169" s="570"/>
      <c r="O169" s="570"/>
    </row>
    <row r="170" spans="1:15" s="549" customFormat="1" ht="12" customHeight="1" x14ac:dyDescent="0.2">
      <c r="A170" s="848" t="s">
        <v>728</v>
      </c>
      <c r="B170" s="849" t="s">
        <v>729</v>
      </c>
      <c r="C170" s="604"/>
      <c r="D170" s="608">
        <f t="shared" ref="D170:I170" si="49">SUM(D171:D173)</f>
        <v>2714</v>
      </c>
      <c r="E170" s="608">
        <f t="shared" si="49"/>
        <v>0</v>
      </c>
      <c r="F170" s="608">
        <f t="shared" si="49"/>
        <v>0</v>
      </c>
      <c r="G170" s="608">
        <f t="shared" si="49"/>
        <v>0</v>
      </c>
      <c r="H170" s="608">
        <f t="shared" si="49"/>
        <v>2714</v>
      </c>
      <c r="I170" s="608">
        <f t="shared" si="49"/>
        <v>0</v>
      </c>
      <c r="J170" s="593"/>
      <c r="K170" s="850" t="s">
        <v>647</v>
      </c>
      <c r="M170" s="544"/>
      <c r="N170" s="570"/>
      <c r="O170" s="570"/>
    </row>
    <row r="171" spans="1:15" s="549" customFormat="1" ht="12" customHeight="1" x14ac:dyDescent="0.2">
      <c r="A171" s="848"/>
      <c r="B171" s="849"/>
      <c r="C171" s="609">
        <v>1150</v>
      </c>
      <c r="D171" s="588">
        <v>800</v>
      </c>
      <c r="E171" s="593"/>
      <c r="F171" s="593"/>
      <c r="G171" s="593"/>
      <c r="H171" s="573">
        <f t="shared" si="2"/>
        <v>800</v>
      </c>
      <c r="I171" s="573">
        <f t="shared" si="2"/>
        <v>0</v>
      </c>
      <c r="J171" s="593"/>
      <c r="K171" s="851"/>
      <c r="M171" s="544"/>
      <c r="N171" s="570"/>
      <c r="O171" s="570"/>
    </row>
    <row r="172" spans="1:15" s="549" customFormat="1" ht="12.75" customHeight="1" x14ac:dyDescent="0.2">
      <c r="A172" s="848"/>
      <c r="B172" s="849"/>
      <c r="C172" s="586">
        <v>2264</v>
      </c>
      <c r="D172" s="588">
        <v>1414</v>
      </c>
      <c r="E172" s="593"/>
      <c r="F172" s="593"/>
      <c r="G172" s="593"/>
      <c r="H172" s="573">
        <f t="shared" si="2"/>
        <v>1414</v>
      </c>
      <c r="I172" s="573">
        <f t="shared" si="2"/>
        <v>0</v>
      </c>
      <c r="J172" s="593"/>
      <c r="K172" s="851"/>
      <c r="M172" s="544"/>
      <c r="N172" s="570"/>
      <c r="O172" s="570"/>
    </row>
    <row r="173" spans="1:15" s="549" customFormat="1" ht="12.75" customHeight="1" x14ac:dyDescent="0.2">
      <c r="A173" s="848"/>
      <c r="B173" s="849"/>
      <c r="C173" s="586">
        <v>2314</v>
      </c>
      <c r="D173" s="588">
        <v>500</v>
      </c>
      <c r="E173" s="593"/>
      <c r="F173" s="593"/>
      <c r="G173" s="593"/>
      <c r="H173" s="573">
        <f t="shared" si="2"/>
        <v>500</v>
      </c>
      <c r="I173" s="573">
        <f t="shared" si="2"/>
        <v>0</v>
      </c>
      <c r="J173" s="593"/>
      <c r="K173" s="852"/>
      <c r="M173" s="544"/>
      <c r="N173" s="570"/>
      <c r="O173" s="570"/>
    </row>
    <row r="174" spans="1:15" s="549" customFormat="1" ht="24" x14ac:dyDescent="0.2">
      <c r="A174" s="596">
        <v>9</v>
      </c>
      <c r="B174" s="597" t="s">
        <v>730</v>
      </c>
      <c r="C174" s="586"/>
      <c r="D174" s="599">
        <f t="shared" ref="D174:I174" si="50">SUM(D175,D184,D188,D194)</f>
        <v>60682</v>
      </c>
      <c r="E174" s="599">
        <f t="shared" si="50"/>
        <v>0</v>
      </c>
      <c r="F174" s="599">
        <f t="shared" si="50"/>
        <v>0</v>
      </c>
      <c r="G174" s="599">
        <f t="shared" si="50"/>
        <v>0</v>
      </c>
      <c r="H174" s="599">
        <f t="shared" si="50"/>
        <v>60682</v>
      </c>
      <c r="I174" s="599">
        <f t="shared" si="50"/>
        <v>0</v>
      </c>
      <c r="J174" s="595"/>
      <c r="K174" s="610"/>
      <c r="M174" s="544"/>
      <c r="N174" s="570"/>
      <c r="O174" s="570"/>
    </row>
    <row r="175" spans="1:15" s="549" customFormat="1" ht="12.75" customHeight="1" x14ac:dyDescent="0.2">
      <c r="A175" s="834" t="s">
        <v>731</v>
      </c>
      <c r="B175" s="837" t="s">
        <v>732</v>
      </c>
      <c r="C175" s="598"/>
      <c r="D175" s="587">
        <f>SUM(D176:D183)</f>
        <v>43960</v>
      </c>
      <c r="E175" s="587">
        <f t="shared" ref="E175:I175" si="51">SUM(E176:E183)</f>
        <v>0</v>
      </c>
      <c r="F175" s="587">
        <f t="shared" si="51"/>
        <v>0</v>
      </c>
      <c r="G175" s="587">
        <f t="shared" si="51"/>
        <v>0</v>
      </c>
      <c r="H175" s="587">
        <f t="shared" si="51"/>
        <v>43960</v>
      </c>
      <c r="I175" s="587">
        <f t="shared" si="51"/>
        <v>0</v>
      </c>
      <c r="J175" s="593"/>
      <c r="K175" s="838" t="s">
        <v>733</v>
      </c>
      <c r="M175" s="544"/>
      <c r="N175" s="570"/>
      <c r="O175" s="570"/>
    </row>
    <row r="176" spans="1:15" s="549" customFormat="1" ht="13.5" customHeight="1" x14ac:dyDescent="0.2">
      <c r="A176" s="834"/>
      <c r="B176" s="837"/>
      <c r="C176" s="598">
        <v>2261</v>
      </c>
      <c r="D176" s="588">
        <v>40</v>
      </c>
      <c r="E176" s="588"/>
      <c r="F176" s="588"/>
      <c r="G176" s="588"/>
      <c r="H176" s="573">
        <f t="shared" ref="H176:I176" si="52">D176+F176</f>
        <v>40</v>
      </c>
      <c r="I176" s="573">
        <f t="shared" si="52"/>
        <v>0</v>
      </c>
      <c r="J176" s="595"/>
      <c r="K176" s="839"/>
      <c r="M176" s="544"/>
      <c r="N176" s="570"/>
      <c r="O176" s="570"/>
    </row>
    <row r="177" spans="1:15" s="549" customFormat="1" ht="13.5" customHeight="1" x14ac:dyDescent="0.2">
      <c r="A177" s="834"/>
      <c r="B177" s="837"/>
      <c r="C177" s="586">
        <v>2262</v>
      </c>
      <c r="D177" s="588">
        <v>16689</v>
      </c>
      <c r="E177" s="593"/>
      <c r="F177" s="594"/>
      <c r="G177" s="593"/>
      <c r="H177" s="573">
        <f t="shared" si="2"/>
        <v>16689</v>
      </c>
      <c r="I177" s="573">
        <f t="shared" si="2"/>
        <v>0</v>
      </c>
      <c r="J177" s="595"/>
      <c r="K177" s="839"/>
      <c r="M177" s="544"/>
      <c r="N177" s="570"/>
      <c r="O177" s="570"/>
    </row>
    <row r="178" spans="1:15" s="549" customFormat="1" ht="14.25" customHeight="1" x14ac:dyDescent="0.2">
      <c r="A178" s="834"/>
      <c r="B178" s="837"/>
      <c r="C178" s="586">
        <v>2275</v>
      </c>
      <c r="D178" s="588">
        <v>6738</v>
      </c>
      <c r="E178" s="593"/>
      <c r="F178" s="594"/>
      <c r="G178" s="593"/>
      <c r="H178" s="573">
        <f t="shared" si="2"/>
        <v>6738</v>
      </c>
      <c r="I178" s="573">
        <f t="shared" si="2"/>
        <v>0</v>
      </c>
      <c r="J178" s="595"/>
      <c r="K178" s="839"/>
      <c r="M178" s="544"/>
      <c r="N178" s="570"/>
      <c r="O178" s="570"/>
    </row>
    <row r="179" spans="1:15" s="549" customFormat="1" ht="12.75" customHeight="1" x14ac:dyDescent="0.2">
      <c r="A179" s="834"/>
      <c r="B179" s="837"/>
      <c r="C179" s="586">
        <v>2279</v>
      </c>
      <c r="D179" s="588">
        <v>2839</v>
      </c>
      <c r="E179" s="593"/>
      <c r="F179" s="594"/>
      <c r="G179" s="593"/>
      <c r="H179" s="573">
        <f t="shared" si="2"/>
        <v>2839</v>
      </c>
      <c r="I179" s="573">
        <f t="shared" si="2"/>
        <v>0</v>
      </c>
      <c r="J179" s="595"/>
      <c r="K179" s="839"/>
      <c r="M179" s="544"/>
      <c r="N179" s="570"/>
      <c r="O179" s="570"/>
    </row>
    <row r="180" spans="1:15" s="549" customFormat="1" ht="15" customHeight="1" x14ac:dyDescent="0.2">
      <c r="A180" s="834"/>
      <c r="B180" s="837"/>
      <c r="C180" s="586">
        <v>2312</v>
      </c>
      <c r="D180" s="588">
        <v>1074</v>
      </c>
      <c r="E180" s="593"/>
      <c r="F180" s="594"/>
      <c r="G180" s="593"/>
      <c r="H180" s="573">
        <f t="shared" si="2"/>
        <v>1074</v>
      </c>
      <c r="I180" s="573">
        <f t="shared" si="2"/>
        <v>0</v>
      </c>
      <c r="J180" s="595"/>
      <c r="K180" s="839"/>
      <c r="M180" s="544"/>
      <c r="N180" s="570"/>
      <c r="O180" s="570"/>
    </row>
    <row r="181" spans="1:15" s="549" customFormat="1" x14ac:dyDescent="0.2">
      <c r="A181" s="834"/>
      <c r="B181" s="837"/>
      <c r="C181" s="586">
        <v>2314</v>
      </c>
      <c r="D181" s="588">
        <v>1915</v>
      </c>
      <c r="E181" s="593"/>
      <c r="F181" s="594"/>
      <c r="G181" s="593"/>
      <c r="H181" s="573">
        <f t="shared" si="2"/>
        <v>1915</v>
      </c>
      <c r="I181" s="573">
        <f t="shared" si="2"/>
        <v>0</v>
      </c>
      <c r="J181" s="595"/>
      <c r="K181" s="839"/>
      <c r="M181" s="544"/>
      <c r="N181" s="570"/>
      <c r="O181" s="570"/>
    </row>
    <row r="182" spans="1:15" s="549" customFormat="1" ht="12.75" customHeight="1" x14ac:dyDescent="0.2">
      <c r="A182" s="834"/>
      <c r="B182" s="837"/>
      <c r="C182" s="586">
        <v>2363</v>
      </c>
      <c r="D182" s="588">
        <v>500</v>
      </c>
      <c r="E182" s="593"/>
      <c r="F182" s="594"/>
      <c r="G182" s="593"/>
      <c r="H182" s="573">
        <f t="shared" si="2"/>
        <v>500</v>
      </c>
      <c r="I182" s="573">
        <f t="shared" si="2"/>
        <v>0</v>
      </c>
      <c r="J182" s="595"/>
      <c r="K182" s="839"/>
      <c r="M182" s="544"/>
      <c r="N182" s="570"/>
      <c r="O182" s="570"/>
    </row>
    <row r="183" spans="1:15" s="549" customFormat="1" ht="13.5" customHeight="1" x14ac:dyDescent="0.2">
      <c r="A183" s="834"/>
      <c r="B183" s="837"/>
      <c r="C183" s="586">
        <v>2361</v>
      </c>
      <c r="D183" s="611">
        <v>14165</v>
      </c>
      <c r="E183" s="593"/>
      <c r="F183" s="594"/>
      <c r="G183" s="593"/>
      <c r="H183" s="573">
        <f t="shared" si="2"/>
        <v>14165</v>
      </c>
      <c r="I183" s="573">
        <f t="shared" si="2"/>
        <v>0</v>
      </c>
      <c r="J183" s="595"/>
      <c r="K183" s="840"/>
      <c r="M183" s="544"/>
      <c r="N183" s="570"/>
      <c r="O183" s="570"/>
    </row>
    <row r="184" spans="1:15" s="549" customFormat="1" ht="12" customHeight="1" x14ac:dyDescent="0.2">
      <c r="A184" s="834" t="s">
        <v>734</v>
      </c>
      <c r="B184" s="837" t="s">
        <v>735</v>
      </c>
      <c r="C184" s="586"/>
      <c r="D184" s="587">
        <f t="shared" ref="D184:I184" si="53">SUM(D185:D187)</f>
        <v>1880</v>
      </c>
      <c r="E184" s="587">
        <f t="shared" si="53"/>
        <v>0</v>
      </c>
      <c r="F184" s="612">
        <f t="shared" si="53"/>
        <v>0</v>
      </c>
      <c r="G184" s="587">
        <f t="shared" si="53"/>
        <v>0</v>
      </c>
      <c r="H184" s="587">
        <f t="shared" si="53"/>
        <v>1880</v>
      </c>
      <c r="I184" s="587">
        <f t="shared" si="53"/>
        <v>0</v>
      </c>
      <c r="J184" s="593"/>
      <c r="K184" s="610"/>
      <c r="M184" s="544"/>
      <c r="N184" s="570"/>
      <c r="O184" s="570"/>
    </row>
    <row r="185" spans="1:15" s="549" customFormat="1" x14ac:dyDescent="0.2">
      <c r="A185" s="834"/>
      <c r="B185" s="837"/>
      <c r="C185" s="586">
        <v>1150</v>
      </c>
      <c r="D185" s="588">
        <v>712</v>
      </c>
      <c r="E185" s="593"/>
      <c r="F185" s="594"/>
      <c r="G185" s="593"/>
      <c r="H185" s="573">
        <f t="shared" si="2"/>
        <v>712</v>
      </c>
      <c r="I185" s="573">
        <f t="shared" si="2"/>
        <v>0</v>
      </c>
      <c r="J185" s="593"/>
      <c r="K185" s="847" t="s">
        <v>733</v>
      </c>
      <c r="M185" s="544"/>
      <c r="N185" s="570"/>
      <c r="O185" s="570"/>
    </row>
    <row r="186" spans="1:15" s="549" customFormat="1" ht="12.75" customHeight="1" x14ac:dyDescent="0.2">
      <c r="A186" s="834"/>
      <c r="B186" s="837"/>
      <c r="C186" s="586">
        <v>2314</v>
      </c>
      <c r="D186" s="588">
        <v>1064</v>
      </c>
      <c r="E186" s="593"/>
      <c r="F186" s="594"/>
      <c r="G186" s="593"/>
      <c r="H186" s="573">
        <f t="shared" si="2"/>
        <v>1064</v>
      </c>
      <c r="I186" s="573">
        <f t="shared" si="2"/>
        <v>0</v>
      </c>
      <c r="J186" s="593"/>
      <c r="K186" s="847"/>
      <c r="M186" s="544"/>
      <c r="N186" s="570"/>
      <c r="O186" s="570"/>
    </row>
    <row r="187" spans="1:15" s="549" customFormat="1" ht="12.75" customHeight="1" x14ac:dyDescent="0.2">
      <c r="A187" s="834"/>
      <c r="B187" s="837"/>
      <c r="C187" s="586">
        <v>2363</v>
      </c>
      <c r="D187" s="588">
        <v>104</v>
      </c>
      <c r="E187" s="593"/>
      <c r="F187" s="594"/>
      <c r="G187" s="593"/>
      <c r="H187" s="573">
        <f t="shared" si="2"/>
        <v>104</v>
      </c>
      <c r="I187" s="573">
        <f t="shared" si="2"/>
        <v>0</v>
      </c>
      <c r="J187" s="593"/>
      <c r="K187" s="847"/>
      <c r="M187" s="544"/>
      <c r="N187" s="570"/>
      <c r="O187" s="570"/>
    </row>
    <row r="188" spans="1:15" s="549" customFormat="1" ht="12" customHeight="1" x14ac:dyDescent="0.2">
      <c r="A188" s="834" t="s">
        <v>736</v>
      </c>
      <c r="B188" s="837" t="s">
        <v>737</v>
      </c>
      <c r="C188" s="586"/>
      <c r="D188" s="587">
        <f>SUM(D189:D193)</f>
        <v>3000</v>
      </c>
      <c r="E188" s="587">
        <f t="shared" ref="E188:I188" si="54">SUM(E189:E193)</f>
        <v>0</v>
      </c>
      <c r="F188" s="587">
        <f t="shared" si="54"/>
        <v>0</v>
      </c>
      <c r="G188" s="587">
        <f t="shared" si="54"/>
        <v>0</v>
      </c>
      <c r="H188" s="587">
        <f t="shared" si="54"/>
        <v>3000</v>
      </c>
      <c r="I188" s="587">
        <f t="shared" si="54"/>
        <v>0</v>
      </c>
      <c r="J188" s="593"/>
      <c r="K188" s="838" t="s">
        <v>733</v>
      </c>
      <c r="M188" s="544"/>
      <c r="N188" s="570"/>
      <c r="O188" s="570"/>
    </row>
    <row r="189" spans="1:15" s="549" customFormat="1" ht="12" customHeight="1" x14ac:dyDescent="0.2">
      <c r="A189" s="834"/>
      <c r="B189" s="837"/>
      <c r="C189" s="586">
        <v>1150</v>
      </c>
      <c r="D189" s="588">
        <v>350</v>
      </c>
      <c r="E189" s="587"/>
      <c r="F189" s="587"/>
      <c r="G189" s="587"/>
      <c r="H189" s="573">
        <f t="shared" ref="H189:I193" si="55">D189+F189</f>
        <v>350</v>
      </c>
      <c r="I189" s="573">
        <f t="shared" si="55"/>
        <v>0</v>
      </c>
      <c r="J189" s="593"/>
      <c r="K189" s="839"/>
      <c r="M189" s="544"/>
      <c r="N189" s="570"/>
      <c r="O189" s="570"/>
    </row>
    <row r="190" spans="1:15" s="549" customFormat="1" ht="12" customHeight="1" x14ac:dyDescent="0.2">
      <c r="A190" s="834"/>
      <c r="B190" s="837"/>
      <c r="C190" s="586">
        <v>2279</v>
      </c>
      <c r="D190" s="588">
        <v>1305</v>
      </c>
      <c r="E190" s="587"/>
      <c r="F190" s="587"/>
      <c r="G190" s="587"/>
      <c r="H190" s="573">
        <f t="shared" si="55"/>
        <v>1305</v>
      </c>
      <c r="I190" s="573">
        <f t="shared" si="55"/>
        <v>0</v>
      </c>
      <c r="J190" s="593"/>
      <c r="K190" s="839"/>
      <c r="M190" s="544"/>
      <c r="N190" s="570"/>
      <c r="O190" s="570"/>
    </row>
    <row r="191" spans="1:15" s="549" customFormat="1" ht="12" customHeight="1" x14ac:dyDescent="0.2">
      <c r="A191" s="834"/>
      <c r="B191" s="837"/>
      <c r="C191" s="586">
        <v>2314</v>
      </c>
      <c r="D191" s="588">
        <v>250</v>
      </c>
      <c r="E191" s="587"/>
      <c r="F191" s="587"/>
      <c r="G191" s="587"/>
      <c r="H191" s="573">
        <f t="shared" si="55"/>
        <v>250</v>
      </c>
      <c r="I191" s="573">
        <f t="shared" si="55"/>
        <v>0</v>
      </c>
      <c r="J191" s="593"/>
      <c r="K191" s="839"/>
      <c r="M191" s="544"/>
      <c r="N191" s="570"/>
      <c r="O191" s="570"/>
    </row>
    <row r="192" spans="1:15" s="549" customFormat="1" ht="12" customHeight="1" x14ac:dyDescent="0.2">
      <c r="A192" s="834"/>
      <c r="B192" s="837"/>
      <c r="C192" s="586">
        <v>2361</v>
      </c>
      <c r="D192" s="588">
        <v>595</v>
      </c>
      <c r="E192" s="587"/>
      <c r="F192" s="587"/>
      <c r="G192" s="587"/>
      <c r="H192" s="573">
        <f t="shared" si="55"/>
        <v>595</v>
      </c>
      <c r="I192" s="573">
        <f t="shared" si="55"/>
        <v>0</v>
      </c>
      <c r="J192" s="593"/>
      <c r="K192" s="839"/>
      <c r="M192" s="544"/>
      <c r="N192" s="570"/>
      <c r="O192" s="570"/>
    </row>
    <row r="193" spans="1:15" s="549" customFormat="1" ht="12.75" customHeight="1" x14ac:dyDescent="0.2">
      <c r="A193" s="834"/>
      <c r="B193" s="837"/>
      <c r="C193" s="586">
        <v>2275</v>
      </c>
      <c r="D193" s="588">
        <v>500</v>
      </c>
      <c r="E193" s="593"/>
      <c r="F193" s="594"/>
      <c r="G193" s="593"/>
      <c r="H193" s="573">
        <f t="shared" si="2"/>
        <v>500</v>
      </c>
      <c r="I193" s="573">
        <f t="shared" si="55"/>
        <v>0</v>
      </c>
      <c r="J193" s="593"/>
      <c r="K193" s="840"/>
      <c r="M193" s="544"/>
      <c r="N193" s="570"/>
      <c r="O193" s="570"/>
    </row>
    <row r="194" spans="1:15" s="549" customFormat="1" ht="12.75" customHeight="1" x14ac:dyDescent="0.2">
      <c r="A194" s="841" t="s">
        <v>738</v>
      </c>
      <c r="B194" s="844" t="s">
        <v>739</v>
      </c>
      <c r="C194" s="586"/>
      <c r="D194" s="587">
        <f>SUM(D195:D198)</f>
        <v>11842</v>
      </c>
      <c r="E194" s="587">
        <f t="shared" ref="E194:I194" si="56">SUM(E195:E198)</f>
        <v>0</v>
      </c>
      <c r="F194" s="612">
        <f t="shared" si="56"/>
        <v>0</v>
      </c>
      <c r="G194" s="587">
        <f t="shared" si="56"/>
        <v>0</v>
      </c>
      <c r="H194" s="587">
        <f t="shared" si="56"/>
        <v>11842</v>
      </c>
      <c r="I194" s="587">
        <f t="shared" si="56"/>
        <v>0</v>
      </c>
      <c r="J194" s="593"/>
      <c r="K194" s="606"/>
      <c r="M194" s="544"/>
      <c r="N194" s="570"/>
      <c r="O194" s="570"/>
    </row>
    <row r="195" spans="1:15" s="549" customFormat="1" ht="13.5" customHeight="1" x14ac:dyDescent="0.2">
      <c r="A195" s="842"/>
      <c r="B195" s="845"/>
      <c r="C195" s="586">
        <v>2121</v>
      </c>
      <c r="D195" s="588">
        <v>2051</v>
      </c>
      <c r="E195" s="593"/>
      <c r="F195" s="594"/>
      <c r="G195" s="593"/>
      <c r="H195" s="573">
        <f t="shared" si="2"/>
        <v>2051</v>
      </c>
      <c r="I195" s="573">
        <f t="shared" si="2"/>
        <v>0</v>
      </c>
      <c r="J195" s="595"/>
      <c r="K195" s="838" t="s">
        <v>733</v>
      </c>
      <c r="M195" s="544"/>
      <c r="N195" s="570"/>
      <c r="O195" s="570"/>
    </row>
    <row r="196" spans="1:15" s="549" customFormat="1" ht="14.25" customHeight="1" x14ac:dyDescent="0.2">
      <c r="A196" s="842"/>
      <c r="B196" s="845"/>
      <c r="C196" s="586">
        <v>2122</v>
      </c>
      <c r="D196" s="588">
        <v>1274</v>
      </c>
      <c r="E196" s="593"/>
      <c r="F196" s="594"/>
      <c r="G196" s="593"/>
      <c r="H196" s="573">
        <f t="shared" si="2"/>
        <v>1274</v>
      </c>
      <c r="I196" s="573">
        <f t="shared" si="2"/>
        <v>0</v>
      </c>
      <c r="J196" s="595"/>
      <c r="K196" s="839"/>
      <c r="M196" s="544"/>
      <c r="N196" s="570"/>
      <c r="O196" s="570"/>
    </row>
    <row r="197" spans="1:15" s="549" customFormat="1" ht="12.75" customHeight="1" x14ac:dyDescent="0.2">
      <c r="A197" s="842"/>
      <c r="B197" s="845"/>
      <c r="C197" s="586">
        <v>2262</v>
      </c>
      <c r="D197" s="588">
        <v>1774</v>
      </c>
      <c r="E197" s="593"/>
      <c r="F197" s="594"/>
      <c r="G197" s="593"/>
      <c r="H197" s="573">
        <f t="shared" si="2"/>
        <v>1774</v>
      </c>
      <c r="I197" s="573">
        <f t="shared" si="2"/>
        <v>0</v>
      </c>
      <c r="J197" s="593"/>
      <c r="K197" s="839"/>
      <c r="M197" s="544"/>
      <c r="N197" s="570"/>
      <c r="O197" s="570"/>
    </row>
    <row r="198" spans="1:15" s="549" customFormat="1" ht="12.75" customHeight="1" x14ac:dyDescent="0.2">
      <c r="A198" s="843"/>
      <c r="B198" s="846"/>
      <c r="C198" s="586">
        <v>2279</v>
      </c>
      <c r="D198" s="588">
        <v>6743</v>
      </c>
      <c r="E198" s="593"/>
      <c r="F198" s="594"/>
      <c r="G198" s="593"/>
      <c r="H198" s="573">
        <f t="shared" si="2"/>
        <v>6743</v>
      </c>
      <c r="I198" s="573">
        <f t="shared" si="2"/>
        <v>0</v>
      </c>
      <c r="J198" s="593"/>
      <c r="K198" s="840"/>
      <c r="M198" s="544"/>
      <c r="N198" s="570"/>
      <c r="O198" s="570"/>
    </row>
    <row r="199" spans="1:15" s="549" customFormat="1" ht="24" x14ac:dyDescent="0.2">
      <c r="A199" s="596">
        <v>10</v>
      </c>
      <c r="B199" s="613" t="s">
        <v>740</v>
      </c>
      <c r="C199" s="586"/>
      <c r="D199" s="587">
        <f t="shared" ref="D199:I199" si="57">SUM(D200,D201,D202,D203,D206)</f>
        <v>61450</v>
      </c>
      <c r="E199" s="587">
        <f t="shared" si="57"/>
        <v>2950</v>
      </c>
      <c r="F199" s="612">
        <f t="shared" si="57"/>
        <v>0</v>
      </c>
      <c r="G199" s="587">
        <f t="shared" si="57"/>
        <v>0</v>
      </c>
      <c r="H199" s="587">
        <f t="shared" si="57"/>
        <v>61450</v>
      </c>
      <c r="I199" s="587">
        <f t="shared" si="57"/>
        <v>2950</v>
      </c>
      <c r="J199" s="593"/>
      <c r="K199" s="610"/>
      <c r="M199" s="544"/>
      <c r="N199" s="570"/>
      <c r="O199" s="570"/>
    </row>
    <row r="200" spans="1:15" s="549" customFormat="1" ht="24" x14ac:dyDescent="0.2">
      <c r="A200" s="614" t="s">
        <v>741</v>
      </c>
      <c r="B200" s="615" t="s">
        <v>742</v>
      </c>
      <c r="C200" s="604">
        <v>2314</v>
      </c>
      <c r="D200" s="610">
        <v>6000</v>
      </c>
      <c r="E200" s="616">
        <v>2200</v>
      </c>
      <c r="F200" s="594"/>
      <c r="G200" s="593"/>
      <c r="H200" s="573">
        <f t="shared" si="2"/>
        <v>6000</v>
      </c>
      <c r="I200" s="573">
        <f t="shared" si="2"/>
        <v>2200</v>
      </c>
      <c r="J200" s="593"/>
      <c r="K200" s="617" t="s">
        <v>647</v>
      </c>
      <c r="M200" s="544"/>
      <c r="N200" s="570"/>
      <c r="O200" s="570"/>
    </row>
    <row r="201" spans="1:15" s="549" customFormat="1" x14ac:dyDescent="0.2">
      <c r="A201" s="614" t="s">
        <v>743</v>
      </c>
      <c r="B201" s="618" t="s">
        <v>744</v>
      </c>
      <c r="C201" s="586">
        <v>2279</v>
      </c>
      <c r="D201" s="588">
        <v>4750</v>
      </c>
      <c r="E201" s="589">
        <v>750</v>
      </c>
      <c r="F201" s="594"/>
      <c r="G201" s="593"/>
      <c r="H201" s="573">
        <f t="shared" si="2"/>
        <v>4750</v>
      </c>
      <c r="I201" s="573">
        <f t="shared" si="2"/>
        <v>750</v>
      </c>
      <c r="J201" s="593"/>
      <c r="K201" s="619" t="s">
        <v>647</v>
      </c>
      <c r="M201" s="544"/>
      <c r="N201" s="570"/>
      <c r="O201" s="570"/>
    </row>
    <row r="202" spans="1:15" s="549" customFormat="1" x14ac:dyDescent="0.2">
      <c r="A202" s="614" t="s">
        <v>745</v>
      </c>
      <c r="B202" s="615" t="s">
        <v>746</v>
      </c>
      <c r="C202" s="586">
        <v>2248</v>
      </c>
      <c r="D202" s="588">
        <v>500</v>
      </c>
      <c r="E202" s="589"/>
      <c r="F202" s="594"/>
      <c r="G202" s="593"/>
      <c r="H202" s="573">
        <f t="shared" si="2"/>
        <v>500</v>
      </c>
      <c r="I202" s="573">
        <f t="shared" si="2"/>
        <v>0</v>
      </c>
      <c r="J202" s="593"/>
      <c r="K202" s="619" t="s">
        <v>647</v>
      </c>
      <c r="M202" s="544"/>
      <c r="N202" s="570"/>
      <c r="O202" s="570"/>
    </row>
    <row r="203" spans="1:15" s="549" customFormat="1" ht="12" customHeight="1" x14ac:dyDescent="0.2">
      <c r="A203" s="834" t="s">
        <v>747</v>
      </c>
      <c r="B203" s="835" t="s">
        <v>748</v>
      </c>
      <c r="C203" s="604"/>
      <c r="D203" s="605">
        <f t="shared" ref="D203:I203" si="58">SUM(D204:D205)</f>
        <v>800</v>
      </c>
      <c r="E203" s="605">
        <f t="shared" si="58"/>
        <v>0</v>
      </c>
      <c r="F203" s="599">
        <f t="shared" si="58"/>
        <v>0</v>
      </c>
      <c r="G203" s="605">
        <f t="shared" si="58"/>
        <v>0</v>
      </c>
      <c r="H203" s="605">
        <f t="shared" si="58"/>
        <v>800</v>
      </c>
      <c r="I203" s="605">
        <f t="shared" si="58"/>
        <v>0</v>
      </c>
      <c r="J203" s="593"/>
      <c r="K203" s="593"/>
      <c r="M203" s="544"/>
      <c r="N203" s="570"/>
      <c r="O203" s="570"/>
    </row>
    <row r="204" spans="1:15" s="549" customFormat="1" x14ac:dyDescent="0.2">
      <c r="A204" s="834"/>
      <c r="B204" s="835"/>
      <c r="C204" s="586">
        <v>2223</v>
      </c>
      <c r="D204" s="588">
        <v>200</v>
      </c>
      <c r="E204" s="589"/>
      <c r="F204" s="594"/>
      <c r="G204" s="593"/>
      <c r="H204" s="573">
        <f t="shared" si="2"/>
        <v>200</v>
      </c>
      <c r="I204" s="573">
        <f t="shared" si="2"/>
        <v>0</v>
      </c>
      <c r="J204" s="593"/>
      <c r="K204" s="836" t="s">
        <v>647</v>
      </c>
      <c r="M204" s="544"/>
      <c r="N204" s="570"/>
      <c r="O204" s="570"/>
    </row>
    <row r="205" spans="1:15" s="549" customFormat="1" x14ac:dyDescent="0.2">
      <c r="A205" s="834"/>
      <c r="B205" s="835"/>
      <c r="C205" s="586">
        <v>2279</v>
      </c>
      <c r="D205" s="588">
        <v>600</v>
      </c>
      <c r="E205" s="589"/>
      <c r="F205" s="594"/>
      <c r="G205" s="593"/>
      <c r="H205" s="573">
        <f t="shared" si="2"/>
        <v>600</v>
      </c>
      <c r="I205" s="573">
        <f t="shared" si="2"/>
        <v>0</v>
      </c>
      <c r="J205" s="593"/>
      <c r="K205" s="836"/>
      <c r="M205" s="544"/>
      <c r="N205" s="570"/>
      <c r="O205" s="570"/>
    </row>
    <row r="206" spans="1:15" s="549" customFormat="1" ht="12" customHeight="1" x14ac:dyDescent="0.2">
      <c r="A206" s="834" t="s">
        <v>749</v>
      </c>
      <c r="B206" s="837" t="s">
        <v>750</v>
      </c>
      <c r="C206" s="604"/>
      <c r="D206" s="605">
        <f>SUM(D207:D210)</f>
        <v>49400</v>
      </c>
      <c r="E206" s="605">
        <f>SUM(E207:E210)</f>
        <v>0</v>
      </c>
      <c r="F206" s="599">
        <f t="shared" ref="F206:I206" si="59">SUM(F207:F210)</f>
        <v>0</v>
      </c>
      <c r="G206" s="605">
        <f t="shared" si="59"/>
        <v>0</v>
      </c>
      <c r="H206" s="605">
        <f>SUM(H207:H210)</f>
        <v>49400</v>
      </c>
      <c r="I206" s="605">
        <f t="shared" si="59"/>
        <v>0</v>
      </c>
      <c r="J206" s="593"/>
      <c r="K206" s="593"/>
      <c r="M206" s="544"/>
      <c r="N206" s="570"/>
      <c r="O206" s="570"/>
    </row>
    <row r="207" spans="1:15" s="549" customFormat="1" x14ac:dyDescent="0.2">
      <c r="A207" s="834"/>
      <c r="B207" s="837"/>
      <c r="C207" s="586">
        <v>2232</v>
      </c>
      <c r="D207" s="588">
        <v>100</v>
      </c>
      <c r="E207" s="589"/>
      <c r="F207" s="594"/>
      <c r="G207" s="593"/>
      <c r="H207" s="573">
        <f t="shared" ref="H207:I210" si="60">D207+F207</f>
        <v>100</v>
      </c>
      <c r="I207" s="573">
        <f t="shared" si="60"/>
        <v>0</v>
      </c>
      <c r="J207" s="593"/>
      <c r="K207" s="836" t="s">
        <v>647</v>
      </c>
      <c r="M207" s="544"/>
      <c r="N207" s="570"/>
      <c r="O207" s="570"/>
    </row>
    <row r="208" spans="1:15" s="549" customFormat="1" x14ac:dyDescent="0.2">
      <c r="A208" s="834"/>
      <c r="B208" s="837"/>
      <c r="C208" s="586">
        <v>2239</v>
      </c>
      <c r="D208" s="588">
        <v>38000</v>
      </c>
      <c r="E208" s="589"/>
      <c r="F208" s="594"/>
      <c r="G208" s="593"/>
      <c r="H208" s="573">
        <f t="shared" si="60"/>
        <v>38000</v>
      </c>
      <c r="I208" s="573">
        <f t="shared" si="60"/>
        <v>0</v>
      </c>
      <c r="J208" s="593"/>
      <c r="K208" s="836"/>
      <c r="M208" s="544"/>
      <c r="N208" s="570"/>
      <c r="O208" s="570"/>
    </row>
    <row r="209" spans="1:15" s="549" customFormat="1" x14ac:dyDescent="0.2">
      <c r="A209" s="834"/>
      <c r="B209" s="837"/>
      <c r="C209" s="586">
        <v>2279</v>
      </c>
      <c r="D209" s="588">
        <v>6000</v>
      </c>
      <c r="E209" s="589"/>
      <c r="F209" s="594"/>
      <c r="G209" s="593"/>
      <c r="H209" s="573">
        <f t="shared" si="60"/>
        <v>6000</v>
      </c>
      <c r="I209" s="573">
        <f t="shared" si="60"/>
        <v>0</v>
      </c>
      <c r="J209" s="593"/>
      <c r="K209" s="836"/>
      <c r="M209" s="544"/>
      <c r="N209" s="570"/>
      <c r="O209" s="570"/>
    </row>
    <row r="210" spans="1:15" s="549" customFormat="1" x14ac:dyDescent="0.2">
      <c r="A210" s="834"/>
      <c r="B210" s="837"/>
      <c r="C210" s="586">
        <v>2314</v>
      </c>
      <c r="D210" s="588">
        <v>5300</v>
      </c>
      <c r="E210" s="589"/>
      <c r="F210" s="594"/>
      <c r="G210" s="593"/>
      <c r="H210" s="573">
        <f t="shared" si="60"/>
        <v>5300</v>
      </c>
      <c r="I210" s="573">
        <f t="shared" si="60"/>
        <v>0</v>
      </c>
      <c r="J210" s="593"/>
      <c r="K210" s="836"/>
      <c r="M210" s="544"/>
      <c r="N210" s="570"/>
      <c r="O210" s="570"/>
    </row>
    <row r="211" spans="1:15" x14ac:dyDescent="0.2">
      <c r="A211" s="620" t="s">
        <v>613</v>
      </c>
      <c r="B211" s="621"/>
      <c r="C211" s="621"/>
      <c r="D211" s="621"/>
      <c r="E211" s="622"/>
      <c r="F211" s="621"/>
      <c r="G211" s="622"/>
      <c r="H211" s="621"/>
      <c r="I211" s="621"/>
      <c r="J211" s="621"/>
      <c r="K211" s="623"/>
      <c r="L211" s="623"/>
    </row>
    <row r="212" spans="1:15" x14ac:dyDescent="0.2">
      <c r="A212" s="832" t="s">
        <v>517</v>
      </c>
      <c r="B212" s="832"/>
      <c r="C212" s="832"/>
      <c r="D212" s="832"/>
      <c r="E212" s="832"/>
      <c r="F212" s="832"/>
      <c r="G212" s="832"/>
      <c r="H212" s="832"/>
      <c r="I212" s="832"/>
      <c r="J212" s="832"/>
      <c r="K212" s="832"/>
      <c r="L212" s="832"/>
    </row>
    <row r="213" spans="1:15" x14ac:dyDescent="0.2">
      <c r="A213" s="624"/>
      <c r="B213" s="624" t="s">
        <v>751</v>
      </c>
      <c r="C213" s="624"/>
      <c r="D213" s="624"/>
      <c r="E213" s="624"/>
      <c r="F213" s="624"/>
      <c r="G213" s="624"/>
      <c r="H213" s="624"/>
      <c r="I213" s="624"/>
      <c r="J213" s="624"/>
      <c r="K213" s="624"/>
      <c r="L213" s="624"/>
    </row>
    <row r="214" spans="1:15" x14ac:dyDescent="0.2">
      <c r="A214" s="624"/>
      <c r="B214" s="624"/>
      <c r="C214" s="624" t="s">
        <v>752</v>
      </c>
      <c r="D214" s="624"/>
      <c r="E214" s="624"/>
      <c r="F214" s="624"/>
      <c r="G214" s="624"/>
      <c r="H214" s="624"/>
      <c r="J214" s="624"/>
      <c r="K214" s="624"/>
      <c r="L214" s="624"/>
    </row>
    <row r="215" spans="1:15" x14ac:dyDescent="0.2">
      <c r="A215" s="625"/>
      <c r="B215" s="833" t="s">
        <v>753</v>
      </c>
      <c r="C215" s="833"/>
      <c r="D215" s="833"/>
      <c r="E215" s="833"/>
      <c r="F215" s="833"/>
      <c r="G215" s="833"/>
      <c r="H215" s="833"/>
      <c r="I215" s="833"/>
      <c r="J215" s="833"/>
      <c r="K215" s="833"/>
      <c r="L215" s="833"/>
    </row>
    <row r="216" spans="1:15" x14ac:dyDescent="0.2">
      <c r="A216" s="625"/>
      <c r="B216" s="625"/>
      <c r="C216" s="626" t="s">
        <v>754</v>
      </c>
      <c r="D216" s="626"/>
      <c r="E216" s="626"/>
      <c r="F216" s="626"/>
      <c r="G216" s="625"/>
      <c r="H216" s="625"/>
    </row>
    <row r="217" spans="1:15" ht="12" customHeight="1" x14ac:dyDescent="0.2">
      <c r="A217" s="625"/>
      <c r="B217" s="625"/>
      <c r="C217" s="626" t="s">
        <v>755</v>
      </c>
      <c r="D217" s="626"/>
      <c r="E217" s="626"/>
      <c r="F217" s="626"/>
      <c r="G217" s="625"/>
      <c r="H217" s="625"/>
    </row>
    <row r="218" spans="1:15" ht="12" customHeight="1" x14ac:dyDescent="0.2">
      <c r="A218" s="625"/>
      <c r="B218" s="625"/>
      <c r="C218" s="626" t="s">
        <v>756</v>
      </c>
      <c r="D218" s="626"/>
      <c r="E218" s="626"/>
      <c r="F218" s="626"/>
      <c r="G218" s="625"/>
      <c r="H218" s="625"/>
    </row>
    <row r="219" spans="1:15" ht="12" customHeight="1" x14ac:dyDescent="0.2">
      <c r="A219" s="627"/>
      <c r="B219" s="628"/>
      <c r="C219" s="626" t="s">
        <v>757</v>
      </c>
      <c r="D219" s="626"/>
      <c r="E219" s="626"/>
      <c r="F219" s="626"/>
      <c r="G219" s="628"/>
      <c r="H219" s="628"/>
    </row>
  </sheetData>
  <sheetProtection algorithmName="SHA-512" hashValue="B4OtsssIuV4XFC0aklCeUh+Spn2/BHWYUEmhrBSmIVjKODMLXTVFfl0ozANswHU7HtENq/Uef30ZHtfgUQ10/g==" saltValue="6qJCEo7uQo2Sta7425nJIQ==" spinCount="100000" sheet="1" objects="1" scenarios="1"/>
  <mergeCells count="149">
    <mergeCell ref="A6:K6"/>
    <mergeCell ref="A8:B8"/>
    <mergeCell ref="A11:A12"/>
    <mergeCell ref="B11:B12"/>
    <mergeCell ref="C11:C12"/>
    <mergeCell ref="D11:E11"/>
    <mergeCell ref="F11:G11"/>
    <mergeCell ref="H11:I11"/>
    <mergeCell ref="J11:J12"/>
    <mergeCell ref="K11:K12"/>
    <mergeCell ref="A29:A33"/>
    <mergeCell ref="B29:B33"/>
    <mergeCell ref="K30:K33"/>
    <mergeCell ref="A34:A40"/>
    <mergeCell ref="B34:B40"/>
    <mergeCell ref="K35:K40"/>
    <mergeCell ref="A13:B13"/>
    <mergeCell ref="A14:A19"/>
    <mergeCell ref="B14:B19"/>
    <mergeCell ref="K15:K19"/>
    <mergeCell ref="A20:A27"/>
    <mergeCell ref="B20:B27"/>
    <mergeCell ref="K21:K27"/>
    <mergeCell ref="A54:A59"/>
    <mergeCell ref="B54:B59"/>
    <mergeCell ref="K55:K59"/>
    <mergeCell ref="A61:A64"/>
    <mergeCell ref="B61:B64"/>
    <mergeCell ref="K61:K64"/>
    <mergeCell ref="A41:A47"/>
    <mergeCell ref="B41:B47"/>
    <mergeCell ref="K42:K47"/>
    <mergeCell ref="A48:A53"/>
    <mergeCell ref="B48:B53"/>
    <mergeCell ref="K49:K53"/>
    <mergeCell ref="A73:A76"/>
    <mergeCell ref="B73:B76"/>
    <mergeCell ref="K74:K76"/>
    <mergeCell ref="A77:A78"/>
    <mergeCell ref="B77:B78"/>
    <mergeCell ref="A79:A82"/>
    <mergeCell ref="B79:B82"/>
    <mergeCell ref="K80:K82"/>
    <mergeCell ref="A65:A68"/>
    <mergeCell ref="B65:B68"/>
    <mergeCell ref="K66:K68"/>
    <mergeCell ref="A69:A72"/>
    <mergeCell ref="B69:B72"/>
    <mergeCell ref="K70:K72"/>
    <mergeCell ref="A89:A93"/>
    <mergeCell ref="B89:B93"/>
    <mergeCell ref="K90:K93"/>
    <mergeCell ref="A94:A97"/>
    <mergeCell ref="B94:B97"/>
    <mergeCell ref="K95:K97"/>
    <mergeCell ref="A84:A85"/>
    <mergeCell ref="B84:B85"/>
    <mergeCell ref="K84:K85"/>
    <mergeCell ref="A86:A88"/>
    <mergeCell ref="B86:B88"/>
    <mergeCell ref="K87:K88"/>
    <mergeCell ref="A106:A108"/>
    <mergeCell ref="B106:B108"/>
    <mergeCell ref="K107:K108"/>
    <mergeCell ref="A109:A111"/>
    <mergeCell ref="B109:B111"/>
    <mergeCell ref="K110:K111"/>
    <mergeCell ref="A98:A101"/>
    <mergeCell ref="B98:B101"/>
    <mergeCell ref="K99:K101"/>
    <mergeCell ref="A102:A105"/>
    <mergeCell ref="B102:B105"/>
    <mergeCell ref="K103:K105"/>
    <mergeCell ref="A120:A122"/>
    <mergeCell ref="B120:B122"/>
    <mergeCell ref="K121:K122"/>
    <mergeCell ref="A123:A126"/>
    <mergeCell ref="B123:B126"/>
    <mergeCell ref="K124:K126"/>
    <mergeCell ref="A112:A115"/>
    <mergeCell ref="B112:B115"/>
    <mergeCell ref="K113:K115"/>
    <mergeCell ref="A117:A119"/>
    <mergeCell ref="B117:B119"/>
    <mergeCell ref="K117:K119"/>
    <mergeCell ref="A135:A136"/>
    <mergeCell ref="B135:B136"/>
    <mergeCell ref="K135:K136"/>
    <mergeCell ref="A137:A138"/>
    <mergeCell ref="B137:B138"/>
    <mergeCell ref="K137:K138"/>
    <mergeCell ref="A127:A128"/>
    <mergeCell ref="B127:B128"/>
    <mergeCell ref="K127:K128"/>
    <mergeCell ref="A130:A134"/>
    <mergeCell ref="B130:B134"/>
    <mergeCell ref="K131:K134"/>
    <mergeCell ref="A143:A146"/>
    <mergeCell ref="B143:B146"/>
    <mergeCell ref="K144:K146"/>
    <mergeCell ref="A148:A149"/>
    <mergeCell ref="B148:B149"/>
    <mergeCell ref="K148:K149"/>
    <mergeCell ref="A139:A140"/>
    <mergeCell ref="B139:B140"/>
    <mergeCell ref="K139:K140"/>
    <mergeCell ref="A141:A142"/>
    <mergeCell ref="B141:B142"/>
    <mergeCell ref="K141:K142"/>
    <mergeCell ref="A161:A163"/>
    <mergeCell ref="B161:B163"/>
    <mergeCell ref="K162:K163"/>
    <mergeCell ref="A164:A165"/>
    <mergeCell ref="B164:B165"/>
    <mergeCell ref="A166:A167"/>
    <mergeCell ref="B166:B167"/>
    <mergeCell ref="K166:K167"/>
    <mergeCell ref="A150:A155"/>
    <mergeCell ref="B150:B155"/>
    <mergeCell ref="K151:K155"/>
    <mergeCell ref="A156:A160"/>
    <mergeCell ref="B156:B160"/>
    <mergeCell ref="K157:K160"/>
    <mergeCell ref="A175:A183"/>
    <mergeCell ref="B175:B183"/>
    <mergeCell ref="K175:K183"/>
    <mergeCell ref="A184:A187"/>
    <mergeCell ref="B184:B187"/>
    <mergeCell ref="K185:K187"/>
    <mergeCell ref="A168:A169"/>
    <mergeCell ref="B168:B169"/>
    <mergeCell ref="K168:K169"/>
    <mergeCell ref="A170:A173"/>
    <mergeCell ref="B170:B173"/>
    <mergeCell ref="K170:K173"/>
    <mergeCell ref="A212:L212"/>
    <mergeCell ref="B215:L215"/>
    <mergeCell ref="A203:A205"/>
    <mergeCell ref="B203:B205"/>
    <mergeCell ref="K204:K205"/>
    <mergeCell ref="A206:A210"/>
    <mergeCell ref="B206:B210"/>
    <mergeCell ref="K207:K210"/>
    <mergeCell ref="A188:A193"/>
    <mergeCell ref="B188:B193"/>
    <mergeCell ref="K188:K193"/>
    <mergeCell ref="A194:A198"/>
    <mergeCell ref="B194:B198"/>
    <mergeCell ref="K195:K198"/>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89.pielikums Jūrmalas pilsētas domes
2017.gada 14.septembra saistošajiem noteikumiem Nr.27
(protokols Nr.17, 6.punkts)
 </firstHeader>
    <firstFooter>&amp;L&amp;9&amp;D; &amp;T&amp;R&amp;9&amp;P (&amp;N)</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Q314"/>
  <sheetViews>
    <sheetView showGridLines="0" tabSelected="1" view="pageLayout" zoomScaleNormal="100" workbookViewId="0">
      <selection activeCell="T7" sqref="T7"/>
    </sheetView>
  </sheetViews>
  <sheetFormatPr defaultRowHeight="12" outlineLevelCol="1" x14ac:dyDescent="0.25"/>
  <cols>
    <col min="1" max="1" width="10.42578125" style="347" customWidth="1"/>
    <col min="2" max="2" width="36.7109375" style="347" customWidth="1"/>
    <col min="3" max="3" width="8" style="347" customWidth="1"/>
    <col min="4" max="4" width="7.42578125" style="347" hidden="1" customWidth="1" outlineLevel="1"/>
    <col min="5" max="5" width="8.7109375" style="347" hidden="1" customWidth="1" outlineLevel="1"/>
    <col min="6" max="6" width="8.140625" style="347" customWidth="1" collapsed="1"/>
    <col min="7" max="7" width="11" style="347" hidden="1" customWidth="1" outlineLevel="1"/>
    <col min="8" max="8" width="9.42578125" style="347" hidden="1" customWidth="1" outlineLevel="1"/>
    <col min="9" max="9" width="8.7109375" style="347" customWidth="1" collapsed="1"/>
    <col min="10" max="10" width="8.7109375" style="347" hidden="1" customWidth="1" outlineLevel="1"/>
    <col min="11" max="11" width="8.28515625" style="347" hidden="1" customWidth="1" outlineLevel="1"/>
    <col min="12" max="12" width="7.5703125" style="347" customWidth="1" collapsed="1"/>
    <col min="13" max="14" width="8.7109375" style="347" hidden="1" customWidth="1" outlineLevel="1"/>
    <col min="15" max="15" width="7.5703125" style="347" customWidth="1" collapsed="1"/>
    <col min="16" max="16" width="30" style="1" hidden="1" customWidth="1" outlineLevel="1"/>
    <col min="17" max="17" width="9.140625" style="1" collapsed="1"/>
    <col min="18" max="16384" width="9.140625" style="1"/>
  </cols>
  <sheetData>
    <row r="1" spans="1:17" x14ac:dyDescent="0.25">
      <c r="A1" s="744" t="s">
        <v>345</v>
      </c>
      <c r="B1" s="744"/>
      <c r="C1" s="744"/>
      <c r="D1" s="744"/>
      <c r="E1" s="744"/>
      <c r="F1" s="744"/>
      <c r="G1" s="744"/>
      <c r="H1" s="744"/>
      <c r="I1" s="744"/>
      <c r="J1" s="744"/>
      <c r="K1" s="744"/>
      <c r="L1" s="744"/>
      <c r="M1" s="744"/>
      <c r="N1" s="744"/>
      <c r="O1" s="744"/>
    </row>
    <row r="2" spans="1:17" ht="35.25" customHeight="1" x14ac:dyDescent="0.25">
      <c r="A2" s="745" t="s">
        <v>3</v>
      </c>
      <c r="B2" s="746"/>
      <c r="C2" s="746"/>
      <c r="D2" s="746"/>
      <c r="E2" s="746"/>
      <c r="F2" s="746"/>
      <c r="G2" s="746"/>
      <c r="H2" s="746"/>
      <c r="I2" s="746"/>
      <c r="J2" s="746"/>
      <c r="K2" s="746"/>
      <c r="L2" s="746"/>
      <c r="M2" s="746"/>
      <c r="N2" s="746"/>
      <c r="O2" s="746"/>
      <c r="P2" s="747"/>
      <c r="Q2" s="2"/>
    </row>
    <row r="3" spans="1:17" ht="12.75" customHeight="1" x14ac:dyDescent="0.25">
      <c r="A3" s="3" t="s">
        <v>0</v>
      </c>
      <c r="B3" s="4"/>
      <c r="C3" s="748" t="s">
        <v>329</v>
      </c>
      <c r="D3" s="748"/>
      <c r="E3" s="748"/>
      <c r="F3" s="748"/>
      <c r="G3" s="748"/>
      <c r="H3" s="748"/>
      <c r="I3" s="748"/>
      <c r="J3" s="748"/>
      <c r="K3" s="748"/>
      <c r="L3" s="748"/>
      <c r="M3" s="748"/>
      <c r="N3" s="748"/>
      <c r="O3" s="748"/>
      <c r="P3" s="749"/>
      <c r="Q3" s="2"/>
    </row>
    <row r="4" spans="1:17" ht="12.75" customHeight="1" x14ac:dyDescent="0.25">
      <c r="A4" s="3" t="s">
        <v>1</v>
      </c>
      <c r="B4" s="4"/>
      <c r="C4" s="748" t="s">
        <v>330</v>
      </c>
      <c r="D4" s="748"/>
      <c r="E4" s="748"/>
      <c r="F4" s="748"/>
      <c r="G4" s="748"/>
      <c r="H4" s="748"/>
      <c r="I4" s="748"/>
      <c r="J4" s="748"/>
      <c r="K4" s="748"/>
      <c r="L4" s="748"/>
      <c r="M4" s="748"/>
      <c r="N4" s="748"/>
      <c r="O4" s="748"/>
      <c r="P4" s="749"/>
      <c r="Q4" s="2"/>
    </row>
    <row r="5" spans="1:17" ht="12.75" customHeight="1" x14ac:dyDescent="0.25">
      <c r="A5" s="5" t="s">
        <v>4</v>
      </c>
      <c r="B5" s="6"/>
      <c r="C5" s="723" t="s">
        <v>331</v>
      </c>
      <c r="D5" s="723"/>
      <c r="E5" s="723"/>
      <c r="F5" s="723"/>
      <c r="G5" s="723"/>
      <c r="H5" s="723"/>
      <c r="I5" s="723"/>
      <c r="J5" s="723"/>
      <c r="K5" s="723"/>
      <c r="L5" s="723"/>
      <c r="M5" s="723"/>
      <c r="N5" s="723"/>
      <c r="O5" s="723"/>
      <c r="P5" s="724"/>
      <c r="Q5" s="2"/>
    </row>
    <row r="6" spans="1:17" ht="12.75" customHeight="1" x14ac:dyDescent="0.25">
      <c r="A6" s="5" t="s">
        <v>5</v>
      </c>
      <c r="B6" s="6"/>
      <c r="C6" s="723" t="s">
        <v>346</v>
      </c>
      <c r="D6" s="723"/>
      <c r="E6" s="723"/>
      <c r="F6" s="723"/>
      <c r="G6" s="723"/>
      <c r="H6" s="723"/>
      <c r="I6" s="723"/>
      <c r="J6" s="723"/>
      <c r="K6" s="723"/>
      <c r="L6" s="723"/>
      <c r="M6" s="723"/>
      <c r="N6" s="723"/>
      <c r="O6" s="723"/>
      <c r="P6" s="724"/>
      <c r="Q6" s="2"/>
    </row>
    <row r="7" spans="1:17" ht="24.75" customHeight="1" x14ac:dyDescent="0.25">
      <c r="A7" s="5" t="s">
        <v>6</v>
      </c>
      <c r="B7" s="6"/>
      <c r="C7" s="748" t="s">
        <v>347</v>
      </c>
      <c r="D7" s="748"/>
      <c r="E7" s="748"/>
      <c r="F7" s="748"/>
      <c r="G7" s="748"/>
      <c r="H7" s="748"/>
      <c r="I7" s="748"/>
      <c r="J7" s="748"/>
      <c r="K7" s="748"/>
      <c r="L7" s="748"/>
      <c r="M7" s="748"/>
      <c r="N7" s="748"/>
      <c r="O7" s="748"/>
      <c r="P7" s="749"/>
      <c r="Q7" s="2"/>
    </row>
    <row r="8" spans="1:17" ht="12.75" customHeight="1" x14ac:dyDescent="0.25">
      <c r="A8" s="7" t="s">
        <v>7</v>
      </c>
      <c r="B8" s="6"/>
      <c r="C8" s="750"/>
      <c r="D8" s="750"/>
      <c r="E8" s="750"/>
      <c r="F8" s="750"/>
      <c r="G8" s="750"/>
      <c r="H8" s="750"/>
      <c r="I8" s="750"/>
      <c r="J8" s="750"/>
      <c r="K8" s="750"/>
      <c r="L8" s="750"/>
      <c r="M8" s="750"/>
      <c r="N8" s="750"/>
      <c r="O8" s="750"/>
      <c r="P8" s="751"/>
      <c r="Q8" s="2"/>
    </row>
    <row r="9" spans="1:17" ht="12.75" customHeight="1" x14ac:dyDescent="0.25">
      <c r="A9" s="5"/>
      <c r="B9" s="6" t="s">
        <v>8</v>
      </c>
      <c r="C9" s="723" t="s">
        <v>334</v>
      </c>
      <c r="D9" s="723"/>
      <c r="E9" s="723"/>
      <c r="F9" s="723"/>
      <c r="G9" s="723"/>
      <c r="H9" s="723"/>
      <c r="I9" s="723"/>
      <c r="J9" s="723"/>
      <c r="K9" s="723"/>
      <c r="L9" s="723"/>
      <c r="M9" s="723"/>
      <c r="N9" s="723"/>
      <c r="O9" s="723"/>
      <c r="P9" s="724"/>
      <c r="Q9" s="2"/>
    </row>
    <row r="10" spans="1:17" ht="12.75" customHeight="1" x14ac:dyDescent="0.25">
      <c r="A10" s="5"/>
      <c r="B10" s="6" t="s">
        <v>9</v>
      </c>
      <c r="C10" s="723"/>
      <c r="D10" s="723"/>
      <c r="E10" s="723"/>
      <c r="F10" s="723"/>
      <c r="G10" s="723"/>
      <c r="H10" s="723"/>
      <c r="I10" s="723"/>
      <c r="J10" s="723"/>
      <c r="K10" s="723"/>
      <c r="L10" s="723"/>
      <c r="M10" s="723"/>
      <c r="N10" s="723"/>
      <c r="O10" s="723"/>
      <c r="P10" s="724"/>
      <c r="Q10" s="2"/>
    </row>
    <row r="11" spans="1:17" ht="12.75" customHeight="1" x14ac:dyDescent="0.25">
      <c r="A11" s="5"/>
      <c r="B11" s="6" t="s">
        <v>10</v>
      </c>
      <c r="C11" s="750"/>
      <c r="D11" s="750"/>
      <c r="E11" s="750"/>
      <c r="F11" s="750"/>
      <c r="G11" s="750"/>
      <c r="H11" s="750"/>
      <c r="I11" s="750"/>
      <c r="J11" s="750"/>
      <c r="K11" s="750"/>
      <c r="L11" s="750"/>
      <c r="M11" s="750"/>
      <c r="N11" s="750"/>
      <c r="O11" s="750"/>
      <c r="P11" s="751"/>
      <c r="Q11" s="2"/>
    </row>
    <row r="12" spans="1:17" ht="12.75" customHeight="1" x14ac:dyDescent="0.25">
      <c r="A12" s="5"/>
      <c r="B12" s="6" t="s">
        <v>11</v>
      </c>
      <c r="C12" s="723"/>
      <c r="D12" s="723"/>
      <c r="E12" s="723"/>
      <c r="F12" s="723"/>
      <c r="G12" s="723"/>
      <c r="H12" s="723"/>
      <c r="I12" s="723"/>
      <c r="J12" s="723"/>
      <c r="K12" s="723"/>
      <c r="L12" s="723"/>
      <c r="M12" s="723"/>
      <c r="N12" s="723"/>
      <c r="O12" s="723"/>
      <c r="P12" s="724"/>
      <c r="Q12" s="2"/>
    </row>
    <row r="13" spans="1:17" ht="12.75" customHeight="1" x14ac:dyDescent="0.25">
      <c r="A13" s="5"/>
      <c r="B13" s="6" t="s">
        <v>12</v>
      </c>
      <c r="C13" s="723"/>
      <c r="D13" s="723"/>
      <c r="E13" s="723"/>
      <c r="F13" s="723"/>
      <c r="G13" s="723"/>
      <c r="H13" s="723"/>
      <c r="I13" s="723"/>
      <c r="J13" s="723"/>
      <c r="K13" s="723"/>
      <c r="L13" s="723"/>
      <c r="M13" s="723"/>
      <c r="N13" s="723"/>
      <c r="O13" s="723"/>
      <c r="P13" s="724"/>
      <c r="Q13" s="2"/>
    </row>
    <row r="14" spans="1:17" ht="12.75" customHeight="1" x14ac:dyDescent="0.25">
      <c r="A14" s="8"/>
      <c r="B14" s="9"/>
      <c r="C14" s="10"/>
      <c r="D14" s="10"/>
      <c r="E14" s="10"/>
      <c r="F14" s="10"/>
      <c r="G14" s="10"/>
      <c r="H14" s="10"/>
      <c r="I14" s="10"/>
      <c r="J14" s="10"/>
      <c r="K14" s="10"/>
      <c r="L14" s="10"/>
      <c r="M14" s="10"/>
      <c r="N14" s="10"/>
      <c r="O14" s="10"/>
      <c r="P14" s="11"/>
      <c r="Q14" s="2"/>
    </row>
    <row r="15" spans="1:17" s="14" customFormat="1" ht="12.75" customHeight="1" x14ac:dyDescent="0.25">
      <c r="A15" s="725" t="s">
        <v>13</v>
      </c>
      <c r="B15" s="728" t="s">
        <v>14</v>
      </c>
      <c r="C15" s="730" t="s">
        <v>15</v>
      </c>
      <c r="D15" s="731"/>
      <c r="E15" s="731"/>
      <c r="F15" s="731"/>
      <c r="G15" s="731"/>
      <c r="H15" s="731"/>
      <c r="I15" s="731"/>
      <c r="J15" s="731"/>
      <c r="K15" s="731"/>
      <c r="L15" s="731"/>
      <c r="M15" s="731"/>
      <c r="N15" s="731"/>
      <c r="O15" s="731"/>
      <c r="P15" s="354"/>
      <c r="Q15" s="13"/>
    </row>
    <row r="16" spans="1:17" s="14" customFormat="1" ht="12.75" customHeight="1" x14ac:dyDescent="0.25">
      <c r="A16" s="726"/>
      <c r="B16" s="729"/>
      <c r="C16" s="732" t="s">
        <v>16</v>
      </c>
      <c r="D16" s="719" t="s">
        <v>17</v>
      </c>
      <c r="E16" s="734" t="s">
        <v>18</v>
      </c>
      <c r="F16" s="736" t="s">
        <v>19</v>
      </c>
      <c r="G16" s="738" t="s">
        <v>20</v>
      </c>
      <c r="H16" s="734" t="s">
        <v>21</v>
      </c>
      <c r="I16" s="717" t="s">
        <v>22</v>
      </c>
      <c r="J16" s="719" t="s">
        <v>23</v>
      </c>
      <c r="K16" s="721" t="s">
        <v>24</v>
      </c>
      <c r="L16" s="740" t="s">
        <v>25</v>
      </c>
      <c r="M16" s="742" t="s">
        <v>26</v>
      </c>
      <c r="N16" s="721" t="s">
        <v>27</v>
      </c>
      <c r="O16" s="734" t="s">
        <v>28</v>
      </c>
      <c r="P16" s="726" t="s">
        <v>2</v>
      </c>
      <c r="Q16" s="13"/>
    </row>
    <row r="17" spans="1:17" s="16" customFormat="1" ht="66" customHeight="1" thickBot="1" x14ac:dyDescent="0.3">
      <c r="A17" s="727"/>
      <c r="B17" s="729"/>
      <c r="C17" s="733"/>
      <c r="D17" s="720"/>
      <c r="E17" s="735"/>
      <c r="F17" s="737"/>
      <c r="G17" s="739"/>
      <c r="H17" s="735"/>
      <c r="I17" s="718"/>
      <c r="J17" s="720"/>
      <c r="K17" s="722"/>
      <c r="L17" s="741"/>
      <c r="M17" s="743"/>
      <c r="N17" s="722"/>
      <c r="O17" s="735"/>
      <c r="P17" s="727"/>
      <c r="Q17" s="15"/>
    </row>
    <row r="18" spans="1:17" s="16" customFormat="1" ht="9.75" customHeight="1" thickTop="1" x14ac:dyDescent="0.25">
      <c r="A18" s="17" t="s">
        <v>29</v>
      </c>
      <c r="B18" s="17">
        <v>2</v>
      </c>
      <c r="C18" s="18">
        <v>3</v>
      </c>
      <c r="D18" s="19">
        <v>4</v>
      </c>
      <c r="E18" s="23">
        <v>5</v>
      </c>
      <c r="F18" s="17">
        <v>6</v>
      </c>
      <c r="G18" s="22">
        <v>7</v>
      </c>
      <c r="H18" s="23">
        <v>8</v>
      </c>
      <c r="I18" s="17">
        <v>9</v>
      </c>
      <c r="J18" s="19">
        <v>10</v>
      </c>
      <c r="K18" s="20">
        <v>11</v>
      </c>
      <c r="L18" s="21">
        <v>12</v>
      </c>
      <c r="M18" s="22">
        <v>13</v>
      </c>
      <c r="N18" s="20">
        <v>14</v>
      </c>
      <c r="O18" s="23">
        <v>15</v>
      </c>
      <c r="P18" s="17">
        <v>16</v>
      </c>
      <c r="Q18" s="15"/>
    </row>
    <row r="19" spans="1:17" s="33" customFormat="1" x14ac:dyDescent="0.25">
      <c r="A19" s="24"/>
      <c r="B19" s="25" t="s">
        <v>30</v>
      </c>
      <c r="C19" s="26"/>
      <c r="D19" s="27"/>
      <c r="E19" s="31"/>
      <c r="F19" s="32"/>
      <c r="G19" s="30"/>
      <c r="H19" s="31"/>
      <c r="I19" s="32"/>
      <c r="J19" s="27"/>
      <c r="K19" s="28"/>
      <c r="L19" s="29"/>
      <c r="M19" s="30"/>
      <c r="N19" s="28"/>
      <c r="O19" s="31"/>
      <c r="P19" s="32"/>
      <c r="Q19" s="26"/>
    </row>
    <row r="20" spans="1:17" s="33" customFormat="1" ht="12.75" thickBot="1" x14ac:dyDescent="0.3">
      <c r="A20" s="34"/>
      <c r="B20" s="35" t="s">
        <v>31</v>
      </c>
      <c r="C20" s="36">
        <f>SUM(F20,I20,L20,O20)</f>
        <v>248589</v>
      </c>
      <c r="D20" s="37">
        <f>SUM(D21,D24,D25,D41,D42)</f>
        <v>250078</v>
      </c>
      <c r="E20" s="41">
        <f>SUM(E21,E24,E25,E41,E42)</f>
        <v>-1489</v>
      </c>
      <c r="F20" s="355">
        <f>SUM(F21,F24,F25,F41,F42)</f>
        <v>248589</v>
      </c>
      <c r="G20" s="40">
        <f>SUM(G21,G24,G42)</f>
        <v>0</v>
      </c>
      <c r="H20" s="41">
        <f t="shared" ref="H20:I20" si="0">SUM(H21,H24,H42)</f>
        <v>0</v>
      </c>
      <c r="I20" s="355">
        <f t="shared" si="0"/>
        <v>0</v>
      </c>
      <c r="J20" s="37">
        <f>SUM(J21,J26,J42)</f>
        <v>0</v>
      </c>
      <c r="K20" s="38">
        <f t="shared" ref="K20:L20" si="1">SUM(K21,K26,K42)</f>
        <v>0</v>
      </c>
      <c r="L20" s="39">
        <f t="shared" si="1"/>
        <v>0</v>
      </c>
      <c r="M20" s="40">
        <f>SUM(M21,M44)</f>
        <v>0</v>
      </c>
      <c r="N20" s="38">
        <f t="shared" ref="N20:O20" si="2">SUM(N21,N44)</f>
        <v>0</v>
      </c>
      <c r="O20" s="41">
        <f t="shared" si="2"/>
        <v>0</v>
      </c>
      <c r="P20" s="42"/>
      <c r="Q20" s="26"/>
    </row>
    <row r="21" spans="1:17" ht="12.75" hidden="1" thickTop="1" x14ac:dyDescent="0.25">
      <c r="A21" s="43"/>
      <c r="B21" s="44" t="s">
        <v>32</v>
      </c>
      <c r="C21" s="45">
        <f t="shared" ref="C21" si="3">SUM(F21,I21,L21,O21)</f>
        <v>0</v>
      </c>
      <c r="D21" s="46">
        <f>SUM(D22:D23)</f>
        <v>0</v>
      </c>
      <c r="E21" s="47">
        <f t="shared" ref="E21" si="4">SUM(E22:E23)</f>
        <v>0</v>
      </c>
      <c r="F21" s="48">
        <f>SUM(F22:F23)</f>
        <v>0</v>
      </c>
      <c r="G21" s="49">
        <f t="shared" ref="G21:O21" si="5">SUM(G22:G23)</f>
        <v>0</v>
      </c>
      <c r="H21" s="47">
        <f t="shared" si="5"/>
        <v>0</v>
      </c>
      <c r="I21" s="50">
        <f t="shared" si="5"/>
        <v>0</v>
      </c>
      <c r="J21" s="46">
        <f t="shared" si="5"/>
        <v>0</v>
      </c>
      <c r="K21" s="47">
        <f t="shared" si="5"/>
        <v>0</v>
      </c>
      <c r="L21" s="48">
        <f t="shared" si="5"/>
        <v>0</v>
      </c>
      <c r="M21" s="49">
        <f>SUM(M22:M23)</f>
        <v>0</v>
      </c>
      <c r="N21" s="47">
        <f t="shared" si="5"/>
        <v>0</v>
      </c>
      <c r="O21" s="50">
        <f t="shared" si="5"/>
        <v>0</v>
      </c>
      <c r="P21" s="51"/>
      <c r="Q21" s="2"/>
    </row>
    <row r="22" spans="1:17" ht="12.75" hidden="1" thickTop="1" x14ac:dyDescent="0.25">
      <c r="A22" s="52"/>
      <c r="B22" s="53" t="s">
        <v>33</v>
      </c>
      <c r="C22" s="54">
        <f>SUM(F22,I22,L22,O22)</f>
        <v>0</v>
      </c>
      <c r="D22" s="55"/>
      <c r="E22" s="56"/>
      <c r="F22" s="382">
        <f>D22+E22</f>
        <v>0</v>
      </c>
      <c r="G22" s="58"/>
      <c r="H22" s="56"/>
      <c r="I22" s="383">
        <f>G22+H22</f>
        <v>0</v>
      </c>
      <c r="J22" s="55"/>
      <c r="K22" s="56"/>
      <c r="L22" s="382">
        <f>J22+K22</f>
        <v>0</v>
      </c>
      <c r="M22" s="58"/>
      <c r="N22" s="56"/>
      <c r="O22" s="383">
        <f t="shared" ref="O22" si="6">M22+N22</f>
        <v>0</v>
      </c>
      <c r="P22" s="60"/>
      <c r="Q22" s="2"/>
    </row>
    <row r="23" spans="1:17" ht="12.75" hidden="1" thickTop="1" x14ac:dyDescent="0.25">
      <c r="A23" s="61"/>
      <c r="B23" s="62" t="s">
        <v>34</v>
      </c>
      <c r="C23" s="63">
        <f t="shared" ref="C23" si="7">SUM(F23,I23,L23,O23)</f>
        <v>0</v>
      </c>
      <c r="D23" s="64"/>
      <c r="E23" s="65"/>
      <c r="F23" s="384">
        <f t="shared" ref="F23:F24" si="8">D23+E23</f>
        <v>0</v>
      </c>
      <c r="G23" s="67"/>
      <c r="H23" s="65"/>
      <c r="I23" s="372">
        <f t="shared" ref="I23:I24" si="9">G23+H23</f>
        <v>0</v>
      </c>
      <c r="J23" s="64"/>
      <c r="K23" s="65"/>
      <c r="L23" s="384">
        <f>J23+K23</f>
        <v>0</v>
      </c>
      <c r="M23" s="67"/>
      <c r="N23" s="65"/>
      <c r="O23" s="68">
        <f>M23+N23</f>
        <v>0</v>
      </c>
      <c r="P23" s="69"/>
      <c r="Q23" s="2"/>
    </row>
    <row r="24" spans="1:17" s="33" customFormat="1" ht="25.5" thickTop="1" thickBot="1" x14ac:dyDescent="0.3">
      <c r="A24" s="70">
        <v>19300</v>
      </c>
      <c r="B24" s="70" t="s">
        <v>35</v>
      </c>
      <c r="C24" s="71">
        <f>SUM(F24,I24)</f>
        <v>248589</v>
      </c>
      <c r="D24" s="72">
        <f>246624+3454</f>
        <v>250078</v>
      </c>
      <c r="E24" s="356">
        <v>-1489</v>
      </c>
      <c r="F24" s="385">
        <f t="shared" si="8"/>
        <v>248589</v>
      </c>
      <c r="G24" s="75"/>
      <c r="H24" s="356"/>
      <c r="I24" s="385">
        <f t="shared" si="9"/>
        <v>0</v>
      </c>
      <c r="J24" s="77" t="s">
        <v>36</v>
      </c>
      <c r="K24" s="78" t="s">
        <v>36</v>
      </c>
      <c r="L24" s="79" t="s">
        <v>36</v>
      </c>
      <c r="M24" s="80" t="s">
        <v>36</v>
      </c>
      <c r="N24" s="81" t="s">
        <v>36</v>
      </c>
      <c r="O24" s="81" t="s">
        <v>36</v>
      </c>
      <c r="P24" s="348"/>
      <c r="Q24" s="26"/>
    </row>
    <row r="25" spans="1:17" s="33" customFormat="1" ht="24.75" hidden="1" thickTop="1" x14ac:dyDescent="0.25">
      <c r="A25" s="82"/>
      <c r="B25" s="83" t="s">
        <v>37</v>
      </c>
      <c r="C25" s="84">
        <f>SUM(F25)</f>
        <v>0</v>
      </c>
      <c r="D25" s="85"/>
      <c r="E25" s="86"/>
      <c r="F25" s="386">
        <f>D25+E25</f>
        <v>0</v>
      </c>
      <c r="G25" s="88" t="s">
        <v>36</v>
      </c>
      <c r="H25" s="89" t="s">
        <v>36</v>
      </c>
      <c r="I25" s="90" t="s">
        <v>36</v>
      </c>
      <c r="J25" s="91" t="s">
        <v>36</v>
      </c>
      <c r="K25" s="89" t="s">
        <v>36</v>
      </c>
      <c r="L25" s="92" t="s">
        <v>36</v>
      </c>
      <c r="M25" s="93" t="s">
        <v>36</v>
      </c>
      <c r="N25" s="90" t="s">
        <v>36</v>
      </c>
      <c r="O25" s="90" t="s">
        <v>36</v>
      </c>
      <c r="P25" s="94"/>
      <c r="Q25" s="26"/>
    </row>
    <row r="26" spans="1:17" s="33" customFormat="1" ht="24.75" hidden="1" thickTop="1" x14ac:dyDescent="0.25">
      <c r="A26" s="83">
        <v>21300</v>
      </c>
      <c r="B26" s="83" t="s">
        <v>38</v>
      </c>
      <c r="C26" s="84">
        <f>SUM(L26)</f>
        <v>0</v>
      </c>
      <c r="D26" s="91" t="s">
        <v>36</v>
      </c>
      <c r="E26" s="89" t="s">
        <v>36</v>
      </c>
      <c r="F26" s="92" t="s">
        <v>36</v>
      </c>
      <c r="G26" s="88" t="s">
        <v>36</v>
      </c>
      <c r="H26" s="89" t="s">
        <v>36</v>
      </c>
      <c r="I26" s="90" t="s">
        <v>36</v>
      </c>
      <c r="J26" s="95">
        <f t="shared" ref="J26:K26" si="10">SUM(J27,J31,J33,J36)</f>
        <v>0</v>
      </c>
      <c r="K26" s="96">
        <f t="shared" si="10"/>
        <v>0</v>
      </c>
      <c r="L26" s="97">
        <f>SUM(L27,L31,L33,L36)</f>
        <v>0</v>
      </c>
      <c r="M26" s="93" t="s">
        <v>36</v>
      </c>
      <c r="N26" s="90" t="s">
        <v>36</v>
      </c>
      <c r="O26" s="90" t="s">
        <v>36</v>
      </c>
      <c r="P26" s="94"/>
      <c r="Q26" s="26"/>
    </row>
    <row r="27" spans="1:17" s="33" customFormat="1" ht="12.75" hidden="1" thickTop="1" x14ac:dyDescent="0.25">
      <c r="A27" s="98">
        <v>21350</v>
      </c>
      <c r="B27" s="83" t="s">
        <v>39</v>
      </c>
      <c r="C27" s="84">
        <f t="shared" ref="C27:C40" si="11">SUM(L27)</f>
        <v>0</v>
      </c>
      <c r="D27" s="91" t="s">
        <v>36</v>
      </c>
      <c r="E27" s="89" t="s">
        <v>36</v>
      </c>
      <c r="F27" s="92" t="s">
        <v>36</v>
      </c>
      <c r="G27" s="88" t="s">
        <v>36</v>
      </c>
      <c r="H27" s="89" t="s">
        <v>36</v>
      </c>
      <c r="I27" s="90" t="s">
        <v>36</v>
      </c>
      <c r="J27" s="95">
        <f t="shared" ref="J27:K27" si="12">SUM(J28:J30)</f>
        <v>0</v>
      </c>
      <c r="K27" s="96">
        <f t="shared" si="12"/>
        <v>0</v>
      </c>
      <c r="L27" s="97">
        <f>SUM(L28:L30)</f>
        <v>0</v>
      </c>
      <c r="M27" s="93" t="s">
        <v>36</v>
      </c>
      <c r="N27" s="90" t="s">
        <v>36</v>
      </c>
      <c r="O27" s="90" t="s">
        <v>36</v>
      </c>
      <c r="P27" s="94"/>
      <c r="Q27" s="26"/>
    </row>
    <row r="28" spans="1:17" ht="12.75" hidden="1" thickTop="1" x14ac:dyDescent="0.25">
      <c r="A28" s="52">
        <v>21351</v>
      </c>
      <c r="B28" s="99" t="s">
        <v>40</v>
      </c>
      <c r="C28" s="100">
        <f t="shared" si="11"/>
        <v>0</v>
      </c>
      <c r="D28" s="101" t="s">
        <v>36</v>
      </c>
      <c r="E28" s="102" t="s">
        <v>36</v>
      </c>
      <c r="F28" s="103" t="s">
        <v>36</v>
      </c>
      <c r="G28" s="104" t="s">
        <v>36</v>
      </c>
      <c r="H28" s="102" t="s">
        <v>36</v>
      </c>
      <c r="I28" s="105" t="s">
        <v>36</v>
      </c>
      <c r="J28" s="106"/>
      <c r="K28" s="107"/>
      <c r="L28" s="387">
        <f t="shared" ref="L28:L30" si="13">J28+K28</f>
        <v>0</v>
      </c>
      <c r="M28" s="109" t="s">
        <v>36</v>
      </c>
      <c r="N28" s="105" t="s">
        <v>36</v>
      </c>
      <c r="O28" s="105" t="s">
        <v>36</v>
      </c>
      <c r="P28" s="110"/>
      <c r="Q28" s="2"/>
    </row>
    <row r="29" spans="1:17" ht="12.75" hidden="1" thickTop="1" x14ac:dyDescent="0.25">
      <c r="A29" s="61">
        <v>21352</v>
      </c>
      <c r="B29" s="111" t="s">
        <v>41</v>
      </c>
      <c r="C29" s="112">
        <f t="shared" si="11"/>
        <v>0</v>
      </c>
      <c r="D29" s="113" t="s">
        <v>36</v>
      </c>
      <c r="E29" s="114" t="s">
        <v>36</v>
      </c>
      <c r="F29" s="115" t="s">
        <v>36</v>
      </c>
      <c r="G29" s="116" t="s">
        <v>36</v>
      </c>
      <c r="H29" s="114" t="s">
        <v>36</v>
      </c>
      <c r="I29" s="117" t="s">
        <v>36</v>
      </c>
      <c r="J29" s="118"/>
      <c r="K29" s="119"/>
      <c r="L29" s="388">
        <f t="shared" si="13"/>
        <v>0</v>
      </c>
      <c r="M29" s="121" t="s">
        <v>36</v>
      </c>
      <c r="N29" s="117" t="s">
        <v>36</v>
      </c>
      <c r="O29" s="117" t="s">
        <v>36</v>
      </c>
      <c r="P29" s="122"/>
      <c r="Q29" s="2"/>
    </row>
    <row r="30" spans="1:17" ht="12.75" hidden="1" thickTop="1" x14ac:dyDescent="0.25">
      <c r="A30" s="61">
        <v>21359</v>
      </c>
      <c r="B30" s="111" t="s">
        <v>42</v>
      </c>
      <c r="C30" s="112">
        <f t="shared" si="11"/>
        <v>0</v>
      </c>
      <c r="D30" s="113" t="s">
        <v>36</v>
      </c>
      <c r="E30" s="114" t="s">
        <v>36</v>
      </c>
      <c r="F30" s="115" t="s">
        <v>36</v>
      </c>
      <c r="G30" s="116" t="s">
        <v>36</v>
      </c>
      <c r="H30" s="114" t="s">
        <v>36</v>
      </c>
      <c r="I30" s="117" t="s">
        <v>36</v>
      </c>
      <c r="J30" s="118"/>
      <c r="K30" s="119"/>
      <c r="L30" s="388">
        <f t="shared" si="13"/>
        <v>0</v>
      </c>
      <c r="M30" s="121" t="s">
        <v>36</v>
      </c>
      <c r="N30" s="117" t="s">
        <v>36</v>
      </c>
      <c r="O30" s="117" t="s">
        <v>36</v>
      </c>
      <c r="P30" s="122"/>
      <c r="Q30" s="2"/>
    </row>
    <row r="31" spans="1:17" s="33" customFormat="1" ht="24.75" hidden="1" thickTop="1" x14ac:dyDescent="0.25">
      <c r="A31" s="98">
        <v>21370</v>
      </c>
      <c r="B31" s="83" t="s">
        <v>43</v>
      </c>
      <c r="C31" s="84">
        <f t="shared" si="11"/>
        <v>0</v>
      </c>
      <c r="D31" s="91" t="s">
        <v>36</v>
      </c>
      <c r="E31" s="89" t="s">
        <v>36</v>
      </c>
      <c r="F31" s="92" t="s">
        <v>36</v>
      </c>
      <c r="G31" s="88" t="s">
        <v>36</v>
      </c>
      <c r="H31" s="89" t="s">
        <v>36</v>
      </c>
      <c r="I31" s="90" t="s">
        <v>36</v>
      </c>
      <c r="J31" s="95">
        <f t="shared" ref="J31:K31" si="14">SUM(J32)</f>
        <v>0</v>
      </c>
      <c r="K31" s="96">
        <f t="shared" si="14"/>
        <v>0</v>
      </c>
      <c r="L31" s="97">
        <f>SUM(L32)</f>
        <v>0</v>
      </c>
      <c r="M31" s="93" t="s">
        <v>36</v>
      </c>
      <c r="N31" s="90" t="s">
        <v>36</v>
      </c>
      <c r="O31" s="90" t="s">
        <v>36</v>
      </c>
      <c r="P31" s="94"/>
      <c r="Q31" s="26"/>
    </row>
    <row r="32" spans="1:17" ht="24.75" hidden="1" thickTop="1" x14ac:dyDescent="0.25">
      <c r="A32" s="123">
        <v>21379</v>
      </c>
      <c r="B32" s="124" t="s">
        <v>44</v>
      </c>
      <c r="C32" s="125">
        <f t="shared" si="11"/>
        <v>0</v>
      </c>
      <c r="D32" s="126" t="s">
        <v>36</v>
      </c>
      <c r="E32" s="127" t="s">
        <v>36</v>
      </c>
      <c r="F32" s="128" t="s">
        <v>36</v>
      </c>
      <c r="G32" s="129" t="s">
        <v>36</v>
      </c>
      <c r="H32" s="127" t="s">
        <v>36</v>
      </c>
      <c r="I32" s="130" t="s">
        <v>36</v>
      </c>
      <c r="J32" s="131"/>
      <c r="K32" s="132"/>
      <c r="L32" s="389">
        <f>J32+K32</f>
        <v>0</v>
      </c>
      <c r="M32" s="134" t="s">
        <v>36</v>
      </c>
      <c r="N32" s="130" t="s">
        <v>36</v>
      </c>
      <c r="O32" s="130" t="s">
        <v>36</v>
      </c>
      <c r="P32" s="135"/>
      <c r="Q32" s="2"/>
    </row>
    <row r="33" spans="1:17" s="33" customFormat="1" ht="12.75" hidden="1" thickTop="1" x14ac:dyDescent="0.25">
      <c r="A33" s="98">
        <v>21380</v>
      </c>
      <c r="B33" s="83" t="s">
        <v>45</v>
      </c>
      <c r="C33" s="84">
        <f t="shared" si="11"/>
        <v>0</v>
      </c>
      <c r="D33" s="91" t="s">
        <v>36</v>
      </c>
      <c r="E33" s="89" t="s">
        <v>36</v>
      </c>
      <c r="F33" s="92" t="s">
        <v>36</v>
      </c>
      <c r="G33" s="88" t="s">
        <v>36</v>
      </c>
      <c r="H33" s="89" t="s">
        <v>36</v>
      </c>
      <c r="I33" s="90" t="s">
        <v>36</v>
      </c>
      <c r="J33" s="95">
        <f t="shared" ref="J33:K33" si="15">SUM(J34:J35)</f>
        <v>0</v>
      </c>
      <c r="K33" s="96">
        <f t="shared" si="15"/>
        <v>0</v>
      </c>
      <c r="L33" s="97">
        <f>SUM(L34:L35)</f>
        <v>0</v>
      </c>
      <c r="M33" s="93" t="s">
        <v>36</v>
      </c>
      <c r="N33" s="90" t="s">
        <v>36</v>
      </c>
      <c r="O33" s="90" t="s">
        <v>36</v>
      </c>
      <c r="P33" s="94"/>
      <c r="Q33" s="26"/>
    </row>
    <row r="34" spans="1:17" ht="12.75" hidden="1" thickTop="1" x14ac:dyDescent="0.25">
      <c r="A34" s="53">
        <v>21381</v>
      </c>
      <c r="B34" s="99" t="s">
        <v>46</v>
      </c>
      <c r="C34" s="100">
        <f t="shared" si="11"/>
        <v>0</v>
      </c>
      <c r="D34" s="101" t="s">
        <v>36</v>
      </c>
      <c r="E34" s="102" t="s">
        <v>36</v>
      </c>
      <c r="F34" s="103" t="s">
        <v>36</v>
      </c>
      <c r="G34" s="104" t="s">
        <v>36</v>
      </c>
      <c r="H34" s="102" t="s">
        <v>36</v>
      </c>
      <c r="I34" s="105" t="s">
        <v>36</v>
      </c>
      <c r="J34" s="101"/>
      <c r="K34" s="102"/>
      <c r="L34" s="387">
        <f t="shared" ref="L34:L35" si="16">J34+K34</f>
        <v>0</v>
      </c>
      <c r="M34" s="109" t="s">
        <v>36</v>
      </c>
      <c r="N34" s="105" t="s">
        <v>36</v>
      </c>
      <c r="O34" s="105" t="s">
        <v>36</v>
      </c>
      <c r="P34" s="110"/>
      <c r="Q34" s="2"/>
    </row>
    <row r="35" spans="1:17" ht="12.75" hidden="1" thickTop="1" x14ac:dyDescent="0.25">
      <c r="A35" s="62">
        <v>21383</v>
      </c>
      <c r="B35" s="111" t="s">
        <v>47</v>
      </c>
      <c r="C35" s="112">
        <f t="shared" si="11"/>
        <v>0</v>
      </c>
      <c r="D35" s="113" t="s">
        <v>36</v>
      </c>
      <c r="E35" s="114" t="s">
        <v>36</v>
      </c>
      <c r="F35" s="115" t="s">
        <v>36</v>
      </c>
      <c r="G35" s="116" t="s">
        <v>36</v>
      </c>
      <c r="H35" s="114" t="s">
        <v>36</v>
      </c>
      <c r="I35" s="117" t="s">
        <v>36</v>
      </c>
      <c r="J35" s="118"/>
      <c r="K35" s="119"/>
      <c r="L35" s="388">
        <f t="shared" si="16"/>
        <v>0</v>
      </c>
      <c r="M35" s="121" t="s">
        <v>36</v>
      </c>
      <c r="N35" s="117" t="s">
        <v>36</v>
      </c>
      <c r="O35" s="117" t="s">
        <v>36</v>
      </c>
      <c r="P35" s="122"/>
      <c r="Q35" s="2"/>
    </row>
    <row r="36" spans="1:17" s="33" customFormat="1" ht="24.75" hidden="1" thickTop="1" x14ac:dyDescent="0.25">
      <c r="A36" s="98">
        <v>21390</v>
      </c>
      <c r="B36" s="83" t="s">
        <v>48</v>
      </c>
      <c r="C36" s="84">
        <f t="shared" si="11"/>
        <v>0</v>
      </c>
      <c r="D36" s="91" t="s">
        <v>36</v>
      </c>
      <c r="E36" s="89" t="s">
        <v>36</v>
      </c>
      <c r="F36" s="92" t="s">
        <v>36</v>
      </c>
      <c r="G36" s="88" t="s">
        <v>36</v>
      </c>
      <c r="H36" s="89" t="s">
        <v>36</v>
      </c>
      <c r="I36" s="90" t="s">
        <v>36</v>
      </c>
      <c r="J36" s="95">
        <f t="shared" ref="J36:K36" si="17">SUM(J37:J40)</f>
        <v>0</v>
      </c>
      <c r="K36" s="96">
        <f t="shared" si="17"/>
        <v>0</v>
      </c>
      <c r="L36" s="97">
        <f>SUM(L37:L40)</f>
        <v>0</v>
      </c>
      <c r="M36" s="93" t="s">
        <v>36</v>
      </c>
      <c r="N36" s="90" t="s">
        <v>36</v>
      </c>
      <c r="O36" s="90" t="s">
        <v>36</v>
      </c>
      <c r="P36" s="94"/>
      <c r="Q36" s="26"/>
    </row>
    <row r="37" spans="1:17" ht="24.75" hidden="1" thickTop="1" x14ac:dyDescent="0.25">
      <c r="A37" s="53">
        <v>21391</v>
      </c>
      <c r="B37" s="99" t="s">
        <v>49</v>
      </c>
      <c r="C37" s="100">
        <f t="shared" si="11"/>
        <v>0</v>
      </c>
      <c r="D37" s="101" t="s">
        <v>36</v>
      </c>
      <c r="E37" s="102" t="s">
        <v>36</v>
      </c>
      <c r="F37" s="103" t="s">
        <v>36</v>
      </c>
      <c r="G37" s="104" t="s">
        <v>36</v>
      </c>
      <c r="H37" s="102" t="s">
        <v>36</v>
      </c>
      <c r="I37" s="105" t="s">
        <v>36</v>
      </c>
      <c r="J37" s="106"/>
      <c r="K37" s="107"/>
      <c r="L37" s="387">
        <f t="shared" ref="L37:L40" si="18">J37+K37</f>
        <v>0</v>
      </c>
      <c r="M37" s="109" t="s">
        <v>36</v>
      </c>
      <c r="N37" s="105" t="s">
        <v>36</v>
      </c>
      <c r="O37" s="105" t="s">
        <v>36</v>
      </c>
      <c r="P37" s="110"/>
      <c r="Q37" s="2"/>
    </row>
    <row r="38" spans="1:17" ht="12.75" hidden="1" thickTop="1" x14ac:dyDescent="0.25">
      <c r="A38" s="62">
        <v>21393</v>
      </c>
      <c r="B38" s="111" t="s">
        <v>50</v>
      </c>
      <c r="C38" s="112">
        <f t="shared" si="11"/>
        <v>0</v>
      </c>
      <c r="D38" s="113" t="s">
        <v>36</v>
      </c>
      <c r="E38" s="114" t="s">
        <v>36</v>
      </c>
      <c r="F38" s="115" t="s">
        <v>36</v>
      </c>
      <c r="G38" s="116" t="s">
        <v>36</v>
      </c>
      <c r="H38" s="114" t="s">
        <v>36</v>
      </c>
      <c r="I38" s="117" t="s">
        <v>36</v>
      </c>
      <c r="J38" s="118"/>
      <c r="K38" s="119"/>
      <c r="L38" s="388">
        <f t="shared" si="18"/>
        <v>0</v>
      </c>
      <c r="M38" s="121" t="s">
        <v>36</v>
      </c>
      <c r="N38" s="117" t="s">
        <v>36</v>
      </c>
      <c r="O38" s="117" t="s">
        <v>36</v>
      </c>
      <c r="P38" s="122"/>
      <c r="Q38" s="2"/>
    </row>
    <row r="39" spans="1:17" ht="12.75" hidden="1" thickTop="1" x14ac:dyDescent="0.25">
      <c r="A39" s="62">
        <v>21395</v>
      </c>
      <c r="B39" s="111" t="s">
        <v>51</v>
      </c>
      <c r="C39" s="112">
        <f t="shared" si="11"/>
        <v>0</v>
      </c>
      <c r="D39" s="113" t="s">
        <v>36</v>
      </c>
      <c r="E39" s="114" t="s">
        <v>36</v>
      </c>
      <c r="F39" s="115" t="s">
        <v>36</v>
      </c>
      <c r="G39" s="116" t="s">
        <v>36</v>
      </c>
      <c r="H39" s="114" t="s">
        <v>36</v>
      </c>
      <c r="I39" s="117" t="s">
        <v>36</v>
      </c>
      <c r="J39" s="118"/>
      <c r="K39" s="119"/>
      <c r="L39" s="388">
        <f t="shared" si="18"/>
        <v>0</v>
      </c>
      <c r="M39" s="121" t="s">
        <v>36</v>
      </c>
      <c r="N39" s="117" t="s">
        <v>36</v>
      </c>
      <c r="O39" s="117" t="s">
        <v>36</v>
      </c>
      <c r="P39" s="122"/>
      <c r="Q39" s="2"/>
    </row>
    <row r="40" spans="1:17" ht="12.75" hidden="1" thickTop="1" x14ac:dyDescent="0.25">
      <c r="A40" s="62">
        <v>21399</v>
      </c>
      <c r="B40" s="111" t="s">
        <v>52</v>
      </c>
      <c r="C40" s="112">
        <f t="shared" si="11"/>
        <v>0</v>
      </c>
      <c r="D40" s="113" t="s">
        <v>36</v>
      </c>
      <c r="E40" s="114" t="s">
        <v>36</v>
      </c>
      <c r="F40" s="115" t="s">
        <v>36</v>
      </c>
      <c r="G40" s="116" t="s">
        <v>36</v>
      </c>
      <c r="H40" s="114" t="s">
        <v>36</v>
      </c>
      <c r="I40" s="117" t="s">
        <v>36</v>
      </c>
      <c r="J40" s="118"/>
      <c r="K40" s="119"/>
      <c r="L40" s="388">
        <f t="shared" si="18"/>
        <v>0</v>
      </c>
      <c r="M40" s="121" t="s">
        <v>36</v>
      </c>
      <c r="N40" s="117" t="s">
        <v>36</v>
      </c>
      <c r="O40" s="117" t="s">
        <v>36</v>
      </c>
      <c r="P40" s="122"/>
      <c r="Q40" s="2"/>
    </row>
    <row r="41" spans="1:17" s="33" customFormat="1" ht="36.75" hidden="1" customHeight="1" x14ac:dyDescent="0.25">
      <c r="A41" s="98">
        <v>21420</v>
      </c>
      <c r="B41" s="83" t="s">
        <v>53</v>
      </c>
      <c r="C41" s="136">
        <f>SUM(F41)</f>
        <v>0</v>
      </c>
      <c r="D41" s="137"/>
      <c r="E41" s="138"/>
      <c r="F41" s="386">
        <f>D41+E41</f>
        <v>0</v>
      </c>
      <c r="G41" s="88" t="s">
        <v>36</v>
      </c>
      <c r="H41" s="89" t="s">
        <v>36</v>
      </c>
      <c r="I41" s="90" t="s">
        <v>36</v>
      </c>
      <c r="J41" s="91" t="s">
        <v>36</v>
      </c>
      <c r="K41" s="89" t="s">
        <v>36</v>
      </c>
      <c r="L41" s="92" t="s">
        <v>36</v>
      </c>
      <c r="M41" s="93" t="s">
        <v>36</v>
      </c>
      <c r="N41" s="90" t="s">
        <v>36</v>
      </c>
      <c r="O41" s="90" t="s">
        <v>36</v>
      </c>
      <c r="P41" s="94"/>
      <c r="Q41" s="26"/>
    </row>
    <row r="42" spans="1:17" s="33" customFormat="1" ht="12.75" hidden="1" thickTop="1" x14ac:dyDescent="0.25">
      <c r="A42" s="139">
        <v>21490</v>
      </c>
      <c r="B42" s="140" t="s">
        <v>54</v>
      </c>
      <c r="C42" s="136">
        <f>SUM(F42,I42,L42)</f>
        <v>0</v>
      </c>
      <c r="D42" s="141">
        <f>D43</f>
        <v>0</v>
      </c>
      <c r="E42" s="142">
        <f t="shared" ref="E42" si="19">E43</f>
        <v>0</v>
      </c>
      <c r="F42" s="143">
        <f>F43</f>
        <v>0</v>
      </c>
      <c r="G42" s="144">
        <f t="shared" ref="G42:K42" si="20">G43</f>
        <v>0</v>
      </c>
      <c r="H42" s="142">
        <f t="shared" si="20"/>
        <v>0</v>
      </c>
      <c r="I42" s="145">
        <f t="shared" si="20"/>
        <v>0</v>
      </c>
      <c r="J42" s="141">
        <f t="shared" si="20"/>
        <v>0</v>
      </c>
      <c r="K42" s="142">
        <f t="shared" si="20"/>
        <v>0</v>
      </c>
      <c r="L42" s="143">
        <f>L43</f>
        <v>0</v>
      </c>
      <c r="M42" s="93" t="s">
        <v>36</v>
      </c>
      <c r="N42" s="90" t="s">
        <v>36</v>
      </c>
      <c r="O42" s="90" t="s">
        <v>36</v>
      </c>
      <c r="P42" s="94"/>
      <c r="Q42" s="26"/>
    </row>
    <row r="43" spans="1:17" s="33" customFormat="1" ht="12.75" hidden="1" thickTop="1" x14ac:dyDescent="0.25">
      <c r="A43" s="62">
        <v>21499</v>
      </c>
      <c r="B43" s="111" t="s">
        <v>55</v>
      </c>
      <c r="C43" s="146">
        <f>SUM(F43,I43,L43)</f>
        <v>0</v>
      </c>
      <c r="D43" s="147"/>
      <c r="E43" s="148"/>
      <c r="F43" s="387">
        <f>D43+E43</f>
        <v>0</v>
      </c>
      <c r="G43" s="149"/>
      <c r="H43" s="150"/>
      <c r="I43" s="390">
        <f>G43+H43</f>
        <v>0</v>
      </c>
      <c r="J43" s="152"/>
      <c r="K43" s="150"/>
      <c r="L43" s="387">
        <f>J43+K43</f>
        <v>0</v>
      </c>
      <c r="M43" s="134" t="s">
        <v>36</v>
      </c>
      <c r="N43" s="130" t="s">
        <v>36</v>
      </c>
      <c r="O43" s="130" t="s">
        <v>36</v>
      </c>
      <c r="P43" s="135"/>
      <c r="Q43" s="26"/>
    </row>
    <row r="44" spans="1:17" ht="12.75" hidden="1" thickTop="1" x14ac:dyDescent="0.25">
      <c r="A44" s="153">
        <v>23000</v>
      </c>
      <c r="B44" s="154" t="s">
        <v>56</v>
      </c>
      <c r="C44" s="136">
        <f>SUM(O44)</f>
        <v>0</v>
      </c>
      <c r="D44" s="155" t="s">
        <v>36</v>
      </c>
      <c r="E44" s="156" t="s">
        <v>36</v>
      </c>
      <c r="F44" s="157" t="s">
        <v>36</v>
      </c>
      <c r="G44" s="158" t="s">
        <v>36</v>
      </c>
      <c r="H44" s="156" t="s">
        <v>36</v>
      </c>
      <c r="I44" s="159" t="s">
        <v>36</v>
      </c>
      <c r="J44" s="155" t="s">
        <v>36</v>
      </c>
      <c r="K44" s="156" t="s">
        <v>36</v>
      </c>
      <c r="L44" s="157" t="s">
        <v>36</v>
      </c>
      <c r="M44" s="160">
        <f t="shared" ref="M44:N44" si="21">SUM(M45:M46)</f>
        <v>0</v>
      </c>
      <c r="N44" s="161">
        <f t="shared" si="21"/>
        <v>0</v>
      </c>
      <c r="O44" s="161">
        <f>SUM(O45:O46)</f>
        <v>0</v>
      </c>
      <c r="P44" s="162"/>
      <c r="Q44" s="2"/>
    </row>
    <row r="45" spans="1:17" ht="12.75" hidden="1" thickTop="1" x14ac:dyDescent="0.25">
      <c r="A45" s="163">
        <v>23410</v>
      </c>
      <c r="B45" s="164" t="s">
        <v>57</v>
      </c>
      <c r="C45" s="165">
        <f t="shared" ref="C45:C46" si="22">SUM(O45)</f>
        <v>0</v>
      </c>
      <c r="D45" s="166" t="s">
        <v>36</v>
      </c>
      <c r="E45" s="167" t="s">
        <v>36</v>
      </c>
      <c r="F45" s="168" t="s">
        <v>36</v>
      </c>
      <c r="G45" s="169" t="s">
        <v>36</v>
      </c>
      <c r="H45" s="167" t="s">
        <v>36</v>
      </c>
      <c r="I45" s="170" t="s">
        <v>36</v>
      </c>
      <c r="J45" s="166" t="s">
        <v>36</v>
      </c>
      <c r="K45" s="167" t="s">
        <v>36</v>
      </c>
      <c r="L45" s="168" t="s">
        <v>36</v>
      </c>
      <c r="M45" s="171"/>
      <c r="N45" s="172"/>
      <c r="O45" s="391">
        <f t="shared" ref="O45:O46" si="23">M45+N45</f>
        <v>0</v>
      </c>
      <c r="P45" s="174"/>
      <c r="Q45" s="2"/>
    </row>
    <row r="46" spans="1:17" ht="12.75" hidden="1" thickTop="1" x14ac:dyDescent="0.25">
      <c r="A46" s="163">
        <v>23510</v>
      </c>
      <c r="B46" s="164" t="s">
        <v>58</v>
      </c>
      <c r="C46" s="165">
        <f t="shared" si="22"/>
        <v>0</v>
      </c>
      <c r="D46" s="166" t="s">
        <v>36</v>
      </c>
      <c r="E46" s="167" t="s">
        <v>36</v>
      </c>
      <c r="F46" s="168" t="s">
        <v>36</v>
      </c>
      <c r="G46" s="169" t="s">
        <v>36</v>
      </c>
      <c r="H46" s="167" t="s">
        <v>36</v>
      </c>
      <c r="I46" s="170" t="s">
        <v>36</v>
      </c>
      <c r="J46" s="166" t="s">
        <v>36</v>
      </c>
      <c r="K46" s="167" t="s">
        <v>36</v>
      </c>
      <c r="L46" s="168" t="s">
        <v>36</v>
      </c>
      <c r="M46" s="171"/>
      <c r="N46" s="172"/>
      <c r="O46" s="391">
        <f t="shared" si="23"/>
        <v>0</v>
      </c>
      <c r="P46" s="174"/>
      <c r="Q46" s="2"/>
    </row>
    <row r="47" spans="1:17" ht="12.75" thickTop="1" x14ac:dyDescent="0.25">
      <c r="A47" s="175"/>
      <c r="B47" s="164"/>
      <c r="C47" s="176"/>
      <c r="D47" s="177"/>
      <c r="E47" s="358"/>
      <c r="F47" s="359"/>
      <c r="G47" s="169"/>
      <c r="H47" s="170"/>
      <c r="I47" s="359"/>
      <c r="J47" s="166"/>
      <c r="K47" s="167"/>
      <c r="L47" s="179"/>
      <c r="M47" s="180"/>
      <c r="N47" s="181"/>
      <c r="O47" s="173"/>
      <c r="P47" s="174"/>
      <c r="Q47" s="2"/>
    </row>
    <row r="48" spans="1:17" s="33" customFormat="1" x14ac:dyDescent="0.25">
      <c r="A48" s="182"/>
      <c r="B48" s="183" t="s">
        <v>59</v>
      </c>
      <c r="C48" s="184"/>
      <c r="D48" s="185"/>
      <c r="E48" s="360"/>
      <c r="F48" s="361"/>
      <c r="G48" s="188"/>
      <c r="H48" s="190"/>
      <c r="I48" s="361"/>
      <c r="J48" s="191"/>
      <c r="K48" s="189"/>
      <c r="L48" s="187"/>
      <c r="M48" s="188"/>
      <c r="N48" s="189"/>
      <c r="O48" s="190"/>
      <c r="P48" s="192"/>
      <c r="Q48" s="26"/>
    </row>
    <row r="49" spans="1:17" s="33" customFormat="1" ht="12.75" thickBot="1" x14ac:dyDescent="0.3">
      <c r="A49" s="193"/>
      <c r="B49" s="34" t="s">
        <v>60</v>
      </c>
      <c r="C49" s="194">
        <f t="shared" ref="C49:C112" si="24">SUM(F49,I49,L49,O49)</f>
        <v>248589</v>
      </c>
      <c r="D49" s="195">
        <f>SUM(D50,D281)</f>
        <v>250078</v>
      </c>
      <c r="E49" s="199">
        <f t="shared" ref="E49" si="25">SUM(E50,E281)</f>
        <v>-1489</v>
      </c>
      <c r="F49" s="362">
        <f>SUM(F50,F281)</f>
        <v>248589</v>
      </c>
      <c r="G49" s="198">
        <f t="shared" ref="G49:O49" si="26">SUM(G50,G281)</f>
        <v>0</v>
      </c>
      <c r="H49" s="199">
        <f t="shared" si="26"/>
        <v>0</v>
      </c>
      <c r="I49" s="362">
        <f t="shared" si="26"/>
        <v>0</v>
      </c>
      <c r="J49" s="195">
        <f t="shared" si="26"/>
        <v>0</v>
      </c>
      <c r="K49" s="196">
        <f t="shared" si="26"/>
        <v>0</v>
      </c>
      <c r="L49" s="197">
        <f t="shared" si="26"/>
        <v>0</v>
      </c>
      <c r="M49" s="198">
        <f t="shared" si="26"/>
        <v>0</v>
      </c>
      <c r="N49" s="196">
        <f t="shared" si="26"/>
        <v>0</v>
      </c>
      <c r="O49" s="199">
        <f t="shared" si="26"/>
        <v>0</v>
      </c>
      <c r="P49" s="200"/>
      <c r="Q49" s="26"/>
    </row>
    <row r="50" spans="1:17" s="33" customFormat="1" ht="24.75" thickTop="1" x14ac:dyDescent="0.25">
      <c r="A50" s="201"/>
      <c r="B50" s="202" t="s">
        <v>61</v>
      </c>
      <c r="C50" s="203">
        <f t="shared" si="24"/>
        <v>248589</v>
      </c>
      <c r="D50" s="204">
        <f>SUM(D51,D193)</f>
        <v>250078</v>
      </c>
      <c r="E50" s="208">
        <f t="shared" ref="E50" si="27">SUM(E51,E193)</f>
        <v>-1489</v>
      </c>
      <c r="F50" s="363">
        <f>SUM(F51,F193)</f>
        <v>248589</v>
      </c>
      <c r="G50" s="207">
        <f t="shared" ref="G50:O50" si="28">SUM(G51,G193)</f>
        <v>0</v>
      </c>
      <c r="H50" s="208">
        <f t="shared" si="28"/>
        <v>0</v>
      </c>
      <c r="I50" s="363">
        <f t="shared" si="28"/>
        <v>0</v>
      </c>
      <c r="J50" s="204">
        <f t="shared" si="28"/>
        <v>0</v>
      </c>
      <c r="K50" s="205">
        <f t="shared" si="28"/>
        <v>0</v>
      </c>
      <c r="L50" s="206">
        <f t="shared" si="28"/>
        <v>0</v>
      </c>
      <c r="M50" s="207">
        <f t="shared" si="28"/>
        <v>0</v>
      </c>
      <c r="N50" s="205">
        <f t="shared" si="28"/>
        <v>0</v>
      </c>
      <c r="O50" s="208">
        <f t="shared" si="28"/>
        <v>0</v>
      </c>
      <c r="P50" s="209"/>
      <c r="Q50" s="26"/>
    </row>
    <row r="51" spans="1:17" s="33" customFormat="1" ht="24" x14ac:dyDescent="0.25">
      <c r="A51" s="210"/>
      <c r="B51" s="24" t="s">
        <v>62</v>
      </c>
      <c r="C51" s="211">
        <f t="shared" si="24"/>
        <v>61181</v>
      </c>
      <c r="D51" s="212">
        <f>SUM(D52,D74,D172,D186)</f>
        <v>61181</v>
      </c>
      <c r="E51" s="216">
        <f t="shared" ref="E51" si="29">SUM(E52,E74,E172,E186)</f>
        <v>0</v>
      </c>
      <c r="F51" s="364">
        <f>SUM(F52,F74,F172,F186)</f>
        <v>61181</v>
      </c>
      <c r="G51" s="215">
        <f t="shared" ref="G51:O51" si="30">SUM(G52,G74,G172,G186)</f>
        <v>0</v>
      </c>
      <c r="H51" s="216">
        <f t="shared" si="30"/>
        <v>0</v>
      </c>
      <c r="I51" s="364">
        <f t="shared" si="30"/>
        <v>0</v>
      </c>
      <c r="J51" s="212">
        <f t="shared" si="30"/>
        <v>0</v>
      </c>
      <c r="K51" s="213">
        <f t="shared" si="30"/>
        <v>0</v>
      </c>
      <c r="L51" s="214">
        <f t="shared" si="30"/>
        <v>0</v>
      </c>
      <c r="M51" s="215">
        <f t="shared" si="30"/>
        <v>0</v>
      </c>
      <c r="N51" s="213">
        <f t="shared" si="30"/>
        <v>0</v>
      </c>
      <c r="O51" s="216">
        <f t="shared" si="30"/>
        <v>0</v>
      </c>
      <c r="P51" s="217"/>
      <c r="Q51" s="26"/>
    </row>
    <row r="52" spans="1:17" s="33" customFormat="1" hidden="1" x14ac:dyDescent="0.25">
      <c r="A52" s="218">
        <v>1000</v>
      </c>
      <c r="B52" s="218" t="s">
        <v>63</v>
      </c>
      <c r="C52" s="219">
        <f t="shared" si="24"/>
        <v>0</v>
      </c>
      <c r="D52" s="220">
        <f>SUM(D53,D66)</f>
        <v>0</v>
      </c>
      <c r="E52" s="221">
        <f t="shared" ref="E52" si="31">SUM(E53,E66)</f>
        <v>0</v>
      </c>
      <c r="F52" s="222">
        <f>SUM(F53,F66)</f>
        <v>0</v>
      </c>
      <c r="G52" s="223">
        <f t="shared" ref="G52:O52" si="32">SUM(G53,G66)</f>
        <v>0</v>
      </c>
      <c r="H52" s="221">
        <f t="shared" si="32"/>
        <v>0</v>
      </c>
      <c r="I52" s="224">
        <f t="shared" si="32"/>
        <v>0</v>
      </c>
      <c r="J52" s="220">
        <f t="shared" si="32"/>
        <v>0</v>
      </c>
      <c r="K52" s="221">
        <f t="shared" si="32"/>
        <v>0</v>
      </c>
      <c r="L52" s="222">
        <f t="shared" si="32"/>
        <v>0</v>
      </c>
      <c r="M52" s="223">
        <f t="shared" si="32"/>
        <v>0</v>
      </c>
      <c r="N52" s="221">
        <f t="shared" si="32"/>
        <v>0</v>
      </c>
      <c r="O52" s="224">
        <f t="shared" si="32"/>
        <v>0</v>
      </c>
      <c r="P52" s="225"/>
      <c r="Q52" s="26"/>
    </row>
    <row r="53" spans="1:17" hidden="1" x14ac:dyDescent="0.25">
      <c r="A53" s="83">
        <v>1100</v>
      </c>
      <c r="B53" s="226" t="s">
        <v>64</v>
      </c>
      <c r="C53" s="84">
        <f t="shared" si="24"/>
        <v>0</v>
      </c>
      <c r="D53" s="95">
        <f>SUM(D54,D57,D65)</f>
        <v>0</v>
      </c>
      <c r="E53" s="96">
        <f t="shared" ref="E53" si="33">SUM(E54,E57,E65)</f>
        <v>0</v>
      </c>
      <c r="F53" s="97">
        <f>SUM(F54,F57,F65)</f>
        <v>0</v>
      </c>
      <c r="G53" s="227">
        <f t="shared" ref="G53:N53" si="34">SUM(G54,G57,G65)</f>
        <v>0</v>
      </c>
      <c r="H53" s="96">
        <f t="shared" si="34"/>
        <v>0</v>
      </c>
      <c r="I53" s="228">
        <f t="shared" si="34"/>
        <v>0</v>
      </c>
      <c r="J53" s="95">
        <f t="shared" si="34"/>
        <v>0</v>
      </c>
      <c r="K53" s="96">
        <f t="shared" si="34"/>
        <v>0</v>
      </c>
      <c r="L53" s="97">
        <f t="shared" si="34"/>
        <v>0</v>
      </c>
      <c r="M53" s="227">
        <f t="shared" si="34"/>
        <v>0</v>
      </c>
      <c r="N53" s="96">
        <f t="shared" si="34"/>
        <v>0</v>
      </c>
      <c r="O53" s="228">
        <f>SUM(O54,O57,O65)</f>
        <v>0</v>
      </c>
      <c r="P53" s="229"/>
      <c r="Q53" s="2"/>
    </row>
    <row r="54" spans="1:17" hidden="1" x14ac:dyDescent="0.25">
      <c r="A54" s="230">
        <v>1110</v>
      </c>
      <c r="B54" s="164" t="s">
        <v>65</v>
      </c>
      <c r="C54" s="176">
        <f>SUM(F54,I54,L54,O54)</f>
        <v>0</v>
      </c>
      <c r="D54" s="177">
        <f>SUM(D55:D56)</f>
        <v>0</v>
      </c>
      <c r="E54" s="178">
        <f>SUM(E55:E56)</f>
        <v>0</v>
      </c>
      <c r="F54" s="233">
        <f>SUM(F55:F56)</f>
        <v>0</v>
      </c>
      <c r="G54" s="234">
        <f t="shared" ref="G54:H54" si="35">SUM(G55:G56)</f>
        <v>0</v>
      </c>
      <c r="H54" s="232">
        <f t="shared" si="35"/>
        <v>0</v>
      </c>
      <c r="I54" s="235">
        <f>SUM(I55:I56)</f>
        <v>0</v>
      </c>
      <c r="J54" s="231">
        <f t="shared" ref="J54:K54" si="36">SUM(J55:J56)</f>
        <v>0</v>
      </c>
      <c r="K54" s="232">
        <f t="shared" si="36"/>
        <v>0</v>
      </c>
      <c r="L54" s="233">
        <f>SUM(L55:L56)</f>
        <v>0</v>
      </c>
      <c r="M54" s="234">
        <f t="shared" ref="M54:N54" si="37">SUM(M55:M56)</f>
        <v>0</v>
      </c>
      <c r="N54" s="232">
        <f t="shared" si="37"/>
        <v>0</v>
      </c>
      <c r="O54" s="235">
        <f>SUM(O55:O56)</f>
        <v>0</v>
      </c>
      <c r="P54" s="236"/>
      <c r="Q54" s="2"/>
    </row>
    <row r="55" spans="1:17" hidden="1" x14ac:dyDescent="0.25">
      <c r="A55" s="53">
        <v>1111</v>
      </c>
      <c r="B55" s="99" t="s">
        <v>66</v>
      </c>
      <c r="C55" s="100">
        <f t="shared" si="24"/>
        <v>0</v>
      </c>
      <c r="D55" s="152">
        <v>0</v>
      </c>
      <c r="E55" s="150"/>
      <c r="F55" s="387">
        <f>D55+E55</f>
        <v>0</v>
      </c>
      <c r="G55" s="149"/>
      <c r="H55" s="150"/>
      <c r="I55" s="390">
        <f>G55+H55</f>
        <v>0</v>
      </c>
      <c r="J55" s="152"/>
      <c r="K55" s="150"/>
      <c r="L55" s="387">
        <f>J55+K55</f>
        <v>0</v>
      </c>
      <c r="M55" s="149"/>
      <c r="N55" s="150"/>
      <c r="O55" s="390">
        <f>M55+N55</f>
        <v>0</v>
      </c>
      <c r="P55" s="237"/>
      <c r="Q55" s="2"/>
    </row>
    <row r="56" spans="1:17" ht="24" hidden="1" customHeight="1" x14ac:dyDescent="0.25">
      <c r="A56" s="62">
        <v>1119</v>
      </c>
      <c r="B56" s="111" t="s">
        <v>67</v>
      </c>
      <c r="C56" s="112">
        <f t="shared" si="24"/>
        <v>0</v>
      </c>
      <c r="D56" s="238">
        <v>0</v>
      </c>
      <c r="E56" s="239"/>
      <c r="F56" s="388">
        <f>D56+E56</f>
        <v>0</v>
      </c>
      <c r="G56" s="240"/>
      <c r="H56" s="239"/>
      <c r="I56" s="367">
        <f>G56+H56</f>
        <v>0</v>
      </c>
      <c r="J56" s="238"/>
      <c r="K56" s="239"/>
      <c r="L56" s="388">
        <f>J56+K56</f>
        <v>0</v>
      </c>
      <c r="M56" s="240"/>
      <c r="N56" s="239"/>
      <c r="O56" s="367">
        <f>M56+N56</f>
        <v>0</v>
      </c>
      <c r="P56" s="242"/>
      <c r="Q56" s="2"/>
    </row>
    <row r="57" spans="1:17" ht="23.25" hidden="1" customHeight="1" x14ac:dyDescent="0.25">
      <c r="A57" s="243">
        <v>1140</v>
      </c>
      <c r="B57" s="111" t="s">
        <v>68</v>
      </c>
      <c r="C57" s="112">
        <f t="shared" si="24"/>
        <v>0</v>
      </c>
      <c r="D57" s="244">
        <f>SUM(D58:D64)</f>
        <v>0</v>
      </c>
      <c r="E57" s="245">
        <f t="shared" ref="E57" si="38">SUM(E58:E64)</f>
        <v>0</v>
      </c>
      <c r="F57" s="120">
        <f>SUM(F58:F64)</f>
        <v>0</v>
      </c>
      <c r="G57" s="246">
        <f t="shared" ref="G57:N57" si="39">SUM(G58:G64)</f>
        <v>0</v>
      </c>
      <c r="H57" s="245">
        <f t="shared" si="39"/>
        <v>0</v>
      </c>
      <c r="I57" s="241">
        <f t="shared" si="39"/>
        <v>0</v>
      </c>
      <c r="J57" s="244">
        <f t="shared" si="39"/>
        <v>0</v>
      </c>
      <c r="K57" s="245">
        <f t="shared" si="39"/>
        <v>0</v>
      </c>
      <c r="L57" s="120">
        <f t="shared" si="39"/>
        <v>0</v>
      </c>
      <c r="M57" s="246">
        <f t="shared" si="39"/>
        <v>0</v>
      </c>
      <c r="N57" s="245">
        <f t="shared" si="39"/>
        <v>0</v>
      </c>
      <c r="O57" s="241">
        <f>SUM(O58:O64)</f>
        <v>0</v>
      </c>
      <c r="P57" s="242"/>
      <c r="Q57" s="2"/>
    </row>
    <row r="58" spans="1:17" hidden="1" x14ac:dyDescent="0.25">
      <c r="A58" s="62">
        <v>1141</v>
      </c>
      <c r="B58" s="111" t="s">
        <v>69</v>
      </c>
      <c r="C58" s="112">
        <f t="shared" si="24"/>
        <v>0</v>
      </c>
      <c r="D58" s="238">
        <v>0</v>
      </c>
      <c r="E58" s="239"/>
      <c r="F58" s="388">
        <f t="shared" ref="F58:F65" si="40">D58+E58</f>
        <v>0</v>
      </c>
      <c r="G58" s="240"/>
      <c r="H58" s="239"/>
      <c r="I58" s="367">
        <f t="shared" ref="I58:I65" si="41">G58+H58</f>
        <v>0</v>
      </c>
      <c r="J58" s="238"/>
      <c r="K58" s="239"/>
      <c r="L58" s="388">
        <f t="shared" ref="L58:L65" si="42">J58+K58</f>
        <v>0</v>
      </c>
      <c r="M58" s="240"/>
      <c r="N58" s="239"/>
      <c r="O58" s="367">
        <f t="shared" ref="O58:O65" si="43">M58+N58</f>
        <v>0</v>
      </c>
      <c r="P58" s="242"/>
      <c r="Q58" s="2"/>
    </row>
    <row r="59" spans="1:17" ht="24.75" hidden="1" customHeight="1" x14ac:dyDescent="0.25">
      <c r="A59" s="62">
        <v>1142</v>
      </c>
      <c r="B59" s="111" t="s">
        <v>70</v>
      </c>
      <c r="C59" s="112">
        <f t="shared" si="24"/>
        <v>0</v>
      </c>
      <c r="D59" s="238">
        <v>0</v>
      </c>
      <c r="E59" s="239"/>
      <c r="F59" s="388">
        <f t="shared" si="40"/>
        <v>0</v>
      </c>
      <c r="G59" s="240"/>
      <c r="H59" s="239"/>
      <c r="I59" s="367">
        <f t="shared" si="41"/>
        <v>0</v>
      </c>
      <c r="J59" s="238"/>
      <c r="K59" s="239"/>
      <c r="L59" s="388">
        <f t="shared" si="42"/>
        <v>0</v>
      </c>
      <c r="M59" s="240"/>
      <c r="N59" s="239"/>
      <c r="O59" s="367">
        <f t="shared" si="43"/>
        <v>0</v>
      </c>
      <c r="P59" s="242"/>
      <c r="Q59" s="2"/>
    </row>
    <row r="60" spans="1:17" ht="24" hidden="1" x14ac:dyDescent="0.25">
      <c r="A60" s="62">
        <v>1145</v>
      </c>
      <c r="B60" s="111" t="s">
        <v>71</v>
      </c>
      <c r="C60" s="112">
        <f t="shared" si="24"/>
        <v>0</v>
      </c>
      <c r="D60" s="238">
        <v>0</v>
      </c>
      <c r="E60" s="239"/>
      <c r="F60" s="388">
        <f t="shared" si="40"/>
        <v>0</v>
      </c>
      <c r="G60" s="240"/>
      <c r="H60" s="239"/>
      <c r="I60" s="367">
        <f t="shared" si="41"/>
        <v>0</v>
      </c>
      <c r="J60" s="238"/>
      <c r="K60" s="239"/>
      <c r="L60" s="388">
        <f t="shared" si="42"/>
        <v>0</v>
      </c>
      <c r="M60" s="240"/>
      <c r="N60" s="239"/>
      <c r="O60" s="367">
        <f t="shared" si="43"/>
        <v>0</v>
      </c>
      <c r="P60" s="242"/>
      <c r="Q60" s="2"/>
    </row>
    <row r="61" spans="1:17" ht="27.75" hidden="1" customHeight="1" x14ac:dyDescent="0.25">
      <c r="A61" s="62">
        <v>1146</v>
      </c>
      <c r="B61" s="111" t="s">
        <v>72</v>
      </c>
      <c r="C61" s="112">
        <f t="shared" si="24"/>
        <v>0</v>
      </c>
      <c r="D61" s="238">
        <v>0</v>
      </c>
      <c r="E61" s="239"/>
      <c r="F61" s="388">
        <f t="shared" si="40"/>
        <v>0</v>
      </c>
      <c r="G61" s="240"/>
      <c r="H61" s="239"/>
      <c r="I61" s="367">
        <f t="shared" si="41"/>
        <v>0</v>
      </c>
      <c r="J61" s="238"/>
      <c r="K61" s="239"/>
      <c r="L61" s="388">
        <f t="shared" si="42"/>
        <v>0</v>
      </c>
      <c r="M61" s="240"/>
      <c r="N61" s="239"/>
      <c r="O61" s="367">
        <f t="shared" si="43"/>
        <v>0</v>
      </c>
      <c r="P61" s="242"/>
      <c r="Q61" s="2"/>
    </row>
    <row r="62" spans="1:17" hidden="1" x14ac:dyDescent="0.25">
      <c r="A62" s="62">
        <v>1147</v>
      </c>
      <c r="B62" s="111" t="s">
        <v>73</v>
      </c>
      <c r="C62" s="112">
        <f t="shared" si="24"/>
        <v>0</v>
      </c>
      <c r="D62" s="238">
        <v>0</v>
      </c>
      <c r="E62" s="239"/>
      <c r="F62" s="388">
        <f t="shared" si="40"/>
        <v>0</v>
      </c>
      <c r="G62" s="240"/>
      <c r="H62" s="239"/>
      <c r="I62" s="367">
        <f t="shared" si="41"/>
        <v>0</v>
      </c>
      <c r="J62" s="238"/>
      <c r="K62" s="239"/>
      <c r="L62" s="388">
        <f t="shared" si="42"/>
        <v>0</v>
      </c>
      <c r="M62" s="240"/>
      <c r="N62" s="239"/>
      <c r="O62" s="367">
        <f t="shared" si="43"/>
        <v>0</v>
      </c>
      <c r="P62" s="242"/>
      <c r="Q62" s="2"/>
    </row>
    <row r="63" spans="1:17" hidden="1" x14ac:dyDescent="0.25">
      <c r="A63" s="62">
        <v>1148</v>
      </c>
      <c r="B63" s="111" t="s">
        <v>74</v>
      </c>
      <c r="C63" s="112">
        <f t="shared" si="24"/>
        <v>0</v>
      </c>
      <c r="D63" s="238">
        <v>0</v>
      </c>
      <c r="E63" s="239"/>
      <c r="F63" s="388">
        <f t="shared" si="40"/>
        <v>0</v>
      </c>
      <c r="G63" s="240"/>
      <c r="H63" s="239"/>
      <c r="I63" s="367">
        <f t="shared" si="41"/>
        <v>0</v>
      </c>
      <c r="J63" s="238"/>
      <c r="K63" s="239"/>
      <c r="L63" s="388">
        <f t="shared" si="42"/>
        <v>0</v>
      </c>
      <c r="M63" s="240"/>
      <c r="N63" s="239"/>
      <c r="O63" s="367">
        <f t="shared" si="43"/>
        <v>0</v>
      </c>
      <c r="P63" s="242"/>
      <c r="Q63" s="2"/>
    </row>
    <row r="64" spans="1:17" ht="24" hidden="1" x14ac:dyDescent="0.25">
      <c r="A64" s="62">
        <v>1149</v>
      </c>
      <c r="B64" s="111" t="s">
        <v>75</v>
      </c>
      <c r="C64" s="112">
        <f t="shared" si="24"/>
        <v>0</v>
      </c>
      <c r="D64" s="238">
        <v>0</v>
      </c>
      <c r="E64" s="239"/>
      <c r="F64" s="388">
        <f t="shared" si="40"/>
        <v>0</v>
      </c>
      <c r="G64" s="240"/>
      <c r="H64" s="239"/>
      <c r="I64" s="367">
        <f t="shared" si="41"/>
        <v>0</v>
      </c>
      <c r="J64" s="238"/>
      <c r="K64" s="239"/>
      <c r="L64" s="388">
        <f t="shared" si="42"/>
        <v>0</v>
      </c>
      <c r="M64" s="240"/>
      <c r="N64" s="239"/>
      <c r="O64" s="367">
        <f t="shared" si="43"/>
        <v>0</v>
      </c>
      <c r="P64" s="242"/>
      <c r="Q64" s="2"/>
    </row>
    <row r="65" spans="1:17" ht="24" hidden="1" x14ac:dyDescent="0.25">
      <c r="A65" s="230">
        <v>1150</v>
      </c>
      <c r="B65" s="164" t="s">
        <v>76</v>
      </c>
      <c r="C65" s="176">
        <f t="shared" si="24"/>
        <v>0</v>
      </c>
      <c r="D65" s="177">
        <v>0</v>
      </c>
      <c r="E65" s="178"/>
      <c r="F65" s="392">
        <f t="shared" si="40"/>
        <v>0</v>
      </c>
      <c r="G65" s="247"/>
      <c r="H65" s="178"/>
      <c r="I65" s="358">
        <f t="shared" si="41"/>
        <v>0</v>
      </c>
      <c r="J65" s="177"/>
      <c r="K65" s="178"/>
      <c r="L65" s="392">
        <f t="shared" si="42"/>
        <v>0</v>
      </c>
      <c r="M65" s="247"/>
      <c r="N65" s="178"/>
      <c r="O65" s="358">
        <f t="shared" si="43"/>
        <v>0</v>
      </c>
      <c r="P65" s="236"/>
      <c r="Q65" s="2"/>
    </row>
    <row r="66" spans="1:17" ht="24" hidden="1" x14ac:dyDescent="0.25">
      <c r="A66" s="83">
        <v>1200</v>
      </c>
      <c r="B66" s="226" t="s">
        <v>77</v>
      </c>
      <c r="C66" s="84">
        <f t="shared" si="24"/>
        <v>0</v>
      </c>
      <c r="D66" s="95">
        <f>SUM(D67:D68)</f>
        <v>0</v>
      </c>
      <c r="E66" s="96">
        <f t="shared" ref="E66" si="44">SUM(E67:E68)</f>
        <v>0</v>
      </c>
      <c r="F66" s="97">
        <f>SUM(F67:F68)</f>
        <v>0</v>
      </c>
      <c r="G66" s="227">
        <f t="shared" ref="G66:N66" si="45">SUM(G67:G68)</f>
        <v>0</v>
      </c>
      <c r="H66" s="96">
        <f t="shared" si="45"/>
        <v>0</v>
      </c>
      <c r="I66" s="228">
        <f t="shared" si="45"/>
        <v>0</v>
      </c>
      <c r="J66" s="95">
        <f t="shared" si="45"/>
        <v>0</v>
      </c>
      <c r="K66" s="96">
        <f t="shared" si="45"/>
        <v>0</v>
      </c>
      <c r="L66" s="97">
        <f t="shared" si="45"/>
        <v>0</v>
      </c>
      <c r="M66" s="227">
        <f t="shared" si="45"/>
        <v>0</v>
      </c>
      <c r="N66" s="96">
        <f t="shared" si="45"/>
        <v>0</v>
      </c>
      <c r="O66" s="228">
        <f>SUM(O67:O68)</f>
        <v>0</v>
      </c>
      <c r="P66" s="249"/>
      <c r="Q66" s="2"/>
    </row>
    <row r="67" spans="1:17" ht="24" hidden="1" x14ac:dyDescent="0.25">
      <c r="A67" s="353">
        <v>1210</v>
      </c>
      <c r="B67" s="99" t="s">
        <v>78</v>
      </c>
      <c r="C67" s="100">
        <f t="shared" si="24"/>
        <v>0</v>
      </c>
      <c r="D67" s="152">
        <v>0</v>
      </c>
      <c r="E67" s="150"/>
      <c r="F67" s="387">
        <f>D67+E67</f>
        <v>0</v>
      </c>
      <c r="G67" s="149"/>
      <c r="H67" s="150"/>
      <c r="I67" s="390">
        <f>G67+H67</f>
        <v>0</v>
      </c>
      <c r="J67" s="152"/>
      <c r="K67" s="150"/>
      <c r="L67" s="387">
        <f>J67+K67</f>
        <v>0</v>
      </c>
      <c r="M67" s="149"/>
      <c r="N67" s="150"/>
      <c r="O67" s="390">
        <f>M67+N67</f>
        <v>0</v>
      </c>
      <c r="P67" s="237"/>
      <c r="Q67" s="2"/>
    </row>
    <row r="68" spans="1:17" ht="24" hidden="1" x14ac:dyDescent="0.25">
      <c r="A68" s="243">
        <v>1220</v>
      </c>
      <c r="B68" s="111" t="s">
        <v>79</v>
      </c>
      <c r="C68" s="112">
        <f t="shared" si="24"/>
        <v>0</v>
      </c>
      <c r="D68" s="244">
        <f>SUM(D69:D73)</f>
        <v>0</v>
      </c>
      <c r="E68" s="245">
        <f t="shared" ref="E68" si="46">SUM(E69:E73)</f>
        <v>0</v>
      </c>
      <c r="F68" s="120">
        <f>SUM(F69:F73)</f>
        <v>0</v>
      </c>
      <c r="G68" s="246">
        <f t="shared" ref="G68:O68" si="47">SUM(G69:G73)</f>
        <v>0</v>
      </c>
      <c r="H68" s="245">
        <f t="shared" si="47"/>
        <v>0</v>
      </c>
      <c r="I68" s="241">
        <f t="shared" si="47"/>
        <v>0</v>
      </c>
      <c r="J68" s="244">
        <f t="shared" si="47"/>
        <v>0</v>
      </c>
      <c r="K68" s="245">
        <f t="shared" si="47"/>
        <v>0</v>
      </c>
      <c r="L68" s="120">
        <f t="shared" si="47"/>
        <v>0</v>
      </c>
      <c r="M68" s="246">
        <f t="shared" si="47"/>
        <v>0</v>
      </c>
      <c r="N68" s="245">
        <f t="shared" si="47"/>
        <v>0</v>
      </c>
      <c r="O68" s="241">
        <f t="shared" si="47"/>
        <v>0</v>
      </c>
      <c r="P68" s="242"/>
      <c r="Q68" s="2"/>
    </row>
    <row r="69" spans="1:17" ht="36" hidden="1" x14ac:dyDescent="0.25">
      <c r="A69" s="62">
        <v>1221</v>
      </c>
      <c r="B69" s="111" t="s">
        <v>80</v>
      </c>
      <c r="C69" s="112">
        <f t="shared" si="24"/>
        <v>0</v>
      </c>
      <c r="D69" s="238">
        <v>0</v>
      </c>
      <c r="E69" s="239"/>
      <c r="F69" s="388">
        <f t="shared" ref="F69:F73" si="48">D69+E69</f>
        <v>0</v>
      </c>
      <c r="G69" s="240"/>
      <c r="H69" s="239"/>
      <c r="I69" s="367">
        <f t="shared" ref="I69:I73" si="49">G69+H69</f>
        <v>0</v>
      </c>
      <c r="J69" s="238"/>
      <c r="K69" s="239"/>
      <c r="L69" s="388">
        <f t="shared" ref="L69:L73" si="50">J69+K69</f>
        <v>0</v>
      </c>
      <c r="M69" s="240"/>
      <c r="N69" s="239"/>
      <c r="O69" s="367">
        <f t="shared" ref="O69:O73" si="51">M69+N69</f>
        <v>0</v>
      </c>
      <c r="P69" s="242"/>
      <c r="Q69" s="2"/>
    </row>
    <row r="70" spans="1:17" hidden="1" x14ac:dyDescent="0.25">
      <c r="A70" s="62">
        <v>1223</v>
      </c>
      <c r="B70" s="111" t="s">
        <v>81</v>
      </c>
      <c r="C70" s="112">
        <f t="shared" si="24"/>
        <v>0</v>
      </c>
      <c r="D70" s="238">
        <v>0</v>
      </c>
      <c r="E70" s="239"/>
      <c r="F70" s="388">
        <f t="shared" si="48"/>
        <v>0</v>
      </c>
      <c r="G70" s="240"/>
      <c r="H70" s="239"/>
      <c r="I70" s="367">
        <f t="shared" si="49"/>
        <v>0</v>
      </c>
      <c r="J70" s="238"/>
      <c r="K70" s="239"/>
      <c r="L70" s="388">
        <f t="shared" si="50"/>
        <v>0</v>
      </c>
      <c r="M70" s="240"/>
      <c r="N70" s="239"/>
      <c r="O70" s="367">
        <f t="shared" si="51"/>
        <v>0</v>
      </c>
      <c r="P70" s="242"/>
      <c r="Q70" s="2"/>
    </row>
    <row r="71" spans="1:17" hidden="1" x14ac:dyDescent="0.25">
      <c r="A71" s="62">
        <v>1225</v>
      </c>
      <c r="B71" s="111" t="s">
        <v>82</v>
      </c>
      <c r="C71" s="112">
        <f t="shared" si="24"/>
        <v>0</v>
      </c>
      <c r="D71" s="238">
        <v>0</v>
      </c>
      <c r="E71" s="239"/>
      <c r="F71" s="388">
        <f t="shared" si="48"/>
        <v>0</v>
      </c>
      <c r="G71" s="240"/>
      <c r="H71" s="239"/>
      <c r="I71" s="367">
        <f t="shared" si="49"/>
        <v>0</v>
      </c>
      <c r="J71" s="238"/>
      <c r="K71" s="239"/>
      <c r="L71" s="388">
        <f t="shared" si="50"/>
        <v>0</v>
      </c>
      <c r="M71" s="240"/>
      <c r="N71" s="239"/>
      <c r="O71" s="367">
        <f t="shared" si="51"/>
        <v>0</v>
      </c>
      <c r="P71" s="242"/>
      <c r="Q71" s="2"/>
    </row>
    <row r="72" spans="1:17" ht="24" hidden="1" x14ac:dyDescent="0.25">
      <c r="A72" s="62">
        <v>1227</v>
      </c>
      <c r="B72" s="111" t="s">
        <v>83</v>
      </c>
      <c r="C72" s="112">
        <f t="shared" si="24"/>
        <v>0</v>
      </c>
      <c r="D72" s="238">
        <v>0</v>
      </c>
      <c r="E72" s="239"/>
      <c r="F72" s="388">
        <f t="shared" si="48"/>
        <v>0</v>
      </c>
      <c r="G72" s="240"/>
      <c r="H72" s="239"/>
      <c r="I72" s="367">
        <f t="shared" si="49"/>
        <v>0</v>
      </c>
      <c r="J72" s="238"/>
      <c r="K72" s="239"/>
      <c r="L72" s="388">
        <f t="shared" si="50"/>
        <v>0</v>
      </c>
      <c r="M72" s="240"/>
      <c r="N72" s="239"/>
      <c r="O72" s="367">
        <f t="shared" si="51"/>
        <v>0</v>
      </c>
      <c r="P72" s="242"/>
      <c r="Q72" s="2"/>
    </row>
    <row r="73" spans="1:17" ht="36" hidden="1" x14ac:dyDescent="0.25">
      <c r="A73" s="62">
        <v>1228</v>
      </c>
      <c r="B73" s="111" t="s">
        <v>84</v>
      </c>
      <c r="C73" s="112">
        <f t="shared" si="24"/>
        <v>0</v>
      </c>
      <c r="D73" s="238">
        <v>0</v>
      </c>
      <c r="E73" s="239"/>
      <c r="F73" s="388">
        <f t="shared" si="48"/>
        <v>0</v>
      </c>
      <c r="G73" s="240"/>
      <c r="H73" s="239"/>
      <c r="I73" s="367">
        <f t="shared" si="49"/>
        <v>0</v>
      </c>
      <c r="J73" s="238"/>
      <c r="K73" s="239"/>
      <c r="L73" s="388">
        <f t="shared" si="50"/>
        <v>0</v>
      </c>
      <c r="M73" s="240"/>
      <c r="N73" s="239"/>
      <c r="O73" s="367">
        <f t="shared" si="51"/>
        <v>0</v>
      </c>
      <c r="P73" s="242"/>
      <c r="Q73" s="2"/>
    </row>
    <row r="74" spans="1:17" x14ac:dyDescent="0.25">
      <c r="A74" s="218">
        <v>2000</v>
      </c>
      <c r="B74" s="218" t="s">
        <v>85</v>
      </c>
      <c r="C74" s="219">
        <f t="shared" si="24"/>
        <v>61181</v>
      </c>
      <c r="D74" s="220">
        <f>SUM(D75,D82,D129,D163,D164,D171)</f>
        <v>61181</v>
      </c>
      <c r="E74" s="224">
        <f t="shared" ref="E74" si="52">SUM(E75,E82,E129,E163,E164,E171)</f>
        <v>0</v>
      </c>
      <c r="F74" s="365">
        <f>SUM(F75,F82,F129,F163,F164,F171)</f>
        <v>61181</v>
      </c>
      <c r="G74" s="223">
        <f t="shared" ref="G74:O74" si="53">SUM(G75,G82,G129,G163,G164,G171)</f>
        <v>0</v>
      </c>
      <c r="H74" s="224">
        <f t="shared" si="53"/>
        <v>0</v>
      </c>
      <c r="I74" s="365">
        <f t="shared" si="53"/>
        <v>0</v>
      </c>
      <c r="J74" s="220">
        <f t="shared" si="53"/>
        <v>0</v>
      </c>
      <c r="K74" s="221">
        <f t="shared" si="53"/>
        <v>0</v>
      </c>
      <c r="L74" s="222">
        <f t="shared" si="53"/>
        <v>0</v>
      </c>
      <c r="M74" s="223">
        <f t="shared" si="53"/>
        <v>0</v>
      </c>
      <c r="N74" s="221">
        <f t="shared" si="53"/>
        <v>0</v>
      </c>
      <c r="O74" s="224">
        <f t="shared" si="53"/>
        <v>0</v>
      </c>
      <c r="P74" s="225"/>
      <c r="Q74" s="2"/>
    </row>
    <row r="75" spans="1:17" ht="24" hidden="1" x14ac:dyDescent="0.25">
      <c r="A75" s="83">
        <v>2100</v>
      </c>
      <c r="B75" s="226" t="s">
        <v>86</v>
      </c>
      <c r="C75" s="84">
        <f t="shared" si="24"/>
        <v>0</v>
      </c>
      <c r="D75" s="95">
        <f>SUM(D76,D79)</f>
        <v>0</v>
      </c>
      <c r="E75" s="96">
        <f t="shared" ref="E75" si="54">SUM(E76,E79)</f>
        <v>0</v>
      </c>
      <c r="F75" s="97">
        <f>SUM(F76,F79)</f>
        <v>0</v>
      </c>
      <c r="G75" s="227">
        <f t="shared" ref="G75:O75" si="55">SUM(G76,G79)</f>
        <v>0</v>
      </c>
      <c r="H75" s="96">
        <f t="shared" si="55"/>
        <v>0</v>
      </c>
      <c r="I75" s="228">
        <f t="shared" si="55"/>
        <v>0</v>
      </c>
      <c r="J75" s="95">
        <f t="shared" si="55"/>
        <v>0</v>
      </c>
      <c r="K75" s="96">
        <f t="shared" si="55"/>
        <v>0</v>
      </c>
      <c r="L75" s="97">
        <f t="shared" si="55"/>
        <v>0</v>
      </c>
      <c r="M75" s="227">
        <f t="shared" si="55"/>
        <v>0</v>
      </c>
      <c r="N75" s="96">
        <f t="shared" si="55"/>
        <v>0</v>
      </c>
      <c r="O75" s="228">
        <f t="shared" si="55"/>
        <v>0</v>
      </c>
      <c r="P75" s="249"/>
      <c r="Q75" s="2"/>
    </row>
    <row r="76" spans="1:17" ht="24" hidden="1" x14ac:dyDescent="0.25">
      <c r="A76" s="353">
        <v>2110</v>
      </c>
      <c r="B76" s="99" t="s">
        <v>87</v>
      </c>
      <c r="C76" s="100">
        <f t="shared" si="24"/>
        <v>0</v>
      </c>
      <c r="D76" s="251">
        <f>SUM(D77:D78)</f>
        <v>0</v>
      </c>
      <c r="E76" s="252">
        <f t="shared" ref="E76" si="56">SUM(E77:E78)</f>
        <v>0</v>
      </c>
      <c r="F76" s="108">
        <f>SUM(F77:F78)</f>
        <v>0</v>
      </c>
      <c r="G76" s="253">
        <f t="shared" ref="G76:O76" si="57">SUM(G77:G78)</f>
        <v>0</v>
      </c>
      <c r="H76" s="252">
        <f t="shared" si="57"/>
        <v>0</v>
      </c>
      <c r="I76" s="151">
        <f t="shared" si="57"/>
        <v>0</v>
      </c>
      <c r="J76" s="251">
        <f t="shared" si="57"/>
        <v>0</v>
      </c>
      <c r="K76" s="252">
        <f t="shared" si="57"/>
        <v>0</v>
      </c>
      <c r="L76" s="108">
        <f t="shared" si="57"/>
        <v>0</v>
      </c>
      <c r="M76" s="253">
        <f t="shared" si="57"/>
        <v>0</v>
      </c>
      <c r="N76" s="252">
        <f t="shared" si="57"/>
        <v>0</v>
      </c>
      <c r="O76" s="151">
        <f t="shared" si="57"/>
        <v>0</v>
      </c>
      <c r="P76" s="237"/>
      <c r="Q76" s="2"/>
    </row>
    <row r="77" spans="1:17" hidden="1" x14ac:dyDescent="0.25">
      <c r="A77" s="62">
        <v>2111</v>
      </c>
      <c r="B77" s="111" t="s">
        <v>88</v>
      </c>
      <c r="C77" s="112">
        <f t="shared" si="24"/>
        <v>0</v>
      </c>
      <c r="D77" s="238">
        <v>0</v>
      </c>
      <c r="E77" s="239"/>
      <c r="F77" s="388">
        <f t="shared" ref="F77:F78" si="58">D77+E77</f>
        <v>0</v>
      </c>
      <c r="G77" s="240"/>
      <c r="H77" s="239"/>
      <c r="I77" s="367">
        <f t="shared" ref="I77:I78" si="59">G77+H77</f>
        <v>0</v>
      </c>
      <c r="J77" s="238"/>
      <c r="K77" s="239"/>
      <c r="L77" s="388">
        <f t="shared" ref="L77:L78" si="60">J77+K77</f>
        <v>0</v>
      </c>
      <c r="M77" s="240"/>
      <c r="N77" s="239"/>
      <c r="O77" s="367">
        <f t="shared" ref="O77:O78" si="61">M77+N77</f>
        <v>0</v>
      </c>
      <c r="P77" s="242"/>
      <c r="Q77" s="2"/>
    </row>
    <row r="78" spans="1:17" hidden="1" x14ac:dyDescent="0.25">
      <c r="A78" s="62">
        <v>2112</v>
      </c>
      <c r="B78" s="111" t="s">
        <v>89</v>
      </c>
      <c r="C78" s="112">
        <f t="shared" si="24"/>
        <v>0</v>
      </c>
      <c r="D78" s="238">
        <v>0</v>
      </c>
      <c r="E78" s="239"/>
      <c r="F78" s="388">
        <f t="shared" si="58"/>
        <v>0</v>
      </c>
      <c r="G78" s="240"/>
      <c r="H78" s="239"/>
      <c r="I78" s="367">
        <f t="shared" si="59"/>
        <v>0</v>
      </c>
      <c r="J78" s="238"/>
      <c r="K78" s="239"/>
      <c r="L78" s="388">
        <f t="shared" si="60"/>
        <v>0</v>
      </c>
      <c r="M78" s="240"/>
      <c r="N78" s="239"/>
      <c r="O78" s="367">
        <f t="shared" si="61"/>
        <v>0</v>
      </c>
      <c r="P78" s="242"/>
      <c r="Q78" s="2"/>
    </row>
    <row r="79" spans="1:17" ht="24" hidden="1" x14ac:dyDescent="0.25">
      <c r="A79" s="243">
        <v>2120</v>
      </c>
      <c r="B79" s="111" t="s">
        <v>90</v>
      </c>
      <c r="C79" s="112">
        <f t="shared" si="24"/>
        <v>0</v>
      </c>
      <c r="D79" s="244">
        <f>SUM(D80:D81)</f>
        <v>0</v>
      </c>
      <c r="E79" s="245">
        <f t="shared" ref="E79" si="62">SUM(E80:E81)</f>
        <v>0</v>
      </c>
      <c r="F79" s="120">
        <f>SUM(F80:F81)</f>
        <v>0</v>
      </c>
      <c r="G79" s="246">
        <f t="shared" ref="G79:O79" si="63">SUM(G80:G81)</f>
        <v>0</v>
      </c>
      <c r="H79" s="245">
        <f t="shared" si="63"/>
        <v>0</v>
      </c>
      <c r="I79" s="241">
        <f t="shared" si="63"/>
        <v>0</v>
      </c>
      <c r="J79" s="244">
        <f t="shared" si="63"/>
        <v>0</v>
      </c>
      <c r="K79" s="245">
        <f t="shared" si="63"/>
        <v>0</v>
      </c>
      <c r="L79" s="120">
        <f t="shared" si="63"/>
        <v>0</v>
      </c>
      <c r="M79" s="246">
        <f t="shared" si="63"/>
        <v>0</v>
      </c>
      <c r="N79" s="245">
        <f t="shared" si="63"/>
        <v>0</v>
      </c>
      <c r="O79" s="241">
        <f t="shared" si="63"/>
        <v>0</v>
      </c>
      <c r="P79" s="242"/>
      <c r="Q79" s="2"/>
    </row>
    <row r="80" spans="1:17" hidden="1" x14ac:dyDescent="0.25">
      <c r="A80" s="62">
        <v>2121</v>
      </c>
      <c r="B80" s="111" t="s">
        <v>88</v>
      </c>
      <c r="C80" s="112">
        <f t="shared" si="24"/>
        <v>0</v>
      </c>
      <c r="D80" s="238">
        <v>0</v>
      </c>
      <c r="E80" s="239"/>
      <c r="F80" s="388">
        <f t="shared" ref="F80:F81" si="64">D80+E80</f>
        <v>0</v>
      </c>
      <c r="G80" s="240"/>
      <c r="H80" s="239"/>
      <c r="I80" s="367">
        <f t="shared" ref="I80:I81" si="65">G80+H80</f>
        <v>0</v>
      </c>
      <c r="J80" s="238"/>
      <c r="K80" s="239"/>
      <c r="L80" s="388">
        <f t="shared" ref="L80:L81" si="66">J80+K80</f>
        <v>0</v>
      </c>
      <c r="M80" s="240"/>
      <c r="N80" s="239"/>
      <c r="O80" s="367">
        <f t="shared" ref="O80:O81" si="67">M80+N80</f>
        <v>0</v>
      </c>
      <c r="P80" s="242"/>
      <c r="Q80" s="2"/>
    </row>
    <row r="81" spans="1:17" hidden="1" x14ac:dyDescent="0.25">
      <c r="A81" s="62">
        <v>2122</v>
      </c>
      <c r="B81" s="111" t="s">
        <v>89</v>
      </c>
      <c r="C81" s="112">
        <f t="shared" si="24"/>
        <v>0</v>
      </c>
      <c r="D81" s="238">
        <v>0</v>
      </c>
      <c r="E81" s="239"/>
      <c r="F81" s="388">
        <f t="shared" si="64"/>
        <v>0</v>
      </c>
      <c r="G81" s="240"/>
      <c r="H81" s="239"/>
      <c r="I81" s="367">
        <f t="shared" si="65"/>
        <v>0</v>
      </c>
      <c r="J81" s="238"/>
      <c r="K81" s="239"/>
      <c r="L81" s="388">
        <f t="shared" si="66"/>
        <v>0</v>
      </c>
      <c r="M81" s="240"/>
      <c r="N81" s="239"/>
      <c r="O81" s="367">
        <f t="shared" si="67"/>
        <v>0</v>
      </c>
      <c r="P81" s="242"/>
      <c r="Q81" s="2"/>
    </row>
    <row r="82" spans="1:17" x14ac:dyDescent="0.25">
      <c r="A82" s="83">
        <v>2200</v>
      </c>
      <c r="B82" s="226" t="s">
        <v>91</v>
      </c>
      <c r="C82" s="84">
        <f t="shared" si="24"/>
        <v>61181</v>
      </c>
      <c r="D82" s="95">
        <f>SUM(D83,D88,D94,D102,D111,D115,D121,D127)</f>
        <v>61181</v>
      </c>
      <c r="E82" s="228">
        <f t="shared" ref="E82" si="68">SUM(E83,E88,E94,E102,E111,E115,E121,E127)</f>
        <v>0</v>
      </c>
      <c r="F82" s="366">
        <f>SUM(F83,F88,F94,F102,F111,F115,F121,F127)</f>
        <v>61181</v>
      </c>
      <c r="G82" s="227">
        <f t="shared" ref="G82:O82" si="69">SUM(G83,G88,G94,G102,G111,G115,G121,G127)</f>
        <v>0</v>
      </c>
      <c r="H82" s="228">
        <f t="shared" si="69"/>
        <v>0</v>
      </c>
      <c r="I82" s="366">
        <f t="shared" si="69"/>
        <v>0</v>
      </c>
      <c r="J82" s="95">
        <f t="shared" si="69"/>
        <v>0</v>
      </c>
      <c r="K82" s="96">
        <f t="shared" si="69"/>
        <v>0</v>
      </c>
      <c r="L82" s="97">
        <f t="shared" si="69"/>
        <v>0</v>
      </c>
      <c r="M82" s="227">
        <f t="shared" si="69"/>
        <v>0</v>
      </c>
      <c r="N82" s="96">
        <f t="shared" si="69"/>
        <v>0</v>
      </c>
      <c r="O82" s="228">
        <f t="shared" si="69"/>
        <v>0</v>
      </c>
      <c r="P82" s="254"/>
      <c r="Q82" s="2"/>
    </row>
    <row r="83" spans="1:17" hidden="1" x14ac:dyDescent="0.25">
      <c r="A83" s="230">
        <v>2210</v>
      </c>
      <c r="B83" s="164" t="s">
        <v>92</v>
      </c>
      <c r="C83" s="176">
        <f t="shared" si="24"/>
        <v>0</v>
      </c>
      <c r="D83" s="231">
        <f>SUM(D84:D87)</f>
        <v>0</v>
      </c>
      <c r="E83" s="232">
        <f t="shared" ref="E83" si="70">SUM(E84:E87)</f>
        <v>0</v>
      </c>
      <c r="F83" s="233">
        <f>SUM(F84:F87)</f>
        <v>0</v>
      </c>
      <c r="G83" s="234">
        <f t="shared" ref="G83:O83" si="71">SUM(G84:G87)</f>
        <v>0</v>
      </c>
      <c r="H83" s="232">
        <f t="shared" si="71"/>
        <v>0</v>
      </c>
      <c r="I83" s="235">
        <f t="shared" si="71"/>
        <v>0</v>
      </c>
      <c r="J83" s="231">
        <f t="shared" si="71"/>
        <v>0</v>
      </c>
      <c r="K83" s="232">
        <f t="shared" si="71"/>
        <v>0</v>
      </c>
      <c r="L83" s="233">
        <f t="shared" si="71"/>
        <v>0</v>
      </c>
      <c r="M83" s="234">
        <f t="shared" si="71"/>
        <v>0</v>
      </c>
      <c r="N83" s="232">
        <f t="shared" si="71"/>
        <v>0</v>
      </c>
      <c r="O83" s="235">
        <f t="shared" si="71"/>
        <v>0</v>
      </c>
      <c r="P83" s="236"/>
      <c r="Q83" s="2"/>
    </row>
    <row r="84" spans="1:17" hidden="1" x14ac:dyDescent="0.25">
      <c r="A84" s="53">
        <v>2211</v>
      </c>
      <c r="B84" s="99" t="s">
        <v>93</v>
      </c>
      <c r="C84" s="100">
        <f t="shared" si="24"/>
        <v>0</v>
      </c>
      <c r="D84" s="152">
        <v>0</v>
      </c>
      <c r="E84" s="150"/>
      <c r="F84" s="387">
        <f t="shared" ref="F84:F87" si="72">D84+E84</f>
        <v>0</v>
      </c>
      <c r="G84" s="149"/>
      <c r="H84" s="150"/>
      <c r="I84" s="390">
        <f t="shared" ref="I84:I87" si="73">G84+H84</f>
        <v>0</v>
      </c>
      <c r="J84" s="152"/>
      <c r="K84" s="150"/>
      <c r="L84" s="387">
        <f t="shared" ref="L84:L87" si="74">J84+K84</f>
        <v>0</v>
      </c>
      <c r="M84" s="149"/>
      <c r="N84" s="150"/>
      <c r="O84" s="390">
        <f t="shared" ref="O84:O87" si="75">M84+N84</f>
        <v>0</v>
      </c>
      <c r="P84" s="237"/>
      <c r="Q84" s="2"/>
    </row>
    <row r="85" spans="1:17" ht="36" hidden="1" x14ac:dyDescent="0.25">
      <c r="A85" s="62">
        <v>2212</v>
      </c>
      <c r="B85" s="111" t="s">
        <v>94</v>
      </c>
      <c r="C85" s="112">
        <f t="shared" si="24"/>
        <v>0</v>
      </c>
      <c r="D85" s="238">
        <v>0</v>
      </c>
      <c r="E85" s="239"/>
      <c r="F85" s="388">
        <f t="shared" si="72"/>
        <v>0</v>
      </c>
      <c r="G85" s="240"/>
      <c r="H85" s="239"/>
      <c r="I85" s="367">
        <f t="shared" si="73"/>
        <v>0</v>
      </c>
      <c r="J85" s="238"/>
      <c r="K85" s="239"/>
      <c r="L85" s="388">
        <f t="shared" si="74"/>
        <v>0</v>
      </c>
      <c r="M85" s="240"/>
      <c r="N85" s="239"/>
      <c r="O85" s="367">
        <f t="shared" si="75"/>
        <v>0</v>
      </c>
      <c r="P85" s="242"/>
      <c r="Q85" s="2"/>
    </row>
    <row r="86" spans="1:17" ht="24" hidden="1" x14ac:dyDescent="0.25">
      <c r="A86" s="62">
        <v>2214</v>
      </c>
      <c r="B86" s="111" t="s">
        <v>95</v>
      </c>
      <c r="C86" s="112">
        <f t="shared" si="24"/>
        <v>0</v>
      </c>
      <c r="D86" s="238">
        <v>0</v>
      </c>
      <c r="E86" s="239"/>
      <c r="F86" s="388">
        <f t="shared" si="72"/>
        <v>0</v>
      </c>
      <c r="G86" s="240"/>
      <c r="H86" s="239"/>
      <c r="I86" s="367">
        <f t="shared" si="73"/>
        <v>0</v>
      </c>
      <c r="J86" s="238"/>
      <c r="K86" s="239"/>
      <c r="L86" s="388">
        <f t="shared" si="74"/>
        <v>0</v>
      </c>
      <c r="M86" s="240"/>
      <c r="N86" s="239"/>
      <c r="O86" s="367">
        <f t="shared" si="75"/>
        <v>0</v>
      </c>
      <c r="P86" s="242"/>
      <c r="Q86" s="2"/>
    </row>
    <row r="87" spans="1:17" hidden="1" x14ac:dyDescent="0.25">
      <c r="A87" s="62">
        <v>2219</v>
      </c>
      <c r="B87" s="111" t="s">
        <v>96</v>
      </c>
      <c r="C87" s="112">
        <f t="shared" si="24"/>
        <v>0</v>
      </c>
      <c r="D87" s="238">
        <v>0</v>
      </c>
      <c r="E87" s="239"/>
      <c r="F87" s="388">
        <f t="shared" si="72"/>
        <v>0</v>
      </c>
      <c r="G87" s="240"/>
      <c r="H87" s="239"/>
      <c r="I87" s="367">
        <f t="shared" si="73"/>
        <v>0</v>
      </c>
      <c r="J87" s="238"/>
      <c r="K87" s="239"/>
      <c r="L87" s="388">
        <f t="shared" si="74"/>
        <v>0</v>
      </c>
      <c r="M87" s="240"/>
      <c r="N87" s="239"/>
      <c r="O87" s="367">
        <f t="shared" si="75"/>
        <v>0</v>
      </c>
      <c r="P87" s="242"/>
      <c r="Q87" s="2"/>
    </row>
    <row r="88" spans="1:17" hidden="1" x14ac:dyDescent="0.25">
      <c r="A88" s="243">
        <v>2220</v>
      </c>
      <c r="B88" s="111" t="s">
        <v>97</v>
      </c>
      <c r="C88" s="112">
        <f t="shared" si="24"/>
        <v>0</v>
      </c>
      <c r="D88" s="244">
        <f>SUM(D89:D93)</f>
        <v>0</v>
      </c>
      <c r="E88" s="245">
        <f t="shared" ref="E88" si="76">SUM(E89:E93)</f>
        <v>0</v>
      </c>
      <c r="F88" s="120">
        <f>SUM(F89:F93)</f>
        <v>0</v>
      </c>
      <c r="G88" s="246">
        <f t="shared" ref="G88:O88" si="77">SUM(G89:G93)</f>
        <v>0</v>
      </c>
      <c r="H88" s="245">
        <f t="shared" si="77"/>
        <v>0</v>
      </c>
      <c r="I88" s="241">
        <f t="shared" si="77"/>
        <v>0</v>
      </c>
      <c r="J88" s="244">
        <f t="shared" si="77"/>
        <v>0</v>
      </c>
      <c r="K88" s="245">
        <f t="shared" si="77"/>
        <v>0</v>
      </c>
      <c r="L88" s="120">
        <f t="shared" si="77"/>
        <v>0</v>
      </c>
      <c r="M88" s="246">
        <f t="shared" si="77"/>
        <v>0</v>
      </c>
      <c r="N88" s="245">
        <f t="shared" si="77"/>
        <v>0</v>
      </c>
      <c r="O88" s="241">
        <f t="shared" si="77"/>
        <v>0</v>
      </c>
      <c r="P88" s="242"/>
      <c r="Q88" s="2"/>
    </row>
    <row r="89" spans="1:17" hidden="1" x14ac:dyDescent="0.25">
      <c r="A89" s="62">
        <v>2221</v>
      </c>
      <c r="B89" s="111" t="s">
        <v>98</v>
      </c>
      <c r="C89" s="112">
        <f t="shared" si="24"/>
        <v>0</v>
      </c>
      <c r="D89" s="238">
        <v>0</v>
      </c>
      <c r="E89" s="239"/>
      <c r="F89" s="388">
        <f t="shared" ref="F89:F93" si="78">D89+E89</f>
        <v>0</v>
      </c>
      <c r="G89" s="240"/>
      <c r="H89" s="239"/>
      <c r="I89" s="367">
        <f t="shared" ref="I89:I93" si="79">G89+H89</f>
        <v>0</v>
      </c>
      <c r="J89" s="238"/>
      <c r="K89" s="239"/>
      <c r="L89" s="388">
        <f t="shared" ref="L89:L93" si="80">J89+K89</f>
        <v>0</v>
      </c>
      <c r="M89" s="240"/>
      <c r="N89" s="239"/>
      <c r="O89" s="367">
        <f t="shared" ref="O89:O93" si="81">M89+N89</f>
        <v>0</v>
      </c>
      <c r="P89" s="242"/>
      <c r="Q89" s="2"/>
    </row>
    <row r="90" spans="1:17" hidden="1" x14ac:dyDescent="0.25">
      <c r="A90" s="62">
        <v>2222</v>
      </c>
      <c r="B90" s="111" t="s">
        <v>99</v>
      </c>
      <c r="C90" s="112">
        <f t="shared" si="24"/>
        <v>0</v>
      </c>
      <c r="D90" s="238">
        <v>0</v>
      </c>
      <c r="E90" s="239"/>
      <c r="F90" s="388">
        <f t="shared" si="78"/>
        <v>0</v>
      </c>
      <c r="G90" s="240"/>
      <c r="H90" s="239"/>
      <c r="I90" s="367">
        <f t="shared" si="79"/>
        <v>0</v>
      </c>
      <c r="J90" s="238"/>
      <c r="K90" s="239"/>
      <c r="L90" s="388">
        <f t="shared" si="80"/>
        <v>0</v>
      </c>
      <c r="M90" s="240"/>
      <c r="N90" s="239"/>
      <c r="O90" s="367">
        <f t="shared" si="81"/>
        <v>0</v>
      </c>
      <c r="P90" s="242"/>
      <c r="Q90" s="2"/>
    </row>
    <row r="91" spans="1:17" hidden="1" x14ac:dyDescent="0.25">
      <c r="A91" s="62">
        <v>2223</v>
      </c>
      <c r="B91" s="111" t="s">
        <v>100</v>
      </c>
      <c r="C91" s="112">
        <f t="shared" si="24"/>
        <v>0</v>
      </c>
      <c r="D91" s="238">
        <v>0</v>
      </c>
      <c r="E91" s="239"/>
      <c r="F91" s="388">
        <f t="shared" si="78"/>
        <v>0</v>
      </c>
      <c r="G91" s="240"/>
      <c r="H91" s="239"/>
      <c r="I91" s="367">
        <f t="shared" si="79"/>
        <v>0</v>
      </c>
      <c r="J91" s="238"/>
      <c r="K91" s="239"/>
      <c r="L91" s="388">
        <f t="shared" si="80"/>
        <v>0</v>
      </c>
      <c r="M91" s="240"/>
      <c r="N91" s="239"/>
      <c r="O91" s="367">
        <f t="shared" si="81"/>
        <v>0</v>
      </c>
      <c r="P91" s="242"/>
      <c r="Q91" s="2"/>
    </row>
    <row r="92" spans="1:17" ht="36" hidden="1" x14ac:dyDescent="0.25">
      <c r="A92" s="62">
        <v>2224</v>
      </c>
      <c r="B92" s="111" t="s">
        <v>101</v>
      </c>
      <c r="C92" s="112">
        <f t="shared" si="24"/>
        <v>0</v>
      </c>
      <c r="D92" s="238">
        <v>0</v>
      </c>
      <c r="E92" s="239"/>
      <c r="F92" s="388">
        <f t="shared" si="78"/>
        <v>0</v>
      </c>
      <c r="G92" s="240"/>
      <c r="H92" s="239"/>
      <c r="I92" s="367">
        <f t="shared" si="79"/>
        <v>0</v>
      </c>
      <c r="J92" s="238"/>
      <c r="K92" s="239"/>
      <c r="L92" s="388">
        <f t="shared" si="80"/>
        <v>0</v>
      </c>
      <c r="M92" s="240"/>
      <c r="N92" s="239"/>
      <c r="O92" s="367">
        <f t="shared" si="81"/>
        <v>0</v>
      </c>
      <c r="P92" s="242"/>
      <c r="Q92" s="2"/>
    </row>
    <row r="93" spans="1:17" ht="24" hidden="1" x14ac:dyDescent="0.25">
      <c r="A93" s="62">
        <v>2229</v>
      </c>
      <c r="B93" s="111" t="s">
        <v>102</v>
      </c>
      <c r="C93" s="112">
        <f t="shared" si="24"/>
        <v>0</v>
      </c>
      <c r="D93" s="238">
        <v>0</v>
      </c>
      <c r="E93" s="239"/>
      <c r="F93" s="388">
        <f t="shared" si="78"/>
        <v>0</v>
      </c>
      <c r="G93" s="240"/>
      <c r="H93" s="239"/>
      <c r="I93" s="367">
        <f t="shared" si="79"/>
        <v>0</v>
      </c>
      <c r="J93" s="238"/>
      <c r="K93" s="239"/>
      <c r="L93" s="388">
        <f t="shared" si="80"/>
        <v>0</v>
      </c>
      <c r="M93" s="240"/>
      <c r="N93" s="239"/>
      <c r="O93" s="367">
        <f t="shared" si="81"/>
        <v>0</v>
      </c>
      <c r="P93" s="242"/>
      <c r="Q93" s="2"/>
    </row>
    <row r="94" spans="1:17" ht="24" hidden="1" x14ac:dyDescent="0.25">
      <c r="A94" s="243">
        <v>2230</v>
      </c>
      <c r="B94" s="111" t="s">
        <v>103</v>
      </c>
      <c r="C94" s="112">
        <f t="shared" si="24"/>
        <v>0</v>
      </c>
      <c r="D94" s="244">
        <f>SUM(D95:D101)</f>
        <v>0</v>
      </c>
      <c r="E94" s="245">
        <f t="shared" ref="E94" si="82">SUM(E95:E101)</f>
        <v>0</v>
      </c>
      <c r="F94" s="120">
        <f>SUM(F95:F101)</f>
        <v>0</v>
      </c>
      <c r="G94" s="246">
        <f t="shared" ref="G94:N94" si="83">SUM(G95:G101)</f>
        <v>0</v>
      </c>
      <c r="H94" s="245">
        <f t="shared" si="83"/>
        <v>0</v>
      </c>
      <c r="I94" s="241">
        <f t="shared" si="83"/>
        <v>0</v>
      </c>
      <c r="J94" s="244">
        <f t="shared" si="83"/>
        <v>0</v>
      </c>
      <c r="K94" s="245">
        <f t="shared" si="83"/>
        <v>0</v>
      </c>
      <c r="L94" s="120">
        <f t="shared" si="83"/>
        <v>0</v>
      </c>
      <c r="M94" s="246">
        <f t="shared" si="83"/>
        <v>0</v>
      </c>
      <c r="N94" s="245">
        <f t="shared" si="83"/>
        <v>0</v>
      </c>
      <c r="O94" s="241">
        <f>SUM(O95:O101)</f>
        <v>0</v>
      </c>
      <c r="P94" s="242"/>
      <c r="Q94" s="2"/>
    </row>
    <row r="95" spans="1:17" ht="24" hidden="1" x14ac:dyDescent="0.25">
      <c r="A95" s="62">
        <v>2231</v>
      </c>
      <c r="B95" s="111" t="s">
        <v>104</v>
      </c>
      <c r="C95" s="112">
        <f t="shared" si="24"/>
        <v>0</v>
      </c>
      <c r="D95" s="238">
        <v>0</v>
      </c>
      <c r="E95" s="239"/>
      <c r="F95" s="388">
        <f t="shared" ref="F95:F101" si="84">D95+E95</f>
        <v>0</v>
      </c>
      <c r="G95" s="240"/>
      <c r="H95" s="239"/>
      <c r="I95" s="367">
        <f t="shared" ref="I95:I101" si="85">G95+H95</f>
        <v>0</v>
      </c>
      <c r="J95" s="238"/>
      <c r="K95" s="239"/>
      <c r="L95" s="388">
        <f t="shared" ref="L95:L101" si="86">J95+K95</f>
        <v>0</v>
      </c>
      <c r="M95" s="240"/>
      <c r="N95" s="239"/>
      <c r="O95" s="367">
        <f t="shared" ref="O95:O101" si="87">M95+N95</f>
        <v>0</v>
      </c>
      <c r="P95" s="242"/>
      <c r="Q95" s="2"/>
    </row>
    <row r="96" spans="1:17" ht="24" hidden="1" x14ac:dyDescent="0.25">
      <c r="A96" s="62">
        <v>2232</v>
      </c>
      <c r="B96" s="111" t="s">
        <v>105</v>
      </c>
      <c r="C96" s="112">
        <f t="shared" si="24"/>
        <v>0</v>
      </c>
      <c r="D96" s="238">
        <v>0</v>
      </c>
      <c r="E96" s="239"/>
      <c r="F96" s="388">
        <f t="shared" si="84"/>
        <v>0</v>
      </c>
      <c r="G96" s="240"/>
      <c r="H96" s="239"/>
      <c r="I96" s="367">
        <f t="shared" si="85"/>
        <v>0</v>
      </c>
      <c r="J96" s="238"/>
      <c r="K96" s="239"/>
      <c r="L96" s="388">
        <f t="shared" si="86"/>
        <v>0</v>
      </c>
      <c r="M96" s="240"/>
      <c r="N96" s="239"/>
      <c r="O96" s="367">
        <f t="shared" si="87"/>
        <v>0</v>
      </c>
      <c r="P96" s="242"/>
      <c r="Q96" s="2"/>
    </row>
    <row r="97" spans="1:17" hidden="1" x14ac:dyDescent="0.25">
      <c r="A97" s="53">
        <v>2233</v>
      </c>
      <c r="B97" s="99" t="s">
        <v>106</v>
      </c>
      <c r="C97" s="100">
        <f t="shared" si="24"/>
        <v>0</v>
      </c>
      <c r="D97" s="152">
        <v>0</v>
      </c>
      <c r="E97" s="150"/>
      <c r="F97" s="387">
        <f t="shared" si="84"/>
        <v>0</v>
      </c>
      <c r="G97" s="149"/>
      <c r="H97" s="150"/>
      <c r="I97" s="390">
        <f t="shared" si="85"/>
        <v>0</v>
      </c>
      <c r="J97" s="152"/>
      <c r="K97" s="150"/>
      <c r="L97" s="387">
        <f t="shared" si="86"/>
        <v>0</v>
      </c>
      <c r="M97" s="149"/>
      <c r="N97" s="150"/>
      <c r="O97" s="390">
        <f t="shared" si="87"/>
        <v>0</v>
      </c>
      <c r="P97" s="237"/>
      <c r="Q97" s="2"/>
    </row>
    <row r="98" spans="1:17" ht="24" hidden="1" x14ac:dyDescent="0.25">
      <c r="A98" s="62">
        <v>2234</v>
      </c>
      <c r="B98" s="111" t="s">
        <v>107</v>
      </c>
      <c r="C98" s="112">
        <f t="shared" si="24"/>
        <v>0</v>
      </c>
      <c r="D98" s="238">
        <v>0</v>
      </c>
      <c r="E98" s="239"/>
      <c r="F98" s="388">
        <f t="shared" si="84"/>
        <v>0</v>
      </c>
      <c r="G98" s="240"/>
      <c r="H98" s="239"/>
      <c r="I98" s="367">
        <f t="shared" si="85"/>
        <v>0</v>
      </c>
      <c r="J98" s="238"/>
      <c r="K98" s="239"/>
      <c r="L98" s="388">
        <f t="shared" si="86"/>
        <v>0</v>
      </c>
      <c r="M98" s="240"/>
      <c r="N98" s="239"/>
      <c r="O98" s="367">
        <f t="shared" si="87"/>
        <v>0</v>
      </c>
      <c r="P98" s="242"/>
      <c r="Q98" s="2"/>
    </row>
    <row r="99" spans="1:17" ht="24" hidden="1" x14ac:dyDescent="0.25">
      <c r="A99" s="62">
        <v>2235</v>
      </c>
      <c r="B99" s="111" t="s">
        <v>108</v>
      </c>
      <c r="C99" s="112">
        <f t="shared" si="24"/>
        <v>0</v>
      </c>
      <c r="D99" s="238">
        <v>0</v>
      </c>
      <c r="E99" s="239"/>
      <c r="F99" s="388">
        <f t="shared" si="84"/>
        <v>0</v>
      </c>
      <c r="G99" s="240"/>
      <c r="H99" s="239"/>
      <c r="I99" s="367">
        <f t="shared" si="85"/>
        <v>0</v>
      </c>
      <c r="J99" s="238"/>
      <c r="K99" s="239"/>
      <c r="L99" s="388">
        <f t="shared" si="86"/>
        <v>0</v>
      </c>
      <c r="M99" s="240"/>
      <c r="N99" s="239"/>
      <c r="O99" s="367">
        <f t="shared" si="87"/>
        <v>0</v>
      </c>
      <c r="P99" s="242"/>
      <c r="Q99" s="2"/>
    </row>
    <row r="100" spans="1:17" hidden="1" x14ac:dyDescent="0.25">
      <c r="A100" s="62">
        <v>2236</v>
      </c>
      <c r="B100" s="111" t="s">
        <v>109</v>
      </c>
      <c r="C100" s="112">
        <f t="shared" si="24"/>
        <v>0</v>
      </c>
      <c r="D100" s="238">
        <v>0</v>
      </c>
      <c r="E100" s="239"/>
      <c r="F100" s="388">
        <f t="shared" si="84"/>
        <v>0</v>
      </c>
      <c r="G100" s="240"/>
      <c r="H100" s="239"/>
      <c r="I100" s="367">
        <f t="shared" si="85"/>
        <v>0</v>
      </c>
      <c r="J100" s="238"/>
      <c r="K100" s="239"/>
      <c r="L100" s="388">
        <f t="shared" si="86"/>
        <v>0</v>
      </c>
      <c r="M100" s="240"/>
      <c r="N100" s="239"/>
      <c r="O100" s="367">
        <f t="shared" si="87"/>
        <v>0</v>
      </c>
      <c r="P100" s="242"/>
      <c r="Q100" s="2"/>
    </row>
    <row r="101" spans="1:17" hidden="1" x14ac:dyDescent="0.25">
      <c r="A101" s="62">
        <v>2239</v>
      </c>
      <c r="B101" s="111" t="s">
        <v>110</v>
      </c>
      <c r="C101" s="112">
        <f t="shared" si="24"/>
        <v>0</v>
      </c>
      <c r="D101" s="238">
        <v>0</v>
      </c>
      <c r="E101" s="239"/>
      <c r="F101" s="388">
        <f t="shared" si="84"/>
        <v>0</v>
      </c>
      <c r="G101" s="240"/>
      <c r="H101" s="239"/>
      <c r="I101" s="367">
        <f t="shared" si="85"/>
        <v>0</v>
      </c>
      <c r="J101" s="238"/>
      <c r="K101" s="239"/>
      <c r="L101" s="388">
        <f t="shared" si="86"/>
        <v>0</v>
      </c>
      <c r="M101" s="240"/>
      <c r="N101" s="239"/>
      <c r="O101" s="367">
        <f t="shared" si="87"/>
        <v>0</v>
      </c>
      <c r="P101" s="242"/>
      <c r="Q101" s="2"/>
    </row>
    <row r="102" spans="1:17" ht="24" x14ac:dyDescent="0.25">
      <c r="A102" s="243">
        <v>2240</v>
      </c>
      <c r="B102" s="111" t="s">
        <v>111</v>
      </c>
      <c r="C102" s="112">
        <f t="shared" si="24"/>
        <v>61181</v>
      </c>
      <c r="D102" s="244">
        <f>SUM(D103:D110)</f>
        <v>61181</v>
      </c>
      <c r="E102" s="241">
        <f t="shared" ref="E102" si="88">SUM(E103:E110)</f>
        <v>0</v>
      </c>
      <c r="F102" s="368">
        <f>SUM(F103:F110)</f>
        <v>61181</v>
      </c>
      <c r="G102" s="246">
        <f t="shared" ref="G102:N102" si="89">SUM(G103:G110)</f>
        <v>0</v>
      </c>
      <c r="H102" s="241">
        <f t="shared" si="89"/>
        <v>0</v>
      </c>
      <c r="I102" s="368">
        <f t="shared" si="89"/>
        <v>0</v>
      </c>
      <c r="J102" s="244">
        <f t="shared" si="89"/>
        <v>0</v>
      </c>
      <c r="K102" s="245">
        <f t="shared" si="89"/>
        <v>0</v>
      </c>
      <c r="L102" s="120">
        <f t="shared" si="89"/>
        <v>0</v>
      </c>
      <c r="M102" s="246">
        <f t="shared" si="89"/>
        <v>0</v>
      </c>
      <c r="N102" s="245">
        <f t="shared" si="89"/>
        <v>0</v>
      </c>
      <c r="O102" s="241">
        <f>SUM(O103:O110)</f>
        <v>0</v>
      </c>
      <c r="P102" s="242"/>
      <c r="Q102" s="2"/>
    </row>
    <row r="103" spans="1:17" x14ac:dyDescent="0.25">
      <c r="A103" s="62">
        <v>2241</v>
      </c>
      <c r="B103" s="111" t="s">
        <v>112</v>
      </c>
      <c r="C103" s="112">
        <f t="shared" si="24"/>
        <v>61181</v>
      </c>
      <c r="D103" s="238">
        <f>62387-1206</f>
        <v>61181</v>
      </c>
      <c r="E103" s="367"/>
      <c r="F103" s="242">
        <f t="shared" ref="F103:F110" si="90">D103+E103</f>
        <v>61181</v>
      </c>
      <c r="G103" s="240"/>
      <c r="H103" s="367"/>
      <c r="I103" s="242">
        <f t="shared" ref="I103:I110" si="91">G103+H103</f>
        <v>0</v>
      </c>
      <c r="J103" s="238"/>
      <c r="K103" s="239"/>
      <c r="L103" s="388">
        <f t="shared" ref="L103:L110" si="92">J103+K103</f>
        <v>0</v>
      </c>
      <c r="M103" s="240"/>
      <c r="N103" s="239"/>
      <c r="O103" s="367">
        <f t="shared" ref="O103:O110" si="93">M103+N103</f>
        <v>0</v>
      </c>
      <c r="P103" s="242"/>
      <c r="Q103" s="2"/>
    </row>
    <row r="104" spans="1:17" hidden="1" x14ac:dyDescent="0.25">
      <c r="A104" s="62">
        <v>2242</v>
      </c>
      <c r="B104" s="111" t="s">
        <v>113</v>
      </c>
      <c r="C104" s="112">
        <f t="shared" si="24"/>
        <v>0</v>
      </c>
      <c r="D104" s="238">
        <v>0</v>
      </c>
      <c r="E104" s="239"/>
      <c r="F104" s="388">
        <f t="shared" si="90"/>
        <v>0</v>
      </c>
      <c r="G104" s="240"/>
      <c r="H104" s="239"/>
      <c r="I104" s="367">
        <f t="shared" si="91"/>
        <v>0</v>
      </c>
      <c r="J104" s="238"/>
      <c r="K104" s="239"/>
      <c r="L104" s="388">
        <f t="shared" si="92"/>
        <v>0</v>
      </c>
      <c r="M104" s="240"/>
      <c r="N104" s="239"/>
      <c r="O104" s="367">
        <f t="shared" si="93"/>
        <v>0</v>
      </c>
      <c r="P104" s="242"/>
      <c r="Q104" s="2"/>
    </row>
    <row r="105" spans="1:17" ht="24" hidden="1" x14ac:dyDescent="0.25">
      <c r="A105" s="62">
        <v>2243</v>
      </c>
      <c r="B105" s="111" t="s">
        <v>114</v>
      </c>
      <c r="C105" s="112">
        <f t="shared" si="24"/>
        <v>0</v>
      </c>
      <c r="D105" s="238">
        <v>0</v>
      </c>
      <c r="E105" s="239"/>
      <c r="F105" s="388">
        <f t="shared" si="90"/>
        <v>0</v>
      </c>
      <c r="G105" s="240"/>
      <c r="H105" s="239"/>
      <c r="I105" s="367">
        <f t="shared" si="91"/>
        <v>0</v>
      </c>
      <c r="J105" s="238"/>
      <c r="K105" s="239"/>
      <c r="L105" s="388">
        <f t="shared" si="92"/>
        <v>0</v>
      </c>
      <c r="M105" s="240"/>
      <c r="N105" s="239"/>
      <c r="O105" s="367">
        <f t="shared" si="93"/>
        <v>0</v>
      </c>
      <c r="P105" s="242"/>
      <c r="Q105" s="2"/>
    </row>
    <row r="106" spans="1:17" hidden="1" x14ac:dyDescent="0.25">
      <c r="A106" s="62">
        <v>2244</v>
      </c>
      <c r="B106" s="111" t="s">
        <v>115</v>
      </c>
      <c r="C106" s="112">
        <f t="shared" si="24"/>
        <v>0</v>
      </c>
      <c r="D106" s="238">
        <v>0</v>
      </c>
      <c r="E106" s="239"/>
      <c r="F106" s="388">
        <f t="shared" si="90"/>
        <v>0</v>
      </c>
      <c r="G106" s="240"/>
      <c r="H106" s="239"/>
      <c r="I106" s="367">
        <f t="shared" si="91"/>
        <v>0</v>
      </c>
      <c r="J106" s="238"/>
      <c r="K106" s="239"/>
      <c r="L106" s="388">
        <f t="shared" si="92"/>
        <v>0</v>
      </c>
      <c r="M106" s="240"/>
      <c r="N106" s="239"/>
      <c r="O106" s="367">
        <f t="shared" si="93"/>
        <v>0</v>
      </c>
      <c r="P106" s="242"/>
      <c r="Q106" s="2"/>
    </row>
    <row r="107" spans="1:17" hidden="1" x14ac:dyDescent="0.25">
      <c r="A107" s="62">
        <v>2246</v>
      </c>
      <c r="B107" s="111" t="s">
        <v>116</v>
      </c>
      <c r="C107" s="112">
        <f t="shared" si="24"/>
        <v>0</v>
      </c>
      <c r="D107" s="238">
        <v>0</v>
      </c>
      <c r="E107" s="239"/>
      <c r="F107" s="388">
        <f t="shared" si="90"/>
        <v>0</v>
      </c>
      <c r="G107" s="240"/>
      <c r="H107" s="239"/>
      <c r="I107" s="367">
        <f t="shared" si="91"/>
        <v>0</v>
      </c>
      <c r="J107" s="238"/>
      <c r="K107" s="239"/>
      <c r="L107" s="388">
        <f t="shared" si="92"/>
        <v>0</v>
      </c>
      <c r="M107" s="240"/>
      <c r="N107" s="239"/>
      <c r="O107" s="367">
        <f t="shared" si="93"/>
        <v>0</v>
      </c>
      <c r="P107" s="242"/>
      <c r="Q107" s="2"/>
    </row>
    <row r="108" spans="1:17" hidden="1" x14ac:dyDescent="0.25">
      <c r="A108" s="62">
        <v>2247</v>
      </c>
      <c r="B108" s="111" t="s">
        <v>117</v>
      </c>
      <c r="C108" s="112">
        <f t="shared" si="24"/>
        <v>0</v>
      </c>
      <c r="D108" s="238">
        <v>0</v>
      </c>
      <c r="E108" s="239"/>
      <c r="F108" s="388">
        <f t="shared" si="90"/>
        <v>0</v>
      </c>
      <c r="G108" s="240"/>
      <c r="H108" s="239"/>
      <c r="I108" s="367">
        <f t="shared" si="91"/>
        <v>0</v>
      </c>
      <c r="J108" s="238"/>
      <c r="K108" s="239"/>
      <c r="L108" s="388">
        <f t="shared" si="92"/>
        <v>0</v>
      </c>
      <c r="M108" s="240"/>
      <c r="N108" s="239"/>
      <c r="O108" s="367">
        <f t="shared" si="93"/>
        <v>0</v>
      </c>
      <c r="P108" s="242"/>
      <c r="Q108" s="2"/>
    </row>
    <row r="109" spans="1:17" ht="24" hidden="1" x14ac:dyDescent="0.25">
      <c r="A109" s="62">
        <v>2248</v>
      </c>
      <c r="B109" s="111" t="s">
        <v>118</v>
      </c>
      <c r="C109" s="112">
        <f t="shared" si="24"/>
        <v>0</v>
      </c>
      <c r="D109" s="238">
        <v>0</v>
      </c>
      <c r="E109" s="239"/>
      <c r="F109" s="388">
        <f t="shared" si="90"/>
        <v>0</v>
      </c>
      <c r="G109" s="240"/>
      <c r="H109" s="239"/>
      <c r="I109" s="367">
        <f t="shared" si="91"/>
        <v>0</v>
      </c>
      <c r="J109" s="238"/>
      <c r="K109" s="239"/>
      <c r="L109" s="388">
        <f t="shared" si="92"/>
        <v>0</v>
      </c>
      <c r="M109" s="240"/>
      <c r="N109" s="239"/>
      <c r="O109" s="367">
        <f t="shared" si="93"/>
        <v>0</v>
      </c>
      <c r="P109" s="242"/>
      <c r="Q109" s="2"/>
    </row>
    <row r="110" spans="1:17" ht="24" hidden="1" x14ac:dyDescent="0.25">
      <c r="A110" s="62">
        <v>2249</v>
      </c>
      <c r="B110" s="111" t="s">
        <v>119</v>
      </c>
      <c r="C110" s="112">
        <f t="shared" si="24"/>
        <v>0</v>
      </c>
      <c r="D110" s="238">
        <v>0</v>
      </c>
      <c r="E110" s="239"/>
      <c r="F110" s="388">
        <f t="shared" si="90"/>
        <v>0</v>
      </c>
      <c r="G110" s="240"/>
      <c r="H110" s="239"/>
      <c r="I110" s="367">
        <f t="shared" si="91"/>
        <v>0</v>
      </c>
      <c r="J110" s="238"/>
      <c r="K110" s="239"/>
      <c r="L110" s="388">
        <f t="shared" si="92"/>
        <v>0</v>
      </c>
      <c r="M110" s="240"/>
      <c r="N110" s="239"/>
      <c r="O110" s="367">
        <f t="shared" si="93"/>
        <v>0</v>
      </c>
      <c r="P110" s="242"/>
      <c r="Q110" s="2"/>
    </row>
    <row r="111" spans="1:17" hidden="1" x14ac:dyDescent="0.25">
      <c r="A111" s="243">
        <v>2250</v>
      </c>
      <c r="B111" s="111" t="s">
        <v>120</v>
      </c>
      <c r="C111" s="112">
        <f t="shared" si="24"/>
        <v>0</v>
      </c>
      <c r="D111" s="244">
        <f>SUM(D112:D114)</f>
        <v>0</v>
      </c>
      <c r="E111" s="245">
        <f t="shared" ref="E111" si="94">SUM(E112:E114)</f>
        <v>0</v>
      </c>
      <c r="F111" s="120">
        <f>SUM(F112:F114)</f>
        <v>0</v>
      </c>
      <c r="G111" s="246">
        <f t="shared" ref="G111:N111" si="95">SUM(G112:G114)</f>
        <v>0</v>
      </c>
      <c r="H111" s="245">
        <f t="shared" si="95"/>
        <v>0</v>
      </c>
      <c r="I111" s="241">
        <f t="shared" si="95"/>
        <v>0</v>
      </c>
      <c r="J111" s="244">
        <f t="shared" si="95"/>
        <v>0</v>
      </c>
      <c r="K111" s="245">
        <f t="shared" si="95"/>
        <v>0</v>
      </c>
      <c r="L111" s="120">
        <f t="shared" si="95"/>
        <v>0</v>
      </c>
      <c r="M111" s="246">
        <f t="shared" si="95"/>
        <v>0</v>
      </c>
      <c r="N111" s="245">
        <f t="shared" si="95"/>
        <v>0</v>
      </c>
      <c r="O111" s="241">
        <f>SUM(O112:O114)</f>
        <v>0</v>
      </c>
      <c r="P111" s="242"/>
      <c r="Q111" s="2"/>
    </row>
    <row r="112" spans="1:17" hidden="1" x14ac:dyDescent="0.25">
      <c r="A112" s="62">
        <v>2251</v>
      </c>
      <c r="B112" s="111" t="s">
        <v>121</v>
      </c>
      <c r="C112" s="112">
        <f t="shared" si="24"/>
        <v>0</v>
      </c>
      <c r="D112" s="238">
        <v>0</v>
      </c>
      <c r="E112" s="239"/>
      <c r="F112" s="388">
        <f t="shared" ref="F112:F114" si="96">D112+E112</f>
        <v>0</v>
      </c>
      <c r="G112" s="240"/>
      <c r="H112" s="239"/>
      <c r="I112" s="367">
        <f t="shared" ref="I112:I114" si="97">G112+H112</f>
        <v>0</v>
      </c>
      <c r="J112" s="238"/>
      <c r="K112" s="239"/>
      <c r="L112" s="388">
        <f t="shared" ref="L112:L114" si="98">J112+K112</f>
        <v>0</v>
      </c>
      <c r="M112" s="240"/>
      <c r="N112" s="239"/>
      <c r="O112" s="367">
        <f t="shared" ref="O112:O114" si="99">M112+N112</f>
        <v>0</v>
      </c>
      <c r="P112" s="242"/>
      <c r="Q112" s="2"/>
    </row>
    <row r="113" spans="1:17" hidden="1" x14ac:dyDescent="0.25">
      <c r="A113" s="62">
        <v>2252</v>
      </c>
      <c r="B113" s="111" t="s">
        <v>122</v>
      </c>
      <c r="C113" s="112">
        <f t="shared" ref="C113:C176" si="100">SUM(F113,I113,L113,O113)</f>
        <v>0</v>
      </c>
      <c r="D113" s="238">
        <v>0</v>
      </c>
      <c r="E113" s="239"/>
      <c r="F113" s="388">
        <f t="shared" si="96"/>
        <v>0</v>
      </c>
      <c r="G113" s="240"/>
      <c r="H113" s="239"/>
      <c r="I113" s="367">
        <f t="shared" si="97"/>
        <v>0</v>
      </c>
      <c r="J113" s="238"/>
      <c r="K113" s="239"/>
      <c r="L113" s="388">
        <f t="shared" si="98"/>
        <v>0</v>
      </c>
      <c r="M113" s="240"/>
      <c r="N113" s="239"/>
      <c r="O113" s="367">
        <f t="shared" si="99"/>
        <v>0</v>
      </c>
      <c r="P113" s="242"/>
      <c r="Q113" s="2"/>
    </row>
    <row r="114" spans="1:17" hidden="1" x14ac:dyDescent="0.25">
      <c r="A114" s="62">
        <v>2259</v>
      </c>
      <c r="B114" s="111" t="s">
        <v>123</v>
      </c>
      <c r="C114" s="112">
        <f t="shared" si="100"/>
        <v>0</v>
      </c>
      <c r="D114" s="238">
        <v>0</v>
      </c>
      <c r="E114" s="239"/>
      <c r="F114" s="388">
        <f t="shared" si="96"/>
        <v>0</v>
      </c>
      <c r="G114" s="240"/>
      <c r="H114" s="239"/>
      <c r="I114" s="367">
        <f t="shared" si="97"/>
        <v>0</v>
      </c>
      <c r="J114" s="238"/>
      <c r="K114" s="239"/>
      <c r="L114" s="388">
        <f t="shared" si="98"/>
        <v>0</v>
      </c>
      <c r="M114" s="240"/>
      <c r="N114" s="239"/>
      <c r="O114" s="367">
        <f t="shared" si="99"/>
        <v>0</v>
      </c>
      <c r="P114" s="242"/>
      <c r="Q114" s="2"/>
    </row>
    <row r="115" spans="1:17" hidden="1" x14ac:dyDescent="0.25">
      <c r="A115" s="243">
        <v>2260</v>
      </c>
      <c r="B115" s="111" t="s">
        <v>124</v>
      </c>
      <c r="C115" s="112">
        <f t="shared" si="100"/>
        <v>0</v>
      </c>
      <c r="D115" s="244">
        <f>SUM(D116:D120)</f>
        <v>0</v>
      </c>
      <c r="E115" s="245">
        <f t="shared" ref="E115" si="101">SUM(E116:E120)</f>
        <v>0</v>
      </c>
      <c r="F115" s="120">
        <f>SUM(F116:F120)</f>
        <v>0</v>
      </c>
      <c r="G115" s="246">
        <f t="shared" ref="G115:N115" si="102">SUM(G116:G120)</f>
        <v>0</v>
      </c>
      <c r="H115" s="245">
        <f t="shared" si="102"/>
        <v>0</v>
      </c>
      <c r="I115" s="241">
        <f t="shared" si="102"/>
        <v>0</v>
      </c>
      <c r="J115" s="244">
        <f t="shared" si="102"/>
        <v>0</v>
      </c>
      <c r="K115" s="245">
        <f t="shared" si="102"/>
        <v>0</v>
      </c>
      <c r="L115" s="120">
        <f t="shared" si="102"/>
        <v>0</v>
      </c>
      <c r="M115" s="246">
        <f t="shared" si="102"/>
        <v>0</v>
      </c>
      <c r="N115" s="245">
        <f t="shared" si="102"/>
        <v>0</v>
      </c>
      <c r="O115" s="241">
        <f>SUM(O116:O120)</f>
        <v>0</v>
      </c>
      <c r="P115" s="242"/>
      <c r="Q115" s="2"/>
    </row>
    <row r="116" spans="1:17" hidden="1" x14ac:dyDescent="0.25">
      <c r="A116" s="62">
        <v>2261</v>
      </c>
      <c r="B116" s="111" t="s">
        <v>125</v>
      </c>
      <c r="C116" s="112">
        <f t="shared" si="100"/>
        <v>0</v>
      </c>
      <c r="D116" s="238">
        <v>0</v>
      </c>
      <c r="E116" s="239"/>
      <c r="F116" s="388">
        <f t="shared" ref="F116:F120" si="103">D116+E116</f>
        <v>0</v>
      </c>
      <c r="G116" s="240"/>
      <c r="H116" s="239"/>
      <c r="I116" s="367">
        <f t="shared" ref="I116:I120" si="104">G116+H116</f>
        <v>0</v>
      </c>
      <c r="J116" s="238"/>
      <c r="K116" s="239"/>
      <c r="L116" s="388">
        <f t="shared" ref="L116:L120" si="105">J116+K116</f>
        <v>0</v>
      </c>
      <c r="M116" s="240"/>
      <c r="N116" s="239"/>
      <c r="O116" s="367">
        <f t="shared" ref="O116:O120" si="106">M116+N116</f>
        <v>0</v>
      </c>
      <c r="P116" s="242"/>
      <c r="Q116" s="2"/>
    </row>
    <row r="117" spans="1:17" hidden="1" x14ac:dyDescent="0.25">
      <c r="A117" s="62">
        <v>2262</v>
      </c>
      <c r="B117" s="111" t="s">
        <v>126</v>
      </c>
      <c r="C117" s="112">
        <f t="shared" si="100"/>
        <v>0</v>
      </c>
      <c r="D117" s="238">
        <v>0</v>
      </c>
      <c r="E117" s="239"/>
      <c r="F117" s="388">
        <f t="shared" si="103"/>
        <v>0</v>
      </c>
      <c r="G117" s="240"/>
      <c r="H117" s="239"/>
      <c r="I117" s="367">
        <f t="shared" si="104"/>
        <v>0</v>
      </c>
      <c r="J117" s="238"/>
      <c r="K117" s="239"/>
      <c r="L117" s="388">
        <f t="shared" si="105"/>
        <v>0</v>
      </c>
      <c r="M117" s="240"/>
      <c r="N117" s="239"/>
      <c r="O117" s="367">
        <f t="shared" si="106"/>
        <v>0</v>
      </c>
      <c r="P117" s="242"/>
      <c r="Q117" s="2"/>
    </row>
    <row r="118" spans="1:17" hidden="1" x14ac:dyDescent="0.25">
      <c r="A118" s="62">
        <v>2263</v>
      </c>
      <c r="B118" s="111" t="s">
        <v>127</v>
      </c>
      <c r="C118" s="112">
        <f t="shared" si="100"/>
        <v>0</v>
      </c>
      <c r="D118" s="238">
        <v>0</v>
      </c>
      <c r="E118" s="239"/>
      <c r="F118" s="388">
        <f t="shared" si="103"/>
        <v>0</v>
      </c>
      <c r="G118" s="240"/>
      <c r="H118" s="239"/>
      <c r="I118" s="367">
        <f t="shared" si="104"/>
        <v>0</v>
      </c>
      <c r="J118" s="238"/>
      <c r="K118" s="239"/>
      <c r="L118" s="388">
        <f t="shared" si="105"/>
        <v>0</v>
      </c>
      <c r="M118" s="240"/>
      <c r="N118" s="239"/>
      <c r="O118" s="367">
        <f t="shared" si="106"/>
        <v>0</v>
      </c>
      <c r="P118" s="242"/>
      <c r="Q118" s="2"/>
    </row>
    <row r="119" spans="1:17" hidden="1" x14ac:dyDescent="0.25">
      <c r="A119" s="62">
        <v>2264</v>
      </c>
      <c r="B119" s="111" t="s">
        <v>128</v>
      </c>
      <c r="C119" s="112">
        <f t="shared" si="100"/>
        <v>0</v>
      </c>
      <c r="D119" s="238">
        <v>0</v>
      </c>
      <c r="E119" s="239"/>
      <c r="F119" s="388">
        <f t="shared" si="103"/>
        <v>0</v>
      </c>
      <c r="G119" s="240"/>
      <c r="H119" s="239"/>
      <c r="I119" s="367">
        <f t="shared" si="104"/>
        <v>0</v>
      </c>
      <c r="J119" s="238"/>
      <c r="K119" s="239"/>
      <c r="L119" s="388">
        <f t="shared" si="105"/>
        <v>0</v>
      </c>
      <c r="M119" s="240"/>
      <c r="N119" s="239"/>
      <c r="O119" s="367">
        <f t="shared" si="106"/>
        <v>0</v>
      </c>
      <c r="P119" s="242"/>
      <c r="Q119" s="2"/>
    </row>
    <row r="120" spans="1:17" hidden="1" x14ac:dyDescent="0.25">
      <c r="A120" s="62">
        <v>2269</v>
      </c>
      <c r="B120" s="111" t="s">
        <v>129</v>
      </c>
      <c r="C120" s="112">
        <f t="shared" si="100"/>
        <v>0</v>
      </c>
      <c r="D120" s="238">
        <v>0</v>
      </c>
      <c r="E120" s="239"/>
      <c r="F120" s="388">
        <f t="shared" si="103"/>
        <v>0</v>
      </c>
      <c r="G120" s="240"/>
      <c r="H120" s="239"/>
      <c r="I120" s="367">
        <f t="shared" si="104"/>
        <v>0</v>
      </c>
      <c r="J120" s="238"/>
      <c r="K120" s="239"/>
      <c r="L120" s="388">
        <f t="shared" si="105"/>
        <v>0</v>
      </c>
      <c r="M120" s="240"/>
      <c r="N120" s="239"/>
      <c r="O120" s="367">
        <f t="shared" si="106"/>
        <v>0</v>
      </c>
      <c r="P120" s="242"/>
      <c r="Q120" s="2"/>
    </row>
    <row r="121" spans="1:17" hidden="1" x14ac:dyDescent="0.25">
      <c r="A121" s="243">
        <v>2270</v>
      </c>
      <c r="B121" s="111" t="s">
        <v>130</v>
      </c>
      <c r="C121" s="112">
        <f t="shared" si="100"/>
        <v>0</v>
      </c>
      <c r="D121" s="244">
        <f>SUM(D122:D126)</f>
        <v>0</v>
      </c>
      <c r="E121" s="245">
        <f t="shared" ref="E121" si="107">SUM(E122:E126)</f>
        <v>0</v>
      </c>
      <c r="F121" s="120">
        <f>SUM(F122:F126)</f>
        <v>0</v>
      </c>
      <c r="G121" s="246">
        <f t="shared" ref="G121:N121" si="108">SUM(G122:G126)</f>
        <v>0</v>
      </c>
      <c r="H121" s="245">
        <f t="shared" si="108"/>
        <v>0</v>
      </c>
      <c r="I121" s="241">
        <f t="shared" si="108"/>
        <v>0</v>
      </c>
      <c r="J121" s="244">
        <f t="shared" si="108"/>
        <v>0</v>
      </c>
      <c r="K121" s="245">
        <f t="shared" si="108"/>
        <v>0</v>
      </c>
      <c r="L121" s="120">
        <f t="shared" si="108"/>
        <v>0</v>
      </c>
      <c r="M121" s="246">
        <f t="shared" si="108"/>
        <v>0</v>
      </c>
      <c r="N121" s="245">
        <f t="shared" si="108"/>
        <v>0</v>
      </c>
      <c r="O121" s="241">
        <f>SUM(O122:O126)</f>
        <v>0</v>
      </c>
      <c r="P121" s="242"/>
      <c r="Q121" s="2"/>
    </row>
    <row r="122" spans="1:17" hidden="1" x14ac:dyDescent="0.25">
      <c r="A122" s="62">
        <v>2272</v>
      </c>
      <c r="B122" s="255" t="s">
        <v>131</v>
      </c>
      <c r="C122" s="112">
        <f t="shared" si="100"/>
        <v>0</v>
      </c>
      <c r="D122" s="238">
        <v>0</v>
      </c>
      <c r="E122" s="239"/>
      <c r="F122" s="388">
        <f t="shared" ref="F122:F126" si="109">D122+E122</f>
        <v>0</v>
      </c>
      <c r="G122" s="240"/>
      <c r="H122" s="239"/>
      <c r="I122" s="367">
        <f t="shared" ref="I122:I126" si="110">G122+H122</f>
        <v>0</v>
      </c>
      <c r="J122" s="238"/>
      <c r="K122" s="239"/>
      <c r="L122" s="388">
        <f t="shared" ref="L122:L126" si="111">J122+K122</f>
        <v>0</v>
      </c>
      <c r="M122" s="240"/>
      <c r="N122" s="239"/>
      <c r="O122" s="367">
        <f t="shared" ref="O122:O126" si="112">M122+N122</f>
        <v>0</v>
      </c>
      <c r="P122" s="242"/>
      <c r="Q122" s="2"/>
    </row>
    <row r="123" spans="1:17" hidden="1" x14ac:dyDescent="0.25">
      <c r="A123" s="62">
        <v>2274</v>
      </c>
      <c r="B123" s="256" t="s">
        <v>132</v>
      </c>
      <c r="C123" s="112">
        <f t="shared" si="100"/>
        <v>0</v>
      </c>
      <c r="D123" s="238">
        <v>0</v>
      </c>
      <c r="E123" s="239"/>
      <c r="F123" s="388">
        <f t="shared" si="109"/>
        <v>0</v>
      </c>
      <c r="G123" s="240"/>
      <c r="H123" s="239"/>
      <c r="I123" s="367">
        <f t="shared" si="110"/>
        <v>0</v>
      </c>
      <c r="J123" s="238"/>
      <c r="K123" s="239"/>
      <c r="L123" s="388">
        <f t="shared" si="111"/>
        <v>0</v>
      </c>
      <c r="M123" s="240"/>
      <c r="N123" s="239"/>
      <c r="O123" s="367">
        <f t="shared" si="112"/>
        <v>0</v>
      </c>
      <c r="P123" s="242"/>
      <c r="Q123" s="2"/>
    </row>
    <row r="124" spans="1:17" hidden="1" x14ac:dyDescent="0.25">
      <c r="A124" s="62">
        <v>2275</v>
      </c>
      <c r="B124" s="111" t="s">
        <v>133</v>
      </c>
      <c r="C124" s="112">
        <f t="shared" si="100"/>
        <v>0</v>
      </c>
      <c r="D124" s="238">
        <v>0</v>
      </c>
      <c r="E124" s="239"/>
      <c r="F124" s="388">
        <f t="shared" si="109"/>
        <v>0</v>
      </c>
      <c r="G124" s="240"/>
      <c r="H124" s="239"/>
      <c r="I124" s="367">
        <f t="shared" si="110"/>
        <v>0</v>
      </c>
      <c r="J124" s="238"/>
      <c r="K124" s="239"/>
      <c r="L124" s="388">
        <f t="shared" si="111"/>
        <v>0</v>
      </c>
      <c r="M124" s="240"/>
      <c r="N124" s="239"/>
      <c r="O124" s="367">
        <f t="shared" si="112"/>
        <v>0</v>
      </c>
      <c r="P124" s="242"/>
      <c r="Q124" s="2"/>
    </row>
    <row r="125" spans="1:17" ht="24" hidden="1" x14ac:dyDescent="0.25">
      <c r="A125" s="62">
        <v>2276</v>
      </c>
      <c r="B125" s="111" t="s">
        <v>134</v>
      </c>
      <c r="C125" s="112">
        <f t="shared" si="100"/>
        <v>0</v>
      </c>
      <c r="D125" s="238">
        <v>0</v>
      </c>
      <c r="E125" s="239"/>
      <c r="F125" s="388">
        <f t="shared" si="109"/>
        <v>0</v>
      </c>
      <c r="G125" s="240"/>
      <c r="H125" s="239"/>
      <c r="I125" s="367">
        <f t="shared" si="110"/>
        <v>0</v>
      </c>
      <c r="J125" s="238"/>
      <c r="K125" s="239"/>
      <c r="L125" s="388">
        <f t="shared" si="111"/>
        <v>0</v>
      </c>
      <c r="M125" s="240"/>
      <c r="N125" s="239"/>
      <c r="O125" s="367">
        <f t="shared" si="112"/>
        <v>0</v>
      </c>
      <c r="P125" s="242"/>
      <c r="Q125" s="2"/>
    </row>
    <row r="126" spans="1:17" hidden="1" x14ac:dyDescent="0.25">
      <c r="A126" s="62">
        <v>2279</v>
      </c>
      <c r="B126" s="111" t="s">
        <v>135</v>
      </c>
      <c r="C126" s="112">
        <f t="shared" si="100"/>
        <v>0</v>
      </c>
      <c r="D126" s="238">
        <v>0</v>
      </c>
      <c r="E126" s="239"/>
      <c r="F126" s="388">
        <f t="shared" si="109"/>
        <v>0</v>
      </c>
      <c r="G126" s="240"/>
      <c r="H126" s="239"/>
      <c r="I126" s="367">
        <f t="shared" si="110"/>
        <v>0</v>
      </c>
      <c r="J126" s="238"/>
      <c r="K126" s="239"/>
      <c r="L126" s="388">
        <f t="shared" si="111"/>
        <v>0</v>
      </c>
      <c r="M126" s="240"/>
      <c r="N126" s="239"/>
      <c r="O126" s="367">
        <f t="shared" si="112"/>
        <v>0</v>
      </c>
      <c r="P126" s="242"/>
      <c r="Q126" s="2"/>
    </row>
    <row r="127" spans="1:17" hidden="1" x14ac:dyDescent="0.25">
      <c r="A127" s="353">
        <v>2280</v>
      </c>
      <c r="B127" s="99" t="s">
        <v>136</v>
      </c>
      <c r="C127" s="100">
        <f t="shared" si="100"/>
        <v>0</v>
      </c>
      <c r="D127" s="251">
        <f>SUM(D128)</f>
        <v>0</v>
      </c>
      <c r="E127" s="252">
        <f>SUM(E128)</f>
        <v>0</v>
      </c>
      <c r="F127" s="108">
        <f t="shared" ref="F127:O127" si="113">SUM(F128)</f>
        <v>0</v>
      </c>
      <c r="G127" s="253">
        <f t="shared" si="113"/>
        <v>0</v>
      </c>
      <c r="H127" s="252">
        <f t="shared" si="113"/>
        <v>0</v>
      </c>
      <c r="I127" s="151">
        <f t="shared" si="113"/>
        <v>0</v>
      </c>
      <c r="J127" s="251">
        <f t="shared" si="113"/>
        <v>0</v>
      </c>
      <c r="K127" s="252">
        <f t="shared" si="113"/>
        <v>0</v>
      </c>
      <c r="L127" s="108">
        <f t="shared" si="113"/>
        <v>0</v>
      </c>
      <c r="M127" s="253">
        <f t="shared" si="113"/>
        <v>0</v>
      </c>
      <c r="N127" s="252">
        <f t="shared" si="113"/>
        <v>0</v>
      </c>
      <c r="O127" s="241">
        <f t="shared" si="113"/>
        <v>0</v>
      </c>
      <c r="P127" s="242"/>
      <c r="Q127" s="2"/>
    </row>
    <row r="128" spans="1:17" hidden="1" x14ac:dyDescent="0.25">
      <c r="A128" s="62">
        <v>2283</v>
      </c>
      <c r="B128" s="111" t="s">
        <v>137</v>
      </c>
      <c r="C128" s="112">
        <f t="shared" si="100"/>
        <v>0</v>
      </c>
      <c r="D128" s="238">
        <v>0</v>
      </c>
      <c r="E128" s="239"/>
      <c r="F128" s="388">
        <f>D128+E128</f>
        <v>0</v>
      </c>
      <c r="G128" s="240"/>
      <c r="H128" s="239"/>
      <c r="I128" s="367">
        <f>G128+H128</f>
        <v>0</v>
      </c>
      <c r="J128" s="238"/>
      <c r="K128" s="239"/>
      <c r="L128" s="388">
        <f>J128+K128</f>
        <v>0</v>
      </c>
      <c r="M128" s="240"/>
      <c r="N128" s="239"/>
      <c r="O128" s="367">
        <f>M128+N128</f>
        <v>0</v>
      </c>
      <c r="P128" s="242"/>
      <c r="Q128" s="2"/>
    </row>
    <row r="129" spans="1:17" ht="38.25" hidden="1" customHeight="1" x14ac:dyDescent="0.25">
      <c r="A129" s="83">
        <v>2300</v>
      </c>
      <c r="B129" s="226" t="s">
        <v>138</v>
      </c>
      <c r="C129" s="84">
        <f t="shared" si="100"/>
        <v>0</v>
      </c>
      <c r="D129" s="95">
        <f>SUM(D130,D135,D139,D140,D143,D150,D158,D159,D162)</f>
        <v>0</v>
      </c>
      <c r="E129" s="96">
        <f t="shared" ref="E129" si="114">SUM(E130,E135,E139,E140,E143,E150,E158,E159,E162)</f>
        <v>0</v>
      </c>
      <c r="F129" s="97">
        <f>SUM(F130,F135,F139,F140,F143,F150,F158,F159,F162)</f>
        <v>0</v>
      </c>
      <c r="G129" s="227">
        <f t="shared" ref="G129:N129" si="115">SUM(G130,G135,G139,G140,G143,G150,G158,G159,G162)</f>
        <v>0</v>
      </c>
      <c r="H129" s="96">
        <f t="shared" si="115"/>
        <v>0</v>
      </c>
      <c r="I129" s="228">
        <f t="shared" si="115"/>
        <v>0</v>
      </c>
      <c r="J129" s="95">
        <f t="shared" si="115"/>
        <v>0</v>
      </c>
      <c r="K129" s="96">
        <f t="shared" si="115"/>
        <v>0</v>
      </c>
      <c r="L129" s="97">
        <f t="shared" si="115"/>
        <v>0</v>
      </c>
      <c r="M129" s="227">
        <f t="shared" si="115"/>
        <v>0</v>
      </c>
      <c r="N129" s="96">
        <f t="shared" si="115"/>
        <v>0</v>
      </c>
      <c r="O129" s="228">
        <f>SUM(O130,O135,O139,O140,O143,O150,O158,O159,O162)</f>
        <v>0</v>
      </c>
      <c r="P129" s="249"/>
      <c r="Q129" s="2"/>
    </row>
    <row r="130" spans="1:17" ht="24" hidden="1" x14ac:dyDescent="0.25">
      <c r="A130" s="353">
        <v>2310</v>
      </c>
      <c r="B130" s="99" t="s">
        <v>139</v>
      </c>
      <c r="C130" s="100">
        <f t="shared" si="100"/>
        <v>0</v>
      </c>
      <c r="D130" s="251">
        <f>SUM(D131:D134)</f>
        <v>0</v>
      </c>
      <c r="E130" s="252">
        <f t="shared" ref="E130:O130" si="116">SUM(E131:E134)</f>
        <v>0</v>
      </c>
      <c r="F130" s="108">
        <f t="shared" si="116"/>
        <v>0</v>
      </c>
      <c r="G130" s="253">
        <f t="shared" si="116"/>
        <v>0</v>
      </c>
      <c r="H130" s="252">
        <f t="shared" si="116"/>
        <v>0</v>
      </c>
      <c r="I130" s="151">
        <f t="shared" si="116"/>
        <v>0</v>
      </c>
      <c r="J130" s="251">
        <f t="shared" si="116"/>
        <v>0</v>
      </c>
      <c r="K130" s="252">
        <f t="shared" si="116"/>
        <v>0</v>
      </c>
      <c r="L130" s="108">
        <f t="shared" si="116"/>
        <v>0</v>
      </c>
      <c r="M130" s="253">
        <f t="shared" si="116"/>
        <v>0</v>
      </c>
      <c r="N130" s="252">
        <f t="shared" si="116"/>
        <v>0</v>
      </c>
      <c r="O130" s="151">
        <f t="shared" si="116"/>
        <v>0</v>
      </c>
      <c r="P130" s="237"/>
      <c r="Q130" s="2"/>
    </row>
    <row r="131" spans="1:17" hidden="1" x14ac:dyDescent="0.25">
      <c r="A131" s="62">
        <v>2311</v>
      </c>
      <c r="B131" s="111" t="s">
        <v>140</v>
      </c>
      <c r="C131" s="112">
        <f t="shared" si="100"/>
        <v>0</v>
      </c>
      <c r="D131" s="238">
        <v>0</v>
      </c>
      <c r="E131" s="239"/>
      <c r="F131" s="388">
        <f t="shared" ref="F131:F134" si="117">D131+E131</f>
        <v>0</v>
      </c>
      <c r="G131" s="240"/>
      <c r="H131" s="239"/>
      <c r="I131" s="367">
        <f t="shared" ref="I131:I134" si="118">G131+H131</f>
        <v>0</v>
      </c>
      <c r="J131" s="238"/>
      <c r="K131" s="239"/>
      <c r="L131" s="388">
        <f t="shared" ref="L131:L134" si="119">J131+K131</f>
        <v>0</v>
      </c>
      <c r="M131" s="240"/>
      <c r="N131" s="239"/>
      <c r="O131" s="367">
        <f t="shared" ref="O131:O134" si="120">M131+N131</f>
        <v>0</v>
      </c>
      <c r="P131" s="242"/>
      <c r="Q131" s="2"/>
    </row>
    <row r="132" spans="1:17" hidden="1" x14ac:dyDescent="0.25">
      <c r="A132" s="62">
        <v>2312</v>
      </c>
      <c r="B132" s="111" t="s">
        <v>141</v>
      </c>
      <c r="C132" s="112">
        <f t="shared" si="100"/>
        <v>0</v>
      </c>
      <c r="D132" s="238">
        <v>0</v>
      </c>
      <c r="E132" s="239"/>
      <c r="F132" s="388">
        <f t="shared" si="117"/>
        <v>0</v>
      </c>
      <c r="G132" s="240"/>
      <c r="H132" s="239"/>
      <c r="I132" s="367">
        <f t="shared" si="118"/>
        <v>0</v>
      </c>
      <c r="J132" s="238"/>
      <c r="K132" s="239"/>
      <c r="L132" s="388">
        <f t="shared" si="119"/>
        <v>0</v>
      </c>
      <c r="M132" s="240"/>
      <c r="N132" s="239"/>
      <c r="O132" s="367">
        <f t="shared" si="120"/>
        <v>0</v>
      </c>
      <c r="P132" s="242"/>
      <c r="Q132" s="2"/>
    </row>
    <row r="133" spans="1:17" hidden="1" x14ac:dyDescent="0.25">
      <c r="A133" s="62">
        <v>2313</v>
      </c>
      <c r="B133" s="111" t="s">
        <v>142</v>
      </c>
      <c r="C133" s="112">
        <f t="shared" si="100"/>
        <v>0</v>
      </c>
      <c r="D133" s="238">
        <v>0</v>
      </c>
      <c r="E133" s="239"/>
      <c r="F133" s="388">
        <f t="shared" si="117"/>
        <v>0</v>
      </c>
      <c r="G133" s="240"/>
      <c r="H133" s="239"/>
      <c r="I133" s="367">
        <f t="shared" si="118"/>
        <v>0</v>
      </c>
      <c r="J133" s="238"/>
      <c r="K133" s="239"/>
      <c r="L133" s="388">
        <f t="shared" si="119"/>
        <v>0</v>
      </c>
      <c r="M133" s="240"/>
      <c r="N133" s="239"/>
      <c r="O133" s="367">
        <f t="shared" si="120"/>
        <v>0</v>
      </c>
      <c r="P133" s="242"/>
      <c r="Q133" s="2"/>
    </row>
    <row r="134" spans="1:17" ht="47.25" hidden="1" customHeight="1" x14ac:dyDescent="0.25">
      <c r="A134" s="62">
        <v>2314</v>
      </c>
      <c r="B134" s="111" t="s">
        <v>143</v>
      </c>
      <c r="C134" s="112">
        <f t="shared" si="100"/>
        <v>0</v>
      </c>
      <c r="D134" s="238">
        <v>0</v>
      </c>
      <c r="E134" s="239"/>
      <c r="F134" s="388">
        <f t="shared" si="117"/>
        <v>0</v>
      </c>
      <c r="G134" s="240"/>
      <c r="H134" s="239"/>
      <c r="I134" s="367">
        <f t="shared" si="118"/>
        <v>0</v>
      </c>
      <c r="J134" s="238"/>
      <c r="K134" s="239"/>
      <c r="L134" s="388">
        <f t="shared" si="119"/>
        <v>0</v>
      </c>
      <c r="M134" s="240"/>
      <c r="N134" s="239"/>
      <c r="O134" s="367">
        <f t="shared" si="120"/>
        <v>0</v>
      </c>
      <c r="P134" s="242"/>
      <c r="Q134" s="2"/>
    </row>
    <row r="135" spans="1:17" hidden="1" x14ac:dyDescent="0.25">
      <c r="A135" s="243">
        <v>2320</v>
      </c>
      <c r="B135" s="111" t="s">
        <v>144</v>
      </c>
      <c r="C135" s="112">
        <f t="shared" si="100"/>
        <v>0</v>
      </c>
      <c r="D135" s="244">
        <f>SUM(D136:D138)</f>
        <v>0</v>
      </c>
      <c r="E135" s="245">
        <f>SUM(E136:E138)</f>
        <v>0</v>
      </c>
      <c r="F135" s="120">
        <f>SUM(F136:F138)</f>
        <v>0</v>
      </c>
      <c r="G135" s="246">
        <f t="shared" ref="G135" si="121">SUM(G136:G138)</f>
        <v>0</v>
      </c>
      <c r="H135" s="245">
        <f>SUM(H136:H138)</f>
        <v>0</v>
      </c>
      <c r="I135" s="241">
        <f t="shared" ref="I135:N135" si="122">SUM(I136:I138)</f>
        <v>0</v>
      </c>
      <c r="J135" s="244">
        <f t="shared" si="122"/>
        <v>0</v>
      </c>
      <c r="K135" s="245">
        <f t="shared" si="122"/>
        <v>0</v>
      </c>
      <c r="L135" s="120">
        <f t="shared" si="122"/>
        <v>0</v>
      </c>
      <c r="M135" s="246">
        <f t="shared" si="122"/>
        <v>0</v>
      </c>
      <c r="N135" s="245">
        <f t="shared" si="122"/>
        <v>0</v>
      </c>
      <c r="O135" s="241">
        <f>SUM(O136:O138)</f>
        <v>0</v>
      </c>
      <c r="P135" s="242"/>
      <c r="Q135" s="2"/>
    </row>
    <row r="136" spans="1:17" hidden="1" x14ac:dyDescent="0.25">
      <c r="A136" s="62">
        <v>2321</v>
      </c>
      <c r="B136" s="111" t="s">
        <v>145</v>
      </c>
      <c r="C136" s="112">
        <f t="shared" si="100"/>
        <v>0</v>
      </c>
      <c r="D136" s="238">
        <v>0</v>
      </c>
      <c r="E136" s="239"/>
      <c r="F136" s="388">
        <f t="shared" ref="F136:F139" si="123">D136+E136</f>
        <v>0</v>
      </c>
      <c r="G136" s="240"/>
      <c r="H136" s="239"/>
      <c r="I136" s="367">
        <f t="shared" ref="I136:I139" si="124">G136+H136</f>
        <v>0</v>
      </c>
      <c r="J136" s="238"/>
      <c r="K136" s="239"/>
      <c r="L136" s="388">
        <f t="shared" ref="L136:L139" si="125">J136+K136</f>
        <v>0</v>
      </c>
      <c r="M136" s="240"/>
      <c r="N136" s="239"/>
      <c r="O136" s="367">
        <f t="shared" ref="O136:O139" si="126">M136+N136</f>
        <v>0</v>
      </c>
      <c r="P136" s="242"/>
      <c r="Q136" s="2"/>
    </row>
    <row r="137" spans="1:17" hidden="1" x14ac:dyDescent="0.25">
      <c r="A137" s="62">
        <v>2322</v>
      </c>
      <c r="B137" s="111" t="s">
        <v>146</v>
      </c>
      <c r="C137" s="112">
        <f t="shared" si="100"/>
        <v>0</v>
      </c>
      <c r="D137" s="238">
        <v>0</v>
      </c>
      <c r="E137" s="239"/>
      <c r="F137" s="388">
        <f t="shared" si="123"/>
        <v>0</v>
      </c>
      <c r="G137" s="240"/>
      <c r="H137" s="239"/>
      <c r="I137" s="367">
        <f t="shared" si="124"/>
        <v>0</v>
      </c>
      <c r="J137" s="238"/>
      <c r="K137" s="239"/>
      <c r="L137" s="388">
        <f t="shared" si="125"/>
        <v>0</v>
      </c>
      <c r="M137" s="240"/>
      <c r="N137" s="239"/>
      <c r="O137" s="367">
        <f t="shared" si="126"/>
        <v>0</v>
      </c>
      <c r="P137" s="242"/>
      <c r="Q137" s="2"/>
    </row>
    <row r="138" spans="1:17" ht="10.5" hidden="1" customHeight="1" x14ac:dyDescent="0.25">
      <c r="A138" s="62">
        <v>2329</v>
      </c>
      <c r="B138" s="111" t="s">
        <v>147</v>
      </c>
      <c r="C138" s="112">
        <f t="shared" si="100"/>
        <v>0</v>
      </c>
      <c r="D138" s="238">
        <v>0</v>
      </c>
      <c r="E138" s="239"/>
      <c r="F138" s="388">
        <f t="shared" si="123"/>
        <v>0</v>
      </c>
      <c r="G138" s="240"/>
      <c r="H138" s="239"/>
      <c r="I138" s="367">
        <f t="shared" si="124"/>
        <v>0</v>
      </c>
      <c r="J138" s="238"/>
      <c r="K138" s="239"/>
      <c r="L138" s="388">
        <f t="shared" si="125"/>
        <v>0</v>
      </c>
      <c r="M138" s="240"/>
      <c r="N138" s="239"/>
      <c r="O138" s="367">
        <f t="shared" si="126"/>
        <v>0</v>
      </c>
      <c r="P138" s="242"/>
      <c r="Q138" s="2"/>
    </row>
    <row r="139" spans="1:17" hidden="1" x14ac:dyDescent="0.25">
      <c r="A139" s="243">
        <v>2330</v>
      </c>
      <c r="B139" s="111" t="s">
        <v>148</v>
      </c>
      <c r="C139" s="112">
        <f t="shared" si="100"/>
        <v>0</v>
      </c>
      <c r="D139" s="238">
        <v>0</v>
      </c>
      <c r="E139" s="239"/>
      <c r="F139" s="388">
        <f t="shared" si="123"/>
        <v>0</v>
      </c>
      <c r="G139" s="240"/>
      <c r="H139" s="239"/>
      <c r="I139" s="367">
        <f t="shared" si="124"/>
        <v>0</v>
      </c>
      <c r="J139" s="238"/>
      <c r="K139" s="239"/>
      <c r="L139" s="388">
        <f t="shared" si="125"/>
        <v>0</v>
      </c>
      <c r="M139" s="240"/>
      <c r="N139" s="239"/>
      <c r="O139" s="367">
        <f t="shared" si="126"/>
        <v>0</v>
      </c>
      <c r="P139" s="242"/>
      <c r="Q139" s="2"/>
    </row>
    <row r="140" spans="1:17" ht="36" hidden="1" x14ac:dyDescent="0.25">
      <c r="A140" s="243">
        <v>2340</v>
      </c>
      <c r="B140" s="111" t="s">
        <v>149</v>
      </c>
      <c r="C140" s="112">
        <f t="shared" si="100"/>
        <v>0</v>
      </c>
      <c r="D140" s="244">
        <f>SUM(D141:D142)</f>
        <v>0</v>
      </c>
      <c r="E140" s="245">
        <f>SUM(E141:E142)</f>
        <v>0</v>
      </c>
      <c r="F140" s="120">
        <f>SUM(F141:F142)</f>
        <v>0</v>
      </c>
      <c r="G140" s="246">
        <f t="shared" ref="G140:N140" si="127">SUM(G141:G142)</f>
        <v>0</v>
      </c>
      <c r="H140" s="245">
        <f t="shared" si="127"/>
        <v>0</v>
      </c>
      <c r="I140" s="241">
        <f t="shared" si="127"/>
        <v>0</v>
      </c>
      <c r="J140" s="244">
        <f t="shared" si="127"/>
        <v>0</v>
      </c>
      <c r="K140" s="245">
        <f t="shared" si="127"/>
        <v>0</v>
      </c>
      <c r="L140" s="120">
        <f t="shared" si="127"/>
        <v>0</v>
      </c>
      <c r="M140" s="246">
        <f t="shared" si="127"/>
        <v>0</v>
      </c>
      <c r="N140" s="245">
        <f t="shared" si="127"/>
        <v>0</v>
      </c>
      <c r="O140" s="241">
        <f>SUM(O141:O142)</f>
        <v>0</v>
      </c>
      <c r="P140" s="242"/>
      <c r="Q140" s="2"/>
    </row>
    <row r="141" spans="1:17" hidden="1" x14ac:dyDescent="0.25">
      <c r="A141" s="62">
        <v>2341</v>
      </c>
      <c r="B141" s="111" t="s">
        <v>150</v>
      </c>
      <c r="C141" s="112">
        <f t="shared" si="100"/>
        <v>0</v>
      </c>
      <c r="D141" s="238">
        <v>0</v>
      </c>
      <c r="E141" s="239"/>
      <c r="F141" s="388">
        <f t="shared" ref="F141:F142" si="128">D141+E141</f>
        <v>0</v>
      </c>
      <c r="G141" s="240"/>
      <c r="H141" s="239"/>
      <c r="I141" s="367">
        <f t="shared" ref="I141:I142" si="129">G141+H141</f>
        <v>0</v>
      </c>
      <c r="J141" s="238"/>
      <c r="K141" s="239"/>
      <c r="L141" s="388">
        <f t="shared" ref="L141:L142" si="130">J141+K141</f>
        <v>0</v>
      </c>
      <c r="M141" s="240"/>
      <c r="N141" s="239"/>
      <c r="O141" s="367">
        <f t="shared" ref="O141:O142" si="131">M141+N141</f>
        <v>0</v>
      </c>
      <c r="P141" s="242"/>
      <c r="Q141" s="2"/>
    </row>
    <row r="142" spans="1:17" ht="24" hidden="1" x14ac:dyDescent="0.25">
      <c r="A142" s="62">
        <v>2344</v>
      </c>
      <c r="B142" s="111" t="s">
        <v>151</v>
      </c>
      <c r="C142" s="112">
        <f t="shared" si="100"/>
        <v>0</v>
      </c>
      <c r="D142" s="238">
        <v>0</v>
      </c>
      <c r="E142" s="239"/>
      <c r="F142" s="388">
        <f t="shared" si="128"/>
        <v>0</v>
      </c>
      <c r="G142" s="240"/>
      <c r="H142" s="239"/>
      <c r="I142" s="367">
        <f t="shared" si="129"/>
        <v>0</v>
      </c>
      <c r="J142" s="238"/>
      <c r="K142" s="239"/>
      <c r="L142" s="388">
        <f t="shared" si="130"/>
        <v>0</v>
      </c>
      <c r="M142" s="240"/>
      <c r="N142" s="239"/>
      <c r="O142" s="367">
        <f t="shared" si="131"/>
        <v>0</v>
      </c>
      <c r="P142" s="242"/>
      <c r="Q142" s="2"/>
    </row>
    <row r="143" spans="1:17" hidden="1" x14ac:dyDescent="0.25">
      <c r="A143" s="230">
        <v>2350</v>
      </c>
      <c r="B143" s="164" t="s">
        <v>152</v>
      </c>
      <c r="C143" s="176">
        <f t="shared" si="100"/>
        <v>0</v>
      </c>
      <c r="D143" s="231">
        <f>SUM(D144:D149)</f>
        <v>0</v>
      </c>
      <c r="E143" s="232">
        <f>SUM(E144:E149)</f>
        <v>0</v>
      </c>
      <c r="F143" s="233">
        <f>SUM(F144:F149)</f>
        <v>0</v>
      </c>
      <c r="G143" s="234">
        <f t="shared" ref="G143:N143" si="132">SUM(G144:G149)</f>
        <v>0</v>
      </c>
      <c r="H143" s="232">
        <f t="shared" si="132"/>
        <v>0</v>
      </c>
      <c r="I143" s="235">
        <f t="shared" si="132"/>
        <v>0</v>
      </c>
      <c r="J143" s="231">
        <f t="shared" si="132"/>
        <v>0</v>
      </c>
      <c r="K143" s="232">
        <f t="shared" si="132"/>
        <v>0</v>
      </c>
      <c r="L143" s="233">
        <f t="shared" si="132"/>
        <v>0</v>
      </c>
      <c r="M143" s="234">
        <f t="shared" si="132"/>
        <v>0</v>
      </c>
      <c r="N143" s="232">
        <f t="shared" si="132"/>
        <v>0</v>
      </c>
      <c r="O143" s="235">
        <f>SUM(O144:O149)</f>
        <v>0</v>
      </c>
      <c r="P143" s="236"/>
      <c r="Q143" s="2"/>
    </row>
    <row r="144" spans="1:17" hidden="1" x14ac:dyDescent="0.25">
      <c r="A144" s="53">
        <v>2351</v>
      </c>
      <c r="B144" s="99" t="s">
        <v>153</v>
      </c>
      <c r="C144" s="100">
        <f t="shared" si="100"/>
        <v>0</v>
      </c>
      <c r="D144" s="152">
        <v>0</v>
      </c>
      <c r="E144" s="150"/>
      <c r="F144" s="387">
        <f t="shared" ref="F144:F149" si="133">D144+E144</f>
        <v>0</v>
      </c>
      <c r="G144" s="149"/>
      <c r="H144" s="150"/>
      <c r="I144" s="390">
        <f t="shared" ref="I144:I149" si="134">G144+H144</f>
        <v>0</v>
      </c>
      <c r="J144" s="152"/>
      <c r="K144" s="150"/>
      <c r="L144" s="387">
        <f t="shared" ref="L144:L149" si="135">J144+K144</f>
        <v>0</v>
      </c>
      <c r="M144" s="149"/>
      <c r="N144" s="150"/>
      <c r="O144" s="390">
        <f t="shared" ref="O144:O149" si="136">M144+N144</f>
        <v>0</v>
      </c>
      <c r="P144" s="237"/>
      <c r="Q144" s="2"/>
    </row>
    <row r="145" spans="1:17" hidden="1" x14ac:dyDescent="0.25">
      <c r="A145" s="62">
        <v>2352</v>
      </c>
      <c r="B145" s="111" t="s">
        <v>154</v>
      </c>
      <c r="C145" s="112">
        <f t="shared" si="100"/>
        <v>0</v>
      </c>
      <c r="D145" s="238">
        <v>0</v>
      </c>
      <c r="E145" s="239"/>
      <c r="F145" s="388">
        <f t="shared" si="133"/>
        <v>0</v>
      </c>
      <c r="G145" s="240"/>
      <c r="H145" s="239"/>
      <c r="I145" s="367">
        <f t="shared" si="134"/>
        <v>0</v>
      </c>
      <c r="J145" s="238"/>
      <c r="K145" s="239"/>
      <c r="L145" s="388">
        <f t="shared" si="135"/>
        <v>0</v>
      </c>
      <c r="M145" s="240"/>
      <c r="N145" s="239"/>
      <c r="O145" s="367">
        <f t="shared" si="136"/>
        <v>0</v>
      </c>
      <c r="P145" s="242"/>
      <c r="Q145" s="2"/>
    </row>
    <row r="146" spans="1:17" hidden="1" x14ac:dyDescent="0.25">
      <c r="A146" s="62">
        <v>2353</v>
      </c>
      <c r="B146" s="111" t="s">
        <v>155</v>
      </c>
      <c r="C146" s="112">
        <f t="shared" si="100"/>
        <v>0</v>
      </c>
      <c r="D146" s="238">
        <v>0</v>
      </c>
      <c r="E146" s="239"/>
      <c r="F146" s="388">
        <f t="shared" si="133"/>
        <v>0</v>
      </c>
      <c r="G146" s="240"/>
      <c r="H146" s="239"/>
      <c r="I146" s="367">
        <f t="shared" si="134"/>
        <v>0</v>
      </c>
      <c r="J146" s="238"/>
      <c r="K146" s="239"/>
      <c r="L146" s="388">
        <f t="shared" si="135"/>
        <v>0</v>
      </c>
      <c r="M146" s="240"/>
      <c r="N146" s="239"/>
      <c r="O146" s="367">
        <f t="shared" si="136"/>
        <v>0</v>
      </c>
      <c r="P146" s="242"/>
      <c r="Q146" s="2"/>
    </row>
    <row r="147" spans="1:17" hidden="1" x14ac:dyDescent="0.25">
      <c r="A147" s="62">
        <v>2354</v>
      </c>
      <c r="B147" s="111" t="s">
        <v>156</v>
      </c>
      <c r="C147" s="112">
        <f t="shared" si="100"/>
        <v>0</v>
      </c>
      <c r="D147" s="238">
        <v>0</v>
      </c>
      <c r="E147" s="239"/>
      <c r="F147" s="388">
        <f t="shared" si="133"/>
        <v>0</v>
      </c>
      <c r="G147" s="240"/>
      <c r="H147" s="239"/>
      <c r="I147" s="367">
        <f t="shared" si="134"/>
        <v>0</v>
      </c>
      <c r="J147" s="238"/>
      <c r="K147" s="239"/>
      <c r="L147" s="388">
        <f t="shared" si="135"/>
        <v>0</v>
      </c>
      <c r="M147" s="240"/>
      <c r="N147" s="239"/>
      <c r="O147" s="367">
        <f t="shared" si="136"/>
        <v>0</v>
      </c>
      <c r="P147" s="242"/>
      <c r="Q147" s="2"/>
    </row>
    <row r="148" spans="1:17" hidden="1" x14ac:dyDescent="0.25">
      <c r="A148" s="62">
        <v>2355</v>
      </c>
      <c r="B148" s="111" t="s">
        <v>157</v>
      </c>
      <c r="C148" s="112">
        <f t="shared" si="100"/>
        <v>0</v>
      </c>
      <c r="D148" s="238">
        <v>0</v>
      </c>
      <c r="E148" s="239"/>
      <c r="F148" s="388">
        <f t="shared" si="133"/>
        <v>0</v>
      </c>
      <c r="G148" s="240"/>
      <c r="H148" s="239"/>
      <c r="I148" s="367">
        <f t="shared" si="134"/>
        <v>0</v>
      </c>
      <c r="J148" s="238"/>
      <c r="K148" s="239"/>
      <c r="L148" s="388">
        <f t="shared" si="135"/>
        <v>0</v>
      </c>
      <c r="M148" s="240"/>
      <c r="N148" s="239"/>
      <c r="O148" s="367">
        <f t="shared" si="136"/>
        <v>0</v>
      </c>
      <c r="P148" s="242"/>
      <c r="Q148" s="2"/>
    </row>
    <row r="149" spans="1:17" hidden="1" x14ac:dyDescent="0.25">
      <c r="A149" s="62">
        <v>2359</v>
      </c>
      <c r="B149" s="111" t="s">
        <v>158</v>
      </c>
      <c r="C149" s="112">
        <f t="shared" si="100"/>
        <v>0</v>
      </c>
      <c r="D149" s="238">
        <v>0</v>
      </c>
      <c r="E149" s="239"/>
      <c r="F149" s="388">
        <f t="shared" si="133"/>
        <v>0</v>
      </c>
      <c r="G149" s="240"/>
      <c r="H149" s="239"/>
      <c r="I149" s="367">
        <f t="shared" si="134"/>
        <v>0</v>
      </c>
      <c r="J149" s="238"/>
      <c r="K149" s="239"/>
      <c r="L149" s="388">
        <f t="shared" si="135"/>
        <v>0</v>
      </c>
      <c r="M149" s="240"/>
      <c r="N149" s="239"/>
      <c r="O149" s="367">
        <f t="shared" si="136"/>
        <v>0</v>
      </c>
      <c r="P149" s="242"/>
      <c r="Q149" s="2"/>
    </row>
    <row r="150" spans="1:17" ht="24.75" hidden="1" customHeight="1" x14ac:dyDescent="0.25">
      <c r="A150" s="243">
        <v>2360</v>
      </c>
      <c r="B150" s="111" t="s">
        <v>159</v>
      </c>
      <c r="C150" s="112">
        <f t="shared" si="100"/>
        <v>0</v>
      </c>
      <c r="D150" s="244">
        <f>SUM(D151:D157)</f>
        <v>0</v>
      </c>
      <c r="E150" s="245">
        <f>SUM(E151:E157)</f>
        <v>0</v>
      </c>
      <c r="F150" s="120">
        <f>SUM(F151:F157)</f>
        <v>0</v>
      </c>
      <c r="G150" s="246">
        <f t="shared" ref="G150:N150" si="137">SUM(G151:G157)</f>
        <v>0</v>
      </c>
      <c r="H150" s="245">
        <f t="shared" si="137"/>
        <v>0</v>
      </c>
      <c r="I150" s="241">
        <f t="shared" si="137"/>
        <v>0</v>
      </c>
      <c r="J150" s="244">
        <f t="shared" si="137"/>
        <v>0</v>
      </c>
      <c r="K150" s="245">
        <f t="shared" si="137"/>
        <v>0</v>
      </c>
      <c r="L150" s="120">
        <f t="shared" si="137"/>
        <v>0</v>
      </c>
      <c r="M150" s="246">
        <f t="shared" si="137"/>
        <v>0</v>
      </c>
      <c r="N150" s="245">
        <f t="shared" si="137"/>
        <v>0</v>
      </c>
      <c r="O150" s="241">
        <f>SUM(O151:O157)</f>
        <v>0</v>
      </c>
      <c r="P150" s="242"/>
      <c r="Q150" s="2"/>
    </row>
    <row r="151" spans="1:17" hidden="1" x14ac:dyDescent="0.25">
      <c r="A151" s="61">
        <v>2361</v>
      </c>
      <c r="B151" s="111" t="s">
        <v>160</v>
      </c>
      <c r="C151" s="112">
        <f t="shared" si="100"/>
        <v>0</v>
      </c>
      <c r="D151" s="238">
        <v>0</v>
      </c>
      <c r="E151" s="239"/>
      <c r="F151" s="388">
        <f t="shared" ref="F151:F158" si="138">D151+E151</f>
        <v>0</v>
      </c>
      <c r="G151" s="240"/>
      <c r="H151" s="239"/>
      <c r="I151" s="367">
        <f t="shared" ref="I151:I158" si="139">G151+H151</f>
        <v>0</v>
      </c>
      <c r="J151" s="238"/>
      <c r="K151" s="239"/>
      <c r="L151" s="388">
        <f t="shared" ref="L151:L158" si="140">J151+K151</f>
        <v>0</v>
      </c>
      <c r="M151" s="240"/>
      <c r="N151" s="239"/>
      <c r="O151" s="367">
        <f t="shared" ref="O151:O158" si="141">M151+N151</f>
        <v>0</v>
      </c>
      <c r="P151" s="242"/>
      <c r="Q151" s="2"/>
    </row>
    <row r="152" spans="1:17" hidden="1" x14ac:dyDescent="0.25">
      <c r="A152" s="61">
        <v>2362</v>
      </c>
      <c r="B152" s="111" t="s">
        <v>161</v>
      </c>
      <c r="C152" s="112">
        <f t="shared" si="100"/>
        <v>0</v>
      </c>
      <c r="D152" s="238">
        <v>0</v>
      </c>
      <c r="E152" s="239"/>
      <c r="F152" s="388">
        <f t="shared" si="138"/>
        <v>0</v>
      </c>
      <c r="G152" s="240"/>
      <c r="H152" s="239"/>
      <c r="I152" s="367">
        <f t="shared" si="139"/>
        <v>0</v>
      </c>
      <c r="J152" s="238"/>
      <c r="K152" s="239"/>
      <c r="L152" s="388">
        <f t="shared" si="140"/>
        <v>0</v>
      </c>
      <c r="M152" s="240"/>
      <c r="N152" s="239"/>
      <c r="O152" s="367">
        <f t="shared" si="141"/>
        <v>0</v>
      </c>
      <c r="P152" s="242"/>
      <c r="Q152" s="2"/>
    </row>
    <row r="153" spans="1:17" hidden="1" x14ac:dyDescent="0.25">
      <c r="A153" s="61">
        <v>2363</v>
      </c>
      <c r="B153" s="111" t="s">
        <v>162</v>
      </c>
      <c r="C153" s="112">
        <f t="shared" si="100"/>
        <v>0</v>
      </c>
      <c r="D153" s="238">
        <v>0</v>
      </c>
      <c r="E153" s="239"/>
      <c r="F153" s="388">
        <f t="shared" si="138"/>
        <v>0</v>
      </c>
      <c r="G153" s="240"/>
      <c r="H153" s="239"/>
      <c r="I153" s="367">
        <f t="shared" si="139"/>
        <v>0</v>
      </c>
      <c r="J153" s="238"/>
      <c r="K153" s="239"/>
      <c r="L153" s="388">
        <f t="shared" si="140"/>
        <v>0</v>
      </c>
      <c r="M153" s="240"/>
      <c r="N153" s="239"/>
      <c r="O153" s="367">
        <f t="shared" si="141"/>
        <v>0</v>
      </c>
      <c r="P153" s="242"/>
      <c r="Q153" s="2"/>
    </row>
    <row r="154" spans="1:17" hidden="1" x14ac:dyDescent="0.25">
      <c r="A154" s="61">
        <v>2364</v>
      </c>
      <c r="B154" s="111" t="s">
        <v>163</v>
      </c>
      <c r="C154" s="112">
        <f t="shared" si="100"/>
        <v>0</v>
      </c>
      <c r="D154" s="238">
        <v>0</v>
      </c>
      <c r="E154" s="239"/>
      <c r="F154" s="388">
        <f t="shared" si="138"/>
        <v>0</v>
      </c>
      <c r="G154" s="240"/>
      <c r="H154" s="239"/>
      <c r="I154" s="367">
        <f t="shared" si="139"/>
        <v>0</v>
      </c>
      <c r="J154" s="238"/>
      <c r="K154" s="239"/>
      <c r="L154" s="388">
        <f t="shared" si="140"/>
        <v>0</v>
      </c>
      <c r="M154" s="240"/>
      <c r="N154" s="239"/>
      <c r="O154" s="367">
        <f t="shared" si="141"/>
        <v>0</v>
      </c>
      <c r="P154" s="242"/>
      <c r="Q154" s="2"/>
    </row>
    <row r="155" spans="1:17" ht="12.75" hidden="1" customHeight="1" x14ac:dyDescent="0.25">
      <c r="A155" s="61">
        <v>2365</v>
      </c>
      <c r="B155" s="111" t="s">
        <v>164</v>
      </c>
      <c r="C155" s="112">
        <f t="shared" si="100"/>
        <v>0</v>
      </c>
      <c r="D155" s="238">
        <v>0</v>
      </c>
      <c r="E155" s="239"/>
      <c r="F155" s="388">
        <f t="shared" si="138"/>
        <v>0</v>
      </c>
      <c r="G155" s="240"/>
      <c r="H155" s="239"/>
      <c r="I155" s="367">
        <f t="shared" si="139"/>
        <v>0</v>
      </c>
      <c r="J155" s="238"/>
      <c r="K155" s="239"/>
      <c r="L155" s="388">
        <f t="shared" si="140"/>
        <v>0</v>
      </c>
      <c r="M155" s="240"/>
      <c r="N155" s="239"/>
      <c r="O155" s="367">
        <f t="shared" si="141"/>
        <v>0</v>
      </c>
      <c r="P155" s="242"/>
      <c r="Q155" s="2"/>
    </row>
    <row r="156" spans="1:17" ht="24" hidden="1" x14ac:dyDescent="0.25">
      <c r="A156" s="61">
        <v>2366</v>
      </c>
      <c r="B156" s="111" t="s">
        <v>165</v>
      </c>
      <c r="C156" s="112">
        <f t="shared" si="100"/>
        <v>0</v>
      </c>
      <c r="D156" s="238">
        <v>0</v>
      </c>
      <c r="E156" s="239"/>
      <c r="F156" s="388">
        <f t="shared" si="138"/>
        <v>0</v>
      </c>
      <c r="G156" s="240"/>
      <c r="H156" s="239"/>
      <c r="I156" s="367">
        <f t="shared" si="139"/>
        <v>0</v>
      </c>
      <c r="J156" s="238"/>
      <c r="K156" s="239"/>
      <c r="L156" s="388">
        <f t="shared" si="140"/>
        <v>0</v>
      </c>
      <c r="M156" s="240"/>
      <c r="N156" s="239"/>
      <c r="O156" s="367">
        <f t="shared" si="141"/>
        <v>0</v>
      </c>
      <c r="P156" s="242"/>
      <c r="Q156" s="2"/>
    </row>
    <row r="157" spans="1:17" ht="36" hidden="1" x14ac:dyDescent="0.25">
      <c r="A157" s="61">
        <v>2369</v>
      </c>
      <c r="B157" s="111" t="s">
        <v>166</v>
      </c>
      <c r="C157" s="112">
        <f t="shared" si="100"/>
        <v>0</v>
      </c>
      <c r="D157" s="238">
        <v>0</v>
      </c>
      <c r="E157" s="239"/>
      <c r="F157" s="388">
        <f t="shared" si="138"/>
        <v>0</v>
      </c>
      <c r="G157" s="240"/>
      <c r="H157" s="239"/>
      <c r="I157" s="367">
        <f t="shared" si="139"/>
        <v>0</v>
      </c>
      <c r="J157" s="238"/>
      <c r="K157" s="239"/>
      <c r="L157" s="388">
        <f t="shared" si="140"/>
        <v>0</v>
      </c>
      <c r="M157" s="240"/>
      <c r="N157" s="239"/>
      <c r="O157" s="367">
        <f t="shared" si="141"/>
        <v>0</v>
      </c>
      <c r="P157" s="242"/>
      <c r="Q157" s="2"/>
    </row>
    <row r="158" spans="1:17" hidden="1" x14ac:dyDescent="0.25">
      <c r="A158" s="230">
        <v>2370</v>
      </c>
      <c r="B158" s="164" t="s">
        <v>167</v>
      </c>
      <c r="C158" s="176">
        <f t="shared" si="100"/>
        <v>0</v>
      </c>
      <c r="D158" s="177">
        <v>0</v>
      </c>
      <c r="E158" s="178"/>
      <c r="F158" s="392">
        <f t="shared" si="138"/>
        <v>0</v>
      </c>
      <c r="G158" s="247"/>
      <c r="H158" s="178"/>
      <c r="I158" s="358">
        <f t="shared" si="139"/>
        <v>0</v>
      </c>
      <c r="J158" s="177"/>
      <c r="K158" s="178"/>
      <c r="L158" s="392">
        <f t="shared" si="140"/>
        <v>0</v>
      </c>
      <c r="M158" s="247"/>
      <c r="N158" s="178"/>
      <c r="O158" s="358">
        <f t="shared" si="141"/>
        <v>0</v>
      </c>
      <c r="P158" s="236"/>
      <c r="Q158" s="2"/>
    </row>
    <row r="159" spans="1:17" hidden="1" x14ac:dyDescent="0.25">
      <c r="A159" s="230">
        <v>2380</v>
      </c>
      <c r="B159" s="164" t="s">
        <v>168</v>
      </c>
      <c r="C159" s="176">
        <f t="shared" si="100"/>
        <v>0</v>
      </c>
      <c r="D159" s="231">
        <f>SUM(D160:D161)</f>
        <v>0</v>
      </c>
      <c r="E159" s="232">
        <f t="shared" ref="E159" si="142">SUM(E160:E161)</f>
        <v>0</v>
      </c>
      <c r="F159" s="233">
        <f>SUM(F160:F161)</f>
        <v>0</v>
      </c>
      <c r="G159" s="234">
        <f t="shared" ref="G159:N159" si="143">SUM(G160:G161)</f>
        <v>0</v>
      </c>
      <c r="H159" s="232">
        <f t="shared" si="143"/>
        <v>0</v>
      </c>
      <c r="I159" s="235">
        <f t="shared" si="143"/>
        <v>0</v>
      </c>
      <c r="J159" s="231">
        <f t="shared" si="143"/>
        <v>0</v>
      </c>
      <c r="K159" s="232">
        <f t="shared" si="143"/>
        <v>0</v>
      </c>
      <c r="L159" s="233">
        <f t="shared" si="143"/>
        <v>0</v>
      </c>
      <c r="M159" s="234">
        <f t="shared" si="143"/>
        <v>0</v>
      </c>
      <c r="N159" s="232">
        <f t="shared" si="143"/>
        <v>0</v>
      </c>
      <c r="O159" s="235">
        <f>SUM(O160:O161)</f>
        <v>0</v>
      </c>
      <c r="P159" s="236"/>
      <c r="Q159" s="2"/>
    </row>
    <row r="160" spans="1:17" hidden="1" x14ac:dyDescent="0.25">
      <c r="A160" s="52">
        <v>2381</v>
      </c>
      <c r="B160" s="99" t="s">
        <v>169</v>
      </c>
      <c r="C160" s="100">
        <f t="shared" si="100"/>
        <v>0</v>
      </c>
      <c r="D160" s="152">
        <v>0</v>
      </c>
      <c r="E160" s="150"/>
      <c r="F160" s="387">
        <f t="shared" ref="F160:F163" si="144">D160+E160</f>
        <v>0</v>
      </c>
      <c r="G160" s="149"/>
      <c r="H160" s="150"/>
      <c r="I160" s="390">
        <f t="shared" ref="I160:I163" si="145">G160+H160</f>
        <v>0</v>
      </c>
      <c r="J160" s="152"/>
      <c r="K160" s="150"/>
      <c r="L160" s="387">
        <f t="shared" ref="L160:L163" si="146">J160+K160</f>
        <v>0</v>
      </c>
      <c r="M160" s="149"/>
      <c r="N160" s="150"/>
      <c r="O160" s="390">
        <f t="shared" ref="O160:O163" si="147">M160+N160</f>
        <v>0</v>
      </c>
      <c r="P160" s="237"/>
      <c r="Q160" s="2"/>
    </row>
    <row r="161" spans="1:17" hidden="1" x14ac:dyDescent="0.25">
      <c r="A161" s="61">
        <v>2389</v>
      </c>
      <c r="B161" s="111" t="s">
        <v>170</v>
      </c>
      <c r="C161" s="112">
        <f t="shared" si="100"/>
        <v>0</v>
      </c>
      <c r="D161" s="238">
        <v>0</v>
      </c>
      <c r="E161" s="239"/>
      <c r="F161" s="388">
        <f t="shared" si="144"/>
        <v>0</v>
      </c>
      <c r="G161" s="240"/>
      <c r="H161" s="239"/>
      <c r="I161" s="367">
        <f t="shared" si="145"/>
        <v>0</v>
      </c>
      <c r="J161" s="238"/>
      <c r="K161" s="239"/>
      <c r="L161" s="388">
        <f t="shared" si="146"/>
        <v>0</v>
      </c>
      <c r="M161" s="240"/>
      <c r="N161" s="239"/>
      <c r="O161" s="367">
        <f t="shared" si="147"/>
        <v>0</v>
      </c>
      <c r="P161" s="242"/>
      <c r="Q161" s="2"/>
    </row>
    <row r="162" spans="1:17" hidden="1" x14ac:dyDescent="0.25">
      <c r="A162" s="230">
        <v>2390</v>
      </c>
      <c r="B162" s="164" t="s">
        <v>171</v>
      </c>
      <c r="C162" s="176">
        <f t="shared" si="100"/>
        <v>0</v>
      </c>
      <c r="D162" s="177">
        <v>0</v>
      </c>
      <c r="E162" s="178"/>
      <c r="F162" s="392">
        <f t="shared" si="144"/>
        <v>0</v>
      </c>
      <c r="G162" s="247"/>
      <c r="H162" s="178"/>
      <c r="I162" s="358">
        <f t="shared" si="145"/>
        <v>0</v>
      </c>
      <c r="J162" s="177"/>
      <c r="K162" s="178"/>
      <c r="L162" s="392">
        <f t="shared" si="146"/>
        <v>0</v>
      </c>
      <c r="M162" s="247"/>
      <c r="N162" s="178"/>
      <c r="O162" s="358">
        <f t="shared" si="147"/>
        <v>0</v>
      </c>
      <c r="P162" s="236"/>
      <c r="Q162" s="2"/>
    </row>
    <row r="163" spans="1:17" hidden="1" x14ac:dyDescent="0.25">
      <c r="A163" s="83">
        <v>2400</v>
      </c>
      <c r="B163" s="226" t="s">
        <v>172</v>
      </c>
      <c r="C163" s="84">
        <f t="shared" si="100"/>
        <v>0</v>
      </c>
      <c r="D163" s="85">
        <v>0</v>
      </c>
      <c r="E163" s="86"/>
      <c r="F163" s="393">
        <f t="shared" si="144"/>
        <v>0</v>
      </c>
      <c r="G163" s="257"/>
      <c r="H163" s="86"/>
      <c r="I163" s="394">
        <f t="shared" si="145"/>
        <v>0</v>
      </c>
      <c r="J163" s="85"/>
      <c r="K163" s="86"/>
      <c r="L163" s="393">
        <f t="shared" si="146"/>
        <v>0</v>
      </c>
      <c r="M163" s="257"/>
      <c r="N163" s="86"/>
      <c r="O163" s="394">
        <f t="shared" si="147"/>
        <v>0</v>
      </c>
      <c r="P163" s="249"/>
      <c r="Q163" s="2"/>
    </row>
    <row r="164" spans="1:17" ht="24" hidden="1" x14ac:dyDescent="0.25">
      <c r="A164" s="83">
        <v>2500</v>
      </c>
      <c r="B164" s="226" t="s">
        <v>173</v>
      </c>
      <c r="C164" s="84">
        <f t="shared" si="100"/>
        <v>0</v>
      </c>
      <c r="D164" s="95">
        <f>SUM(D165,D170)</f>
        <v>0</v>
      </c>
      <c r="E164" s="96">
        <f t="shared" ref="E164" si="148">SUM(E165,E170)</f>
        <v>0</v>
      </c>
      <c r="F164" s="97">
        <f>SUM(F165,F170)</f>
        <v>0</v>
      </c>
      <c r="G164" s="227">
        <f t="shared" ref="G164:O164" si="149">SUM(G165,G170)</f>
        <v>0</v>
      </c>
      <c r="H164" s="96">
        <f t="shared" si="149"/>
        <v>0</v>
      </c>
      <c r="I164" s="228">
        <f t="shared" si="149"/>
        <v>0</v>
      </c>
      <c r="J164" s="95">
        <f t="shared" si="149"/>
        <v>0</v>
      </c>
      <c r="K164" s="96">
        <f t="shared" si="149"/>
        <v>0</v>
      </c>
      <c r="L164" s="97">
        <f t="shared" si="149"/>
        <v>0</v>
      </c>
      <c r="M164" s="227">
        <f t="shared" si="149"/>
        <v>0</v>
      </c>
      <c r="N164" s="96">
        <f t="shared" si="149"/>
        <v>0</v>
      </c>
      <c r="O164" s="228">
        <f t="shared" si="149"/>
        <v>0</v>
      </c>
      <c r="P164" s="229"/>
      <c r="Q164" s="2"/>
    </row>
    <row r="165" spans="1:17" ht="16.5" hidden="1" customHeight="1" x14ac:dyDescent="0.25">
      <c r="A165" s="353">
        <v>2510</v>
      </c>
      <c r="B165" s="99" t="s">
        <v>174</v>
      </c>
      <c r="C165" s="100">
        <f t="shared" si="100"/>
        <v>0</v>
      </c>
      <c r="D165" s="251">
        <f>SUM(D166:D169)</f>
        <v>0</v>
      </c>
      <c r="E165" s="252">
        <f t="shared" ref="E165" si="150">SUM(E166:E169)</f>
        <v>0</v>
      </c>
      <c r="F165" s="108">
        <f>SUM(F166:F169)</f>
        <v>0</v>
      </c>
      <c r="G165" s="253">
        <f t="shared" ref="G165:O165" si="151">SUM(G166:G169)</f>
        <v>0</v>
      </c>
      <c r="H165" s="252">
        <f t="shared" si="151"/>
        <v>0</v>
      </c>
      <c r="I165" s="151">
        <f t="shared" si="151"/>
        <v>0</v>
      </c>
      <c r="J165" s="251">
        <f t="shared" si="151"/>
        <v>0</v>
      </c>
      <c r="K165" s="252">
        <f t="shared" si="151"/>
        <v>0</v>
      </c>
      <c r="L165" s="108">
        <f t="shared" si="151"/>
        <v>0</v>
      </c>
      <c r="M165" s="253">
        <f t="shared" si="151"/>
        <v>0</v>
      </c>
      <c r="N165" s="252">
        <f t="shared" si="151"/>
        <v>0</v>
      </c>
      <c r="O165" s="258">
        <f t="shared" si="151"/>
        <v>0</v>
      </c>
      <c r="P165" s="259"/>
      <c r="Q165" s="2"/>
    </row>
    <row r="166" spans="1:17" ht="24" hidden="1" x14ac:dyDescent="0.25">
      <c r="A166" s="62">
        <v>2512</v>
      </c>
      <c r="B166" s="111" t="s">
        <v>175</v>
      </c>
      <c r="C166" s="112">
        <f t="shared" si="100"/>
        <v>0</v>
      </c>
      <c r="D166" s="238">
        <v>0</v>
      </c>
      <c r="E166" s="239"/>
      <c r="F166" s="388">
        <f t="shared" ref="F166:F171" si="152">D166+E166</f>
        <v>0</v>
      </c>
      <c r="G166" s="240"/>
      <c r="H166" s="239"/>
      <c r="I166" s="367">
        <f t="shared" ref="I166:I171" si="153">G166+H166</f>
        <v>0</v>
      </c>
      <c r="J166" s="238"/>
      <c r="K166" s="239"/>
      <c r="L166" s="388">
        <f t="shared" ref="L166:L171" si="154">J166+K166</f>
        <v>0</v>
      </c>
      <c r="M166" s="240"/>
      <c r="N166" s="239"/>
      <c r="O166" s="367">
        <f t="shared" ref="O166:O171" si="155">M166+N166</f>
        <v>0</v>
      </c>
      <c r="P166" s="242"/>
      <c r="Q166" s="2"/>
    </row>
    <row r="167" spans="1:17" ht="24" hidden="1" x14ac:dyDescent="0.25">
      <c r="A167" s="62">
        <v>2513</v>
      </c>
      <c r="B167" s="111" t="s">
        <v>176</v>
      </c>
      <c r="C167" s="112">
        <f t="shared" si="100"/>
        <v>0</v>
      </c>
      <c r="D167" s="238">
        <v>0</v>
      </c>
      <c r="E167" s="239"/>
      <c r="F167" s="388">
        <f t="shared" si="152"/>
        <v>0</v>
      </c>
      <c r="G167" s="240"/>
      <c r="H167" s="239"/>
      <c r="I167" s="367">
        <f t="shared" si="153"/>
        <v>0</v>
      </c>
      <c r="J167" s="238"/>
      <c r="K167" s="239"/>
      <c r="L167" s="388">
        <f t="shared" si="154"/>
        <v>0</v>
      </c>
      <c r="M167" s="240"/>
      <c r="N167" s="239"/>
      <c r="O167" s="367">
        <f t="shared" si="155"/>
        <v>0</v>
      </c>
      <c r="P167" s="242"/>
      <c r="Q167" s="2"/>
    </row>
    <row r="168" spans="1:17" hidden="1" x14ac:dyDescent="0.25">
      <c r="A168" s="62">
        <v>2515</v>
      </c>
      <c r="B168" s="111" t="s">
        <v>177</v>
      </c>
      <c r="C168" s="112">
        <f t="shared" si="100"/>
        <v>0</v>
      </c>
      <c r="D168" s="238">
        <v>0</v>
      </c>
      <c r="E168" s="239"/>
      <c r="F168" s="388">
        <f t="shared" si="152"/>
        <v>0</v>
      </c>
      <c r="G168" s="240"/>
      <c r="H168" s="239"/>
      <c r="I168" s="367">
        <f t="shared" si="153"/>
        <v>0</v>
      </c>
      <c r="J168" s="238"/>
      <c r="K168" s="239"/>
      <c r="L168" s="388">
        <f t="shared" si="154"/>
        <v>0</v>
      </c>
      <c r="M168" s="240"/>
      <c r="N168" s="239"/>
      <c r="O168" s="367">
        <f t="shared" si="155"/>
        <v>0</v>
      </c>
      <c r="P168" s="242"/>
      <c r="Q168" s="2"/>
    </row>
    <row r="169" spans="1:17" ht="24" hidden="1" x14ac:dyDescent="0.25">
      <c r="A169" s="62">
        <v>2519</v>
      </c>
      <c r="B169" s="111" t="s">
        <v>178</v>
      </c>
      <c r="C169" s="112">
        <f t="shared" si="100"/>
        <v>0</v>
      </c>
      <c r="D169" s="238">
        <v>0</v>
      </c>
      <c r="E169" s="239"/>
      <c r="F169" s="388">
        <f t="shared" si="152"/>
        <v>0</v>
      </c>
      <c r="G169" s="240"/>
      <c r="H169" s="239"/>
      <c r="I169" s="367">
        <f t="shared" si="153"/>
        <v>0</v>
      </c>
      <c r="J169" s="238"/>
      <c r="K169" s="239"/>
      <c r="L169" s="388">
        <f t="shared" si="154"/>
        <v>0</v>
      </c>
      <c r="M169" s="240"/>
      <c r="N169" s="239"/>
      <c r="O169" s="367">
        <f t="shared" si="155"/>
        <v>0</v>
      </c>
      <c r="P169" s="242"/>
      <c r="Q169" s="2"/>
    </row>
    <row r="170" spans="1:17" hidden="1" x14ac:dyDescent="0.25">
      <c r="A170" s="243">
        <v>2520</v>
      </c>
      <c r="B170" s="111" t="s">
        <v>179</v>
      </c>
      <c r="C170" s="112">
        <f t="shared" si="100"/>
        <v>0</v>
      </c>
      <c r="D170" s="238">
        <v>0</v>
      </c>
      <c r="E170" s="239"/>
      <c r="F170" s="388">
        <f t="shared" si="152"/>
        <v>0</v>
      </c>
      <c r="G170" s="240"/>
      <c r="H170" s="239"/>
      <c r="I170" s="367">
        <f t="shared" si="153"/>
        <v>0</v>
      </c>
      <c r="J170" s="238"/>
      <c r="K170" s="239"/>
      <c r="L170" s="388">
        <f t="shared" si="154"/>
        <v>0</v>
      </c>
      <c r="M170" s="240"/>
      <c r="N170" s="239"/>
      <c r="O170" s="367">
        <f t="shared" si="155"/>
        <v>0</v>
      </c>
      <c r="P170" s="242"/>
      <c r="Q170" s="2"/>
    </row>
    <row r="171" spans="1:17" s="261" customFormat="1" ht="36" hidden="1" x14ac:dyDescent="0.25">
      <c r="A171" s="25">
        <v>2800</v>
      </c>
      <c r="B171" s="99" t="s">
        <v>180</v>
      </c>
      <c r="C171" s="100">
        <f t="shared" si="100"/>
        <v>0</v>
      </c>
      <c r="D171" s="152">
        <v>0</v>
      </c>
      <c r="E171" s="150"/>
      <c r="F171" s="382">
        <f t="shared" si="152"/>
        <v>0</v>
      </c>
      <c r="G171" s="58"/>
      <c r="H171" s="56"/>
      <c r="I171" s="383">
        <f t="shared" si="153"/>
        <v>0</v>
      </c>
      <c r="J171" s="55"/>
      <c r="K171" s="56"/>
      <c r="L171" s="382">
        <f t="shared" si="154"/>
        <v>0</v>
      </c>
      <c r="M171" s="58"/>
      <c r="N171" s="56"/>
      <c r="O171" s="383">
        <f t="shared" si="155"/>
        <v>0</v>
      </c>
      <c r="P171" s="60"/>
      <c r="Q171" s="260"/>
    </row>
    <row r="172" spans="1:17" hidden="1" x14ac:dyDescent="0.25">
      <c r="A172" s="218">
        <v>3000</v>
      </c>
      <c r="B172" s="218" t="s">
        <v>181</v>
      </c>
      <c r="C172" s="219">
        <f t="shared" si="100"/>
        <v>0</v>
      </c>
      <c r="D172" s="220">
        <f>SUM(D173,D183)</f>
        <v>0</v>
      </c>
      <c r="E172" s="221">
        <f t="shared" ref="E172" si="156">SUM(E173,E183)</f>
        <v>0</v>
      </c>
      <c r="F172" s="222">
        <f>SUM(F173,F183)</f>
        <v>0</v>
      </c>
      <c r="G172" s="223">
        <f t="shared" ref="G172:N172" si="157">SUM(G173,G183)</f>
        <v>0</v>
      </c>
      <c r="H172" s="221">
        <f t="shared" si="157"/>
        <v>0</v>
      </c>
      <c r="I172" s="224">
        <f t="shared" si="157"/>
        <v>0</v>
      </c>
      <c r="J172" s="220">
        <f t="shared" si="157"/>
        <v>0</v>
      </c>
      <c r="K172" s="221">
        <f t="shared" si="157"/>
        <v>0</v>
      </c>
      <c r="L172" s="222">
        <f t="shared" si="157"/>
        <v>0</v>
      </c>
      <c r="M172" s="223">
        <f t="shared" si="157"/>
        <v>0</v>
      </c>
      <c r="N172" s="221">
        <f t="shared" si="157"/>
        <v>0</v>
      </c>
      <c r="O172" s="224">
        <f>SUM(O173,O183)</f>
        <v>0</v>
      </c>
      <c r="P172" s="225"/>
      <c r="Q172" s="2"/>
    </row>
    <row r="173" spans="1:17" ht="24" hidden="1" x14ac:dyDescent="0.25">
      <c r="A173" s="83">
        <v>3200</v>
      </c>
      <c r="B173" s="262" t="s">
        <v>182</v>
      </c>
      <c r="C173" s="84">
        <f t="shared" si="100"/>
        <v>0</v>
      </c>
      <c r="D173" s="95">
        <f>SUM(D174,D178)</f>
        <v>0</v>
      </c>
      <c r="E173" s="96">
        <f t="shared" ref="E173" si="158">SUM(E174,E178)</f>
        <v>0</v>
      </c>
      <c r="F173" s="97">
        <f>SUM(F174,F178)</f>
        <v>0</v>
      </c>
      <c r="G173" s="227">
        <f t="shared" ref="G173:O173" si="159">SUM(G174,G178)</f>
        <v>0</v>
      </c>
      <c r="H173" s="96">
        <f t="shared" si="159"/>
        <v>0</v>
      </c>
      <c r="I173" s="228">
        <f t="shared" si="159"/>
        <v>0</v>
      </c>
      <c r="J173" s="95">
        <f t="shared" si="159"/>
        <v>0</v>
      </c>
      <c r="K173" s="96">
        <f t="shared" si="159"/>
        <v>0</v>
      </c>
      <c r="L173" s="97">
        <f t="shared" si="159"/>
        <v>0</v>
      </c>
      <c r="M173" s="227">
        <f t="shared" si="159"/>
        <v>0</v>
      </c>
      <c r="N173" s="96">
        <f t="shared" si="159"/>
        <v>0</v>
      </c>
      <c r="O173" s="263">
        <f t="shared" si="159"/>
        <v>0</v>
      </c>
      <c r="P173" s="229"/>
      <c r="Q173" s="2"/>
    </row>
    <row r="174" spans="1:17" ht="36" hidden="1" x14ac:dyDescent="0.25">
      <c r="A174" s="353">
        <v>3260</v>
      </c>
      <c r="B174" s="99" t="s">
        <v>183</v>
      </c>
      <c r="C174" s="100">
        <f t="shared" si="100"/>
        <v>0</v>
      </c>
      <c r="D174" s="251">
        <f>SUM(D175:D177)</f>
        <v>0</v>
      </c>
      <c r="E174" s="252">
        <f t="shared" ref="E174" si="160">SUM(E175:E177)</f>
        <v>0</v>
      </c>
      <c r="F174" s="108">
        <f>SUM(F175:F177)</f>
        <v>0</v>
      </c>
      <c r="G174" s="253">
        <f t="shared" ref="G174:N174" si="161">SUM(G175:G177)</f>
        <v>0</v>
      </c>
      <c r="H174" s="252">
        <f t="shared" si="161"/>
        <v>0</v>
      </c>
      <c r="I174" s="151">
        <f t="shared" si="161"/>
        <v>0</v>
      </c>
      <c r="J174" s="251">
        <f t="shared" si="161"/>
        <v>0</v>
      </c>
      <c r="K174" s="252">
        <f t="shared" si="161"/>
        <v>0</v>
      </c>
      <c r="L174" s="108">
        <f t="shared" si="161"/>
        <v>0</v>
      </c>
      <c r="M174" s="253">
        <f t="shared" si="161"/>
        <v>0</v>
      </c>
      <c r="N174" s="252">
        <f t="shared" si="161"/>
        <v>0</v>
      </c>
      <c r="O174" s="151">
        <f>SUM(O175:O177)</f>
        <v>0</v>
      </c>
      <c r="P174" s="237"/>
      <c r="Q174" s="2"/>
    </row>
    <row r="175" spans="1:17" ht="24" hidden="1" x14ac:dyDescent="0.25">
      <c r="A175" s="62">
        <v>3261</v>
      </c>
      <c r="B175" s="111" t="s">
        <v>184</v>
      </c>
      <c r="C175" s="112">
        <f t="shared" si="100"/>
        <v>0</v>
      </c>
      <c r="D175" s="238">
        <v>0</v>
      </c>
      <c r="E175" s="239"/>
      <c r="F175" s="388">
        <f t="shared" ref="F175:F177" si="162">D175+E175</f>
        <v>0</v>
      </c>
      <c r="G175" s="240"/>
      <c r="H175" s="239"/>
      <c r="I175" s="367">
        <f t="shared" ref="I175:I177" si="163">G175+H175</f>
        <v>0</v>
      </c>
      <c r="J175" s="238"/>
      <c r="K175" s="239"/>
      <c r="L175" s="388">
        <f t="shared" ref="L175:L177" si="164">J175+K175</f>
        <v>0</v>
      </c>
      <c r="M175" s="240"/>
      <c r="N175" s="239"/>
      <c r="O175" s="367">
        <f t="shared" ref="O175:O177" si="165">M175+N175</f>
        <v>0</v>
      </c>
      <c r="P175" s="242"/>
      <c r="Q175" s="2"/>
    </row>
    <row r="176" spans="1:17" ht="36" hidden="1" x14ac:dyDescent="0.25">
      <c r="A176" s="62">
        <v>3262</v>
      </c>
      <c r="B176" s="111" t="s">
        <v>185</v>
      </c>
      <c r="C176" s="112">
        <f t="shared" si="100"/>
        <v>0</v>
      </c>
      <c r="D176" s="238">
        <v>0</v>
      </c>
      <c r="E176" s="239"/>
      <c r="F176" s="388">
        <f t="shared" si="162"/>
        <v>0</v>
      </c>
      <c r="G176" s="240"/>
      <c r="H176" s="239"/>
      <c r="I176" s="367">
        <f t="shared" si="163"/>
        <v>0</v>
      </c>
      <c r="J176" s="238"/>
      <c r="K176" s="239"/>
      <c r="L176" s="388">
        <f t="shared" si="164"/>
        <v>0</v>
      </c>
      <c r="M176" s="240"/>
      <c r="N176" s="239"/>
      <c r="O176" s="367">
        <f t="shared" si="165"/>
        <v>0</v>
      </c>
      <c r="P176" s="242"/>
      <c r="Q176" s="2"/>
    </row>
    <row r="177" spans="1:17" ht="24" hidden="1" x14ac:dyDescent="0.25">
      <c r="A177" s="62">
        <v>3263</v>
      </c>
      <c r="B177" s="111" t="s">
        <v>186</v>
      </c>
      <c r="C177" s="112">
        <f t="shared" ref="C177:C240" si="166">SUM(F177,I177,L177,O177)</f>
        <v>0</v>
      </c>
      <c r="D177" s="238">
        <v>0</v>
      </c>
      <c r="E177" s="239"/>
      <c r="F177" s="388">
        <f t="shared" si="162"/>
        <v>0</v>
      </c>
      <c r="G177" s="240"/>
      <c r="H177" s="239"/>
      <c r="I177" s="367">
        <f t="shared" si="163"/>
        <v>0</v>
      </c>
      <c r="J177" s="238"/>
      <c r="K177" s="239"/>
      <c r="L177" s="388">
        <f t="shared" si="164"/>
        <v>0</v>
      </c>
      <c r="M177" s="240"/>
      <c r="N177" s="239"/>
      <c r="O177" s="367">
        <f t="shared" si="165"/>
        <v>0</v>
      </c>
      <c r="P177" s="242"/>
      <c r="Q177" s="2"/>
    </row>
    <row r="178" spans="1:17" ht="60" hidden="1" x14ac:dyDescent="0.25">
      <c r="A178" s="353">
        <v>3290</v>
      </c>
      <c r="B178" s="99" t="s">
        <v>187</v>
      </c>
      <c r="C178" s="264">
        <f t="shared" si="166"/>
        <v>0</v>
      </c>
      <c r="D178" s="251">
        <f>SUM(D179:D182)</f>
        <v>0</v>
      </c>
      <c r="E178" s="252">
        <f t="shared" ref="E178" si="167">SUM(E179:E182)</f>
        <v>0</v>
      </c>
      <c r="F178" s="108">
        <f>SUM(F179:F182)</f>
        <v>0</v>
      </c>
      <c r="G178" s="253">
        <f t="shared" ref="G178:O178" si="168">SUM(G179:G182)</f>
        <v>0</v>
      </c>
      <c r="H178" s="252">
        <f t="shared" si="168"/>
        <v>0</v>
      </c>
      <c r="I178" s="151">
        <f t="shared" si="168"/>
        <v>0</v>
      </c>
      <c r="J178" s="251">
        <f t="shared" si="168"/>
        <v>0</v>
      </c>
      <c r="K178" s="252">
        <f t="shared" si="168"/>
        <v>0</v>
      </c>
      <c r="L178" s="108">
        <f t="shared" si="168"/>
        <v>0</v>
      </c>
      <c r="M178" s="253">
        <f t="shared" si="168"/>
        <v>0</v>
      </c>
      <c r="N178" s="252">
        <f t="shared" si="168"/>
        <v>0</v>
      </c>
      <c r="O178" s="265">
        <f t="shared" si="168"/>
        <v>0</v>
      </c>
      <c r="P178" s="266"/>
      <c r="Q178" s="2"/>
    </row>
    <row r="179" spans="1:17" ht="48" hidden="1" x14ac:dyDescent="0.25">
      <c r="A179" s="62">
        <v>3291</v>
      </c>
      <c r="B179" s="111" t="s">
        <v>188</v>
      </c>
      <c r="C179" s="112">
        <f t="shared" si="166"/>
        <v>0</v>
      </c>
      <c r="D179" s="238">
        <v>0</v>
      </c>
      <c r="E179" s="239"/>
      <c r="F179" s="388">
        <f t="shared" ref="F179:F182" si="169">D179+E179</f>
        <v>0</v>
      </c>
      <c r="G179" s="240"/>
      <c r="H179" s="239"/>
      <c r="I179" s="367">
        <f t="shared" ref="I179:I182" si="170">G179+H179</f>
        <v>0</v>
      </c>
      <c r="J179" s="238"/>
      <c r="K179" s="239"/>
      <c r="L179" s="388">
        <f t="shared" ref="L179:L182" si="171">J179+K179</f>
        <v>0</v>
      </c>
      <c r="M179" s="240"/>
      <c r="N179" s="239"/>
      <c r="O179" s="367">
        <f t="shared" ref="O179:O182" si="172">M179+N179</f>
        <v>0</v>
      </c>
      <c r="P179" s="242"/>
      <c r="Q179" s="2"/>
    </row>
    <row r="180" spans="1:17" ht="60" hidden="1" x14ac:dyDescent="0.25">
      <c r="A180" s="62">
        <v>3292</v>
      </c>
      <c r="B180" s="111" t="s">
        <v>189</v>
      </c>
      <c r="C180" s="112">
        <f t="shared" si="166"/>
        <v>0</v>
      </c>
      <c r="D180" s="238">
        <v>0</v>
      </c>
      <c r="E180" s="239"/>
      <c r="F180" s="388">
        <f t="shared" si="169"/>
        <v>0</v>
      </c>
      <c r="G180" s="240"/>
      <c r="H180" s="239"/>
      <c r="I180" s="367">
        <f t="shared" si="170"/>
        <v>0</v>
      </c>
      <c r="J180" s="238"/>
      <c r="K180" s="239"/>
      <c r="L180" s="388">
        <f t="shared" si="171"/>
        <v>0</v>
      </c>
      <c r="M180" s="240"/>
      <c r="N180" s="239"/>
      <c r="O180" s="367">
        <f t="shared" si="172"/>
        <v>0</v>
      </c>
      <c r="P180" s="242"/>
      <c r="Q180" s="2"/>
    </row>
    <row r="181" spans="1:17" ht="48" hidden="1" x14ac:dyDescent="0.25">
      <c r="A181" s="62">
        <v>3293</v>
      </c>
      <c r="B181" s="111" t="s">
        <v>190</v>
      </c>
      <c r="C181" s="112">
        <f t="shared" si="166"/>
        <v>0</v>
      </c>
      <c r="D181" s="238">
        <v>0</v>
      </c>
      <c r="E181" s="239"/>
      <c r="F181" s="388">
        <f t="shared" si="169"/>
        <v>0</v>
      </c>
      <c r="G181" s="240"/>
      <c r="H181" s="239"/>
      <c r="I181" s="367">
        <f t="shared" si="170"/>
        <v>0</v>
      </c>
      <c r="J181" s="238"/>
      <c r="K181" s="239"/>
      <c r="L181" s="388">
        <f t="shared" si="171"/>
        <v>0</v>
      </c>
      <c r="M181" s="240"/>
      <c r="N181" s="239"/>
      <c r="O181" s="367">
        <f t="shared" si="172"/>
        <v>0</v>
      </c>
      <c r="P181" s="242"/>
      <c r="Q181" s="2"/>
    </row>
    <row r="182" spans="1:17" ht="48" hidden="1" x14ac:dyDescent="0.25">
      <c r="A182" s="267">
        <v>3294</v>
      </c>
      <c r="B182" s="111" t="s">
        <v>191</v>
      </c>
      <c r="C182" s="264">
        <f t="shared" si="166"/>
        <v>0</v>
      </c>
      <c r="D182" s="268">
        <v>0</v>
      </c>
      <c r="E182" s="269"/>
      <c r="F182" s="395">
        <f t="shared" si="169"/>
        <v>0</v>
      </c>
      <c r="G182" s="271"/>
      <c r="H182" s="269"/>
      <c r="I182" s="396">
        <f t="shared" si="170"/>
        <v>0</v>
      </c>
      <c r="J182" s="268"/>
      <c r="K182" s="269"/>
      <c r="L182" s="395">
        <f t="shared" si="171"/>
        <v>0</v>
      </c>
      <c r="M182" s="271"/>
      <c r="N182" s="269"/>
      <c r="O182" s="396">
        <f t="shared" si="172"/>
        <v>0</v>
      </c>
      <c r="P182" s="266"/>
      <c r="Q182" s="2"/>
    </row>
    <row r="183" spans="1:17" ht="36" hidden="1" x14ac:dyDescent="0.25">
      <c r="A183" s="140">
        <v>3300</v>
      </c>
      <c r="B183" s="262" t="s">
        <v>192</v>
      </c>
      <c r="C183" s="272">
        <f t="shared" si="166"/>
        <v>0</v>
      </c>
      <c r="D183" s="273">
        <f>SUM(D184:D185)</f>
        <v>0</v>
      </c>
      <c r="E183" s="274">
        <f t="shared" ref="E183" si="173">SUM(E184:E185)</f>
        <v>0</v>
      </c>
      <c r="F183" s="275">
        <f>SUM(F184:F185)</f>
        <v>0</v>
      </c>
      <c r="G183" s="276">
        <f t="shared" ref="G183:O183" si="174">SUM(G184:G185)</f>
        <v>0</v>
      </c>
      <c r="H183" s="274">
        <f t="shared" si="174"/>
        <v>0</v>
      </c>
      <c r="I183" s="263">
        <f t="shared" si="174"/>
        <v>0</v>
      </c>
      <c r="J183" s="273">
        <f t="shared" si="174"/>
        <v>0</v>
      </c>
      <c r="K183" s="274">
        <f t="shared" si="174"/>
        <v>0</v>
      </c>
      <c r="L183" s="275">
        <f t="shared" si="174"/>
        <v>0</v>
      </c>
      <c r="M183" s="276">
        <f t="shared" si="174"/>
        <v>0</v>
      </c>
      <c r="N183" s="274">
        <f t="shared" si="174"/>
        <v>0</v>
      </c>
      <c r="O183" s="263">
        <f t="shared" si="174"/>
        <v>0</v>
      </c>
      <c r="P183" s="229"/>
      <c r="Q183" s="2"/>
    </row>
    <row r="184" spans="1:17" ht="36" hidden="1" x14ac:dyDescent="0.25">
      <c r="A184" s="163">
        <v>3310</v>
      </c>
      <c r="B184" s="164" t="s">
        <v>193</v>
      </c>
      <c r="C184" s="176">
        <f t="shared" si="166"/>
        <v>0</v>
      </c>
      <c r="D184" s="177">
        <v>0</v>
      </c>
      <c r="E184" s="178"/>
      <c r="F184" s="392">
        <f t="shared" ref="F184:F185" si="175">D184+E184</f>
        <v>0</v>
      </c>
      <c r="G184" s="247"/>
      <c r="H184" s="178"/>
      <c r="I184" s="358">
        <f t="shared" ref="I184:I185" si="176">G184+H184</f>
        <v>0</v>
      </c>
      <c r="J184" s="177"/>
      <c r="K184" s="178"/>
      <c r="L184" s="392">
        <f t="shared" ref="L184:L185" si="177">J184+K184</f>
        <v>0</v>
      </c>
      <c r="M184" s="247"/>
      <c r="N184" s="178"/>
      <c r="O184" s="358">
        <f t="shared" ref="O184:O185" si="178">M184+N184</f>
        <v>0</v>
      </c>
      <c r="P184" s="236"/>
      <c r="Q184" s="2"/>
    </row>
    <row r="185" spans="1:17" ht="48" hidden="1" x14ac:dyDescent="0.25">
      <c r="A185" s="53">
        <v>3320</v>
      </c>
      <c r="B185" s="99" t="s">
        <v>194</v>
      </c>
      <c r="C185" s="100">
        <f t="shared" si="166"/>
        <v>0</v>
      </c>
      <c r="D185" s="152">
        <v>0</v>
      </c>
      <c r="E185" s="150"/>
      <c r="F185" s="387">
        <f t="shared" si="175"/>
        <v>0</v>
      </c>
      <c r="G185" s="149"/>
      <c r="H185" s="150"/>
      <c r="I185" s="390">
        <f t="shared" si="176"/>
        <v>0</v>
      </c>
      <c r="J185" s="152"/>
      <c r="K185" s="150"/>
      <c r="L185" s="387">
        <f t="shared" si="177"/>
        <v>0</v>
      </c>
      <c r="M185" s="149"/>
      <c r="N185" s="150"/>
      <c r="O185" s="390">
        <f t="shared" si="178"/>
        <v>0</v>
      </c>
      <c r="P185" s="237"/>
      <c r="Q185" s="2"/>
    </row>
    <row r="186" spans="1:17" hidden="1" x14ac:dyDescent="0.25">
      <c r="A186" s="277">
        <v>4000</v>
      </c>
      <c r="B186" s="218" t="s">
        <v>195</v>
      </c>
      <c r="C186" s="219">
        <f t="shared" si="166"/>
        <v>0</v>
      </c>
      <c r="D186" s="220">
        <f>SUM(D187,D190)</f>
        <v>0</v>
      </c>
      <c r="E186" s="221">
        <f t="shared" ref="E186" si="179">SUM(E187,E190)</f>
        <v>0</v>
      </c>
      <c r="F186" s="222">
        <f>SUM(F187,F190)</f>
        <v>0</v>
      </c>
      <c r="G186" s="223">
        <f t="shared" ref="G186:N186" si="180">SUM(G187,G190)</f>
        <v>0</v>
      </c>
      <c r="H186" s="221">
        <f t="shared" si="180"/>
        <v>0</v>
      </c>
      <c r="I186" s="224">
        <f t="shared" si="180"/>
        <v>0</v>
      </c>
      <c r="J186" s="220">
        <f t="shared" si="180"/>
        <v>0</v>
      </c>
      <c r="K186" s="221">
        <f t="shared" si="180"/>
        <v>0</v>
      </c>
      <c r="L186" s="222">
        <f t="shared" si="180"/>
        <v>0</v>
      </c>
      <c r="M186" s="223">
        <f t="shared" si="180"/>
        <v>0</v>
      </c>
      <c r="N186" s="221">
        <f t="shared" si="180"/>
        <v>0</v>
      </c>
      <c r="O186" s="224">
        <f>SUM(O187,O190)</f>
        <v>0</v>
      </c>
      <c r="P186" s="225"/>
      <c r="Q186" s="2"/>
    </row>
    <row r="187" spans="1:17" hidden="1" x14ac:dyDescent="0.25">
      <c r="A187" s="278">
        <v>4200</v>
      </c>
      <c r="B187" s="226" t="s">
        <v>196</v>
      </c>
      <c r="C187" s="84">
        <f t="shared" si="166"/>
        <v>0</v>
      </c>
      <c r="D187" s="95">
        <f>SUM(D188,D189)</f>
        <v>0</v>
      </c>
      <c r="E187" s="96">
        <f t="shared" ref="E187" si="181">SUM(E188,E189)</f>
        <v>0</v>
      </c>
      <c r="F187" s="97">
        <f>SUM(F188,F189)</f>
        <v>0</v>
      </c>
      <c r="G187" s="227">
        <f t="shared" ref="G187:N187" si="182">SUM(G188,G189)</f>
        <v>0</v>
      </c>
      <c r="H187" s="96">
        <f t="shared" si="182"/>
        <v>0</v>
      </c>
      <c r="I187" s="228">
        <f t="shared" si="182"/>
        <v>0</v>
      </c>
      <c r="J187" s="95">
        <f t="shared" si="182"/>
        <v>0</v>
      </c>
      <c r="K187" s="96">
        <f t="shared" si="182"/>
        <v>0</v>
      </c>
      <c r="L187" s="97">
        <f t="shared" si="182"/>
        <v>0</v>
      </c>
      <c r="M187" s="227">
        <f t="shared" si="182"/>
        <v>0</v>
      </c>
      <c r="N187" s="96">
        <f t="shared" si="182"/>
        <v>0</v>
      </c>
      <c r="O187" s="228">
        <f>SUM(O188,O189)</f>
        <v>0</v>
      </c>
      <c r="P187" s="249"/>
      <c r="Q187" s="2"/>
    </row>
    <row r="188" spans="1:17" ht="24" hidden="1" x14ac:dyDescent="0.25">
      <c r="A188" s="353">
        <v>4240</v>
      </c>
      <c r="B188" s="99" t="s">
        <v>197</v>
      </c>
      <c r="C188" s="100">
        <f t="shared" si="166"/>
        <v>0</v>
      </c>
      <c r="D188" s="152">
        <v>0</v>
      </c>
      <c r="E188" s="150"/>
      <c r="F188" s="387">
        <f t="shared" ref="F188:F189" si="183">D188+E188</f>
        <v>0</v>
      </c>
      <c r="G188" s="149"/>
      <c r="H188" s="150"/>
      <c r="I188" s="390">
        <f t="shared" ref="I188:I189" si="184">G188+H188</f>
        <v>0</v>
      </c>
      <c r="J188" s="152"/>
      <c r="K188" s="150"/>
      <c r="L188" s="387">
        <f t="shared" ref="L188:L189" si="185">J188+K188</f>
        <v>0</v>
      </c>
      <c r="M188" s="149"/>
      <c r="N188" s="150"/>
      <c r="O188" s="390">
        <f t="shared" ref="O188:O189" si="186">M188+N188</f>
        <v>0</v>
      </c>
      <c r="P188" s="237"/>
      <c r="Q188" s="2"/>
    </row>
    <row r="189" spans="1:17" hidden="1" x14ac:dyDescent="0.25">
      <c r="A189" s="243">
        <v>4250</v>
      </c>
      <c r="B189" s="111" t="s">
        <v>198</v>
      </c>
      <c r="C189" s="112">
        <f t="shared" si="166"/>
        <v>0</v>
      </c>
      <c r="D189" s="238">
        <v>0</v>
      </c>
      <c r="E189" s="239"/>
      <c r="F189" s="388">
        <f t="shared" si="183"/>
        <v>0</v>
      </c>
      <c r="G189" s="240"/>
      <c r="H189" s="239"/>
      <c r="I189" s="367">
        <f t="shared" si="184"/>
        <v>0</v>
      </c>
      <c r="J189" s="238"/>
      <c r="K189" s="239"/>
      <c r="L189" s="388">
        <f t="shared" si="185"/>
        <v>0</v>
      </c>
      <c r="M189" s="240"/>
      <c r="N189" s="239"/>
      <c r="O189" s="367">
        <f t="shared" si="186"/>
        <v>0</v>
      </c>
      <c r="P189" s="242"/>
      <c r="Q189" s="2"/>
    </row>
    <row r="190" spans="1:17" hidden="1" x14ac:dyDescent="0.25">
      <c r="A190" s="83">
        <v>4300</v>
      </c>
      <c r="B190" s="226" t="s">
        <v>199</v>
      </c>
      <c r="C190" s="84">
        <f t="shared" si="166"/>
        <v>0</v>
      </c>
      <c r="D190" s="95">
        <f>SUM(D191)</f>
        <v>0</v>
      </c>
      <c r="E190" s="96">
        <f t="shared" ref="E190" si="187">SUM(E191)</f>
        <v>0</v>
      </c>
      <c r="F190" s="97">
        <f>SUM(F191)</f>
        <v>0</v>
      </c>
      <c r="G190" s="227">
        <f t="shared" ref="G190:N190" si="188">SUM(G191)</f>
        <v>0</v>
      </c>
      <c r="H190" s="96">
        <f t="shared" si="188"/>
        <v>0</v>
      </c>
      <c r="I190" s="228">
        <f t="shared" si="188"/>
        <v>0</v>
      </c>
      <c r="J190" s="95">
        <f t="shared" si="188"/>
        <v>0</v>
      </c>
      <c r="K190" s="96">
        <f t="shared" si="188"/>
        <v>0</v>
      </c>
      <c r="L190" s="97">
        <f t="shared" si="188"/>
        <v>0</v>
      </c>
      <c r="M190" s="227">
        <f t="shared" si="188"/>
        <v>0</v>
      </c>
      <c r="N190" s="96">
        <f t="shared" si="188"/>
        <v>0</v>
      </c>
      <c r="O190" s="228">
        <f>SUM(O191)</f>
        <v>0</v>
      </c>
      <c r="P190" s="249"/>
      <c r="Q190" s="2"/>
    </row>
    <row r="191" spans="1:17" hidden="1" x14ac:dyDescent="0.25">
      <c r="A191" s="353">
        <v>4310</v>
      </c>
      <c r="B191" s="99" t="s">
        <v>200</v>
      </c>
      <c r="C191" s="100">
        <f t="shared" si="166"/>
        <v>0</v>
      </c>
      <c r="D191" s="251">
        <f>SUM(D192:D192)</f>
        <v>0</v>
      </c>
      <c r="E191" s="252">
        <f t="shared" ref="E191" si="189">SUM(E192:E192)</f>
        <v>0</v>
      </c>
      <c r="F191" s="108">
        <f>SUM(F192:F192)</f>
        <v>0</v>
      </c>
      <c r="G191" s="253">
        <f t="shared" ref="G191:N191" si="190">SUM(G192:G192)</f>
        <v>0</v>
      </c>
      <c r="H191" s="252">
        <f t="shared" si="190"/>
        <v>0</v>
      </c>
      <c r="I191" s="151">
        <f t="shared" si="190"/>
        <v>0</v>
      </c>
      <c r="J191" s="251">
        <f t="shared" si="190"/>
        <v>0</v>
      </c>
      <c r="K191" s="252">
        <f t="shared" si="190"/>
        <v>0</v>
      </c>
      <c r="L191" s="108">
        <f t="shared" si="190"/>
        <v>0</v>
      </c>
      <c r="M191" s="253">
        <f t="shared" si="190"/>
        <v>0</v>
      </c>
      <c r="N191" s="252">
        <f t="shared" si="190"/>
        <v>0</v>
      </c>
      <c r="O191" s="151">
        <f>SUM(O192:O192)</f>
        <v>0</v>
      </c>
      <c r="P191" s="237"/>
      <c r="Q191" s="2"/>
    </row>
    <row r="192" spans="1:17" ht="36" hidden="1" x14ac:dyDescent="0.25">
      <c r="A192" s="62">
        <v>4311</v>
      </c>
      <c r="B192" s="111" t="s">
        <v>201</v>
      </c>
      <c r="C192" s="112">
        <f t="shared" si="166"/>
        <v>0</v>
      </c>
      <c r="D192" s="238">
        <v>0</v>
      </c>
      <c r="E192" s="239"/>
      <c r="F192" s="388">
        <f>D192+E192</f>
        <v>0</v>
      </c>
      <c r="G192" s="240"/>
      <c r="H192" s="239"/>
      <c r="I192" s="367">
        <f>G192+H192</f>
        <v>0</v>
      </c>
      <c r="J192" s="238"/>
      <c r="K192" s="239"/>
      <c r="L192" s="388">
        <f>J192+K192</f>
        <v>0</v>
      </c>
      <c r="M192" s="240"/>
      <c r="N192" s="239"/>
      <c r="O192" s="367">
        <f>M192+N192</f>
        <v>0</v>
      </c>
      <c r="P192" s="242"/>
      <c r="Q192" s="2"/>
    </row>
    <row r="193" spans="1:17" s="33" customFormat="1" x14ac:dyDescent="0.25">
      <c r="A193" s="279"/>
      <c r="B193" s="25" t="s">
        <v>202</v>
      </c>
      <c r="C193" s="211">
        <f t="shared" si="166"/>
        <v>187408</v>
      </c>
      <c r="D193" s="212">
        <f>SUM(D194,D229,D268)</f>
        <v>188897</v>
      </c>
      <c r="E193" s="216">
        <f t="shared" ref="E193" si="191">SUM(E194,E229,E268)</f>
        <v>-1489</v>
      </c>
      <c r="F193" s="364">
        <f>SUM(F194,F229,F268)</f>
        <v>187408</v>
      </c>
      <c r="G193" s="215">
        <f t="shared" ref="G193:N193" si="192">SUM(G194,G229,G268)</f>
        <v>0</v>
      </c>
      <c r="H193" s="216">
        <f t="shared" si="192"/>
        <v>0</v>
      </c>
      <c r="I193" s="364">
        <f t="shared" si="192"/>
        <v>0</v>
      </c>
      <c r="J193" s="212">
        <f t="shared" si="192"/>
        <v>0</v>
      </c>
      <c r="K193" s="213">
        <f t="shared" si="192"/>
        <v>0</v>
      </c>
      <c r="L193" s="214">
        <f t="shared" si="192"/>
        <v>0</v>
      </c>
      <c r="M193" s="215">
        <f t="shared" si="192"/>
        <v>0</v>
      </c>
      <c r="N193" s="213">
        <f t="shared" si="192"/>
        <v>0</v>
      </c>
      <c r="O193" s="280">
        <f>SUM(O194,O229,O268)</f>
        <v>0</v>
      </c>
      <c r="P193" s="281"/>
      <c r="Q193" s="26"/>
    </row>
    <row r="194" spans="1:17" x14ac:dyDescent="0.25">
      <c r="A194" s="218">
        <v>5000</v>
      </c>
      <c r="B194" s="218" t="s">
        <v>203</v>
      </c>
      <c r="C194" s="219">
        <f t="shared" si="166"/>
        <v>187408</v>
      </c>
      <c r="D194" s="220">
        <f>D195+D203</f>
        <v>188897</v>
      </c>
      <c r="E194" s="224">
        <f t="shared" ref="E194" si="193">E195+E203</f>
        <v>-1489</v>
      </c>
      <c r="F194" s="365">
        <f>F195+F203</f>
        <v>187408</v>
      </c>
      <c r="G194" s="223">
        <f t="shared" ref="G194:N194" si="194">G195+G203</f>
        <v>0</v>
      </c>
      <c r="H194" s="224">
        <f t="shared" si="194"/>
        <v>0</v>
      </c>
      <c r="I194" s="365">
        <f t="shared" si="194"/>
        <v>0</v>
      </c>
      <c r="J194" s="220">
        <f t="shared" si="194"/>
        <v>0</v>
      </c>
      <c r="K194" s="221">
        <f t="shared" si="194"/>
        <v>0</v>
      </c>
      <c r="L194" s="222">
        <f t="shared" si="194"/>
        <v>0</v>
      </c>
      <c r="M194" s="223">
        <f t="shared" si="194"/>
        <v>0</v>
      </c>
      <c r="N194" s="221">
        <f t="shared" si="194"/>
        <v>0</v>
      </c>
      <c r="O194" s="224">
        <f>O195+O203</f>
        <v>0</v>
      </c>
      <c r="P194" s="225"/>
      <c r="Q194" s="2"/>
    </row>
    <row r="195" spans="1:17" hidden="1" x14ac:dyDescent="0.25">
      <c r="A195" s="83">
        <v>5100</v>
      </c>
      <c r="B195" s="226" t="s">
        <v>204</v>
      </c>
      <c r="C195" s="84">
        <f t="shared" si="166"/>
        <v>0</v>
      </c>
      <c r="D195" s="95">
        <f>D196+D197+D200+D201+D202</f>
        <v>0</v>
      </c>
      <c r="E195" s="96">
        <f t="shared" ref="E195" si="195">E196+E197+E200+E201+E202</f>
        <v>0</v>
      </c>
      <c r="F195" s="97">
        <f>F196+F197+F200+F201+F202</f>
        <v>0</v>
      </c>
      <c r="G195" s="227">
        <f t="shared" ref="G195:N195" si="196">G196+G197+G200+G201+G202</f>
        <v>0</v>
      </c>
      <c r="H195" s="96">
        <f t="shared" si="196"/>
        <v>0</v>
      </c>
      <c r="I195" s="228">
        <f t="shared" si="196"/>
        <v>0</v>
      </c>
      <c r="J195" s="95">
        <f t="shared" si="196"/>
        <v>0</v>
      </c>
      <c r="K195" s="96">
        <f t="shared" si="196"/>
        <v>0</v>
      </c>
      <c r="L195" s="97">
        <f t="shared" si="196"/>
        <v>0</v>
      </c>
      <c r="M195" s="227">
        <f t="shared" si="196"/>
        <v>0</v>
      </c>
      <c r="N195" s="96">
        <f t="shared" si="196"/>
        <v>0</v>
      </c>
      <c r="O195" s="228">
        <f>O196+O197+O200+O201+O202</f>
        <v>0</v>
      </c>
      <c r="P195" s="249"/>
      <c r="Q195" s="2"/>
    </row>
    <row r="196" spans="1:17" hidden="1" x14ac:dyDescent="0.25">
      <c r="A196" s="353">
        <v>5110</v>
      </c>
      <c r="B196" s="99" t="s">
        <v>205</v>
      </c>
      <c r="C196" s="100">
        <f t="shared" si="166"/>
        <v>0</v>
      </c>
      <c r="D196" s="152">
        <v>0</v>
      </c>
      <c r="E196" s="150"/>
      <c r="F196" s="387">
        <f>D196+E196</f>
        <v>0</v>
      </c>
      <c r="G196" s="149"/>
      <c r="H196" s="150"/>
      <c r="I196" s="390">
        <f>G196+H196</f>
        <v>0</v>
      </c>
      <c r="J196" s="152"/>
      <c r="K196" s="150"/>
      <c r="L196" s="387">
        <f>J196+K196</f>
        <v>0</v>
      </c>
      <c r="M196" s="149"/>
      <c r="N196" s="150"/>
      <c r="O196" s="390">
        <f>M196+N196</f>
        <v>0</v>
      </c>
      <c r="P196" s="237"/>
      <c r="Q196" s="2"/>
    </row>
    <row r="197" spans="1:17" ht="24" hidden="1" x14ac:dyDescent="0.25">
      <c r="A197" s="243">
        <v>5120</v>
      </c>
      <c r="B197" s="111" t="s">
        <v>206</v>
      </c>
      <c r="C197" s="112">
        <f t="shared" si="166"/>
        <v>0</v>
      </c>
      <c r="D197" s="244">
        <f>D198+D199</f>
        <v>0</v>
      </c>
      <c r="E197" s="245">
        <f t="shared" ref="E197" si="197">E198+E199</f>
        <v>0</v>
      </c>
      <c r="F197" s="120">
        <f>F198+F199</f>
        <v>0</v>
      </c>
      <c r="G197" s="246">
        <f t="shared" ref="G197:O197" si="198">G198+G199</f>
        <v>0</v>
      </c>
      <c r="H197" s="245">
        <f t="shared" si="198"/>
        <v>0</v>
      </c>
      <c r="I197" s="241">
        <f t="shared" si="198"/>
        <v>0</v>
      </c>
      <c r="J197" s="244">
        <f t="shared" si="198"/>
        <v>0</v>
      </c>
      <c r="K197" s="245">
        <f t="shared" si="198"/>
        <v>0</v>
      </c>
      <c r="L197" s="120">
        <f t="shared" si="198"/>
        <v>0</v>
      </c>
      <c r="M197" s="246">
        <f t="shared" si="198"/>
        <v>0</v>
      </c>
      <c r="N197" s="245">
        <f t="shared" si="198"/>
        <v>0</v>
      </c>
      <c r="O197" s="241">
        <f t="shared" si="198"/>
        <v>0</v>
      </c>
      <c r="P197" s="242"/>
      <c r="Q197" s="2"/>
    </row>
    <row r="198" spans="1:17" hidden="1" x14ac:dyDescent="0.25">
      <c r="A198" s="62">
        <v>5121</v>
      </c>
      <c r="B198" s="111" t="s">
        <v>207</v>
      </c>
      <c r="C198" s="112">
        <f t="shared" si="166"/>
        <v>0</v>
      </c>
      <c r="D198" s="238">
        <v>0</v>
      </c>
      <c r="E198" s="239"/>
      <c r="F198" s="388">
        <f t="shared" ref="F198:F202" si="199">D198+E198</f>
        <v>0</v>
      </c>
      <c r="G198" s="240"/>
      <c r="H198" s="239"/>
      <c r="I198" s="367">
        <f t="shared" ref="I198:I202" si="200">G198+H198</f>
        <v>0</v>
      </c>
      <c r="J198" s="238"/>
      <c r="K198" s="239"/>
      <c r="L198" s="388">
        <f t="shared" ref="L198:L202" si="201">J198+K198</f>
        <v>0</v>
      </c>
      <c r="M198" s="240"/>
      <c r="N198" s="239"/>
      <c r="O198" s="367">
        <f t="shared" ref="O198:O202" si="202">M198+N198</f>
        <v>0</v>
      </c>
      <c r="P198" s="242"/>
      <c r="Q198" s="2"/>
    </row>
    <row r="199" spans="1:17" ht="24" hidden="1" x14ac:dyDescent="0.25">
      <c r="A199" s="62">
        <v>5129</v>
      </c>
      <c r="B199" s="111" t="s">
        <v>208</v>
      </c>
      <c r="C199" s="112">
        <f t="shared" si="166"/>
        <v>0</v>
      </c>
      <c r="D199" s="238">
        <v>0</v>
      </c>
      <c r="E199" s="239"/>
      <c r="F199" s="388">
        <f t="shared" si="199"/>
        <v>0</v>
      </c>
      <c r="G199" s="240"/>
      <c r="H199" s="239"/>
      <c r="I199" s="367">
        <f t="shared" si="200"/>
        <v>0</v>
      </c>
      <c r="J199" s="238"/>
      <c r="K199" s="239"/>
      <c r="L199" s="388">
        <f t="shared" si="201"/>
        <v>0</v>
      </c>
      <c r="M199" s="240"/>
      <c r="N199" s="239"/>
      <c r="O199" s="367">
        <f t="shared" si="202"/>
        <v>0</v>
      </c>
      <c r="P199" s="242"/>
      <c r="Q199" s="2"/>
    </row>
    <row r="200" spans="1:17" hidden="1" x14ac:dyDescent="0.25">
      <c r="A200" s="243">
        <v>5130</v>
      </c>
      <c r="B200" s="111" t="s">
        <v>209</v>
      </c>
      <c r="C200" s="112">
        <f t="shared" si="166"/>
        <v>0</v>
      </c>
      <c r="D200" s="238">
        <v>0</v>
      </c>
      <c r="E200" s="239"/>
      <c r="F200" s="388">
        <f t="shared" si="199"/>
        <v>0</v>
      </c>
      <c r="G200" s="240"/>
      <c r="H200" s="239"/>
      <c r="I200" s="367">
        <f t="shared" si="200"/>
        <v>0</v>
      </c>
      <c r="J200" s="238"/>
      <c r="K200" s="239"/>
      <c r="L200" s="388">
        <f t="shared" si="201"/>
        <v>0</v>
      </c>
      <c r="M200" s="240"/>
      <c r="N200" s="239"/>
      <c r="O200" s="367">
        <f t="shared" si="202"/>
        <v>0</v>
      </c>
      <c r="P200" s="242"/>
      <c r="Q200" s="2"/>
    </row>
    <row r="201" spans="1:17" hidden="1" x14ac:dyDescent="0.25">
      <c r="A201" s="243">
        <v>5140</v>
      </c>
      <c r="B201" s="111" t="s">
        <v>210</v>
      </c>
      <c r="C201" s="112">
        <f t="shared" si="166"/>
        <v>0</v>
      </c>
      <c r="D201" s="238">
        <v>0</v>
      </c>
      <c r="E201" s="239"/>
      <c r="F201" s="388">
        <f t="shared" si="199"/>
        <v>0</v>
      </c>
      <c r="G201" s="240"/>
      <c r="H201" s="239"/>
      <c r="I201" s="367">
        <f t="shared" si="200"/>
        <v>0</v>
      </c>
      <c r="J201" s="238"/>
      <c r="K201" s="239"/>
      <c r="L201" s="388">
        <f t="shared" si="201"/>
        <v>0</v>
      </c>
      <c r="M201" s="240"/>
      <c r="N201" s="239"/>
      <c r="O201" s="367">
        <f t="shared" si="202"/>
        <v>0</v>
      </c>
      <c r="P201" s="242"/>
      <c r="Q201" s="2"/>
    </row>
    <row r="202" spans="1:17" ht="24" hidden="1" x14ac:dyDescent="0.25">
      <c r="A202" s="243">
        <v>5170</v>
      </c>
      <c r="B202" s="111" t="s">
        <v>211</v>
      </c>
      <c r="C202" s="112">
        <f t="shared" si="166"/>
        <v>0</v>
      </c>
      <c r="D202" s="238">
        <v>0</v>
      </c>
      <c r="E202" s="239"/>
      <c r="F202" s="388">
        <f t="shared" si="199"/>
        <v>0</v>
      </c>
      <c r="G202" s="240"/>
      <c r="H202" s="239"/>
      <c r="I202" s="367">
        <f t="shared" si="200"/>
        <v>0</v>
      </c>
      <c r="J202" s="238"/>
      <c r="K202" s="239"/>
      <c r="L202" s="388">
        <f t="shared" si="201"/>
        <v>0</v>
      </c>
      <c r="M202" s="240"/>
      <c r="N202" s="239"/>
      <c r="O202" s="367">
        <f t="shared" si="202"/>
        <v>0</v>
      </c>
      <c r="P202" s="242"/>
      <c r="Q202" s="2"/>
    </row>
    <row r="203" spans="1:17" x14ac:dyDescent="0.25">
      <c r="A203" s="83">
        <v>5200</v>
      </c>
      <c r="B203" s="226" t="s">
        <v>212</v>
      </c>
      <c r="C203" s="84">
        <f t="shared" si="166"/>
        <v>187408</v>
      </c>
      <c r="D203" s="95">
        <f>D204+D214+D215+D224+D225+D226+D228</f>
        <v>188897</v>
      </c>
      <c r="E203" s="228">
        <f t="shared" ref="E203" si="203">E204+E214+E215+E224+E225+E226+E228</f>
        <v>-1489</v>
      </c>
      <c r="F203" s="366">
        <f>F204+F214+F215+F224+F225+F226+F228</f>
        <v>187408</v>
      </c>
      <c r="G203" s="227">
        <f t="shared" ref="G203:O203" si="204">G204+G214+G215+G224+G225+G226+G228</f>
        <v>0</v>
      </c>
      <c r="H203" s="228">
        <f t="shared" si="204"/>
        <v>0</v>
      </c>
      <c r="I203" s="366">
        <f t="shared" si="204"/>
        <v>0</v>
      </c>
      <c r="J203" s="95">
        <f t="shared" si="204"/>
        <v>0</v>
      </c>
      <c r="K203" s="96">
        <f t="shared" si="204"/>
        <v>0</v>
      </c>
      <c r="L203" s="97">
        <f t="shared" si="204"/>
        <v>0</v>
      </c>
      <c r="M203" s="227">
        <f t="shared" si="204"/>
        <v>0</v>
      </c>
      <c r="N203" s="96">
        <f t="shared" si="204"/>
        <v>0</v>
      </c>
      <c r="O203" s="228">
        <f t="shared" si="204"/>
        <v>0</v>
      </c>
      <c r="P203" s="249"/>
      <c r="Q203" s="2"/>
    </row>
    <row r="204" spans="1:17" hidden="1" x14ac:dyDescent="0.25">
      <c r="A204" s="230">
        <v>5210</v>
      </c>
      <c r="B204" s="164" t="s">
        <v>213</v>
      </c>
      <c r="C204" s="176">
        <f t="shared" si="166"/>
        <v>0</v>
      </c>
      <c r="D204" s="231">
        <f>SUM(D205:D213)</f>
        <v>0</v>
      </c>
      <c r="E204" s="232">
        <f>SUM(E205:E213)</f>
        <v>0</v>
      </c>
      <c r="F204" s="233">
        <f t="shared" ref="F204:N204" si="205">SUM(F205:F213)</f>
        <v>0</v>
      </c>
      <c r="G204" s="234">
        <f t="shared" si="205"/>
        <v>0</v>
      </c>
      <c r="H204" s="232">
        <f t="shared" si="205"/>
        <v>0</v>
      </c>
      <c r="I204" s="235">
        <f t="shared" si="205"/>
        <v>0</v>
      </c>
      <c r="J204" s="231">
        <f t="shared" si="205"/>
        <v>0</v>
      </c>
      <c r="K204" s="232">
        <f t="shared" si="205"/>
        <v>0</v>
      </c>
      <c r="L204" s="233">
        <f t="shared" si="205"/>
        <v>0</v>
      </c>
      <c r="M204" s="234">
        <f t="shared" si="205"/>
        <v>0</v>
      </c>
      <c r="N204" s="232">
        <f t="shared" si="205"/>
        <v>0</v>
      </c>
      <c r="O204" s="235">
        <f>SUM(O205:O213)</f>
        <v>0</v>
      </c>
      <c r="P204" s="236"/>
      <c r="Q204" s="2"/>
    </row>
    <row r="205" spans="1:17" hidden="1" x14ac:dyDescent="0.25">
      <c r="A205" s="53">
        <v>5211</v>
      </c>
      <c r="B205" s="99" t="s">
        <v>214</v>
      </c>
      <c r="C205" s="100">
        <f t="shared" si="166"/>
        <v>0</v>
      </c>
      <c r="D205" s="152">
        <v>0</v>
      </c>
      <c r="E205" s="150"/>
      <c r="F205" s="387">
        <f t="shared" ref="F205:F214" si="206">D205+E205</f>
        <v>0</v>
      </c>
      <c r="G205" s="149"/>
      <c r="H205" s="150"/>
      <c r="I205" s="390">
        <f t="shared" ref="I205:I214" si="207">G205+H205</f>
        <v>0</v>
      </c>
      <c r="J205" s="152"/>
      <c r="K205" s="150"/>
      <c r="L205" s="387">
        <f t="shared" ref="L205:L214" si="208">J205+K205</f>
        <v>0</v>
      </c>
      <c r="M205" s="149"/>
      <c r="N205" s="150"/>
      <c r="O205" s="390">
        <f t="shared" ref="O205:O214" si="209">M205+N205</f>
        <v>0</v>
      </c>
      <c r="P205" s="237"/>
      <c r="Q205" s="2"/>
    </row>
    <row r="206" spans="1:17" hidden="1" x14ac:dyDescent="0.25">
      <c r="A206" s="62">
        <v>5212</v>
      </c>
      <c r="B206" s="111" t="s">
        <v>215</v>
      </c>
      <c r="C206" s="112">
        <f t="shared" si="166"/>
        <v>0</v>
      </c>
      <c r="D206" s="238">
        <v>0</v>
      </c>
      <c r="E206" s="239"/>
      <c r="F206" s="388">
        <f t="shared" si="206"/>
        <v>0</v>
      </c>
      <c r="G206" s="240"/>
      <c r="H206" s="239"/>
      <c r="I206" s="367">
        <f t="shared" si="207"/>
        <v>0</v>
      </c>
      <c r="J206" s="238"/>
      <c r="K206" s="239"/>
      <c r="L206" s="388">
        <f t="shared" si="208"/>
        <v>0</v>
      </c>
      <c r="M206" s="240"/>
      <c r="N206" s="239"/>
      <c r="O206" s="367">
        <f t="shared" si="209"/>
        <v>0</v>
      </c>
      <c r="P206" s="242"/>
      <c r="Q206" s="2"/>
    </row>
    <row r="207" spans="1:17" hidden="1" x14ac:dyDescent="0.25">
      <c r="A207" s="62">
        <v>5213</v>
      </c>
      <c r="B207" s="111" t="s">
        <v>216</v>
      </c>
      <c r="C207" s="112">
        <f t="shared" si="166"/>
        <v>0</v>
      </c>
      <c r="D207" s="238">
        <v>0</v>
      </c>
      <c r="E207" s="239"/>
      <c r="F207" s="388">
        <f t="shared" si="206"/>
        <v>0</v>
      </c>
      <c r="G207" s="240"/>
      <c r="H207" s="239"/>
      <c r="I207" s="367">
        <f t="shared" si="207"/>
        <v>0</v>
      </c>
      <c r="J207" s="238"/>
      <c r="K207" s="239"/>
      <c r="L207" s="388">
        <f t="shared" si="208"/>
        <v>0</v>
      </c>
      <c r="M207" s="240"/>
      <c r="N207" s="239"/>
      <c r="O207" s="367">
        <f t="shared" si="209"/>
        <v>0</v>
      </c>
      <c r="P207" s="242"/>
      <c r="Q207" s="2"/>
    </row>
    <row r="208" spans="1:17" hidden="1" x14ac:dyDescent="0.25">
      <c r="A208" s="62">
        <v>5214</v>
      </c>
      <c r="B208" s="111" t="s">
        <v>217</v>
      </c>
      <c r="C208" s="112">
        <f t="shared" si="166"/>
        <v>0</v>
      </c>
      <c r="D208" s="238">
        <v>0</v>
      </c>
      <c r="E208" s="239"/>
      <c r="F208" s="388">
        <f t="shared" si="206"/>
        <v>0</v>
      </c>
      <c r="G208" s="240"/>
      <c r="H208" s="239"/>
      <c r="I208" s="367">
        <f t="shared" si="207"/>
        <v>0</v>
      </c>
      <c r="J208" s="238"/>
      <c r="K208" s="239"/>
      <c r="L208" s="388">
        <f t="shared" si="208"/>
        <v>0</v>
      </c>
      <c r="M208" s="240"/>
      <c r="N208" s="239"/>
      <c r="O208" s="367">
        <f t="shared" si="209"/>
        <v>0</v>
      </c>
      <c r="P208" s="242"/>
      <c r="Q208" s="2"/>
    </row>
    <row r="209" spans="1:17" hidden="1" x14ac:dyDescent="0.25">
      <c r="A209" s="62">
        <v>5215</v>
      </c>
      <c r="B209" s="111" t="s">
        <v>218</v>
      </c>
      <c r="C209" s="112">
        <f t="shared" si="166"/>
        <v>0</v>
      </c>
      <c r="D209" s="238">
        <v>0</v>
      </c>
      <c r="E209" s="239"/>
      <c r="F209" s="388">
        <f t="shared" si="206"/>
        <v>0</v>
      </c>
      <c r="G209" s="240"/>
      <c r="H209" s="239"/>
      <c r="I209" s="367">
        <f t="shared" si="207"/>
        <v>0</v>
      </c>
      <c r="J209" s="238"/>
      <c r="K209" s="239"/>
      <c r="L209" s="388">
        <f t="shared" si="208"/>
        <v>0</v>
      </c>
      <c r="M209" s="240"/>
      <c r="N209" s="239"/>
      <c r="O209" s="367">
        <f t="shared" si="209"/>
        <v>0</v>
      </c>
      <c r="P209" s="242"/>
      <c r="Q209" s="2"/>
    </row>
    <row r="210" spans="1:17" hidden="1" x14ac:dyDescent="0.25">
      <c r="A210" s="62">
        <v>5216</v>
      </c>
      <c r="B210" s="111" t="s">
        <v>219</v>
      </c>
      <c r="C210" s="112">
        <f t="shared" si="166"/>
        <v>0</v>
      </c>
      <c r="D210" s="238">
        <v>0</v>
      </c>
      <c r="E210" s="239"/>
      <c r="F210" s="388">
        <f t="shared" si="206"/>
        <v>0</v>
      </c>
      <c r="G210" s="240"/>
      <c r="H210" s="239"/>
      <c r="I210" s="367">
        <f t="shared" si="207"/>
        <v>0</v>
      </c>
      <c r="J210" s="238"/>
      <c r="K210" s="239"/>
      <c r="L210" s="388">
        <f t="shared" si="208"/>
        <v>0</v>
      </c>
      <c r="M210" s="240"/>
      <c r="N210" s="239"/>
      <c r="O210" s="367">
        <f t="shared" si="209"/>
        <v>0</v>
      </c>
      <c r="P210" s="242"/>
      <c r="Q210" s="2"/>
    </row>
    <row r="211" spans="1:17" hidden="1" x14ac:dyDescent="0.25">
      <c r="A211" s="62">
        <v>5217</v>
      </c>
      <c r="B211" s="111" t="s">
        <v>220</v>
      </c>
      <c r="C211" s="112">
        <f t="shared" si="166"/>
        <v>0</v>
      </c>
      <c r="D211" s="238">
        <v>0</v>
      </c>
      <c r="E211" s="239"/>
      <c r="F211" s="388">
        <f t="shared" si="206"/>
        <v>0</v>
      </c>
      <c r="G211" s="240"/>
      <c r="H211" s="239"/>
      <c r="I211" s="367">
        <f t="shared" si="207"/>
        <v>0</v>
      </c>
      <c r="J211" s="238"/>
      <c r="K211" s="239"/>
      <c r="L211" s="388">
        <f t="shared" si="208"/>
        <v>0</v>
      </c>
      <c r="M211" s="240"/>
      <c r="N211" s="239"/>
      <c r="O211" s="367">
        <f t="shared" si="209"/>
        <v>0</v>
      </c>
      <c r="P211" s="242"/>
      <c r="Q211" s="2"/>
    </row>
    <row r="212" spans="1:17" hidden="1" x14ac:dyDescent="0.25">
      <c r="A212" s="62">
        <v>5218</v>
      </c>
      <c r="B212" s="111" t="s">
        <v>221</v>
      </c>
      <c r="C212" s="112">
        <f t="shared" si="166"/>
        <v>0</v>
      </c>
      <c r="D212" s="238">
        <v>0</v>
      </c>
      <c r="E212" s="239"/>
      <c r="F212" s="388">
        <f t="shared" si="206"/>
        <v>0</v>
      </c>
      <c r="G212" s="240"/>
      <c r="H212" s="239"/>
      <c r="I212" s="367">
        <f t="shared" si="207"/>
        <v>0</v>
      </c>
      <c r="J212" s="238"/>
      <c r="K212" s="239"/>
      <c r="L212" s="388">
        <f t="shared" si="208"/>
        <v>0</v>
      </c>
      <c r="M212" s="240"/>
      <c r="N212" s="239"/>
      <c r="O212" s="367">
        <f t="shared" si="209"/>
        <v>0</v>
      </c>
      <c r="P212" s="242"/>
      <c r="Q212" s="2"/>
    </row>
    <row r="213" spans="1:17" hidden="1" x14ac:dyDescent="0.25">
      <c r="A213" s="62">
        <v>5219</v>
      </c>
      <c r="B213" s="111" t="s">
        <v>222</v>
      </c>
      <c r="C213" s="112">
        <f t="shared" si="166"/>
        <v>0</v>
      </c>
      <c r="D213" s="238">
        <v>0</v>
      </c>
      <c r="E213" s="239"/>
      <c r="F213" s="388">
        <f t="shared" si="206"/>
        <v>0</v>
      </c>
      <c r="G213" s="240"/>
      <c r="H213" s="239"/>
      <c r="I213" s="367">
        <f t="shared" si="207"/>
        <v>0</v>
      </c>
      <c r="J213" s="238"/>
      <c r="K213" s="239"/>
      <c r="L213" s="388">
        <f t="shared" si="208"/>
        <v>0</v>
      </c>
      <c r="M213" s="240"/>
      <c r="N213" s="239"/>
      <c r="O213" s="367">
        <f t="shared" si="209"/>
        <v>0</v>
      </c>
      <c r="P213" s="242"/>
      <c r="Q213" s="2"/>
    </row>
    <row r="214" spans="1:17" ht="13.5" hidden="1" customHeight="1" x14ac:dyDescent="0.25">
      <c r="A214" s="243">
        <v>5220</v>
      </c>
      <c r="B214" s="111" t="s">
        <v>223</v>
      </c>
      <c r="C214" s="112">
        <f t="shared" si="166"/>
        <v>0</v>
      </c>
      <c r="D214" s="238">
        <v>0</v>
      </c>
      <c r="E214" s="239"/>
      <c r="F214" s="388">
        <f t="shared" si="206"/>
        <v>0</v>
      </c>
      <c r="G214" s="240"/>
      <c r="H214" s="239"/>
      <c r="I214" s="367">
        <f t="shared" si="207"/>
        <v>0</v>
      </c>
      <c r="J214" s="238"/>
      <c r="K214" s="239"/>
      <c r="L214" s="388">
        <f t="shared" si="208"/>
        <v>0</v>
      </c>
      <c r="M214" s="240"/>
      <c r="N214" s="239"/>
      <c r="O214" s="367">
        <f t="shared" si="209"/>
        <v>0</v>
      </c>
      <c r="P214" s="242"/>
      <c r="Q214" s="2"/>
    </row>
    <row r="215" spans="1:17" hidden="1" x14ac:dyDescent="0.25">
      <c r="A215" s="243">
        <v>5230</v>
      </c>
      <c r="B215" s="111" t="s">
        <v>224</v>
      </c>
      <c r="C215" s="112">
        <f t="shared" si="166"/>
        <v>0</v>
      </c>
      <c r="D215" s="244">
        <f>SUM(D216:D223)</f>
        <v>0</v>
      </c>
      <c r="E215" s="245">
        <f t="shared" ref="E215" si="210">SUM(E216:E223)</f>
        <v>0</v>
      </c>
      <c r="F215" s="120">
        <f>SUM(F216:F223)</f>
        <v>0</v>
      </c>
      <c r="G215" s="246">
        <f t="shared" ref="G215:N215" si="211">SUM(G216:G223)</f>
        <v>0</v>
      </c>
      <c r="H215" s="245">
        <f t="shared" si="211"/>
        <v>0</v>
      </c>
      <c r="I215" s="241">
        <f t="shared" si="211"/>
        <v>0</v>
      </c>
      <c r="J215" s="244">
        <f t="shared" si="211"/>
        <v>0</v>
      </c>
      <c r="K215" s="245">
        <f t="shared" si="211"/>
        <v>0</v>
      </c>
      <c r="L215" s="120">
        <f t="shared" si="211"/>
        <v>0</v>
      </c>
      <c r="M215" s="246">
        <f t="shared" si="211"/>
        <v>0</v>
      </c>
      <c r="N215" s="245">
        <f t="shared" si="211"/>
        <v>0</v>
      </c>
      <c r="O215" s="241">
        <f>SUM(O216:O223)</f>
        <v>0</v>
      </c>
      <c r="P215" s="242"/>
      <c r="Q215" s="2"/>
    </row>
    <row r="216" spans="1:17" hidden="1" x14ac:dyDescent="0.25">
      <c r="A216" s="62">
        <v>5231</v>
      </c>
      <c r="B216" s="111" t="s">
        <v>225</v>
      </c>
      <c r="C216" s="112">
        <f t="shared" si="166"/>
        <v>0</v>
      </c>
      <c r="D216" s="238">
        <v>0</v>
      </c>
      <c r="E216" s="239"/>
      <c r="F216" s="388">
        <f t="shared" ref="F216:F225" si="212">D216+E216</f>
        <v>0</v>
      </c>
      <c r="G216" s="240"/>
      <c r="H216" s="239"/>
      <c r="I216" s="367">
        <f t="shared" ref="I216:I225" si="213">G216+H216</f>
        <v>0</v>
      </c>
      <c r="J216" s="238"/>
      <c r="K216" s="239"/>
      <c r="L216" s="388">
        <f t="shared" ref="L216:L225" si="214">J216+K216</f>
        <v>0</v>
      </c>
      <c r="M216" s="240"/>
      <c r="N216" s="239"/>
      <c r="O216" s="367">
        <f t="shared" ref="O216:O225" si="215">M216+N216</f>
        <v>0</v>
      </c>
      <c r="P216" s="242"/>
      <c r="Q216" s="2"/>
    </row>
    <row r="217" spans="1:17" hidden="1" x14ac:dyDescent="0.25">
      <c r="A217" s="62">
        <v>5232</v>
      </c>
      <c r="B217" s="111" t="s">
        <v>226</v>
      </c>
      <c r="C217" s="112">
        <f t="shared" si="166"/>
        <v>0</v>
      </c>
      <c r="D217" s="238">
        <v>0</v>
      </c>
      <c r="E217" s="239"/>
      <c r="F217" s="388">
        <f t="shared" si="212"/>
        <v>0</v>
      </c>
      <c r="G217" s="240"/>
      <c r="H217" s="239"/>
      <c r="I217" s="367">
        <f t="shared" si="213"/>
        <v>0</v>
      </c>
      <c r="J217" s="238"/>
      <c r="K217" s="239"/>
      <c r="L217" s="388">
        <f t="shared" si="214"/>
        <v>0</v>
      </c>
      <c r="M217" s="240"/>
      <c r="N217" s="239"/>
      <c r="O217" s="367">
        <f t="shared" si="215"/>
        <v>0</v>
      </c>
      <c r="P217" s="242"/>
      <c r="Q217" s="2"/>
    </row>
    <row r="218" spans="1:17" hidden="1" x14ac:dyDescent="0.25">
      <c r="A218" s="62">
        <v>5233</v>
      </c>
      <c r="B218" s="111" t="s">
        <v>227</v>
      </c>
      <c r="C218" s="112">
        <f t="shared" si="166"/>
        <v>0</v>
      </c>
      <c r="D218" s="238">
        <v>0</v>
      </c>
      <c r="E218" s="239"/>
      <c r="F218" s="388">
        <f t="shared" si="212"/>
        <v>0</v>
      </c>
      <c r="G218" s="240"/>
      <c r="H218" s="239"/>
      <c r="I218" s="367">
        <f t="shared" si="213"/>
        <v>0</v>
      </c>
      <c r="J218" s="238"/>
      <c r="K218" s="239"/>
      <c r="L218" s="388">
        <f t="shared" si="214"/>
        <v>0</v>
      </c>
      <c r="M218" s="240"/>
      <c r="N218" s="239"/>
      <c r="O218" s="367">
        <f t="shared" si="215"/>
        <v>0</v>
      </c>
      <c r="P218" s="242"/>
      <c r="Q218" s="2"/>
    </row>
    <row r="219" spans="1:17" hidden="1" x14ac:dyDescent="0.25">
      <c r="A219" s="62">
        <v>5234</v>
      </c>
      <c r="B219" s="111" t="s">
        <v>228</v>
      </c>
      <c r="C219" s="112">
        <f t="shared" si="166"/>
        <v>0</v>
      </c>
      <c r="D219" s="238">
        <v>0</v>
      </c>
      <c r="E219" s="239"/>
      <c r="F219" s="388">
        <f t="shared" si="212"/>
        <v>0</v>
      </c>
      <c r="G219" s="240"/>
      <c r="H219" s="239"/>
      <c r="I219" s="367">
        <f t="shared" si="213"/>
        <v>0</v>
      </c>
      <c r="J219" s="238"/>
      <c r="K219" s="239"/>
      <c r="L219" s="388">
        <f t="shared" si="214"/>
        <v>0</v>
      </c>
      <c r="M219" s="240"/>
      <c r="N219" s="239"/>
      <c r="O219" s="367">
        <f t="shared" si="215"/>
        <v>0</v>
      </c>
      <c r="P219" s="242"/>
      <c r="Q219" s="2"/>
    </row>
    <row r="220" spans="1:17" ht="14.25" hidden="1" customHeight="1" x14ac:dyDescent="0.25">
      <c r="A220" s="62">
        <v>5236</v>
      </c>
      <c r="B220" s="111" t="s">
        <v>229</v>
      </c>
      <c r="C220" s="112">
        <f t="shared" si="166"/>
        <v>0</v>
      </c>
      <c r="D220" s="238">
        <v>0</v>
      </c>
      <c r="E220" s="239"/>
      <c r="F220" s="388">
        <f t="shared" si="212"/>
        <v>0</v>
      </c>
      <c r="G220" s="240"/>
      <c r="H220" s="239"/>
      <c r="I220" s="367">
        <f t="shared" si="213"/>
        <v>0</v>
      </c>
      <c r="J220" s="238"/>
      <c r="K220" s="239"/>
      <c r="L220" s="388">
        <f t="shared" si="214"/>
        <v>0</v>
      </c>
      <c r="M220" s="240"/>
      <c r="N220" s="239"/>
      <c r="O220" s="367">
        <f t="shared" si="215"/>
        <v>0</v>
      </c>
      <c r="P220" s="242"/>
      <c r="Q220" s="2"/>
    </row>
    <row r="221" spans="1:17" ht="14.25" hidden="1" customHeight="1" x14ac:dyDescent="0.25">
      <c r="A221" s="62">
        <v>5237</v>
      </c>
      <c r="B221" s="111" t="s">
        <v>230</v>
      </c>
      <c r="C221" s="112">
        <f t="shared" si="166"/>
        <v>0</v>
      </c>
      <c r="D221" s="238">
        <v>0</v>
      </c>
      <c r="E221" s="239"/>
      <c r="F221" s="388">
        <f t="shared" si="212"/>
        <v>0</v>
      </c>
      <c r="G221" s="240"/>
      <c r="H221" s="239"/>
      <c r="I221" s="367">
        <f t="shared" si="213"/>
        <v>0</v>
      </c>
      <c r="J221" s="238"/>
      <c r="K221" s="239"/>
      <c r="L221" s="388">
        <f t="shared" si="214"/>
        <v>0</v>
      </c>
      <c r="M221" s="240"/>
      <c r="N221" s="239"/>
      <c r="O221" s="367">
        <f t="shared" si="215"/>
        <v>0</v>
      </c>
      <c r="P221" s="242"/>
      <c r="Q221" s="2"/>
    </row>
    <row r="222" spans="1:17" hidden="1" x14ac:dyDescent="0.25">
      <c r="A222" s="62">
        <v>5238</v>
      </c>
      <c r="B222" s="111" t="s">
        <v>231</v>
      </c>
      <c r="C222" s="112">
        <f t="shared" si="166"/>
        <v>0</v>
      </c>
      <c r="D222" s="238">
        <v>0</v>
      </c>
      <c r="E222" s="239"/>
      <c r="F222" s="388">
        <f t="shared" si="212"/>
        <v>0</v>
      </c>
      <c r="G222" s="240"/>
      <c r="H222" s="239"/>
      <c r="I222" s="367">
        <f t="shared" si="213"/>
        <v>0</v>
      </c>
      <c r="J222" s="238"/>
      <c r="K222" s="239"/>
      <c r="L222" s="388">
        <f t="shared" si="214"/>
        <v>0</v>
      </c>
      <c r="M222" s="240"/>
      <c r="N222" s="239"/>
      <c r="O222" s="367">
        <f t="shared" si="215"/>
        <v>0</v>
      </c>
      <c r="P222" s="242"/>
      <c r="Q222" s="2"/>
    </row>
    <row r="223" spans="1:17" hidden="1" x14ac:dyDescent="0.25">
      <c r="A223" s="62">
        <v>5239</v>
      </c>
      <c r="B223" s="111" t="s">
        <v>232</v>
      </c>
      <c r="C223" s="112">
        <f t="shared" si="166"/>
        <v>0</v>
      </c>
      <c r="D223" s="238">
        <v>0</v>
      </c>
      <c r="E223" s="239"/>
      <c r="F223" s="388">
        <f t="shared" si="212"/>
        <v>0</v>
      </c>
      <c r="G223" s="240"/>
      <c r="H223" s="239"/>
      <c r="I223" s="367">
        <f t="shared" si="213"/>
        <v>0</v>
      </c>
      <c r="J223" s="238"/>
      <c r="K223" s="239"/>
      <c r="L223" s="388">
        <f t="shared" si="214"/>
        <v>0</v>
      </c>
      <c r="M223" s="240"/>
      <c r="N223" s="239"/>
      <c r="O223" s="367">
        <f t="shared" si="215"/>
        <v>0</v>
      </c>
      <c r="P223" s="242"/>
      <c r="Q223" s="2"/>
    </row>
    <row r="224" spans="1:17" ht="24" hidden="1" x14ac:dyDescent="0.25">
      <c r="A224" s="243">
        <v>5240</v>
      </c>
      <c r="B224" s="111" t="s">
        <v>233</v>
      </c>
      <c r="C224" s="112">
        <f t="shared" si="166"/>
        <v>0</v>
      </c>
      <c r="D224" s="238">
        <v>0</v>
      </c>
      <c r="E224" s="239"/>
      <c r="F224" s="388">
        <f t="shared" si="212"/>
        <v>0</v>
      </c>
      <c r="G224" s="240"/>
      <c r="H224" s="239"/>
      <c r="I224" s="367">
        <f t="shared" si="213"/>
        <v>0</v>
      </c>
      <c r="J224" s="238"/>
      <c r="K224" s="239"/>
      <c r="L224" s="388">
        <f t="shared" si="214"/>
        <v>0</v>
      </c>
      <c r="M224" s="240"/>
      <c r="N224" s="239"/>
      <c r="O224" s="367">
        <f t="shared" si="215"/>
        <v>0</v>
      </c>
      <c r="P224" s="242"/>
      <c r="Q224" s="2"/>
    </row>
    <row r="225" spans="1:17" x14ac:dyDescent="0.25">
      <c r="A225" s="243">
        <v>5250</v>
      </c>
      <c r="B225" s="111" t="s">
        <v>234</v>
      </c>
      <c r="C225" s="112">
        <f t="shared" si="166"/>
        <v>187408</v>
      </c>
      <c r="D225" s="238">
        <f>184237+4660</f>
        <v>188897</v>
      </c>
      <c r="E225" s="367">
        <v>-1489</v>
      </c>
      <c r="F225" s="242">
        <f t="shared" si="212"/>
        <v>187408</v>
      </c>
      <c r="G225" s="240"/>
      <c r="H225" s="367"/>
      <c r="I225" s="242">
        <f t="shared" si="213"/>
        <v>0</v>
      </c>
      <c r="J225" s="238"/>
      <c r="K225" s="239"/>
      <c r="L225" s="388">
        <f t="shared" si="214"/>
        <v>0</v>
      </c>
      <c r="M225" s="240"/>
      <c r="N225" s="239"/>
      <c r="O225" s="367">
        <f t="shared" si="215"/>
        <v>0</v>
      </c>
      <c r="P225" s="242"/>
      <c r="Q225" s="2"/>
    </row>
    <row r="226" spans="1:17" hidden="1" x14ac:dyDescent="0.25">
      <c r="A226" s="243">
        <v>5260</v>
      </c>
      <c r="B226" s="111" t="s">
        <v>235</v>
      </c>
      <c r="C226" s="112">
        <f t="shared" si="166"/>
        <v>0</v>
      </c>
      <c r="D226" s="244">
        <f>SUM(D227)</f>
        <v>0</v>
      </c>
      <c r="E226" s="245">
        <f t="shared" ref="E226" si="216">SUM(E227)</f>
        <v>0</v>
      </c>
      <c r="F226" s="120">
        <f>SUM(F227)</f>
        <v>0</v>
      </c>
      <c r="G226" s="246">
        <f t="shared" ref="G226:N226" si="217">SUM(G227)</f>
        <v>0</v>
      </c>
      <c r="H226" s="245">
        <f t="shared" si="217"/>
        <v>0</v>
      </c>
      <c r="I226" s="241">
        <f t="shared" si="217"/>
        <v>0</v>
      </c>
      <c r="J226" s="244">
        <f t="shared" si="217"/>
        <v>0</v>
      </c>
      <c r="K226" s="245">
        <f t="shared" si="217"/>
        <v>0</v>
      </c>
      <c r="L226" s="120">
        <f t="shared" si="217"/>
        <v>0</v>
      </c>
      <c r="M226" s="246">
        <f t="shared" si="217"/>
        <v>0</v>
      </c>
      <c r="N226" s="245">
        <f t="shared" si="217"/>
        <v>0</v>
      </c>
      <c r="O226" s="241">
        <f>SUM(O227)</f>
        <v>0</v>
      </c>
      <c r="P226" s="242"/>
      <c r="Q226" s="2"/>
    </row>
    <row r="227" spans="1:17" hidden="1" x14ac:dyDescent="0.25">
      <c r="A227" s="62">
        <v>5269</v>
      </c>
      <c r="B227" s="111" t="s">
        <v>236</v>
      </c>
      <c r="C227" s="112">
        <f t="shared" si="166"/>
        <v>0</v>
      </c>
      <c r="D227" s="238">
        <v>0</v>
      </c>
      <c r="E227" s="239"/>
      <c r="F227" s="388">
        <f t="shared" ref="F227:F228" si="218">D227+E227</f>
        <v>0</v>
      </c>
      <c r="G227" s="240"/>
      <c r="H227" s="239"/>
      <c r="I227" s="367">
        <f t="shared" ref="I227:I228" si="219">G227+H227</f>
        <v>0</v>
      </c>
      <c r="J227" s="238"/>
      <c r="K227" s="239"/>
      <c r="L227" s="388">
        <f t="shared" ref="L227:L228" si="220">J227+K227</f>
        <v>0</v>
      </c>
      <c r="M227" s="240"/>
      <c r="N227" s="239"/>
      <c r="O227" s="367">
        <f t="shared" ref="O227:O228" si="221">M227+N227</f>
        <v>0</v>
      </c>
      <c r="P227" s="242"/>
      <c r="Q227" s="2"/>
    </row>
    <row r="228" spans="1:17" hidden="1" x14ac:dyDescent="0.25">
      <c r="A228" s="230">
        <v>5270</v>
      </c>
      <c r="B228" s="164" t="s">
        <v>237</v>
      </c>
      <c r="C228" s="176">
        <f t="shared" si="166"/>
        <v>0</v>
      </c>
      <c r="D228" s="177">
        <v>0</v>
      </c>
      <c r="E228" s="178"/>
      <c r="F228" s="392">
        <f t="shared" si="218"/>
        <v>0</v>
      </c>
      <c r="G228" s="247"/>
      <c r="H228" s="178"/>
      <c r="I228" s="358">
        <f t="shared" si="219"/>
        <v>0</v>
      </c>
      <c r="J228" s="177"/>
      <c r="K228" s="178"/>
      <c r="L228" s="392">
        <f t="shared" si="220"/>
        <v>0</v>
      </c>
      <c r="M228" s="247"/>
      <c r="N228" s="178"/>
      <c r="O228" s="358">
        <f t="shared" si="221"/>
        <v>0</v>
      </c>
      <c r="P228" s="236"/>
      <c r="Q228" s="2"/>
    </row>
    <row r="229" spans="1:17" hidden="1" x14ac:dyDescent="0.25">
      <c r="A229" s="218">
        <v>6000</v>
      </c>
      <c r="B229" s="218" t="s">
        <v>238</v>
      </c>
      <c r="C229" s="219">
        <f t="shared" si="166"/>
        <v>0</v>
      </c>
      <c r="D229" s="220">
        <f>D230+D250+D258</f>
        <v>0</v>
      </c>
      <c r="E229" s="221">
        <f t="shared" ref="E229" si="222">E230+E250+E258</f>
        <v>0</v>
      </c>
      <c r="F229" s="222">
        <f>F230+F250+F258</f>
        <v>0</v>
      </c>
      <c r="G229" s="223">
        <f t="shared" ref="G229:N229" si="223">G230+G250+G258</f>
        <v>0</v>
      </c>
      <c r="H229" s="221">
        <f t="shared" si="223"/>
        <v>0</v>
      </c>
      <c r="I229" s="224">
        <f t="shared" si="223"/>
        <v>0</v>
      </c>
      <c r="J229" s="220">
        <f t="shared" si="223"/>
        <v>0</v>
      </c>
      <c r="K229" s="221">
        <f t="shared" si="223"/>
        <v>0</v>
      </c>
      <c r="L229" s="222">
        <f t="shared" si="223"/>
        <v>0</v>
      </c>
      <c r="M229" s="223">
        <f t="shared" si="223"/>
        <v>0</v>
      </c>
      <c r="N229" s="221">
        <f t="shared" si="223"/>
        <v>0</v>
      </c>
      <c r="O229" s="224">
        <f>O230+O250+O258</f>
        <v>0</v>
      </c>
      <c r="P229" s="225"/>
      <c r="Q229" s="2"/>
    </row>
    <row r="230" spans="1:17" ht="14.25" hidden="1" customHeight="1" x14ac:dyDescent="0.25">
      <c r="A230" s="140">
        <v>6200</v>
      </c>
      <c r="B230" s="262" t="s">
        <v>239</v>
      </c>
      <c r="C230" s="272">
        <f t="shared" si="166"/>
        <v>0</v>
      </c>
      <c r="D230" s="273">
        <f>SUM(D231,D232,D234,D237,D243,D244,D245)</f>
        <v>0</v>
      </c>
      <c r="E230" s="274">
        <f t="shared" ref="E230" si="224">SUM(E231,E232,E234,E237,E243,E244,E245)</f>
        <v>0</v>
      </c>
      <c r="F230" s="275">
        <f>SUM(F231,F232,F234,F237,F243,F244,F245)</f>
        <v>0</v>
      </c>
      <c r="G230" s="276">
        <f t="shared" ref="G230:N230" si="225">SUM(G231,G232,G234,G237,G243,G244,G245)</f>
        <v>0</v>
      </c>
      <c r="H230" s="274">
        <f t="shared" si="225"/>
        <v>0</v>
      </c>
      <c r="I230" s="263">
        <f t="shared" si="225"/>
        <v>0</v>
      </c>
      <c r="J230" s="273">
        <f t="shared" si="225"/>
        <v>0</v>
      </c>
      <c r="K230" s="274">
        <f t="shared" si="225"/>
        <v>0</v>
      </c>
      <c r="L230" s="275">
        <f t="shared" si="225"/>
        <v>0</v>
      </c>
      <c r="M230" s="276">
        <f t="shared" si="225"/>
        <v>0</v>
      </c>
      <c r="N230" s="274">
        <f t="shared" si="225"/>
        <v>0</v>
      </c>
      <c r="O230" s="263">
        <f>SUM(O231,O232,O234,O237,O243,O244,O245)</f>
        <v>0</v>
      </c>
      <c r="P230" s="229"/>
      <c r="Q230" s="2"/>
    </row>
    <row r="231" spans="1:17" hidden="1" x14ac:dyDescent="0.25">
      <c r="A231" s="353">
        <v>6220</v>
      </c>
      <c r="B231" s="99" t="s">
        <v>240</v>
      </c>
      <c r="C231" s="100">
        <f t="shared" si="166"/>
        <v>0</v>
      </c>
      <c r="D231" s="152">
        <v>0</v>
      </c>
      <c r="E231" s="150"/>
      <c r="F231" s="387">
        <f>D231+E231</f>
        <v>0</v>
      </c>
      <c r="G231" s="149"/>
      <c r="H231" s="150"/>
      <c r="I231" s="390">
        <f>G231+H231</f>
        <v>0</v>
      </c>
      <c r="J231" s="152"/>
      <c r="K231" s="150"/>
      <c r="L231" s="387">
        <f>J231+K231</f>
        <v>0</v>
      </c>
      <c r="M231" s="149"/>
      <c r="N231" s="150"/>
      <c r="O231" s="390">
        <f>M231+N231</f>
        <v>0</v>
      </c>
      <c r="P231" s="237"/>
      <c r="Q231" s="2"/>
    </row>
    <row r="232" spans="1:17" hidden="1" x14ac:dyDescent="0.25">
      <c r="A232" s="243">
        <v>6230</v>
      </c>
      <c r="B232" s="111" t="s">
        <v>241</v>
      </c>
      <c r="C232" s="112">
        <f t="shared" si="166"/>
        <v>0</v>
      </c>
      <c r="D232" s="244">
        <f>SUM(D233)</f>
        <v>0</v>
      </c>
      <c r="E232" s="245">
        <f t="shared" ref="E232:O232" si="226">SUM(E233)</f>
        <v>0</v>
      </c>
      <c r="F232" s="120">
        <f t="shared" si="226"/>
        <v>0</v>
      </c>
      <c r="G232" s="246">
        <f t="shared" si="226"/>
        <v>0</v>
      </c>
      <c r="H232" s="245">
        <f t="shared" si="226"/>
        <v>0</v>
      </c>
      <c r="I232" s="241">
        <f t="shared" si="226"/>
        <v>0</v>
      </c>
      <c r="J232" s="244">
        <f t="shared" si="226"/>
        <v>0</v>
      </c>
      <c r="K232" s="245">
        <f t="shared" si="226"/>
        <v>0</v>
      </c>
      <c r="L232" s="120">
        <f t="shared" si="226"/>
        <v>0</v>
      </c>
      <c r="M232" s="246">
        <f t="shared" si="226"/>
        <v>0</v>
      </c>
      <c r="N232" s="245">
        <f t="shared" si="226"/>
        <v>0</v>
      </c>
      <c r="O232" s="241">
        <f t="shared" si="226"/>
        <v>0</v>
      </c>
      <c r="P232" s="242"/>
      <c r="Q232" s="2"/>
    </row>
    <row r="233" spans="1:17" hidden="1" x14ac:dyDescent="0.25">
      <c r="A233" s="62">
        <v>6239</v>
      </c>
      <c r="B233" s="99" t="s">
        <v>242</v>
      </c>
      <c r="C233" s="112">
        <f t="shared" si="166"/>
        <v>0</v>
      </c>
      <c r="D233" s="152">
        <v>0</v>
      </c>
      <c r="E233" s="150"/>
      <c r="F233" s="387">
        <f>D233+E233</f>
        <v>0</v>
      </c>
      <c r="G233" s="149"/>
      <c r="H233" s="150"/>
      <c r="I233" s="390">
        <f>G233+H233</f>
        <v>0</v>
      </c>
      <c r="J233" s="152"/>
      <c r="K233" s="150"/>
      <c r="L233" s="387">
        <f>J233+K233</f>
        <v>0</v>
      </c>
      <c r="M233" s="149"/>
      <c r="N233" s="150"/>
      <c r="O233" s="390">
        <f>M233+N233</f>
        <v>0</v>
      </c>
      <c r="P233" s="237"/>
      <c r="Q233" s="2"/>
    </row>
    <row r="234" spans="1:17" ht="24" hidden="1" x14ac:dyDescent="0.25">
      <c r="A234" s="243">
        <v>6240</v>
      </c>
      <c r="B234" s="111" t="s">
        <v>243</v>
      </c>
      <c r="C234" s="112">
        <f t="shared" si="166"/>
        <v>0</v>
      </c>
      <c r="D234" s="244">
        <f>SUM(D235:D236)</f>
        <v>0</v>
      </c>
      <c r="E234" s="245">
        <f t="shared" ref="E234" si="227">SUM(E235:E236)</f>
        <v>0</v>
      </c>
      <c r="F234" s="120">
        <f>SUM(F235:F236)</f>
        <v>0</v>
      </c>
      <c r="G234" s="246">
        <f t="shared" ref="G234:N234" si="228">SUM(G235:G236)</f>
        <v>0</v>
      </c>
      <c r="H234" s="245">
        <f t="shared" si="228"/>
        <v>0</v>
      </c>
      <c r="I234" s="241">
        <f t="shared" si="228"/>
        <v>0</v>
      </c>
      <c r="J234" s="244">
        <f t="shared" si="228"/>
        <v>0</v>
      </c>
      <c r="K234" s="245">
        <f t="shared" si="228"/>
        <v>0</v>
      </c>
      <c r="L234" s="120">
        <f t="shared" si="228"/>
        <v>0</v>
      </c>
      <c r="M234" s="246">
        <f t="shared" si="228"/>
        <v>0</v>
      </c>
      <c r="N234" s="245">
        <f t="shared" si="228"/>
        <v>0</v>
      </c>
      <c r="O234" s="241">
        <f>SUM(O235:O236)</f>
        <v>0</v>
      </c>
      <c r="P234" s="242"/>
      <c r="Q234" s="2"/>
    </row>
    <row r="235" spans="1:17" hidden="1" x14ac:dyDescent="0.25">
      <c r="A235" s="62">
        <v>6241</v>
      </c>
      <c r="B235" s="111" t="s">
        <v>244</v>
      </c>
      <c r="C235" s="112">
        <f t="shared" si="166"/>
        <v>0</v>
      </c>
      <c r="D235" s="238">
        <v>0</v>
      </c>
      <c r="E235" s="239"/>
      <c r="F235" s="388">
        <f t="shared" ref="F235:F236" si="229">D235+E235</f>
        <v>0</v>
      </c>
      <c r="G235" s="240"/>
      <c r="H235" s="239"/>
      <c r="I235" s="367">
        <f t="shared" ref="I235:I236" si="230">G235+H235</f>
        <v>0</v>
      </c>
      <c r="J235" s="238"/>
      <c r="K235" s="239"/>
      <c r="L235" s="388">
        <f t="shared" ref="L235:L236" si="231">J235+K235</f>
        <v>0</v>
      </c>
      <c r="M235" s="240"/>
      <c r="N235" s="239"/>
      <c r="O235" s="367">
        <f t="shared" ref="O235:O236" si="232">M235+N235</f>
        <v>0</v>
      </c>
      <c r="P235" s="242"/>
      <c r="Q235" s="2"/>
    </row>
    <row r="236" spans="1:17" hidden="1" x14ac:dyDescent="0.25">
      <c r="A236" s="62">
        <v>6242</v>
      </c>
      <c r="B236" s="111" t="s">
        <v>245</v>
      </c>
      <c r="C236" s="112">
        <f t="shared" si="166"/>
        <v>0</v>
      </c>
      <c r="D236" s="238">
        <v>0</v>
      </c>
      <c r="E236" s="239"/>
      <c r="F236" s="388">
        <f t="shared" si="229"/>
        <v>0</v>
      </c>
      <c r="G236" s="240"/>
      <c r="H236" s="239"/>
      <c r="I236" s="367">
        <f t="shared" si="230"/>
        <v>0</v>
      </c>
      <c r="J236" s="238"/>
      <c r="K236" s="239"/>
      <c r="L236" s="388">
        <f t="shared" si="231"/>
        <v>0</v>
      </c>
      <c r="M236" s="240"/>
      <c r="N236" s="239"/>
      <c r="O236" s="367">
        <f t="shared" si="232"/>
        <v>0</v>
      </c>
      <c r="P236" s="242"/>
      <c r="Q236" s="2"/>
    </row>
    <row r="237" spans="1:17" ht="25.5" hidden="1" customHeight="1" x14ac:dyDescent="0.25">
      <c r="A237" s="243">
        <v>6250</v>
      </c>
      <c r="B237" s="111" t="s">
        <v>246</v>
      </c>
      <c r="C237" s="112">
        <f t="shared" si="166"/>
        <v>0</v>
      </c>
      <c r="D237" s="244">
        <f>SUM(D238:D242)</f>
        <v>0</v>
      </c>
      <c r="E237" s="245">
        <f t="shared" ref="E237" si="233">SUM(E238:E242)</f>
        <v>0</v>
      </c>
      <c r="F237" s="120">
        <f>SUM(F238:F242)</f>
        <v>0</v>
      </c>
      <c r="G237" s="246">
        <f t="shared" ref="G237:N237" si="234">SUM(G238:G242)</f>
        <v>0</v>
      </c>
      <c r="H237" s="245">
        <f t="shared" si="234"/>
        <v>0</v>
      </c>
      <c r="I237" s="241">
        <f t="shared" si="234"/>
        <v>0</v>
      </c>
      <c r="J237" s="244">
        <f t="shared" si="234"/>
        <v>0</v>
      </c>
      <c r="K237" s="245">
        <f t="shared" si="234"/>
        <v>0</v>
      </c>
      <c r="L237" s="120">
        <f t="shared" si="234"/>
        <v>0</v>
      </c>
      <c r="M237" s="246">
        <f t="shared" si="234"/>
        <v>0</v>
      </c>
      <c r="N237" s="245">
        <f t="shared" si="234"/>
        <v>0</v>
      </c>
      <c r="O237" s="241">
        <f>SUM(O238:O242)</f>
        <v>0</v>
      </c>
      <c r="P237" s="242"/>
      <c r="Q237" s="2"/>
    </row>
    <row r="238" spans="1:17" ht="14.25" hidden="1" customHeight="1" x14ac:dyDescent="0.25">
      <c r="A238" s="62">
        <v>6252</v>
      </c>
      <c r="B238" s="111" t="s">
        <v>247</v>
      </c>
      <c r="C238" s="112">
        <f t="shared" si="166"/>
        <v>0</v>
      </c>
      <c r="D238" s="238">
        <v>0</v>
      </c>
      <c r="E238" s="239"/>
      <c r="F238" s="388">
        <f t="shared" ref="F238:F244" si="235">D238+E238</f>
        <v>0</v>
      </c>
      <c r="G238" s="240"/>
      <c r="H238" s="239"/>
      <c r="I238" s="367">
        <f t="shared" ref="I238:I244" si="236">G238+H238</f>
        <v>0</v>
      </c>
      <c r="J238" s="238"/>
      <c r="K238" s="239"/>
      <c r="L238" s="388">
        <f t="shared" ref="L238:L244" si="237">J238+K238</f>
        <v>0</v>
      </c>
      <c r="M238" s="240"/>
      <c r="N238" s="239"/>
      <c r="O238" s="367">
        <f t="shared" ref="O238:O244" si="238">M238+N238</f>
        <v>0</v>
      </c>
      <c r="P238" s="242"/>
      <c r="Q238" s="2"/>
    </row>
    <row r="239" spans="1:17" ht="14.25" hidden="1" customHeight="1" x14ac:dyDescent="0.25">
      <c r="A239" s="62">
        <v>6253</v>
      </c>
      <c r="B239" s="111" t="s">
        <v>248</v>
      </c>
      <c r="C239" s="112">
        <f t="shared" si="166"/>
        <v>0</v>
      </c>
      <c r="D239" s="238">
        <v>0</v>
      </c>
      <c r="E239" s="239"/>
      <c r="F239" s="388">
        <f t="shared" si="235"/>
        <v>0</v>
      </c>
      <c r="G239" s="240"/>
      <c r="H239" s="239"/>
      <c r="I239" s="367">
        <f t="shared" si="236"/>
        <v>0</v>
      </c>
      <c r="J239" s="238"/>
      <c r="K239" s="239"/>
      <c r="L239" s="388">
        <f t="shared" si="237"/>
        <v>0</v>
      </c>
      <c r="M239" s="240"/>
      <c r="N239" s="239"/>
      <c r="O239" s="367">
        <f t="shared" si="238"/>
        <v>0</v>
      </c>
      <c r="P239" s="242"/>
      <c r="Q239" s="2"/>
    </row>
    <row r="240" spans="1:17" ht="24" hidden="1" x14ac:dyDescent="0.25">
      <c r="A240" s="62">
        <v>6254</v>
      </c>
      <c r="B240" s="111" t="s">
        <v>249</v>
      </c>
      <c r="C240" s="112">
        <f t="shared" si="166"/>
        <v>0</v>
      </c>
      <c r="D240" s="238">
        <v>0</v>
      </c>
      <c r="E240" s="239"/>
      <c r="F240" s="388">
        <f t="shared" si="235"/>
        <v>0</v>
      </c>
      <c r="G240" s="240"/>
      <c r="H240" s="239"/>
      <c r="I240" s="367">
        <f t="shared" si="236"/>
        <v>0</v>
      </c>
      <c r="J240" s="238"/>
      <c r="K240" s="239"/>
      <c r="L240" s="388">
        <f t="shared" si="237"/>
        <v>0</v>
      </c>
      <c r="M240" s="240"/>
      <c r="N240" s="239"/>
      <c r="O240" s="367">
        <f t="shared" si="238"/>
        <v>0</v>
      </c>
      <c r="P240" s="242"/>
      <c r="Q240" s="2"/>
    </row>
    <row r="241" spans="1:17" ht="24" hidden="1" x14ac:dyDescent="0.25">
      <c r="A241" s="62">
        <v>6255</v>
      </c>
      <c r="B241" s="111" t="s">
        <v>250</v>
      </c>
      <c r="C241" s="112">
        <f t="shared" ref="C241:C295" si="239">SUM(F241,I241,L241,O241)</f>
        <v>0</v>
      </c>
      <c r="D241" s="238">
        <v>0</v>
      </c>
      <c r="E241" s="239"/>
      <c r="F241" s="388">
        <f t="shared" si="235"/>
        <v>0</v>
      </c>
      <c r="G241" s="240"/>
      <c r="H241" s="239"/>
      <c r="I241" s="367">
        <f t="shared" si="236"/>
        <v>0</v>
      </c>
      <c r="J241" s="238"/>
      <c r="K241" s="239"/>
      <c r="L241" s="388">
        <f t="shared" si="237"/>
        <v>0</v>
      </c>
      <c r="M241" s="240"/>
      <c r="N241" s="239"/>
      <c r="O241" s="367">
        <f t="shared" si="238"/>
        <v>0</v>
      </c>
      <c r="P241" s="242"/>
      <c r="Q241" s="2"/>
    </row>
    <row r="242" spans="1:17" hidden="1" x14ac:dyDescent="0.25">
      <c r="A242" s="62">
        <v>6259</v>
      </c>
      <c r="B242" s="111" t="s">
        <v>251</v>
      </c>
      <c r="C242" s="112">
        <f t="shared" si="239"/>
        <v>0</v>
      </c>
      <c r="D242" s="238">
        <v>0</v>
      </c>
      <c r="E242" s="239"/>
      <c r="F242" s="388">
        <f t="shared" si="235"/>
        <v>0</v>
      </c>
      <c r="G242" s="240"/>
      <c r="H242" s="239"/>
      <c r="I242" s="367">
        <f t="shared" si="236"/>
        <v>0</v>
      </c>
      <c r="J242" s="238"/>
      <c r="K242" s="239"/>
      <c r="L242" s="388">
        <f t="shared" si="237"/>
        <v>0</v>
      </c>
      <c r="M242" s="240"/>
      <c r="N242" s="239"/>
      <c r="O242" s="367">
        <f t="shared" si="238"/>
        <v>0</v>
      </c>
      <c r="P242" s="242"/>
      <c r="Q242" s="2"/>
    </row>
    <row r="243" spans="1:17" ht="24" hidden="1" x14ac:dyDescent="0.25">
      <c r="A243" s="243">
        <v>6260</v>
      </c>
      <c r="B243" s="111" t="s">
        <v>252</v>
      </c>
      <c r="C243" s="112">
        <f t="shared" si="239"/>
        <v>0</v>
      </c>
      <c r="D243" s="238">
        <v>0</v>
      </c>
      <c r="E243" s="239"/>
      <c r="F243" s="388">
        <f t="shared" si="235"/>
        <v>0</v>
      </c>
      <c r="G243" s="240"/>
      <c r="H243" s="239"/>
      <c r="I243" s="367">
        <f t="shared" si="236"/>
        <v>0</v>
      </c>
      <c r="J243" s="238"/>
      <c r="K243" s="239"/>
      <c r="L243" s="388">
        <f t="shared" si="237"/>
        <v>0</v>
      </c>
      <c r="M243" s="240"/>
      <c r="N243" s="239"/>
      <c r="O243" s="367">
        <f t="shared" si="238"/>
        <v>0</v>
      </c>
      <c r="P243" s="242"/>
      <c r="Q243" s="2"/>
    </row>
    <row r="244" spans="1:17" hidden="1" x14ac:dyDescent="0.25">
      <c r="A244" s="243">
        <v>6270</v>
      </c>
      <c r="B244" s="111" t="s">
        <v>253</v>
      </c>
      <c r="C244" s="112">
        <f t="shared" si="239"/>
        <v>0</v>
      </c>
      <c r="D244" s="238">
        <v>0</v>
      </c>
      <c r="E244" s="239"/>
      <c r="F244" s="388">
        <f t="shared" si="235"/>
        <v>0</v>
      </c>
      <c r="G244" s="240"/>
      <c r="H244" s="239"/>
      <c r="I244" s="367">
        <f t="shared" si="236"/>
        <v>0</v>
      </c>
      <c r="J244" s="238"/>
      <c r="K244" s="239"/>
      <c r="L244" s="388">
        <f t="shared" si="237"/>
        <v>0</v>
      </c>
      <c r="M244" s="240"/>
      <c r="N244" s="239"/>
      <c r="O244" s="367">
        <f t="shared" si="238"/>
        <v>0</v>
      </c>
      <c r="P244" s="242"/>
      <c r="Q244" s="2"/>
    </row>
    <row r="245" spans="1:17" hidden="1" x14ac:dyDescent="0.25">
      <c r="A245" s="353">
        <v>6290</v>
      </c>
      <c r="B245" s="99" t="s">
        <v>254</v>
      </c>
      <c r="C245" s="264">
        <f t="shared" si="239"/>
        <v>0</v>
      </c>
      <c r="D245" s="251">
        <f>SUM(D246:D249)</f>
        <v>0</v>
      </c>
      <c r="E245" s="252">
        <f t="shared" ref="E245" si="240">SUM(E246:E249)</f>
        <v>0</v>
      </c>
      <c r="F245" s="108">
        <f>SUM(F246:F249)</f>
        <v>0</v>
      </c>
      <c r="G245" s="253">
        <f t="shared" ref="G245:O245" si="241">SUM(G246:G249)</f>
        <v>0</v>
      </c>
      <c r="H245" s="252">
        <f t="shared" si="241"/>
        <v>0</v>
      </c>
      <c r="I245" s="151">
        <f t="shared" si="241"/>
        <v>0</v>
      </c>
      <c r="J245" s="251">
        <f t="shared" si="241"/>
        <v>0</v>
      </c>
      <c r="K245" s="252">
        <f t="shared" si="241"/>
        <v>0</v>
      </c>
      <c r="L245" s="108">
        <f t="shared" si="241"/>
        <v>0</v>
      </c>
      <c r="M245" s="253">
        <f t="shared" si="241"/>
        <v>0</v>
      </c>
      <c r="N245" s="252">
        <f t="shared" si="241"/>
        <v>0</v>
      </c>
      <c r="O245" s="151">
        <f t="shared" si="241"/>
        <v>0</v>
      </c>
      <c r="P245" s="266"/>
      <c r="Q245" s="2"/>
    </row>
    <row r="246" spans="1:17" hidden="1" x14ac:dyDescent="0.25">
      <c r="A246" s="62">
        <v>6291</v>
      </c>
      <c r="B246" s="111" t="s">
        <v>255</v>
      </c>
      <c r="C246" s="112">
        <f t="shared" si="239"/>
        <v>0</v>
      </c>
      <c r="D246" s="238">
        <v>0</v>
      </c>
      <c r="E246" s="239"/>
      <c r="F246" s="388">
        <f t="shared" ref="F246:F249" si="242">D246+E246</f>
        <v>0</v>
      </c>
      <c r="G246" s="240"/>
      <c r="H246" s="239"/>
      <c r="I246" s="367">
        <f t="shared" ref="I246:I249" si="243">G246+H246</f>
        <v>0</v>
      </c>
      <c r="J246" s="238"/>
      <c r="K246" s="239"/>
      <c r="L246" s="388">
        <f t="shared" ref="L246:L249" si="244">J246+K246</f>
        <v>0</v>
      </c>
      <c r="M246" s="240"/>
      <c r="N246" s="239"/>
      <c r="O246" s="367">
        <f t="shared" ref="O246:O249" si="245">M246+N246</f>
        <v>0</v>
      </c>
      <c r="P246" s="242"/>
      <c r="Q246" s="2"/>
    </row>
    <row r="247" spans="1:17" hidden="1" x14ac:dyDescent="0.25">
      <c r="A247" s="62">
        <v>6292</v>
      </c>
      <c r="B247" s="111" t="s">
        <v>256</v>
      </c>
      <c r="C247" s="112">
        <f t="shared" si="239"/>
        <v>0</v>
      </c>
      <c r="D247" s="238">
        <v>0</v>
      </c>
      <c r="E247" s="239"/>
      <c r="F247" s="388">
        <f t="shared" si="242"/>
        <v>0</v>
      </c>
      <c r="G247" s="240"/>
      <c r="H247" s="239"/>
      <c r="I247" s="367">
        <f t="shared" si="243"/>
        <v>0</v>
      </c>
      <c r="J247" s="238"/>
      <c r="K247" s="239"/>
      <c r="L247" s="388">
        <f t="shared" si="244"/>
        <v>0</v>
      </c>
      <c r="M247" s="240"/>
      <c r="N247" s="239"/>
      <c r="O247" s="367">
        <f t="shared" si="245"/>
        <v>0</v>
      </c>
      <c r="P247" s="242"/>
      <c r="Q247" s="2"/>
    </row>
    <row r="248" spans="1:17" ht="72" hidden="1" x14ac:dyDescent="0.25">
      <c r="A248" s="62">
        <v>6296</v>
      </c>
      <c r="B248" s="111" t="s">
        <v>257</v>
      </c>
      <c r="C248" s="112">
        <f t="shared" si="239"/>
        <v>0</v>
      </c>
      <c r="D248" s="238">
        <v>0</v>
      </c>
      <c r="E248" s="239"/>
      <c r="F248" s="388">
        <f t="shared" si="242"/>
        <v>0</v>
      </c>
      <c r="G248" s="240"/>
      <c r="H248" s="239"/>
      <c r="I248" s="367">
        <f t="shared" si="243"/>
        <v>0</v>
      </c>
      <c r="J248" s="238"/>
      <c r="K248" s="239"/>
      <c r="L248" s="388">
        <f t="shared" si="244"/>
        <v>0</v>
      </c>
      <c r="M248" s="240"/>
      <c r="N248" s="239"/>
      <c r="O248" s="367">
        <f t="shared" si="245"/>
        <v>0</v>
      </c>
      <c r="P248" s="242"/>
      <c r="Q248" s="2"/>
    </row>
    <row r="249" spans="1:17" ht="39.75" hidden="1" customHeight="1" x14ac:dyDescent="0.25">
      <c r="A249" s="62">
        <v>6299</v>
      </c>
      <c r="B249" s="111" t="s">
        <v>258</v>
      </c>
      <c r="C249" s="112">
        <f t="shared" si="239"/>
        <v>0</v>
      </c>
      <c r="D249" s="238">
        <v>0</v>
      </c>
      <c r="E249" s="239"/>
      <c r="F249" s="388">
        <f t="shared" si="242"/>
        <v>0</v>
      </c>
      <c r="G249" s="240"/>
      <c r="H249" s="239"/>
      <c r="I249" s="367">
        <f t="shared" si="243"/>
        <v>0</v>
      </c>
      <c r="J249" s="238"/>
      <c r="K249" s="239"/>
      <c r="L249" s="388">
        <f t="shared" si="244"/>
        <v>0</v>
      </c>
      <c r="M249" s="240"/>
      <c r="N249" s="239"/>
      <c r="O249" s="367">
        <f t="shared" si="245"/>
        <v>0</v>
      </c>
      <c r="P249" s="242"/>
      <c r="Q249" s="2"/>
    </row>
    <row r="250" spans="1:17" hidden="1" x14ac:dyDescent="0.25">
      <c r="A250" s="83">
        <v>6300</v>
      </c>
      <c r="B250" s="226" t="s">
        <v>259</v>
      </c>
      <c r="C250" s="84">
        <f t="shared" si="239"/>
        <v>0</v>
      </c>
      <c r="D250" s="95">
        <f>SUM(D251,D256,D257)</f>
        <v>0</v>
      </c>
      <c r="E250" s="96">
        <f t="shared" ref="E250" si="246">SUM(E251,E256,E257)</f>
        <v>0</v>
      </c>
      <c r="F250" s="97">
        <f>SUM(F251,F256,F257)</f>
        <v>0</v>
      </c>
      <c r="G250" s="227">
        <f t="shared" ref="G250:O250" si="247">SUM(G251,G256,G257)</f>
        <v>0</v>
      </c>
      <c r="H250" s="96">
        <f t="shared" si="247"/>
        <v>0</v>
      </c>
      <c r="I250" s="228">
        <f t="shared" si="247"/>
        <v>0</v>
      </c>
      <c r="J250" s="95">
        <f t="shared" si="247"/>
        <v>0</v>
      </c>
      <c r="K250" s="96">
        <f t="shared" si="247"/>
        <v>0</v>
      </c>
      <c r="L250" s="97">
        <f t="shared" si="247"/>
        <v>0</v>
      </c>
      <c r="M250" s="227">
        <f t="shared" si="247"/>
        <v>0</v>
      </c>
      <c r="N250" s="96">
        <f t="shared" si="247"/>
        <v>0</v>
      </c>
      <c r="O250" s="228">
        <f t="shared" si="247"/>
        <v>0</v>
      </c>
      <c r="P250" s="254"/>
      <c r="Q250" s="2"/>
    </row>
    <row r="251" spans="1:17" hidden="1" x14ac:dyDescent="0.25">
      <c r="A251" s="353">
        <v>6320</v>
      </c>
      <c r="B251" s="99" t="s">
        <v>260</v>
      </c>
      <c r="C251" s="264">
        <f t="shared" si="239"/>
        <v>0</v>
      </c>
      <c r="D251" s="251">
        <f>SUM(D252:D255)</f>
        <v>0</v>
      </c>
      <c r="E251" s="252">
        <f t="shared" ref="E251" si="248">SUM(E252:E255)</f>
        <v>0</v>
      </c>
      <c r="F251" s="108">
        <f>SUM(F252:F255)</f>
        <v>0</v>
      </c>
      <c r="G251" s="253">
        <f t="shared" ref="G251:O251" si="249">SUM(G252:G255)</f>
        <v>0</v>
      </c>
      <c r="H251" s="252">
        <f t="shared" si="249"/>
        <v>0</v>
      </c>
      <c r="I251" s="151">
        <f t="shared" si="249"/>
        <v>0</v>
      </c>
      <c r="J251" s="251">
        <f t="shared" si="249"/>
        <v>0</v>
      </c>
      <c r="K251" s="252">
        <f t="shared" si="249"/>
        <v>0</v>
      </c>
      <c r="L251" s="108">
        <f t="shared" si="249"/>
        <v>0</v>
      </c>
      <c r="M251" s="253">
        <f t="shared" si="249"/>
        <v>0</v>
      </c>
      <c r="N251" s="252">
        <f t="shared" si="249"/>
        <v>0</v>
      </c>
      <c r="O251" s="151">
        <f t="shared" si="249"/>
        <v>0</v>
      </c>
      <c r="P251" s="237"/>
      <c r="Q251" s="2"/>
    </row>
    <row r="252" spans="1:17" hidden="1" x14ac:dyDescent="0.25">
      <c r="A252" s="62">
        <v>6322</v>
      </c>
      <c r="B252" s="111" t="s">
        <v>261</v>
      </c>
      <c r="C252" s="112">
        <f t="shared" si="239"/>
        <v>0</v>
      </c>
      <c r="D252" s="238">
        <v>0</v>
      </c>
      <c r="E252" s="239"/>
      <c r="F252" s="388">
        <f t="shared" ref="F252:F257" si="250">D252+E252</f>
        <v>0</v>
      </c>
      <c r="G252" s="240"/>
      <c r="H252" s="239"/>
      <c r="I252" s="367">
        <f t="shared" ref="I252:I257" si="251">G252+H252</f>
        <v>0</v>
      </c>
      <c r="J252" s="238"/>
      <c r="K252" s="239"/>
      <c r="L252" s="388">
        <f t="shared" ref="L252:L257" si="252">J252+K252</f>
        <v>0</v>
      </c>
      <c r="M252" s="240"/>
      <c r="N252" s="239"/>
      <c r="O252" s="367">
        <f t="shared" ref="O252:O257" si="253">M252+N252</f>
        <v>0</v>
      </c>
      <c r="P252" s="242"/>
      <c r="Q252" s="2"/>
    </row>
    <row r="253" spans="1:17" ht="24" hidden="1" x14ac:dyDescent="0.25">
      <c r="A253" s="62">
        <v>6323</v>
      </c>
      <c r="B253" s="111" t="s">
        <v>262</v>
      </c>
      <c r="C253" s="112">
        <f t="shared" si="239"/>
        <v>0</v>
      </c>
      <c r="D253" s="238">
        <v>0</v>
      </c>
      <c r="E253" s="239"/>
      <c r="F253" s="388">
        <f t="shared" si="250"/>
        <v>0</v>
      </c>
      <c r="G253" s="240"/>
      <c r="H253" s="239"/>
      <c r="I253" s="367">
        <f t="shared" si="251"/>
        <v>0</v>
      </c>
      <c r="J253" s="238"/>
      <c r="K253" s="239"/>
      <c r="L253" s="388">
        <f t="shared" si="252"/>
        <v>0</v>
      </c>
      <c r="M253" s="240"/>
      <c r="N253" s="239"/>
      <c r="O253" s="367">
        <f t="shared" si="253"/>
        <v>0</v>
      </c>
      <c r="P253" s="242"/>
      <c r="Q253" s="2"/>
    </row>
    <row r="254" spans="1:17" ht="24" hidden="1" x14ac:dyDescent="0.25">
      <c r="A254" s="62">
        <v>6324</v>
      </c>
      <c r="B254" s="111" t="s">
        <v>263</v>
      </c>
      <c r="C254" s="112">
        <f t="shared" si="239"/>
        <v>0</v>
      </c>
      <c r="D254" s="238">
        <v>0</v>
      </c>
      <c r="E254" s="239"/>
      <c r="F254" s="388">
        <f t="shared" si="250"/>
        <v>0</v>
      </c>
      <c r="G254" s="240"/>
      <c r="H254" s="239"/>
      <c r="I254" s="367">
        <f t="shared" si="251"/>
        <v>0</v>
      </c>
      <c r="J254" s="238"/>
      <c r="K254" s="239"/>
      <c r="L254" s="388">
        <f t="shared" si="252"/>
        <v>0</v>
      </c>
      <c r="M254" s="240"/>
      <c r="N254" s="239"/>
      <c r="O254" s="367">
        <f t="shared" si="253"/>
        <v>0</v>
      </c>
      <c r="P254" s="242"/>
      <c r="Q254" s="2"/>
    </row>
    <row r="255" spans="1:17" hidden="1" x14ac:dyDescent="0.25">
      <c r="A255" s="53">
        <v>6329</v>
      </c>
      <c r="B255" s="99" t="s">
        <v>264</v>
      </c>
      <c r="C255" s="100">
        <f t="shared" si="239"/>
        <v>0</v>
      </c>
      <c r="D255" s="152">
        <v>0</v>
      </c>
      <c r="E255" s="150"/>
      <c r="F255" s="387">
        <f t="shared" si="250"/>
        <v>0</v>
      </c>
      <c r="G255" s="149"/>
      <c r="H255" s="150"/>
      <c r="I255" s="390">
        <f t="shared" si="251"/>
        <v>0</v>
      </c>
      <c r="J255" s="152"/>
      <c r="K255" s="150"/>
      <c r="L255" s="387">
        <f t="shared" si="252"/>
        <v>0</v>
      </c>
      <c r="M255" s="149"/>
      <c r="N255" s="150"/>
      <c r="O255" s="390">
        <f t="shared" si="253"/>
        <v>0</v>
      </c>
      <c r="P255" s="237"/>
      <c r="Q255" s="2"/>
    </row>
    <row r="256" spans="1:17" hidden="1" x14ac:dyDescent="0.25">
      <c r="A256" s="282">
        <v>6330</v>
      </c>
      <c r="B256" s="283" t="s">
        <v>265</v>
      </c>
      <c r="C256" s="264">
        <f t="shared" si="239"/>
        <v>0</v>
      </c>
      <c r="D256" s="268">
        <v>0</v>
      </c>
      <c r="E256" s="269"/>
      <c r="F256" s="395">
        <f t="shared" si="250"/>
        <v>0</v>
      </c>
      <c r="G256" s="271"/>
      <c r="H256" s="269"/>
      <c r="I256" s="396">
        <f t="shared" si="251"/>
        <v>0</v>
      </c>
      <c r="J256" s="268"/>
      <c r="K256" s="269"/>
      <c r="L256" s="395">
        <f t="shared" si="252"/>
        <v>0</v>
      </c>
      <c r="M256" s="271"/>
      <c r="N256" s="269"/>
      <c r="O256" s="396">
        <f t="shared" si="253"/>
        <v>0</v>
      </c>
      <c r="P256" s="266"/>
      <c r="Q256" s="2"/>
    </row>
    <row r="257" spans="1:17" hidden="1" x14ac:dyDescent="0.25">
      <c r="A257" s="243">
        <v>6360</v>
      </c>
      <c r="B257" s="111" t="s">
        <v>266</v>
      </c>
      <c r="C257" s="112">
        <f t="shared" si="239"/>
        <v>0</v>
      </c>
      <c r="D257" s="238">
        <v>0</v>
      </c>
      <c r="E257" s="239"/>
      <c r="F257" s="388">
        <f t="shared" si="250"/>
        <v>0</v>
      </c>
      <c r="G257" s="240"/>
      <c r="H257" s="239"/>
      <c r="I257" s="367">
        <f t="shared" si="251"/>
        <v>0</v>
      </c>
      <c r="J257" s="238"/>
      <c r="K257" s="239"/>
      <c r="L257" s="388">
        <f t="shared" si="252"/>
        <v>0</v>
      </c>
      <c r="M257" s="240"/>
      <c r="N257" s="239"/>
      <c r="O257" s="367">
        <f t="shared" si="253"/>
        <v>0</v>
      </c>
      <c r="P257" s="242"/>
      <c r="Q257" s="2"/>
    </row>
    <row r="258" spans="1:17" ht="24" hidden="1" x14ac:dyDescent="0.25">
      <c r="A258" s="83">
        <v>6400</v>
      </c>
      <c r="B258" s="226" t="s">
        <v>267</v>
      </c>
      <c r="C258" s="84">
        <f t="shared" si="239"/>
        <v>0</v>
      </c>
      <c r="D258" s="95">
        <f>SUM(D259,D263)</f>
        <v>0</v>
      </c>
      <c r="E258" s="96">
        <f t="shared" ref="E258" si="254">SUM(E259,E263)</f>
        <v>0</v>
      </c>
      <c r="F258" s="97">
        <f>SUM(F259,F263)</f>
        <v>0</v>
      </c>
      <c r="G258" s="227">
        <f t="shared" ref="G258:O258" si="255">SUM(G259,G263)</f>
        <v>0</v>
      </c>
      <c r="H258" s="96">
        <f t="shared" si="255"/>
        <v>0</v>
      </c>
      <c r="I258" s="228">
        <f t="shared" si="255"/>
        <v>0</v>
      </c>
      <c r="J258" s="95">
        <f t="shared" si="255"/>
        <v>0</v>
      </c>
      <c r="K258" s="96">
        <f t="shared" si="255"/>
        <v>0</v>
      </c>
      <c r="L258" s="97">
        <f t="shared" si="255"/>
        <v>0</v>
      </c>
      <c r="M258" s="227">
        <f t="shared" si="255"/>
        <v>0</v>
      </c>
      <c r="N258" s="96">
        <f t="shared" si="255"/>
        <v>0</v>
      </c>
      <c r="O258" s="228">
        <f t="shared" si="255"/>
        <v>0</v>
      </c>
      <c r="P258" s="254"/>
      <c r="Q258" s="2"/>
    </row>
    <row r="259" spans="1:17" ht="24" hidden="1" x14ac:dyDescent="0.25">
      <c r="A259" s="353">
        <v>6410</v>
      </c>
      <c r="B259" s="99" t="s">
        <v>268</v>
      </c>
      <c r="C259" s="100">
        <f t="shared" si="239"/>
        <v>0</v>
      </c>
      <c r="D259" s="251">
        <f>SUM(D260:D262)</f>
        <v>0</v>
      </c>
      <c r="E259" s="252">
        <f t="shared" ref="E259" si="256">SUM(E260:E262)</f>
        <v>0</v>
      </c>
      <c r="F259" s="108">
        <f>SUM(F260:F262)</f>
        <v>0</v>
      </c>
      <c r="G259" s="253">
        <f t="shared" ref="G259:O259" si="257">SUM(G260:G262)</f>
        <v>0</v>
      </c>
      <c r="H259" s="252">
        <f t="shared" si="257"/>
        <v>0</v>
      </c>
      <c r="I259" s="151">
        <f t="shared" si="257"/>
        <v>0</v>
      </c>
      <c r="J259" s="251">
        <f t="shared" si="257"/>
        <v>0</v>
      </c>
      <c r="K259" s="252">
        <f t="shared" si="257"/>
        <v>0</v>
      </c>
      <c r="L259" s="108">
        <f t="shared" si="257"/>
        <v>0</v>
      </c>
      <c r="M259" s="253">
        <f t="shared" si="257"/>
        <v>0</v>
      </c>
      <c r="N259" s="252">
        <f t="shared" si="257"/>
        <v>0</v>
      </c>
      <c r="O259" s="258">
        <f t="shared" si="257"/>
        <v>0</v>
      </c>
      <c r="P259" s="259"/>
      <c r="Q259" s="2"/>
    </row>
    <row r="260" spans="1:17" hidden="1" x14ac:dyDescent="0.25">
      <c r="A260" s="62">
        <v>6411</v>
      </c>
      <c r="B260" s="255" t="s">
        <v>269</v>
      </c>
      <c r="C260" s="112">
        <f t="shared" si="239"/>
        <v>0</v>
      </c>
      <c r="D260" s="238">
        <v>0</v>
      </c>
      <c r="E260" s="239"/>
      <c r="F260" s="388">
        <f t="shared" ref="F260:F262" si="258">D260+E260</f>
        <v>0</v>
      </c>
      <c r="G260" s="240"/>
      <c r="H260" s="239"/>
      <c r="I260" s="367">
        <f t="shared" ref="I260:I262" si="259">G260+H260</f>
        <v>0</v>
      </c>
      <c r="J260" s="238"/>
      <c r="K260" s="239"/>
      <c r="L260" s="388">
        <f t="shared" ref="L260:L262" si="260">J260+K260</f>
        <v>0</v>
      </c>
      <c r="M260" s="240"/>
      <c r="N260" s="239"/>
      <c r="O260" s="367">
        <f t="shared" ref="O260:O262" si="261">M260+N260</f>
        <v>0</v>
      </c>
      <c r="P260" s="242"/>
      <c r="Q260" s="2"/>
    </row>
    <row r="261" spans="1:17" ht="36" hidden="1" x14ac:dyDescent="0.25">
      <c r="A261" s="62">
        <v>6412</v>
      </c>
      <c r="B261" s="111" t="s">
        <v>270</v>
      </c>
      <c r="C261" s="112">
        <f t="shared" si="239"/>
        <v>0</v>
      </c>
      <c r="D261" s="238">
        <v>0</v>
      </c>
      <c r="E261" s="239"/>
      <c r="F261" s="388">
        <f t="shared" si="258"/>
        <v>0</v>
      </c>
      <c r="G261" s="240"/>
      <c r="H261" s="239"/>
      <c r="I261" s="367">
        <f t="shared" si="259"/>
        <v>0</v>
      </c>
      <c r="J261" s="238"/>
      <c r="K261" s="239"/>
      <c r="L261" s="388">
        <f t="shared" si="260"/>
        <v>0</v>
      </c>
      <c r="M261" s="240"/>
      <c r="N261" s="239"/>
      <c r="O261" s="367">
        <f t="shared" si="261"/>
        <v>0</v>
      </c>
      <c r="P261" s="242"/>
      <c r="Q261" s="2"/>
    </row>
    <row r="262" spans="1:17" ht="24" hidden="1" x14ac:dyDescent="0.25">
      <c r="A262" s="62">
        <v>6419</v>
      </c>
      <c r="B262" s="111" t="s">
        <v>271</v>
      </c>
      <c r="C262" s="112">
        <f t="shared" si="239"/>
        <v>0</v>
      </c>
      <c r="D262" s="238">
        <v>0</v>
      </c>
      <c r="E262" s="239"/>
      <c r="F262" s="388">
        <f t="shared" si="258"/>
        <v>0</v>
      </c>
      <c r="G262" s="240"/>
      <c r="H262" s="239"/>
      <c r="I262" s="367">
        <f t="shared" si="259"/>
        <v>0</v>
      </c>
      <c r="J262" s="238"/>
      <c r="K262" s="239"/>
      <c r="L262" s="388">
        <f t="shared" si="260"/>
        <v>0</v>
      </c>
      <c r="M262" s="240"/>
      <c r="N262" s="239"/>
      <c r="O262" s="367">
        <f t="shared" si="261"/>
        <v>0</v>
      </c>
      <c r="P262" s="242"/>
      <c r="Q262" s="2"/>
    </row>
    <row r="263" spans="1:17" ht="24" hidden="1" x14ac:dyDescent="0.25">
      <c r="A263" s="243">
        <v>6420</v>
      </c>
      <c r="B263" s="111" t="s">
        <v>272</v>
      </c>
      <c r="C263" s="112">
        <f t="shared" si="239"/>
        <v>0</v>
      </c>
      <c r="D263" s="244">
        <f>SUM(D264:D267)</f>
        <v>0</v>
      </c>
      <c r="E263" s="245">
        <f t="shared" ref="E263" si="262">SUM(E264:E267)</f>
        <v>0</v>
      </c>
      <c r="F263" s="120">
        <f>SUM(F264:F267)</f>
        <v>0</v>
      </c>
      <c r="G263" s="246">
        <f t="shared" ref="G263:N263" si="263">SUM(G264:G267)</f>
        <v>0</v>
      </c>
      <c r="H263" s="245">
        <f t="shared" si="263"/>
        <v>0</v>
      </c>
      <c r="I263" s="241">
        <f t="shared" si="263"/>
        <v>0</v>
      </c>
      <c r="J263" s="244">
        <f t="shared" si="263"/>
        <v>0</v>
      </c>
      <c r="K263" s="245">
        <f t="shared" si="263"/>
        <v>0</v>
      </c>
      <c r="L263" s="120">
        <f t="shared" si="263"/>
        <v>0</v>
      </c>
      <c r="M263" s="246">
        <f t="shared" si="263"/>
        <v>0</v>
      </c>
      <c r="N263" s="245">
        <f t="shared" si="263"/>
        <v>0</v>
      </c>
      <c r="O263" s="241">
        <f>SUM(O264:O267)</f>
        <v>0</v>
      </c>
      <c r="P263" s="242"/>
      <c r="Q263" s="2"/>
    </row>
    <row r="264" spans="1:17" hidden="1" x14ac:dyDescent="0.25">
      <c r="A264" s="62">
        <v>6421</v>
      </c>
      <c r="B264" s="111" t="s">
        <v>273</v>
      </c>
      <c r="C264" s="112">
        <f t="shared" si="239"/>
        <v>0</v>
      </c>
      <c r="D264" s="238">
        <v>0</v>
      </c>
      <c r="E264" s="239"/>
      <c r="F264" s="388">
        <f t="shared" ref="F264:F267" si="264">D264+E264</f>
        <v>0</v>
      </c>
      <c r="G264" s="240"/>
      <c r="H264" s="239"/>
      <c r="I264" s="367">
        <f t="shared" ref="I264:I267" si="265">G264+H264</f>
        <v>0</v>
      </c>
      <c r="J264" s="238"/>
      <c r="K264" s="239"/>
      <c r="L264" s="388">
        <f t="shared" ref="L264:L267" si="266">J264+K264</f>
        <v>0</v>
      </c>
      <c r="M264" s="240"/>
      <c r="N264" s="239"/>
      <c r="O264" s="367">
        <f t="shared" ref="O264:O267" si="267">M264+N264</f>
        <v>0</v>
      </c>
      <c r="P264" s="242"/>
      <c r="Q264" s="2"/>
    </row>
    <row r="265" spans="1:17" hidden="1" x14ac:dyDescent="0.25">
      <c r="A265" s="62">
        <v>6422</v>
      </c>
      <c r="B265" s="111" t="s">
        <v>274</v>
      </c>
      <c r="C265" s="112">
        <f t="shared" si="239"/>
        <v>0</v>
      </c>
      <c r="D265" s="238">
        <v>0</v>
      </c>
      <c r="E265" s="239"/>
      <c r="F265" s="388">
        <f t="shared" si="264"/>
        <v>0</v>
      </c>
      <c r="G265" s="240"/>
      <c r="H265" s="239"/>
      <c r="I265" s="367">
        <f t="shared" si="265"/>
        <v>0</v>
      </c>
      <c r="J265" s="238"/>
      <c r="K265" s="239"/>
      <c r="L265" s="388">
        <f t="shared" si="266"/>
        <v>0</v>
      </c>
      <c r="M265" s="240"/>
      <c r="N265" s="239"/>
      <c r="O265" s="367">
        <f t="shared" si="267"/>
        <v>0</v>
      </c>
      <c r="P265" s="242"/>
      <c r="Q265" s="2"/>
    </row>
    <row r="266" spans="1:17" hidden="1" x14ac:dyDescent="0.25">
      <c r="A266" s="62">
        <v>6423</v>
      </c>
      <c r="B266" s="111" t="s">
        <v>275</v>
      </c>
      <c r="C266" s="112">
        <f t="shared" si="239"/>
        <v>0</v>
      </c>
      <c r="D266" s="238">
        <v>0</v>
      </c>
      <c r="E266" s="239"/>
      <c r="F266" s="388">
        <f t="shared" si="264"/>
        <v>0</v>
      </c>
      <c r="G266" s="240"/>
      <c r="H266" s="239"/>
      <c r="I266" s="367">
        <f t="shared" si="265"/>
        <v>0</v>
      </c>
      <c r="J266" s="238"/>
      <c r="K266" s="239"/>
      <c r="L266" s="388">
        <f t="shared" si="266"/>
        <v>0</v>
      </c>
      <c r="M266" s="240"/>
      <c r="N266" s="239"/>
      <c r="O266" s="367">
        <f t="shared" si="267"/>
        <v>0</v>
      </c>
      <c r="P266" s="242"/>
      <c r="Q266" s="2"/>
    </row>
    <row r="267" spans="1:17" ht="24" hidden="1" x14ac:dyDescent="0.25">
      <c r="A267" s="62">
        <v>6424</v>
      </c>
      <c r="B267" s="111" t="s">
        <v>276</v>
      </c>
      <c r="C267" s="112">
        <f t="shared" si="239"/>
        <v>0</v>
      </c>
      <c r="D267" s="238">
        <v>0</v>
      </c>
      <c r="E267" s="239"/>
      <c r="F267" s="388">
        <f t="shared" si="264"/>
        <v>0</v>
      </c>
      <c r="G267" s="240"/>
      <c r="H267" s="239"/>
      <c r="I267" s="367">
        <f t="shared" si="265"/>
        <v>0</v>
      </c>
      <c r="J267" s="238"/>
      <c r="K267" s="239"/>
      <c r="L267" s="388">
        <f t="shared" si="266"/>
        <v>0</v>
      </c>
      <c r="M267" s="240"/>
      <c r="N267" s="239"/>
      <c r="O267" s="367">
        <f t="shared" si="267"/>
        <v>0</v>
      </c>
      <c r="P267" s="242"/>
      <c r="Q267" s="2"/>
    </row>
    <row r="268" spans="1:17" ht="24" hidden="1" x14ac:dyDescent="0.25">
      <c r="A268" s="284">
        <v>7000</v>
      </c>
      <c r="B268" s="284" t="s">
        <v>277</v>
      </c>
      <c r="C268" s="285">
        <f>SUM(F268,I268,L268,O268)</f>
        <v>0</v>
      </c>
      <c r="D268" s="286">
        <f>SUM(D269,D279)</f>
        <v>0</v>
      </c>
      <c r="E268" s="287">
        <f t="shared" ref="E268" si="268">SUM(E269,E279)</f>
        <v>0</v>
      </c>
      <c r="F268" s="288">
        <f>SUM(F269,F279)</f>
        <v>0</v>
      </c>
      <c r="G268" s="289">
        <f t="shared" ref="G268:N268" si="269">SUM(G269,G279)</f>
        <v>0</v>
      </c>
      <c r="H268" s="287">
        <f t="shared" si="269"/>
        <v>0</v>
      </c>
      <c r="I268" s="290">
        <f t="shared" si="269"/>
        <v>0</v>
      </c>
      <c r="J268" s="286">
        <f t="shared" si="269"/>
        <v>0</v>
      </c>
      <c r="K268" s="287">
        <f t="shared" si="269"/>
        <v>0</v>
      </c>
      <c r="L268" s="288">
        <f t="shared" si="269"/>
        <v>0</v>
      </c>
      <c r="M268" s="289">
        <f t="shared" si="269"/>
        <v>0</v>
      </c>
      <c r="N268" s="287">
        <f t="shared" si="269"/>
        <v>0</v>
      </c>
      <c r="O268" s="291">
        <f>SUM(O269,O279)</f>
        <v>0</v>
      </c>
      <c r="P268" s="292"/>
      <c r="Q268" s="2"/>
    </row>
    <row r="269" spans="1:17" hidden="1" x14ac:dyDescent="0.25">
      <c r="A269" s="83">
        <v>7200</v>
      </c>
      <c r="B269" s="226" t="s">
        <v>278</v>
      </c>
      <c r="C269" s="84">
        <f t="shared" si="239"/>
        <v>0</v>
      </c>
      <c r="D269" s="95">
        <f>SUM(D270,D271,D274,D275,D278)</f>
        <v>0</v>
      </c>
      <c r="E269" s="96">
        <f t="shared" ref="E269" si="270">SUM(E270,E271,E274,E275,E278)</f>
        <v>0</v>
      </c>
      <c r="F269" s="97">
        <f>SUM(F270,F271,F274,F275,F278)</f>
        <v>0</v>
      </c>
      <c r="G269" s="227"/>
      <c r="H269" s="96"/>
      <c r="I269" s="228">
        <f>SUM(I270,I271,I274,I275,I278)</f>
        <v>0</v>
      </c>
      <c r="J269" s="95"/>
      <c r="K269" s="96"/>
      <c r="L269" s="97">
        <f>SUM(L270,L271,L274,L275,L278)</f>
        <v>0</v>
      </c>
      <c r="M269" s="227"/>
      <c r="N269" s="96"/>
      <c r="O269" s="263">
        <f>SUM(O270,O271,O274,O275,O278)</f>
        <v>0</v>
      </c>
      <c r="P269" s="229"/>
      <c r="Q269" s="2"/>
    </row>
    <row r="270" spans="1:17" ht="24" hidden="1" x14ac:dyDescent="0.25">
      <c r="A270" s="353">
        <v>7210</v>
      </c>
      <c r="B270" s="99" t="s">
        <v>279</v>
      </c>
      <c r="C270" s="100">
        <f t="shared" si="239"/>
        <v>0</v>
      </c>
      <c r="D270" s="152">
        <v>0</v>
      </c>
      <c r="E270" s="150"/>
      <c r="F270" s="387">
        <f>D270+E270</f>
        <v>0</v>
      </c>
      <c r="G270" s="149"/>
      <c r="H270" s="150"/>
      <c r="I270" s="390">
        <f>G270+H270</f>
        <v>0</v>
      </c>
      <c r="J270" s="152"/>
      <c r="K270" s="150"/>
      <c r="L270" s="387">
        <f>J270+K270</f>
        <v>0</v>
      </c>
      <c r="M270" s="149"/>
      <c r="N270" s="150"/>
      <c r="O270" s="390">
        <f>M270+N270</f>
        <v>0</v>
      </c>
      <c r="P270" s="237"/>
      <c r="Q270" s="2"/>
    </row>
    <row r="271" spans="1:17" s="294" customFormat="1" ht="24" hidden="1" x14ac:dyDescent="0.25">
      <c r="A271" s="243">
        <v>7220</v>
      </c>
      <c r="B271" s="111" t="s">
        <v>280</v>
      </c>
      <c r="C271" s="112">
        <f t="shared" si="239"/>
        <v>0</v>
      </c>
      <c r="D271" s="244">
        <f>SUM(D272:D273)</f>
        <v>0</v>
      </c>
      <c r="E271" s="245">
        <f t="shared" ref="E271" si="271">SUM(E272:E273)</f>
        <v>0</v>
      </c>
      <c r="F271" s="120">
        <f>SUM(F272:F273)</f>
        <v>0</v>
      </c>
      <c r="G271" s="246">
        <f t="shared" ref="G271:O271" si="272">SUM(G272:G273)</f>
        <v>0</v>
      </c>
      <c r="H271" s="245">
        <f t="shared" si="272"/>
        <v>0</v>
      </c>
      <c r="I271" s="241">
        <f t="shared" si="272"/>
        <v>0</v>
      </c>
      <c r="J271" s="244">
        <f t="shared" si="272"/>
        <v>0</v>
      </c>
      <c r="K271" s="245">
        <f t="shared" si="272"/>
        <v>0</v>
      </c>
      <c r="L271" s="120">
        <f t="shared" si="272"/>
        <v>0</v>
      </c>
      <c r="M271" s="246">
        <f t="shared" si="272"/>
        <v>0</v>
      </c>
      <c r="N271" s="245">
        <f t="shared" si="272"/>
        <v>0</v>
      </c>
      <c r="O271" s="241">
        <f t="shared" si="272"/>
        <v>0</v>
      </c>
      <c r="P271" s="242"/>
      <c r="Q271" s="293"/>
    </row>
    <row r="272" spans="1:17" s="294" customFormat="1" ht="24" hidden="1" x14ac:dyDescent="0.25">
      <c r="A272" s="62">
        <v>7221</v>
      </c>
      <c r="B272" s="111" t="s">
        <v>281</v>
      </c>
      <c r="C272" s="112">
        <f t="shared" si="239"/>
        <v>0</v>
      </c>
      <c r="D272" s="238">
        <v>0</v>
      </c>
      <c r="E272" s="239"/>
      <c r="F272" s="388">
        <f t="shared" ref="F272:F274" si="273">D272+E272</f>
        <v>0</v>
      </c>
      <c r="G272" s="240"/>
      <c r="H272" s="239"/>
      <c r="I272" s="367">
        <f t="shared" ref="I272:I274" si="274">G272+H272</f>
        <v>0</v>
      </c>
      <c r="J272" s="238"/>
      <c r="K272" s="239"/>
      <c r="L272" s="388">
        <f t="shared" ref="L272:L274" si="275">J272+K272</f>
        <v>0</v>
      </c>
      <c r="M272" s="240"/>
      <c r="N272" s="239"/>
      <c r="O272" s="367">
        <f t="shared" ref="O272:O274" si="276">M272+N272</f>
        <v>0</v>
      </c>
      <c r="P272" s="242"/>
      <c r="Q272" s="293"/>
    </row>
    <row r="273" spans="1:17" s="294" customFormat="1" ht="24" hidden="1" x14ac:dyDescent="0.25">
      <c r="A273" s="62">
        <v>7222</v>
      </c>
      <c r="B273" s="111" t="s">
        <v>282</v>
      </c>
      <c r="C273" s="112">
        <f t="shared" si="239"/>
        <v>0</v>
      </c>
      <c r="D273" s="238">
        <v>0</v>
      </c>
      <c r="E273" s="239"/>
      <c r="F273" s="388">
        <f t="shared" si="273"/>
        <v>0</v>
      </c>
      <c r="G273" s="240"/>
      <c r="H273" s="239"/>
      <c r="I273" s="367">
        <f t="shared" si="274"/>
        <v>0</v>
      </c>
      <c r="J273" s="238"/>
      <c r="K273" s="239"/>
      <c r="L273" s="388">
        <f t="shared" si="275"/>
        <v>0</v>
      </c>
      <c r="M273" s="240"/>
      <c r="N273" s="239"/>
      <c r="O273" s="367">
        <f t="shared" si="276"/>
        <v>0</v>
      </c>
      <c r="P273" s="242"/>
      <c r="Q273" s="293"/>
    </row>
    <row r="274" spans="1:17" ht="24" hidden="1" x14ac:dyDescent="0.25">
      <c r="A274" s="243">
        <v>7230</v>
      </c>
      <c r="B274" s="111" t="s">
        <v>283</v>
      </c>
      <c r="C274" s="112">
        <f t="shared" si="239"/>
        <v>0</v>
      </c>
      <c r="D274" s="238">
        <v>0</v>
      </c>
      <c r="E274" s="239"/>
      <c r="F274" s="388">
        <f t="shared" si="273"/>
        <v>0</v>
      </c>
      <c r="G274" s="240"/>
      <c r="H274" s="239"/>
      <c r="I274" s="367">
        <f t="shared" si="274"/>
        <v>0</v>
      </c>
      <c r="J274" s="238"/>
      <c r="K274" s="239"/>
      <c r="L274" s="388">
        <f t="shared" si="275"/>
        <v>0</v>
      </c>
      <c r="M274" s="240"/>
      <c r="N274" s="239"/>
      <c r="O274" s="367">
        <f t="shared" si="276"/>
        <v>0</v>
      </c>
      <c r="P274" s="242"/>
      <c r="Q274" s="2"/>
    </row>
    <row r="275" spans="1:17" ht="24" hidden="1" x14ac:dyDescent="0.25">
      <c r="A275" s="243">
        <v>7240</v>
      </c>
      <c r="B275" s="111" t="s">
        <v>284</v>
      </c>
      <c r="C275" s="112">
        <f t="shared" si="239"/>
        <v>0</v>
      </c>
      <c r="D275" s="244">
        <f>SUM(D276:D277)</f>
        <v>0</v>
      </c>
      <c r="E275" s="245">
        <f t="shared" ref="E275" si="277">SUM(E276:E277)</f>
        <v>0</v>
      </c>
      <c r="F275" s="120">
        <f>SUM(F276:F277)</f>
        <v>0</v>
      </c>
      <c r="G275" s="246">
        <f t="shared" ref="G275:O275" si="278">SUM(G276:G277)</f>
        <v>0</v>
      </c>
      <c r="H275" s="245">
        <f t="shared" si="278"/>
        <v>0</v>
      </c>
      <c r="I275" s="241">
        <f t="shared" si="278"/>
        <v>0</v>
      </c>
      <c r="J275" s="244">
        <f t="shared" si="278"/>
        <v>0</v>
      </c>
      <c r="K275" s="245">
        <f t="shared" si="278"/>
        <v>0</v>
      </c>
      <c r="L275" s="120">
        <f t="shared" si="278"/>
        <v>0</v>
      </c>
      <c r="M275" s="246">
        <f t="shared" si="278"/>
        <v>0</v>
      </c>
      <c r="N275" s="245">
        <f t="shared" si="278"/>
        <v>0</v>
      </c>
      <c r="O275" s="241">
        <f t="shared" si="278"/>
        <v>0</v>
      </c>
      <c r="P275" s="242"/>
      <c r="Q275" s="2"/>
    </row>
    <row r="276" spans="1:17" ht="36" hidden="1" x14ac:dyDescent="0.25">
      <c r="A276" s="62">
        <v>7245</v>
      </c>
      <c r="B276" s="111" t="s">
        <v>285</v>
      </c>
      <c r="C276" s="112">
        <f t="shared" si="239"/>
        <v>0</v>
      </c>
      <c r="D276" s="238">
        <v>0</v>
      </c>
      <c r="E276" s="239"/>
      <c r="F276" s="388">
        <f t="shared" ref="F276:F278" si="279">D276+E276</f>
        <v>0</v>
      </c>
      <c r="G276" s="240"/>
      <c r="H276" s="239"/>
      <c r="I276" s="367">
        <f t="shared" ref="I276:I278" si="280">G276+H276</f>
        <v>0</v>
      </c>
      <c r="J276" s="238"/>
      <c r="K276" s="239"/>
      <c r="L276" s="388">
        <f t="shared" ref="L276:L278" si="281">J276+K276</f>
        <v>0</v>
      </c>
      <c r="M276" s="240"/>
      <c r="N276" s="239"/>
      <c r="O276" s="367">
        <f t="shared" ref="O276:O278" si="282">M276+N276</f>
        <v>0</v>
      </c>
      <c r="P276" s="242"/>
      <c r="Q276" s="2"/>
    </row>
    <row r="277" spans="1:17" ht="72" hidden="1" x14ac:dyDescent="0.25">
      <c r="A277" s="62">
        <v>7246</v>
      </c>
      <c r="B277" s="111" t="s">
        <v>286</v>
      </c>
      <c r="C277" s="112">
        <f t="shared" si="239"/>
        <v>0</v>
      </c>
      <c r="D277" s="238">
        <v>0</v>
      </c>
      <c r="E277" s="239"/>
      <c r="F277" s="388">
        <f t="shared" si="279"/>
        <v>0</v>
      </c>
      <c r="G277" s="240"/>
      <c r="H277" s="239"/>
      <c r="I277" s="367">
        <f t="shared" si="280"/>
        <v>0</v>
      </c>
      <c r="J277" s="238"/>
      <c r="K277" s="239"/>
      <c r="L277" s="388">
        <f t="shared" si="281"/>
        <v>0</v>
      </c>
      <c r="M277" s="240"/>
      <c r="N277" s="239"/>
      <c r="O277" s="367">
        <f t="shared" si="282"/>
        <v>0</v>
      </c>
      <c r="P277" s="242"/>
      <c r="Q277" s="2"/>
    </row>
    <row r="278" spans="1:17" ht="24" hidden="1" x14ac:dyDescent="0.25">
      <c r="A278" s="282">
        <v>7260</v>
      </c>
      <c r="B278" s="99" t="s">
        <v>287</v>
      </c>
      <c r="C278" s="100">
        <f t="shared" si="239"/>
        <v>0</v>
      </c>
      <c r="D278" s="152">
        <v>0</v>
      </c>
      <c r="E278" s="150"/>
      <c r="F278" s="387">
        <f t="shared" si="279"/>
        <v>0</v>
      </c>
      <c r="G278" s="149"/>
      <c r="H278" s="150"/>
      <c r="I278" s="390">
        <f t="shared" si="280"/>
        <v>0</v>
      </c>
      <c r="J278" s="152"/>
      <c r="K278" s="150"/>
      <c r="L278" s="387">
        <f t="shared" si="281"/>
        <v>0</v>
      </c>
      <c r="M278" s="149"/>
      <c r="N278" s="150"/>
      <c r="O278" s="390">
        <f t="shared" si="282"/>
        <v>0</v>
      </c>
      <c r="P278" s="237"/>
      <c r="Q278" s="2"/>
    </row>
    <row r="279" spans="1:17" hidden="1" x14ac:dyDescent="0.25">
      <c r="A279" s="154">
        <v>7700</v>
      </c>
      <c r="B279" s="295" t="s">
        <v>288</v>
      </c>
      <c r="C279" s="296">
        <f t="shared" si="239"/>
        <v>0</v>
      </c>
      <c r="D279" s="297">
        <f>D280</f>
        <v>0</v>
      </c>
      <c r="E279" s="298">
        <f t="shared" ref="E279:O279" si="283">E280</f>
        <v>0</v>
      </c>
      <c r="F279" s="299">
        <f t="shared" si="283"/>
        <v>0</v>
      </c>
      <c r="G279" s="300">
        <f t="shared" si="283"/>
        <v>0</v>
      </c>
      <c r="H279" s="298">
        <f t="shared" si="283"/>
        <v>0</v>
      </c>
      <c r="I279" s="301">
        <f t="shared" si="283"/>
        <v>0</v>
      </c>
      <c r="J279" s="297">
        <f t="shared" si="283"/>
        <v>0</v>
      </c>
      <c r="K279" s="298">
        <f t="shared" si="283"/>
        <v>0</v>
      </c>
      <c r="L279" s="299">
        <f t="shared" si="283"/>
        <v>0</v>
      </c>
      <c r="M279" s="300">
        <f t="shared" si="283"/>
        <v>0</v>
      </c>
      <c r="N279" s="298">
        <f t="shared" si="283"/>
        <v>0</v>
      </c>
      <c r="O279" s="301">
        <f t="shared" si="283"/>
        <v>0</v>
      </c>
      <c r="P279" s="254"/>
      <c r="Q279" s="2"/>
    </row>
    <row r="280" spans="1:17" hidden="1" x14ac:dyDescent="0.25">
      <c r="A280" s="230">
        <v>7720</v>
      </c>
      <c r="B280" s="99" t="s">
        <v>289</v>
      </c>
      <c r="C280" s="125">
        <f t="shared" si="239"/>
        <v>0</v>
      </c>
      <c r="D280" s="147">
        <v>0</v>
      </c>
      <c r="E280" s="148"/>
      <c r="F280" s="389">
        <f>D280+E280</f>
        <v>0</v>
      </c>
      <c r="G280" s="302"/>
      <c r="H280" s="148"/>
      <c r="I280" s="397">
        <f>G280+H280</f>
        <v>0</v>
      </c>
      <c r="J280" s="147"/>
      <c r="K280" s="148"/>
      <c r="L280" s="389">
        <f>J280+K280</f>
        <v>0</v>
      </c>
      <c r="M280" s="302"/>
      <c r="N280" s="148"/>
      <c r="O280" s="397">
        <f>M280+N280</f>
        <v>0</v>
      </c>
      <c r="P280" s="259"/>
      <c r="Q280" s="2"/>
    </row>
    <row r="281" spans="1:17" hidden="1" x14ac:dyDescent="0.25">
      <c r="A281" s="255"/>
      <c r="B281" s="111" t="s">
        <v>290</v>
      </c>
      <c r="C281" s="112">
        <f t="shared" si="239"/>
        <v>0</v>
      </c>
      <c r="D281" s="244">
        <f>SUM(D282:D283)</f>
        <v>0</v>
      </c>
      <c r="E281" s="245">
        <f t="shared" ref="E281" si="284">SUM(E282:E283)</f>
        <v>0</v>
      </c>
      <c r="F281" s="120">
        <f>SUM(F282:F283)</f>
        <v>0</v>
      </c>
      <c r="G281" s="246">
        <f t="shared" ref="G281:O281" si="285">SUM(G282:G283)</f>
        <v>0</v>
      </c>
      <c r="H281" s="245">
        <f t="shared" si="285"/>
        <v>0</v>
      </c>
      <c r="I281" s="241">
        <f t="shared" si="285"/>
        <v>0</v>
      </c>
      <c r="J281" s="244">
        <f t="shared" si="285"/>
        <v>0</v>
      </c>
      <c r="K281" s="245">
        <f t="shared" si="285"/>
        <v>0</v>
      </c>
      <c r="L281" s="120">
        <f t="shared" si="285"/>
        <v>0</v>
      </c>
      <c r="M281" s="246">
        <f t="shared" si="285"/>
        <v>0</v>
      </c>
      <c r="N281" s="245">
        <f t="shared" si="285"/>
        <v>0</v>
      </c>
      <c r="O281" s="241">
        <f t="shared" si="285"/>
        <v>0</v>
      </c>
      <c r="P281" s="242"/>
      <c r="Q281" s="2"/>
    </row>
    <row r="282" spans="1:17" hidden="1" x14ac:dyDescent="0.25">
      <c r="A282" s="255" t="s">
        <v>291</v>
      </c>
      <c r="B282" s="62" t="s">
        <v>292</v>
      </c>
      <c r="C282" s="112">
        <f t="shared" si="239"/>
        <v>0</v>
      </c>
      <c r="D282" s="238"/>
      <c r="E282" s="239"/>
      <c r="F282" s="388">
        <f>E282+D282</f>
        <v>0</v>
      </c>
      <c r="G282" s="240"/>
      <c r="H282" s="239"/>
      <c r="I282" s="367">
        <f>H282+G282</f>
        <v>0</v>
      </c>
      <c r="J282" s="238"/>
      <c r="K282" s="239"/>
      <c r="L282" s="388">
        <f>K282+J282</f>
        <v>0</v>
      </c>
      <c r="M282" s="240"/>
      <c r="N282" s="239"/>
      <c r="O282" s="367">
        <f>N282+M282</f>
        <v>0</v>
      </c>
      <c r="P282" s="242"/>
      <c r="Q282" s="2"/>
    </row>
    <row r="283" spans="1:17" hidden="1" x14ac:dyDescent="0.25">
      <c r="A283" s="255" t="s">
        <v>293</v>
      </c>
      <c r="B283" s="303" t="s">
        <v>294</v>
      </c>
      <c r="C283" s="100">
        <f t="shared" si="239"/>
        <v>0</v>
      </c>
      <c r="D283" s="152"/>
      <c r="E283" s="150"/>
      <c r="F283" s="387">
        <f>E283+D283</f>
        <v>0</v>
      </c>
      <c r="G283" s="149"/>
      <c r="H283" s="150"/>
      <c r="I283" s="390">
        <f>H283+G283</f>
        <v>0</v>
      </c>
      <c r="J283" s="152"/>
      <c r="K283" s="150"/>
      <c r="L283" s="387">
        <f>K283+J283</f>
        <v>0</v>
      </c>
      <c r="M283" s="149"/>
      <c r="N283" s="150"/>
      <c r="O283" s="390">
        <f>N283+M283</f>
        <v>0</v>
      </c>
      <c r="P283" s="237"/>
      <c r="Q283" s="2"/>
    </row>
    <row r="284" spans="1:17" ht="12.75" thickBot="1" x14ac:dyDescent="0.3">
      <c r="A284" s="304"/>
      <c r="B284" s="304" t="s">
        <v>295</v>
      </c>
      <c r="C284" s="305">
        <f t="shared" si="239"/>
        <v>248589</v>
      </c>
      <c r="D284" s="306">
        <f>SUM(D281,D268,D229,D194,D186,D172,D74,D52)</f>
        <v>250078</v>
      </c>
      <c r="E284" s="310">
        <f t="shared" ref="E284:O284" si="286">SUM(E281,E268,E229,E194,E186,E172,E74,E52)</f>
        <v>-1489</v>
      </c>
      <c r="F284" s="369">
        <f t="shared" si="286"/>
        <v>248589</v>
      </c>
      <c r="G284" s="309">
        <f t="shared" si="286"/>
        <v>0</v>
      </c>
      <c r="H284" s="310">
        <f t="shared" si="286"/>
        <v>0</v>
      </c>
      <c r="I284" s="369">
        <f t="shared" si="286"/>
        <v>0</v>
      </c>
      <c r="J284" s="306">
        <f t="shared" si="286"/>
        <v>0</v>
      </c>
      <c r="K284" s="307">
        <f t="shared" si="286"/>
        <v>0</v>
      </c>
      <c r="L284" s="308">
        <f t="shared" si="286"/>
        <v>0</v>
      </c>
      <c r="M284" s="309">
        <f t="shared" si="286"/>
        <v>0</v>
      </c>
      <c r="N284" s="307">
        <f t="shared" si="286"/>
        <v>0</v>
      </c>
      <c r="O284" s="310">
        <f t="shared" si="286"/>
        <v>0</v>
      </c>
      <c r="P284" s="311"/>
      <c r="Q284" s="2"/>
    </row>
    <row r="285" spans="1:17" s="33" customFormat="1" ht="13.5" hidden="1" thickTop="1" thickBot="1" x14ac:dyDescent="0.3">
      <c r="A285" s="713" t="s">
        <v>296</v>
      </c>
      <c r="B285" s="714"/>
      <c r="C285" s="312">
        <f t="shared" si="239"/>
        <v>0</v>
      </c>
      <c r="D285" s="313">
        <f>SUM(D24,D25,D41,D42)-D50</f>
        <v>0</v>
      </c>
      <c r="E285" s="314">
        <f t="shared" ref="E285:F285" si="287">SUM(E24,E25,E41,E42)-E50</f>
        <v>0</v>
      </c>
      <c r="F285" s="315">
        <f t="shared" si="287"/>
        <v>0</v>
      </c>
      <c r="G285" s="316">
        <f>SUM(G24,G42)-G50</f>
        <v>0</v>
      </c>
      <c r="H285" s="314">
        <f t="shared" ref="H285:I285" si="288">SUM(H24,H42)-H50</f>
        <v>0</v>
      </c>
      <c r="I285" s="317">
        <f t="shared" si="288"/>
        <v>0</v>
      </c>
      <c r="J285" s="313">
        <f>(J26+J42)-J50</f>
        <v>0</v>
      </c>
      <c r="K285" s="314">
        <f t="shared" ref="K285:L285" si="289">(K26+K42)-K50</f>
        <v>0</v>
      </c>
      <c r="L285" s="315">
        <f t="shared" si="289"/>
        <v>0</v>
      </c>
      <c r="M285" s="316">
        <f>SUM(M44)-M50</f>
        <v>0</v>
      </c>
      <c r="N285" s="314">
        <f t="shared" ref="N285:O285" si="290">SUM(N44)-N50</f>
        <v>0</v>
      </c>
      <c r="O285" s="317">
        <f t="shared" si="290"/>
        <v>0</v>
      </c>
      <c r="P285" s="318"/>
      <c r="Q285" s="26"/>
    </row>
    <row r="286" spans="1:17" s="33" customFormat="1" ht="12.75" hidden="1" thickTop="1" x14ac:dyDescent="0.25">
      <c r="A286" s="715" t="s">
        <v>297</v>
      </c>
      <c r="B286" s="716"/>
      <c r="C286" s="319">
        <f t="shared" si="239"/>
        <v>0</v>
      </c>
      <c r="D286" s="320">
        <f>SUM(D287,D288)-D295+D296</f>
        <v>0</v>
      </c>
      <c r="E286" s="321">
        <f t="shared" ref="E286:O286" si="291">SUM(E287,E288)-E295+E296</f>
        <v>0</v>
      </c>
      <c r="F286" s="322">
        <f t="shared" si="291"/>
        <v>0</v>
      </c>
      <c r="G286" s="323">
        <f t="shared" si="291"/>
        <v>0</v>
      </c>
      <c r="H286" s="321">
        <f t="shared" si="291"/>
        <v>0</v>
      </c>
      <c r="I286" s="324">
        <f t="shared" si="291"/>
        <v>0</v>
      </c>
      <c r="J286" s="320">
        <f t="shared" si="291"/>
        <v>0</v>
      </c>
      <c r="K286" s="321">
        <f t="shared" si="291"/>
        <v>0</v>
      </c>
      <c r="L286" s="322">
        <f t="shared" si="291"/>
        <v>0</v>
      </c>
      <c r="M286" s="323">
        <f t="shared" si="291"/>
        <v>0</v>
      </c>
      <c r="N286" s="321">
        <f t="shared" si="291"/>
        <v>0</v>
      </c>
      <c r="O286" s="324">
        <f t="shared" si="291"/>
        <v>0</v>
      </c>
      <c r="P286" s="325"/>
      <c r="Q286" s="26"/>
    </row>
    <row r="287" spans="1:17" s="33" customFormat="1" ht="13.5" hidden="1" thickTop="1" thickBot="1" x14ac:dyDescent="0.3">
      <c r="A287" s="193" t="s">
        <v>298</v>
      </c>
      <c r="B287" s="193" t="s">
        <v>299</v>
      </c>
      <c r="C287" s="194">
        <f t="shared" si="239"/>
        <v>0</v>
      </c>
      <c r="D287" s="195">
        <f>D21-D281</f>
        <v>0</v>
      </c>
      <c r="E287" s="196">
        <f t="shared" ref="E287:O287" si="292">E21-E281</f>
        <v>0</v>
      </c>
      <c r="F287" s="197">
        <f t="shared" si="292"/>
        <v>0</v>
      </c>
      <c r="G287" s="198">
        <f t="shared" si="292"/>
        <v>0</v>
      </c>
      <c r="H287" s="196">
        <f t="shared" si="292"/>
        <v>0</v>
      </c>
      <c r="I287" s="199">
        <f t="shared" si="292"/>
        <v>0</v>
      </c>
      <c r="J287" s="195">
        <f t="shared" si="292"/>
        <v>0</v>
      </c>
      <c r="K287" s="196">
        <f t="shared" si="292"/>
        <v>0</v>
      </c>
      <c r="L287" s="197">
        <f t="shared" si="292"/>
        <v>0</v>
      </c>
      <c r="M287" s="198">
        <f t="shared" si="292"/>
        <v>0</v>
      </c>
      <c r="N287" s="196">
        <f t="shared" si="292"/>
        <v>0</v>
      </c>
      <c r="O287" s="199">
        <f t="shared" si="292"/>
        <v>0</v>
      </c>
      <c r="P287" s="200"/>
      <c r="Q287" s="26"/>
    </row>
    <row r="288" spans="1:17" s="33" customFormat="1" ht="12.75" hidden="1" thickTop="1" x14ac:dyDescent="0.25">
      <c r="A288" s="326" t="s">
        <v>300</v>
      </c>
      <c r="B288" s="326" t="s">
        <v>301</v>
      </c>
      <c r="C288" s="319">
        <f t="shared" si="239"/>
        <v>0</v>
      </c>
      <c r="D288" s="320">
        <f>SUM(D289,D291,D293)-SUM(D290,D292,D294)</f>
        <v>0</v>
      </c>
      <c r="E288" s="321">
        <f t="shared" ref="E288:O288" si="293">SUM(E289,E291,E293)-SUM(E290,E292,E294)</f>
        <v>0</v>
      </c>
      <c r="F288" s="322">
        <f t="shared" si="293"/>
        <v>0</v>
      </c>
      <c r="G288" s="323">
        <f t="shared" si="293"/>
        <v>0</v>
      </c>
      <c r="H288" s="321">
        <f t="shared" si="293"/>
        <v>0</v>
      </c>
      <c r="I288" s="324">
        <f t="shared" si="293"/>
        <v>0</v>
      </c>
      <c r="J288" s="320">
        <f t="shared" si="293"/>
        <v>0</v>
      </c>
      <c r="K288" s="321">
        <f t="shared" si="293"/>
        <v>0</v>
      </c>
      <c r="L288" s="322">
        <f t="shared" si="293"/>
        <v>0</v>
      </c>
      <c r="M288" s="323">
        <f t="shared" si="293"/>
        <v>0</v>
      </c>
      <c r="N288" s="321">
        <f t="shared" si="293"/>
        <v>0</v>
      </c>
      <c r="O288" s="324">
        <f t="shared" si="293"/>
        <v>0</v>
      </c>
      <c r="P288" s="325"/>
      <c r="Q288" s="26"/>
    </row>
    <row r="289" spans="1:17" ht="12.75" hidden="1" thickTop="1" x14ac:dyDescent="0.25">
      <c r="A289" s="327" t="s">
        <v>302</v>
      </c>
      <c r="B289" s="175" t="s">
        <v>303</v>
      </c>
      <c r="C289" s="125">
        <f t="shared" si="239"/>
        <v>0</v>
      </c>
      <c r="D289" s="147"/>
      <c r="E289" s="148"/>
      <c r="F289" s="389">
        <f t="shared" ref="F289:F296" si="294">E289+D289</f>
        <v>0</v>
      </c>
      <c r="G289" s="302"/>
      <c r="H289" s="148"/>
      <c r="I289" s="397">
        <f t="shared" ref="I289:I296" si="295">H289+G289</f>
        <v>0</v>
      </c>
      <c r="J289" s="147"/>
      <c r="K289" s="148"/>
      <c r="L289" s="389">
        <f t="shared" ref="L289:L296" si="296">K289+J289</f>
        <v>0</v>
      </c>
      <c r="M289" s="302"/>
      <c r="N289" s="148"/>
      <c r="O289" s="397">
        <f t="shared" ref="O289:O296" si="297">N289+M289</f>
        <v>0</v>
      </c>
      <c r="P289" s="259"/>
      <c r="Q289" s="2"/>
    </row>
    <row r="290" spans="1:17" ht="12.75" hidden="1" thickTop="1" x14ac:dyDescent="0.25">
      <c r="A290" s="255" t="s">
        <v>304</v>
      </c>
      <c r="B290" s="61" t="s">
        <v>305</v>
      </c>
      <c r="C290" s="112">
        <f t="shared" si="239"/>
        <v>0</v>
      </c>
      <c r="D290" s="238"/>
      <c r="E290" s="239"/>
      <c r="F290" s="388">
        <f t="shared" si="294"/>
        <v>0</v>
      </c>
      <c r="G290" s="240"/>
      <c r="H290" s="239"/>
      <c r="I290" s="367">
        <f t="shared" si="295"/>
        <v>0</v>
      </c>
      <c r="J290" s="238"/>
      <c r="K290" s="239"/>
      <c r="L290" s="388">
        <f t="shared" si="296"/>
        <v>0</v>
      </c>
      <c r="M290" s="240"/>
      <c r="N290" s="239"/>
      <c r="O290" s="367">
        <f t="shared" si="297"/>
        <v>0</v>
      </c>
      <c r="P290" s="242"/>
      <c r="Q290" s="2"/>
    </row>
    <row r="291" spans="1:17" ht="12.75" hidden="1" thickTop="1" x14ac:dyDescent="0.25">
      <c r="A291" s="255" t="s">
        <v>306</v>
      </c>
      <c r="B291" s="61" t="s">
        <v>307</v>
      </c>
      <c r="C291" s="112">
        <f t="shared" si="239"/>
        <v>0</v>
      </c>
      <c r="D291" s="238"/>
      <c r="E291" s="239"/>
      <c r="F291" s="388">
        <f t="shared" si="294"/>
        <v>0</v>
      </c>
      <c r="G291" s="240"/>
      <c r="H291" s="239"/>
      <c r="I291" s="367">
        <f t="shared" si="295"/>
        <v>0</v>
      </c>
      <c r="J291" s="238"/>
      <c r="K291" s="239"/>
      <c r="L291" s="388">
        <f t="shared" si="296"/>
        <v>0</v>
      </c>
      <c r="M291" s="240"/>
      <c r="N291" s="239"/>
      <c r="O291" s="367">
        <f t="shared" si="297"/>
        <v>0</v>
      </c>
      <c r="P291" s="242"/>
      <c r="Q291" s="2"/>
    </row>
    <row r="292" spans="1:17" ht="12.75" hidden="1" thickTop="1" x14ac:dyDescent="0.25">
      <c r="A292" s="255" t="s">
        <v>308</v>
      </c>
      <c r="B292" s="61" t="s">
        <v>309</v>
      </c>
      <c r="C292" s="112">
        <f>SUM(F292,I292,L292,O292)</f>
        <v>0</v>
      </c>
      <c r="D292" s="238"/>
      <c r="E292" s="239"/>
      <c r="F292" s="388">
        <f t="shared" si="294"/>
        <v>0</v>
      </c>
      <c r="G292" s="240"/>
      <c r="H292" s="239"/>
      <c r="I292" s="367">
        <f t="shared" si="295"/>
        <v>0</v>
      </c>
      <c r="J292" s="238"/>
      <c r="K292" s="239"/>
      <c r="L292" s="388">
        <f t="shared" si="296"/>
        <v>0</v>
      </c>
      <c r="M292" s="240"/>
      <c r="N292" s="239"/>
      <c r="O292" s="367">
        <f t="shared" si="297"/>
        <v>0</v>
      </c>
      <c r="P292" s="242"/>
      <c r="Q292" s="2"/>
    </row>
    <row r="293" spans="1:17" ht="12.75" hidden="1" thickTop="1" x14ac:dyDescent="0.25">
      <c r="A293" s="255" t="s">
        <v>310</v>
      </c>
      <c r="B293" s="61" t="s">
        <v>311</v>
      </c>
      <c r="C293" s="112">
        <f t="shared" si="239"/>
        <v>0</v>
      </c>
      <c r="D293" s="238"/>
      <c r="E293" s="239"/>
      <c r="F293" s="388">
        <f t="shared" si="294"/>
        <v>0</v>
      </c>
      <c r="G293" s="240"/>
      <c r="H293" s="239"/>
      <c r="I293" s="367">
        <f t="shared" si="295"/>
        <v>0</v>
      </c>
      <c r="J293" s="238"/>
      <c r="K293" s="239"/>
      <c r="L293" s="388">
        <f t="shared" si="296"/>
        <v>0</v>
      </c>
      <c r="M293" s="240"/>
      <c r="N293" s="239"/>
      <c r="O293" s="367">
        <f t="shared" si="297"/>
        <v>0</v>
      </c>
      <c r="P293" s="242"/>
      <c r="Q293" s="2"/>
    </row>
    <row r="294" spans="1:17" ht="12.75" hidden="1" thickTop="1" x14ac:dyDescent="0.25">
      <c r="A294" s="328" t="s">
        <v>312</v>
      </c>
      <c r="B294" s="329" t="s">
        <v>313</v>
      </c>
      <c r="C294" s="264">
        <f t="shared" si="239"/>
        <v>0</v>
      </c>
      <c r="D294" s="268"/>
      <c r="E294" s="269"/>
      <c r="F294" s="395">
        <f t="shared" si="294"/>
        <v>0</v>
      </c>
      <c r="G294" s="271"/>
      <c r="H294" s="269"/>
      <c r="I294" s="396">
        <f t="shared" si="295"/>
        <v>0</v>
      </c>
      <c r="J294" s="268"/>
      <c r="K294" s="269"/>
      <c r="L294" s="395">
        <f t="shared" si="296"/>
        <v>0</v>
      </c>
      <c r="M294" s="271"/>
      <c r="N294" s="269"/>
      <c r="O294" s="396">
        <f t="shared" si="297"/>
        <v>0</v>
      </c>
      <c r="P294" s="266"/>
      <c r="Q294" s="2"/>
    </row>
    <row r="295" spans="1:17" s="33" customFormat="1" ht="13.5" hidden="1" thickTop="1" thickBot="1" x14ac:dyDescent="0.3">
      <c r="A295" s="330" t="s">
        <v>314</v>
      </c>
      <c r="B295" s="330" t="s">
        <v>315</v>
      </c>
      <c r="C295" s="312">
        <f t="shared" si="239"/>
        <v>0</v>
      </c>
      <c r="D295" s="331"/>
      <c r="E295" s="332"/>
      <c r="F295" s="398">
        <f t="shared" si="294"/>
        <v>0</v>
      </c>
      <c r="G295" s="333"/>
      <c r="H295" s="332"/>
      <c r="I295" s="399">
        <f t="shared" si="295"/>
        <v>0</v>
      </c>
      <c r="J295" s="331"/>
      <c r="K295" s="332"/>
      <c r="L295" s="398">
        <f t="shared" si="296"/>
        <v>0</v>
      </c>
      <c r="M295" s="333"/>
      <c r="N295" s="332"/>
      <c r="O295" s="399">
        <f t="shared" si="297"/>
        <v>0</v>
      </c>
      <c r="P295" s="318"/>
      <c r="Q295" s="26"/>
    </row>
    <row r="296" spans="1:17" s="33" customFormat="1" ht="36.75" hidden="1" thickTop="1" x14ac:dyDescent="0.25">
      <c r="A296" s="326" t="s">
        <v>316</v>
      </c>
      <c r="B296" s="334" t="s">
        <v>317</v>
      </c>
      <c r="C296" s="319">
        <f>SUM(F296,I296,L296,O296)</f>
        <v>0</v>
      </c>
      <c r="D296" s="335"/>
      <c r="E296" s="336"/>
      <c r="F296" s="393">
        <f t="shared" si="294"/>
        <v>0</v>
      </c>
      <c r="G296" s="257"/>
      <c r="H296" s="86"/>
      <c r="I296" s="394">
        <f t="shared" si="295"/>
        <v>0</v>
      </c>
      <c r="J296" s="85"/>
      <c r="K296" s="86"/>
      <c r="L296" s="393">
        <f t="shared" si="296"/>
        <v>0</v>
      </c>
      <c r="M296" s="257"/>
      <c r="N296" s="86"/>
      <c r="O296" s="394">
        <f t="shared" si="297"/>
        <v>0</v>
      </c>
      <c r="P296" s="249"/>
      <c r="Q296" s="26"/>
    </row>
    <row r="297" spans="1:17" ht="12.75" thickTop="1" x14ac:dyDescent="0.25">
      <c r="A297" s="1"/>
      <c r="B297" s="1"/>
      <c r="C297" s="1"/>
      <c r="D297" s="1"/>
      <c r="E297" s="1"/>
      <c r="F297" s="1"/>
      <c r="G297" s="1"/>
      <c r="H297" s="1"/>
      <c r="I297" s="1"/>
      <c r="J297" s="1"/>
      <c r="K297" s="1"/>
      <c r="L297" s="1"/>
      <c r="M297" s="1"/>
      <c r="N297" s="1"/>
      <c r="O297" s="1"/>
    </row>
    <row r="298" spans="1:17" x14ac:dyDescent="0.25">
      <c r="A298" s="1"/>
      <c r="B298" s="1"/>
      <c r="C298" s="1"/>
      <c r="D298" s="1"/>
      <c r="E298" s="1"/>
      <c r="F298" s="1"/>
      <c r="G298" s="1"/>
      <c r="H298" s="1"/>
      <c r="I298" s="1"/>
      <c r="J298" s="1"/>
      <c r="K298" s="1"/>
      <c r="L298" s="1"/>
      <c r="M298" s="1"/>
      <c r="N298" s="1"/>
      <c r="O298" s="1"/>
    </row>
    <row r="299" spans="1:17" x14ac:dyDescent="0.25">
      <c r="A299" s="1"/>
      <c r="B299" s="1"/>
      <c r="C299" s="1"/>
      <c r="D299" s="1"/>
      <c r="E299" s="1"/>
      <c r="F299" s="1"/>
      <c r="G299" s="1"/>
      <c r="H299" s="1"/>
      <c r="I299" s="1"/>
      <c r="J299" s="1"/>
      <c r="K299" s="1"/>
      <c r="L299" s="1"/>
      <c r="M299" s="1"/>
      <c r="N299" s="1"/>
      <c r="O299" s="1"/>
    </row>
    <row r="300" spans="1:17" x14ac:dyDescent="0.25">
      <c r="A300" s="1"/>
      <c r="B300" s="1"/>
      <c r="C300" s="1"/>
      <c r="D300" s="1"/>
      <c r="E300" s="1"/>
      <c r="F300" s="1"/>
      <c r="G300" s="1"/>
      <c r="H300" s="1"/>
      <c r="I300" s="1"/>
      <c r="J300" s="1"/>
      <c r="K300" s="1"/>
      <c r="L300" s="1"/>
      <c r="M300" s="1"/>
      <c r="N300" s="1"/>
      <c r="O300" s="1"/>
    </row>
    <row r="301" spans="1:17" x14ac:dyDescent="0.25">
      <c r="A301" s="1"/>
      <c r="B301" s="1"/>
      <c r="C301" s="1"/>
      <c r="D301" s="1"/>
      <c r="E301" s="1"/>
      <c r="F301" s="1"/>
      <c r="G301" s="1"/>
      <c r="H301" s="1"/>
      <c r="I301" s="1"/>
      <c r="J301" s="1"/>
      <c r="K301" s="1"/>
      <c r="L301" s="1"/>
      <c r="M301" s="1"/>
      <c r="N301" s="1"/>
      <c r="O301" s="1"/>
    </row>
    <row r="302" spans="1:17" x14ac:dyDescent="0.25">
      <c r="A302" s="1"/>
      <c r="B302" s="1"/>
      <c r="C302" s="1"/>
      <c r="D302" s="1"/>
      <c r="E302" s="1"/>
      <c r="F302" s="1"/>
      <c r="G302" s="1"/>
      <c r="H302" s="1"/>
      <c r="I302" s="1"/>
      <c r="J302" s="1"/>
      <c r="K302" s="1"/>
      <c r="L302" s="1"/>
      <c r="M302" s="1"/>
      <c r="N302" s="1"/>
      <c r="O302" s="1"/>
    </row>
    <row r="303" spans="1:17" x14ac:dyDescent="0.25">
      <c r="A303" s="1"/>
      <c r="B303" s="1"/>
      <c r="C303" s="1"/>
      <c r="D303" s="1"/>
      <c r="E303" s="1"/>
      <c r="F303" s="1"/>
      <c r="G303" s="1"/>
      <c r="H303" s="1"/>
      <c r="I303" s="1"/>
      <c r="J303" s="1"/>
      <c r="K303" s="1"/>
      <c r="L303" s="1"/>
      <c r="M303" s="1"/>
      <c r="N303" s="1"/>
      <c r="O303" s="1"/>
    </row>
    <row r="304" spans="1:17" x14ac:dyDescent="0.25">
      <c r="A304" s="1"/>
      <c r="B304" s="1"/>
      <c r="C304" s="1"/>
      <c r="D304" s="1"/>
      <c r="E304" s="1"/>
      <c r="F304" s="1"/>
      <c r="G304" s="1"/>
      <c r="H304" s="1"/>
      <c r="I304" s="1"/>
      <c r="J304" s="1"/>
      <c r="K304" s="1"/>
      <c r="L304" s="1"/>
      <c r="M304" s="1"/>
      <c r="N304" s="1"/>
      <c r="O304" s="1"/>
    </row>
    <row r="305" spans="1:15" x14ac:dyDescent="0.25">
      <c r="A305" s="1"/>
      <c r="B305" s="1"/>
      <c r="C305" s="1"/>
      <c r="D305" s="1"/>
      <c r="E305" s="1"/>
      <c r="F305" s="1"/>
      <c r="G305" s="1"/>
      <c r="H305" s="1"/>
      <c r="I305" s="1"/>
      <c r="J305" s="1"/>
      <c r="K305" s="1"/>
      <c r="L305" s="1"/>
      <c r="M305" s="1"/>
      <c r="N305" s="1"/>
      <c r="O305" s="1"/>
    </row>
    <row r="306" spans="1:15" x14ac:dyDescent="0.25">
      <c r="A306" s="1"/>
      <c r="B306" s="1"/>
      <c r="C306" s="1"/>
      <c r="D306" s="1"/>
      <c r="E306" s="1"/>
      <c r="F306" s="1"/>
      <c r="G306" s="1"/>
      <c r="H306" s="1"/>
      <c r="I306" s="1"/>
      <c r="J306" s="1"/>
      <c r="K306" s="1"/>
      <c r="L306" s="1"/>
      <c r="M306" s="1"/>
      <c r="N306" s="1"/>
      <c r="O306" s="1"/>
    </row>
    <row r="307" spans="1:15" x14ac:dyDescent="0.25">
      <c r="A307" s="1"/>
      <c r="B307" s="1"/>
      <c r="C307" s="1"/>
      <c r="D307" s="1"/>
      <c r="E307" s="1"/>
      <c r="F307" s="1"/>
      <c r="G307" s="1"/>
      <c r="H307" s="1"/>
      <c r="I307" s="1"/>
      <c r="J307" s="1"/>
      <c r="K307" s="1"/>
      <c r="L307" s="1"/>
      <c r="M307" s="1"/>
      <c r="N307" s="1"/>
      <c r="O307" s="1"/>
    </row>
    <row r="308" spans="1:15" x14ac:dyDescent="0.25">
      <c r="A308" s="1"/>
      <c r="B308" s="1"/>
      <c r="C308" s="1"/>
      <c r="D308" s="1"/>
      <c r="E308" s="1"/>
      <c r="F308" s="1"/>
      <c r="G308" s="1"/>
      <c r="H308" s="1"/>
      <c r="I308" s="1"/>
      <c r="J308" s="1"/>
      <c r="K308" s="1"/>
      <c r="L308" s="1"/>
      <c r="M308" s="1"/>
      <c r="N308" s="1"/>
      <c r="O308" s="1"/>
    </row>
    <row r="309" spans="1:15" x14ac:dyDescent="0.25">
      <c r="A309" s="1"/>
      <c r="B309" s="1"/>
      <c r="C309" s="1"/>
      <c r="D309" s="1"/>
      <c r="E309" s="1"/>
      <c r="F309" s="1"/>
      <c r="G309" s="1"/>
      <c r="H309" s="1"/>
      <c r="I309" s="1"/>
      <c r="J309" s="1"/>
      <c r="K309" s="1"/>
      <c r="L309" s="1"/>
      <c r="M309" s="1"/>
      <c r="N309" s="1"/>
      <c r="O309" s="1"/>
    </row>
    <row r="310" spans="1:15" x14ac:dyDescent="0.25">
      <c r="A310" s="1"/>
      <c r="B310" s="1"/>
      <c r="C310" s="1"/>
      <c r="D310" s="1"/>
      <c r="E310" s="1"/>
      <c r="F310" s="1"/>
      <c r="G310" s="1"/>
      <c r="H310" s="1"/>
      <c r="I310" s="1"/>
      <c r="J310" s="1"/>
      <c r="K310" s="1"/>
      <c r="L310" s="1"/>
      <c r="M310" s="1"/>
      <c r="N310" s="1"/>
      <c r="O310" s="1"/>
    </row>
    <row r="311" spans="1:15" x14ac:dyDescent="0.25">
      <c r="A311" s="1"/>
      <c r="B311" s="1"/>
      <c r="C311" s="1"/>
      <c r="D311" s="1"/>
      <c r="E311" s="1"/>
      <c r="F311" s="1"/>
      <c r="G311" s="1"/>
      <c r="H311" s="1"/>
      <c r="I311" s="1"/>
      <c r="J311" s="1"/>
      <c r="K311" s="1"/>
      <c r="L311" s="1"/>
      <c r="M311" s="1"/>
      <c r="N311" s="1"/>
      <c r="O311" s="1"/>
    </row>
    <row r="312" spans="1:15" x14ac:dyDescent="0.25">
      <c r="A312" s="1"/>
      <c r="B312" s="1"/>
      <c r="C312" s="1"/>
      <c r="D312" s="1"/>
      <c r="E312" s="1"/>
      <c r="F312" s="1"/>
      <c r="G312" s="1"/>
      <c r="H312" s="1"/>
      <c r="I312" s="1"/>
      <c r="J312" s="1"/>
      <c r="K312" s="1"/>
      <c r="L312" s="1"/>
      <c r="M312" s="1"/>
      <c r="N312" s="1"/>
      <c r="O312" s="1"/>
    </row>
    <row r="313" spans="1:15" x14ac:dyDescent="0.25">
      <c r="A313" s="1"/>
      <c r="B313" s="1"/>
      <c r="C313" s="1"/>
      <c r="D313" s="1"/>
      <c r="E313" s="1"/>
      <c r="F313" s="1"/>
      <c r="G313" s="1"/>
      <c r="H313" s="1"/>
      <c r="I313" s="1"/>
      <c r="J313" s="1"/>
      <c r="K313" s="1"/>
      <c r="L313" s="1"/>
      <c r="M313" s="1"/>
      <c r="N313" s="1"/>
      <c r="O313" s="1"/>
    </row>
    <row r="314" spans="1:15" x14ac:dyDescent="0.25">
      <c r="A314" s="1"/>
      <c r="B314" s="1"/>
      <c r="C314" s="1"/>
      <c r="D314" s="1"/>
      <c r="E314" s="1"/>
      <c r="F314" s="1"/>
      <c r="G314" s="1"/>
      <c r="H314" s="1"/>
      <c r="I314" s="1"/>
      <c r="J314" s="1"/>
      <c r="K314" s="1"/>
      <c r="L314" s="1"/>
      <c r="M314" s="1"/>
      <c r="N314" s="1"/>
      <c r="O314" s="1"/>
    </row>
  </sheetData>
  <sheetProtection algorithmName="SHA-512" hashValue="z3jAbys6+oR1GbY0fsFAlFR1F3KTwiuzHvbI0vwOa8ahmgKp+Gb253SVT+ncOE7wcJMu6MVvO3RzmMbHqz0oQg==" saltValue="2xfLReKuU1thqYc/Ftf0nA==" spinCount="100000" sheet="1" objects="1" scenarios="1" formatCells="0" formatColumns="0" formatRows="0"/>
  <autoFilter ref="A18:P296">
    <filterColumn colId="2">
      <filters blank="1">
        <filter val="187 408"/>
        <filter val="248 589"/>
        <filter val="61 181"/>
      </filters>
    </filterColumn>
  </autoFilter>
  <mergeCells count="32">
    <mergeCell ref="C12:P12"/>
    <mergeCell ref="A1:O1"/>
    <mergeCell ref="A2:P2"/>
    <mergeCell ref="C3:P3"/>
    <mergeCell ref="C4:P4"/>
    <mergeCell ref="C5:P5"/>
    <mergeCell ref="C6:P6"/>
    <mergeCell ref="C7:P7"/>
    <mergeCell ref="C8:P8"/>
    <mergeCell ref="C9:P9"/>
    <mergeCell ref="C10:P10"/>
    <mergeCell ref="C11:P11"/>
    <mergeCell ref="C13:P13"/>
    <mergeCell ref="A15:A17"/>
    <mergeCell ref="B15:B17"/>
    <mergeCell ref="C15:O15"/>
    <mergeCell ref="C16:C17"/>
    <mergeCell ref="D16:D17"/>
    <mergeCell ref="E16:E17"/>
    <mergeCell ref="F16:F17"/>
    <mergeCell ref="G16:G17"/>
    <mergeCell ref="H16:H17"/>
    <mergeCell ref="O16:O17"/>
    <mergeCell ref="P16:P17"/>
    <mergeCell ref="L16:L17"/>
    <mergeCell ref="M16:M17"/>
    <mergeCell ref="N16:N17"/>
    <mergeCell ref="A285:B285"/>
    <mergeCell ref="A286:B286"/>
    <mergeCell ref="I16:I17"/>
    <mergeCell ref="J16:J17"/>
    <mergeCell ref="K16:K17"/>
  </mergeCells>
  <pageMargins left="0.98425196850393704" right="0.39370078740157483" top="0.59055118110236227" bottom="0.39370078740157483" header="0.23622047244094491" footer="0.23622047244094491"/>
  <pageSetup paperSize="9" scale="70" fitToHeight="0" orientation="portrait" r:id="rId1"/>
  <headerFooter differentFirst="1">
    <oddFooter>&amp;L&amp;"Times New Roman,Regular"&amp;9&amp;D; &amp;T&amp;R&amp;"Times New Roman,Regular"&amp;9&amp;P (&amp;N)</oddFooter>
    <firstHeader xml:space="preserve">&amp;R&amp;"Times New Roman,Regular"&amp;9
90.pielikums Jūrmalas pilsētas domes
2017.gada 14.septembra saistošajiem noteikumiem Nr.27
(protokols Nr.17, 6.punkts)
 </firstHeader>
    <firstFooter>&amp;L&amp;9&amp;D; &amp;T&amp;R&amp;9&amp;P (&amp;N)</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S314"/>
  <sheetViews>
    <sheetView showGridLines="0" view="pageLayout" zoomScaleNormal="100" workbookViewId="0">
      <selection activeCell="T6" sqref="T6"/>
    </sheetView>
  </sheetViews>
  <sheetFormatPr defaultRowHeight="12" outlineLevelCol="1" x14ac:dyDescent="0.25"/>
  <cols>
    <col min="1" max="1" width="10.42578125" style="347" customWidth="1"/>
    <col min="2" max="2" width="28" style="347" customWidth="1"/>
    <col min="3" max="3" width="8" style="347" customWidth="1"/>
    <col min="4" max="4" width="7.42578125" style="347" hidden="1" customWidth="1" outlineLevel="1"/>
    <col min="5" max="5" width="8.7109375" style="347" hidden="1" customWidth="1" outlineLevel="1"/>
    <col min="6" max="6" width="8.140625" style="347" customWidth="1" collapsed="1"/>
    <col min="7" max="7" width="11" style="347" hidden="1" customWidth="1" outlineLevel="1"/>
    <col min="8" max="8" width="9.42578125" style="347" hidden="1" customWidth="1" outlineLevel="1"/>
    <col min="9" max="9" width="8.7109375" style="347" customWidth="1" collapsed="1"/>
    <col min="10" max="10" width="8.7109375" style="347" hidden="1" customWidth="1" outlineLevel="1"/>
    <col min="11" max="11" width="8.28515625" style="347" hidden="1" customWidth="1" outlineLevel="1"/>
    <col min="12" max="12" width="7.5703125" style="347" customWidth="1" collapsed="1"/>
    <col min="13" max="14" width="8.7109375" style="347" hidden="1" customWidth="1" outlineLevel="1"/>
    <col min="15" max="15" width="7.5703125" style="347" customWidth="1" collapsed="1"/>
    <col min="16" max="16" width="30" style="1" hidden="1" customWidth="1" outlineLevel="1"/>
    <col min="17" max="17" width="9.140625" style="1" collapsed="1"/>
    <col min="18" max="16384" width="9.140625" style="1"/>
  </cols>
  <sheetData>
    <row r="1" spans="1:17" x14ac:dyDescent="0.25">
      <c r="A1" s="744" t="s">
        <v>335</v>
      </c>
      <c r="B1" s="744"/>
      <c r="C1" s="744"/>
      <c r="D1" s="744"/>
      <c r="E1" s="744"/>
      <c r="F1" s="744"/>
      <c r="G1" s="744"/>
      <c r="H1" s="744"/>
      <c r="I1" s="744"/>
      <c r="J1" s="744"/>
      <c r="K1" s="744"/>
      <c r="L1" s="744"/>
      <c r="M1" s="744"/>
      <c r="N1" s="744"/>
      <c r="O1" s="744"/>
    </row>
    <row r="2" spans="1:17" ht="35.25" customHeight="1" x14ac:dyDescent="0.25">
      <c r="A2" s="745" t="s">
        <v>3</v>
      </c>
      <c r="B2" s="746"/>
      <c r="C2" s="746"/>
      <c r="D2" s="746"/>
      <c r="E2" s="746"/>
      <c r="F2" s="746"/>
      <c r="G2" s="746"/>
      <c r="H2" s="746"/>
      <c r="I2" s="746"/>
      <c r="J2" s="746"/>
      <c r="K2" s="746"/>
      <c r="L2" s="746"/>
      <c r="M2" s="746"/>
      <c r="N2" s="746"/>
      <c r="O2" s="746"/>
      <c r="P2" s="747"/>
      <c r="Q2" s="2"/>
    </row>
    <row r="3" spans="1:17" ht="12.75" customHeight="1" x14ac:dyDescent="0.25">
      <c r="A3" s="3" t="s">
        <v>0</v>
      </c>
      <c r="B3" s="4"/>
      <c r="C3" s="748" t="s">
        <v>336</v>
      </c>
      <c r="D3" s="748"/>
      <c r="E3" s="748"/>
      <c r="F3" s="748"/>
      <c r="G3" s="748"/>
      <c r="H3" s="748"/>
      <c r="I3" s="748"/>
      <c r="J3" s="748"/>
      <c r="K3" s="748"/>
      <c r="L3" s="748"/>
      <c r="M3" s="748"/>
      <c r="N3" s="748"/>
      <c r="O3" s="748"/>
      <c r="P3" s="749"/>
      <c r="Q3" s="2"/>
    </row>
    <row r="4" spans="1:17" ht="12.75" customHeight="1" x14ac:dyDescent="0.25">
      <c r="A4" s="3" t="s">
        <v>1</v>
      </c>
      <c r="B4" s="4"/>
      <c r="C4" s="748" t="s">
        <v>337</v>
      </c>
      <c r="D4" s="748"/>
      <c r="E4" s="748"/>
      <c r="F4" s="748"/>
      <c r="G4" s="748"/>
      <c r="H4" s="748"/>
      <c r="I4" s="748"/>
      <c r="J4" s="748"/>
      <c r="K4" s="748"/>
      <c r="L4" s="748"/>
      <c r="M4" s="748"/>
      <c r="N4" s="748"/>
      <c r="O4" s="748"/>
      <c r="P4" s="749"/>
      <c r="Q4" s="2"/>
    </row>
    <row r="5" spans="1:17" ht="12.75" customHeight="1" x14ac:dyDescent="0.25">
      <c r="A5" s="5" t="s">
        <v>4</v>
      </c>
      <c r="B5" s="6"/>
      <c r="C5" s="723" t="s">
        <v>338</v>
      </c>
      <c r="D5" s="723"/>
      <c r="E5" s="723"/>
      <c r="F5" s="723"/>
      <c r="G5" s="723"/>
      <c r="H5" s="723"/>
      <c r="I5" s="723"/>
      <c r="J5" s="723"/>
      <c r="K5" s="723"/>
      <c r="L5" s="723"/>
      <c r="M5" s="723"/>
      <c r="N5" s="723"/>
      <c r="O5" s="723"/>
      <c r="P5" s="724"/>
      <c r="Q5" s="2"/>
    </row>
    <row r="6" spans="1:17" ht="12.75" customHeight="1" x14ac:dyDescent="0.25">
      <c r="A6" s="5" t="s">
        <v>5</v>
      </c>
      <c r="B6" s="6"/>
      <c r="C6" s="723" t="s">
        <v>339</v>
      </c>
      <c r="D6" s="723"/>
      <c r="E6" s="723"/>
      <c r="F6" s="723"/>
      <c r="G6" s="723"/>
      <c r="H6" s="723"/>
      <c r="I6" s="723"/>
      <c r="J6" s="723"/>
      <c r="K6" s="723"/>
      <c r="L6" s="723"/>
      <c r="M6" s="723"/>
      <c r="N6" s="723"/>
      <c r="O6" s="723"/>
      <c r="P6" s="724"/>
      <c r="Q6" s="2"/>
    </row>
    <row r="7" spans="1:17" x14ac:dyDescent="0.25">
      <c r="A7" s="5" t="s">
        <v>6</v>
      </c>
      <c r="B7" s="6"/>
      <c r="C7" s="748" t="s">
        <v>340</v>
      </c>
      <c r="D7" s="748"/>
      <c r="E7" s="748"/>
      <c r="F7" s="748"/>
      <c r="G7" s="748"/>
      <c r="H7" s="748"/>
      <c r="I7" s="748"/>
      <c r="J7" s="748"/>
      <c r="K7" s="748"/>
      <c r="L7" s="748"/>
      <c r="M7" s="748"/>
      <c r="N7" s="748"/>
      <c r="O7" s="748"/>
      <c r="P7" s="749"/>
      <c r="Q7" s="2"/>
    </row>
    <row r="8" spans="1:17" ht="12.75" customHeight="1" x14ac:dyDescent="0.25">
      <c r="A8" s="7" t="s">
        <v>7</v>
      </c>
      <c r="B8" s="6"/>
      <c r="C8" s="750"/>
      <c r="D8" s="750"/>
      <c r="E8" s="750"/>
      <c r="F8" s="750"/>
      <c r="G8" s="750"/>
      <c r="H8" s="750"/>
      <c r="I8" s="750"/>
      <c r="J8" s="750"/>
      <c r="K8" s="750"/>
      <c r="L8" s="750"/>
      <c r="M8" s="750"/>
      <c r="N8" s="750"/>
      <c r="O8" s="750"/>
      <c r="P8" s="751"/>
      <c r="Q8" s="2"/>
    </row>
    <row r="9" spans="1:17" ht="12.75" customHeight="1" x14ac:dyDescent="0.25">
      <c r="A9" s="5"/>
      <c r="B9" s="6" t="s">
        <v>8</v>
      </c>
      <c r="C9" s="723" t="s">
        <v>341</v>
      </c>
      <c r="D9" s="723"/>
      <c r="E9" s="723"/>
      <c r="F9" s="723"/>
      <c r="G9" s="723"/>
      <c r="H9" s="723"/>
      <c r="I9" s="723"/>
      <c r="J9" s="723"/>
      <c r="K9" s="723"/>
      <c r="L9" s="723"/>
      <c r="M9" s="723"/>
      <c r="N9" s="723"/>
      <c r="O9" s="723"/>
      <c r="P9" s="724"/>
      <c r="Q9" s="2"/>
    </row>
    <row r="10" spans="1:17" ht="12.75" customHeight="1" x14ac:dyDescent="0.25">
      <c r="A10" s="5"/>
      <c r="B10" s="6" t="s">
        <v>9</v>
      </c>
      <c r="C10" s="723" t="s">
        <v>342</v>
      </c>
      <c r="D10" s="723"/>
      <c r="E10" s="723"/>
      <c r="F10" s="723"/>
      <c r="G10" s="723"/>
      <c r="H10" s="723"/>
      <c r="I10" s="723"/>
      <c r="J10" s="723"/>
      <c r="K10" s="723"/>
      <c r="L10" s="723"/>
      <c r="M10" s="723"/>
      <c r="N10" s="723"/>
      <c r="O10" s="723"/>
      <c r="P10" s="724"/>
      <c r="Q10" s="2"/>
    </row>
    <row r="11" spans="1:17" ht="12.75" customHeight="1" x14ac:dyDescent="0.25">
      <c r="A11" s="5"/>
      <c r="B11" s="6" t="s">
        <v>10</v>
      </c>
      <c r="C11" s="750"/>
      <c r="D11" s="750"/>
      <c r="E11" s="750"/>
      <c r="F11" s="750"/>
      <c r="G11" s="750"/>
      <c r="H11" s="750"/>
      <c r="I11" s="750"/>
      <c r="J11" s="750"/>
      <c r="K11" s="750"/>
      <c r="L11" s="750"/>
      <c r="M11" s="750"/>
      <c r="N11" s="750"/>
      <c r="O11" s="750"/>
      <c r="P11" s="751"/>
      <c r="Q11" s="2"/>
    </row>
    <row r="12" spans="1:17" ht="12.75" customHeight="1" x14ac:dyDescent="0.25">
      <c r="A12" s="5"/>
      <c r="B12" s="6" t="s">
        <v>11</v>
      </c>
      <c r="C12" s="723" t="s">
        <v>343</v>
      </c>
      <c r="D12" s="723"/>
      <c r="E12" s="723"/>
      <c r="F12" s="723"/>
      <c r="G12" s="723"/>
      <c r="H12" s="723"/>
      <c r="I12" s="723"/>
      <c r="J12" s="723"/>
      <c r="K12" s="723"/>
      <c r="L12" s="723"/>
      <c r="M12" s="723"/>
      <c r="N12" s="723"/>
      <c r="O12" s="723"/>
      <c r="P12" s="724"/>
      <c r="Q12" s="2"/>
    </row>
    <row r="13" spans="1:17" ht="12.75" customHeight="1" x14ac:dyDescent="0.25">
      <c r="A13" s="5"/>
      <c r="B13" s="6" t="s">
        <v>12</v>
      </c>
      <c r="C13" s="723"/>
      <c r="D13" s="723"/>
      <c r="E13" s="723"/>
      <c r="F13" s="723"/>
      <c r="G13" s="723"/>
      <c r="H13" s="723"/>
      <c r="I13" s="723"/>
      <c r="J13" s="723"/>
      <c r="K13" s="723"/>
      <c r="L13" s="723"/>
      <c r="M13" s="723"/>
      <c r="N13" s="723"/>
      <c r="O13" s="723"/>
      <c r="P13" s="724"/>
      <c r="Q13" s="2"/>
    </row>
    <row r="14" spans="1:17" ht="12.75" customHeight="1" x14ac:dyDescent="0.25">
      <c r="A14" s="8"/>
      <c r="B14" s="9"/>
      <c r="C14" s="10"/>
      <c r="D14" s="10"/>
      <c r="E14" s="10"/>
      <c r="F14" s="10"/>
      <c r="G14" s="10"/>
      <c r="H14" s="10"/>
      <c r="I14" s="10"/>
      <c r="J14" s="10"/>
      <c r="K14" s="10"/>
      <c r="L14" s="10"/>
      <c r="M14" s="10"/>
      <c r="N14" s="10"/>
      <c r="O14" s="10"/>
      <c r="P14" s="11"/>
      <c r="Q14" s="2"/>
    </row>
    <row r="15" spans="1:17" s="14" customFormat="1" ht="12.75" customHeight="1" x14ac:dyDescent="0.25">
      <c r="A15" s="725" t="s">
        <v>13</v>
      </c>
      <c r="B15" s="728" t="s">
        <v>14</v>
      </c>
      <c r="C15" s="730" t="s">
        <v>15</v>
      </c>
      <c r="D15" s="731"/>
      <c r="E15" s="731"/>
      <c r="F15" s="731"/>
      <c r="G15" s="731"/>
      <c r="H15" s="731"/>
      <c r="I15" s="731"/>
      <c r="J15" s="731"/>
      <c r="K15" s="731"/>
      <c r="L15" s="731"/>
      <c r="M15" s="731"/>
      <c r="N15" s="731"/>
      <c r="O15" s="731"/>
      <c r="P15" s="354"/>
      <c r="Q15" s="13"/>
    </row>
    <row r="16" spans="1:17" s="14" customFormat="1" ht="12.75" customHeight="1" x14ac:dyDescent="0.25">
      <c r="A16" s="726"/>
      <c r="B16" s="729"/>
      <c r="C16" s="732" t="s">
        <v>16</v>
      </c>
      <c r="D16" s="719" t="s">
        <v>17</v>
      </c>
      <c r="E16" s="734" t="s">
        <v>18</v>
      </c>
      <c r="F16" s="736" t="s">
        <v>19</v>
      </c>
      <c r="G16" s="738" t="s">
        <v>20</v>
      </c>
      <c r="H16" s="734" t="s">
        <v>21</v>
      </c>
      <c r="I16" s="717" t="s">
        <v>22</v>
      </c>
      <c r="J16" s="719" t="s">
        <v>23</v>
      </c>
      <c r="K16" s="721" t="s">
        <v>24</v>
      </c>
      <c r="L16" s="740" t="s">
        <v>25</v>
      </c>
      <c r="M16" s="742" t="s">
        <v>26</v>
      </c>
      <c r="N16" s="721" t="s">
        <v>27</v>
      </c>
      <c r="O16" s="734" t="s">
        <v>28</v>
      </c>
      <c r="P16" s="726" t="s">
        <v>2</v>
      </c>
      <c r="Q16" s="13"/>
    </row>
    <row r="17" spans="1:19" s="16" customFormat="1" ht="66" customHeight="1" thickBot="1" x14ac:dyDescent="0.3">
      <c r="A17" s="727"/>
      <c r="B17" s="729"/>
      <c r="C17" s="733"/>
      <c r="D17" s="720"/>
      <c r="E17" s="735"/>
      <c r="F17" s="737"/>
      <c r="G17" s="739"/>
      <c r="H17" s="735"/>
      <c r="I17" s="718"/>
      <c r="J17" s="720"/>
      <c r="K17" s="722"/>
      <c r="L17" s="741"/>
      <c r="M17" s="743"/>
      <c r="N17" s="722"/>
      <c r="O17" s="735"/>
      <c r="P17" s="727"/>
      <c r="Q17" s="15"/>
    </row>
    <row r="18" spans="1:19" s="16" customFormat="1" ht="9.75" customHeight="1" thickTop="1" x14ac:dyDescent="0.25">
      <c r="A18" s="17" t="s">
        <v>29</v>
      </c>
      <c r="B18" s="17">
        <v>2</v>
      </c>
      <c r="C18" s="18">
        <v>3</v>
      </c>
      <c r="D18" s="19">
        <v>4</v>
      </c>
      <c r="E18" s="23">
        <v>5</v>
      </c>
      <c r="F18" s="17">
        <v>6</v>
      </c>
      <c r="G18" s="22">
        <v>7</v>
      </c>
      <c r="H18" s="23">
        <v>8</v>
      </c>
      <c r="I18" s="17">
        <v>9</v>
      </c>
      <c r="J18" s="19">
        <v>10</v>
      </c>
      <c r="K18" s="20">
        <v>11</v>
      </c>
      <c r="L18" s="21">
        <v>12</v>
      </c>
      <c r="M18" s="22">
        <v>13</v>
      </c>
      <c r="N18" s="20">
        <v>14</v>
      </c>
      <c r="O18" s="23">
        <v>15</v>
      </c>
      <c r="P18" s="17">
        <v>16</v>
      </c>
      <c r="Q18" s="15"/>
    </row>
    <row r="19" spans="1:19" s="33" customFormat="1" x14ac:dyDescent="0.25">
      <c r="A19" s="24"/>
      <c r="B19" s="25" t="s">
        <v>30</v>
      </c>
      <c r="C19" s="26"/>
      <c r="D19" s="27"/>
      <c r="E19" s="31"/>
      <c r="F19" s="32"/>
      <c r="G19" s="30"/>
      <c r="H19" s="31"/>
      <c r="I19" s="32"/>
      <c r="J19" s="27"/>
      <c r="K19" s="28"/>
      <c r="L19" s="29"/>
      <c r="M19" s="30"/>
      <c r="N19" s="28"/>
      <c r="O19" s="31"/>
      <c r="P19" s="32"/>
      <c r="Q19" s="26"/>
    </row>
    <row r="20" spans="1:19" s="33" customFormat="1" ht="12.75" thickBot="1" x14ac:dyDescent="0.3">
      <c r="A20" s="34"/>
      <c r="B20" s="35" t="s">
        <v>31</v>
      </c>
      <c r="C20" s="36">
        <f>SUM(F20,I20,L20,O20)</f>
        <v>467317</v>
      </c>
      <c r="D20" s="37">
        <f>SUM(D21,D24,D25,D41,D42)</f>
        <v>444025</v>
      </c>
      <c r="E20" s="41">
        <f>SUM(E21,E24,E25,E41,E42)</f>
        <v>0</v>
      </c>
      <c r="F20" s="355">
        <f>SUM(F21,F24,F25,F41,F42)</f>
        <v>444025</v>
      </c>
      <c r="G20" s="40">
        <f>SUM(G21,G24,G42)</f>
        <v>0</v>
      </c>
      <c r="H20" s="41">
        <f t="shared" ref="H20:I20" si="0">SUM(H21,H24,H42)</f>
        <v>0</v>
      </c>
      <c r="I20" s="355">
        <f t="shared" si="0"/>
        <v>0</v>
      </c>
      <c r="J20" s="37">
        <f>SUM(J21,J26,J42)</f>
        <v>23292</v>
      </c>
      <c r="K20" s="38">
        <f t="shared" ref="K20:L20" si="1">SUM(K21,K26,K42)</f>
        <v>0</v>
      </c>
      <c r="L20" s="39">
        <f t="shared" si="1"/>
        <v>23292</v>
      </c>
      <c r="M20" s="40">
        <f>SUM(M21,M44)</f>
        <v>0</v>
      </c>
      <c r="N20" s="38">
        <f t="shared" ref="N20:O20" si="2">SUM(N21,N44)</f>
        <v>0</v>
      </c>
      <c r="O20" s="41">
        <f t="shared" si="2"/>
        <v>0</v>
      </c>
      <c r="P20" s="42"/>
      <c r="Q20" s="26"/>
      <c r="R20" s="370"/>
      <c r="S20" s="370"/>
    </row>
    <row r="21" spans="1:19" ht="12.75" thickTop="1" x14ac:dyDescent="0.25">
      <c r="A21" s="43"/>
      <c r="B21" s="44" t="s">
        <v>32</v>
      </c>
      <c r="C21" s="45">
        <f t="shared" ref="C21" si="3">SUM(F21,I21,L21,O21)</f>
        <v>5562</v>
      </c>
      <c r="D21" s="46">
        <f t="shared" ref="D21:E21" si="4">SUM(D22:D23)</f>
        <v>0</v>
      </c>
      <c r="E21" s="50">
        <f t="shared" si="4"/>
        <v>0</v>
      </c>
      <c r="F21" s="371">
        <f>SUM(F22:F23)</f>
        <v>0</v>
      </c>
      <c r="G21" s="49">
        <f t="shared" ref="G21:O21" si="5">SUM(G22:G23)</f>
        <v>0</v>
      </c>
      <c r="H21" s="50">
        <f t="shared" si="5"/>
        <v>0</v>
      </c>
      <c r="I21" s="371">
        <f t="shared" si="5"/>
        <v>0</v>
      </c>
      <c r="J21" s="46">
        <f t="shared" si="5"/>
        <v>5562</v>
      </c>
      <c r="K21" s="47">
        <f t="shared" si="5"/>
        <v>0</v>
      </c>
      <c r="L21" s="48">
        <f t="shared" si="5"/>
        <v>5562</v>
      </c>
      <c r="M21" s="49">
        <f>SUM(M22:M23)</f>
        <v>0</v>
      </c>
      <c r="N21" s="47">
        <f t="shared" si="5"/>
        <v>0</v>
      </c>
      <c r="O21" s="50">
        <f t="shared" si="5"/>
        <v>0</v>
      </c>
      <c r="P21" s="51"/>
      <c r="Q21" s="2"/>
      <c r="R21" s="370"/>
      <c r="S21" s="370"/>
    </row>
    <row r="22" spans="1:19" hidden="1" x14ac:dyDescent="0.25">
      <c r="A22" s="52"/>
      <c r="B22" s="53" t="s">
        <v>33</v>
      </c>
      <c r="C22" s="54">
        <f>SUM(F22,I22,L22,O22)</f>
        <v>0</v>
      </c>
      <c r="D22" s="55"/>
      <c r="E22" s="56"/>
      <c r="F22" s="57">
        <f>D22+E22</f>
        <v>0</v>
      </c>
      <c r="G22" s="58"/>
      <c r="H22" s="56"/>
      <c r="I22" s="59">
        <f>G22+H22</f>
        <v>0</v>
      </c>
      <c r="J22" s="55"/>
      <c r="K22" s="56"/>
      <c r="L22" s="57">
        <f>J22+K22</f>
        <v>0</v>
      </c>
      <c r="M22" s="58"/>
      <c r="N22" s="56"/>
      <c r="O22" s="59">
        <f t="shared" ref="O22" si="6">M22+N22</f>
        <v>0</v>
      </c>
      <c r="P22" s="60"/>
      <c r="Q22" s="2"/>
      <c r="R22" s="370"/>
      <c r="S22" s="370"/>
    </row>
    <row r="23" spans="1:19" x14ac:dyDescent="0.25">
      <c r="A23" s="61"/>
      <c r="B23" s="62" t="s">
        <v>34</v>
      </c>
      <c r="C23" s="63">
        <f t="shared" ref="C23" si="7">SUM(F23,I23,L23,O23)</f>
        <v>5562</v>
      </c>
      <c r="D23" s="64"/>
      <c r="E23" s="372"/>
      <c r="F23" s="373">
        <f t="shared" ref="F23:F24" si="8">D23+E23</f>
        <v>0</v>
      </c>
      <c r="G23" s="67"/>
      <c r="H23" s="372"/>
      <c r="I23" s="373">
        <f>G23+H23</f>
        <v>0</v>
      </c>
      <c r="J23" s="64">
        <v>5562</v>
      </c>
      <c r="K23" s="65"/>
      <c r="L23" s="66">
        <f>J23+K23</f>
        <v>5562</v>
      </c>
      <c r="M23" s="67"/>
      <c r="N23" s="65"/>
      <c r="O23" s="68">
        <f>M23+N23</f>
        <v>0</v>
      </c>
      <c r="P23" s="69"/>
      <c r="Q23" s="2"/>
      <c r="R23" s="370"/>
      <c r="S23" s="370"/>
    </row>
    <row r="24" spans="1:19" s="33" customFormat="1" ht="24.75" thickBot="1" x14ac:dyDescent="0.3">
      <c r="A24" s="70">
        <v>19300</v>
      </c>
      <c r="B24" s="70" t="s">
        <v>35</v>
      </c>
      <c r="C24" s="71">
        <f>SUM(F24,I24)</f>
        <v>444025</v>
      </c>
      <c r="D24" s="72">
        <v>444025</v>
      </c>
      <c r="E24" s="356"/>
      <c r="F24" s="357">
        <f t="shared" si="8"/>
        <v>444025</v>
      </c>
      <c r="G24" s="75"/>
      <c r="H24" s="356"/>
      <c r="I24" s="357">
        <f t="shared" ref="I24" si="9">G24+H24</f>
        <v>0</v>
      </c>
      <c r="J24" s="77" t="s">
        <v>36</v>
      </c>
      <c r="K24" s="78" t="s">
        <v>36</v>
      </c>
      <c r="L24" s="79" t="s">
        <v>36</v>
      </c>
      <c r="M24" s="80" t="s">
        <v>36</v>
      </c>
      <c r="N24" s="81" t="s">
        <v>36</v>
      </c>
      <c r="O24" s="81" t="s">
        <v>36</v>
      </c>
      <c r="P24" s="374"/>
      <c r="Q24" s="26"/>
      <c r="R24" s="370"/>
      <c r="S24" s="370"/>
    </row>
    <row r="25" spans="1:19" s="33" customFormat="1" ht="24.75" hidden="1" thickTop="1" x14ac:dyDescent="0.25">
      <c r="A25" s="82"/>
      <c r="B25" s="83" t="s">
        <v>37</v>
      </c>
      <c r="C25" s="84">
        <f>SUM(F25)</f>
        <v>0</v>
      </c>
      <c r="D25" s="85"/>
      <c r="E25" s="86"/>
      <c r="F25" s="87">
        <f>D25+E25</f>
        <v>0</v>
      </c>
      <c r="G25" s="88" t="s">
        <v>36</v>
      </c>
      <c r="H25" s="89" t="s">
        <v>36</v>
      </c>
      <c r="I25" s="90" t="s">
        <v>36</v>
      </c>
      <c r="J25" s="91" t="s">
        <v>36</v>
      </c>
      <c r="K25" s="89" t="s">
        <v>36</v>
      </c>
      <c r="L25" s="92" t="s">
        <v>36</v>
      </c>
      <c r="M25" s="93" t="s">
        <v>36</v>
      </c>
      <c r="N25" s="90" t="s">
        <v>36</v>
      </c>
      <c r="O25" s="90" t="s">
        <v>36</v>
      </c>
      <c r="P25" s="94"/>
      <c r="Q25" s="26"/>
      <c r="R25" s="370"/>
      <c r="S25" s="370"/>
    </row>
    <row r="26" spans="1:19" s="33" customFormat="1" ht="36.75" thickTop="1" x14ac:dyDescent="0.25">
      <c r="A26" s="83">
        <v>21300</v>
      </c>
      <c r="B26" s="83" t="s">
        <v>38</v>
      </c>
      <c r="C26" s="84">
        <f>SUM(L26)</f>
        <v>17730</v>
      </c>
      <c r="D26" s="91" t="s">
        <v>36</v>
      </c>
      <c r="E26" s="90" t="s">
        <v>36</v>
      </c>
      <c r="F26" s="375" t="s">
        <v>36</v>
      </c>
      <c r="G26" s="88" t="s">
        <v>36</v>
      </c>
      <c r="H26" s="90" t="s">
        <v>36</v>
      </c>
      <c r="I26" s="375" t="s">
        <v>36</v>
      </c>
      <c r="J26" s="95">
        <f t="shared" ref="J26:K26" si="10">SUM(J27,J31,J33,J36)</f>
        <v>17730</v>
      </c>
      <c r="K26" s="96">
        <f t="shared" si="10"/>
        <v>0</v>
      </c>
      <c r="L26" s="97">
        <f>SUM(L27,L31,L33,L36)</f>
        <v>17730</v>
      </c>
      <c r="M26" s="93" t="s">
        <v>36</v>
      </c>
      <c r="N26" s="90" t="s">
        <v>36</v>
      </c>
      <c r="O26" s="90" t="s">
        <v>36</v>
      </c>
      <c r="P26" s="94"/>
      <c r="Q26" s="26"/>
      <c r="R26" s="370"/>
      <c r="S26" s="370"/>
    </row>
    <row r="27" spans="1:19" s="33" customFormat="1" ht="24" hidden="1" x14ac:dyDescent="0.25">
      <c r="A27" s="98">
        <v>21350</v>
      </c>
      <c r="B27" s="83" t="s">
        <v>39</v>
      </c>
      <c r="C27" s="84">
        <f t="shared" ref="C27:C40" si="11">SUM(L27)</f>
        <v>0</v>
      </c>
      <c r="D27" s="91" t="s">
        <v>36</v>
      </c>
      <c r="E27" s="89" t="s">
        <v>36</v>
      </c>
      <c r="F27" s="92" t="s">
        <v>36</v>
      </c>
      <c r="G27" s="88" t="s">
        <v>36</v>
      </c>
      <c r="H27" s="89" t="s">
        <v>36</v>
      </c>
      <c r="I27" s="90" t="s">
        <v>36</v>
      </c>
      <c r="J27" s="95">
        <f t="shared" ref="J27:K27" si="12">SUM(J28:J30)</f>
        <v>0</v>
      </c>
      <c r="K27" s="96">
        <f t="shared" si="12"/>
        <v>0</v>
      </c>
      <c r="L27" s="97">
        <f>SUM(L28:L30)</f>
        <v>0</v>
      </c>
      <c r="M27" s="93" t="s">
        <v>36</v>
      </c>
      <c r="N27" s="90" t="s">
        <v>36</v>
      </c>
      <c r="O27" s="90" t="s">
        <v>36</v>
      </c>
      <c r="P27" s="94"/>
      <c r="Q27" s="26"/>
      <c r="R27" s="370"/>
      <c r="S27" s="370"/>
    </row>
    <row r="28" spans="1:19" hidden="1" x14ac:dyDescent="0.25">
      <c r="A28" s="52">
        <v>21351</v>
      </c>
      <c r="B28" s="99" t="s">
        <v>40</v>
      </c>
      <c r="C28" s="100">
        <f t="shared" si="11"/>
        <v>0</v>
      </c>
      <c r="D28" s="101" t="s">
        <v>36</v>
      </c>
      <c r="E28" s="102" t="s">
        <v>36</v>
      </c>
      <c r="F28" s="103" t="s">
        <v>36</v>
      </c>
      <c r="G28" s="104" t="s">
        <v>36</v>
      </c>
      <c r="H28" s="102" t="s">
        <v>36</v>
      </c>
      <c r="I28" s="105" t="s">
        <v>36</v>
      </c>
      <c r="J28" s="106"/>
      <c r="K28" s="107"/>
      <c r="L28" s="108">
        <f t="shared" ref="L28:L30" si="13">J28+K28</f>
        <v>0</v>
      </c>
      <c r="M28" s="109" t="s">
        <v>36</v>
      </c>
      <c r="N28" s="105" t="s">
        <v>36</v>
      </c>
      <c r="O28" s="105" t="s">
        <v>36</v>
      </c>
      <c r="P28" s="110"/>
      <c r="Q28" s="2"/>
      <c r="R28" s="370"/>
      <c r="S28" s="370"/>
    </row>
    <row r="29" spans="1:19" hidden="1" x14ac:dyDescent="0.25">
      <c r="A29" s="61">
        <v>21352</v>
      </c>
      <c r="B29" s="111" t="s">
        <v>41</v>
      </c>
      <c r="C29" s="112">
        <f t="shared" si="11"/>
        <v>0</v>
      </c>
      <c r="D29" s="113" t="s">
        <v>36</v>
      </c>
      <c r="E29" s="114" t="s">
        <v>36</v>
      </c>
      <c r="F29" s="115" t="s">
        <v>36</v>
      </c>
      <c r="G29" s="116" t="s">
        <v>36</v>
      </c>
      <c r="H29" s="114" t="s">
        <v>36</v>
      </c>
      <c r="I29" s="117" t="s">
        <v>36</v>
      </c>
      <c r="J29" s="118"/>
      <c r="K29" s="119"/>
      <c r="L29" s="120">
        <f t="shared" si="13"/>
        <v>0</v>
      </c>
      <c r="M29" s="121" t="s">
        <v>36</v>
      </c>
      <c r="N29" s="117" t="s">
        <v>36</v>
      </c>
      <c r="O29" s="117" t="s">
        <v>36</v>
      </c>
      <c r="P29" s="122"/>
      <c r="Q29" s="2"/>
      <c r="R29" s="370"/>
      <c r="S29" s="370"/>
    </row>
    <row r="30" spans="1:19" ht="24" hidden="1" x14ac:dyDescent="0.25">
      <c r="A30" s="61">
        <v>21359</v>
      </c>
      <c r="B30" s="111" t="s">
        <v>42</v>
      </c>
      <c r="C30" s="112">
        <f t="shared" si="11"/>
        <v>0</v>
      </c>
      <c r="D30" s="113" t="s">
        <v>36</v>
      </c>
      <c r="E30" s="114" t="s">
        <v>36</v>
      </c>
      <c r="F30" s="115" t="s">
        <v>36</v>
      </c>
      <c r="G30" s="116" t="s">
        <v>36</v>
      </c>
      <c r="H30" s="114" t="s">
        <v>36</v>
      </c>
      <c r="I30" s="117" t="s">
        <v>36</v>
      </c>
      <c r="J30" s="118"/>
      <c r="K30" s="119"/>
      <c r="L30" s="120">
        <f t="shared" si="13"/>
        <v>0</v>
      </c>
      <c r="M30" s="121" t="s">
        <v>36</v>
      </c>
      <c r="N30" s="117" t="s">
        <v>36</v>
      </c>
      <c r="O30" s="117" t="s">
        <v>36</v>
      </c>
      <c r="P30" s="122"/>
      <c r="Q30" s="2"/>
      <c r="R30" s="370"/>
      <c r="S30" s="370"/>
    </row>
    <row r="31" spans="1:19" s="33" customFormat="1" ht="36" hidden="1" x14ac:dyDescent="0.25">
      <c r="A31" s="98">
        <v>21370</v>
      </c>
      <c r="B31" s="83" t="s">
        <v>43</v>
      </c>
      <c r="C31" s="84">
        <f t="shared" si="11"/>
        <v>0</v>
      </c>
      <c r="D31" s="91" t="s">
        <v>36</v>
      </c>
      <c r="E31" s="89" t="s">
        <v>36</v>
      </c>
      <c r="F31" s="92" t="s">
        <v>36</v>
      </c>
      <c r="G31" s="88" t="s">
        <v>36</v>
      </c>
      <c r="H31" s="89" t="s">
        <v>36</v>
      </c>
      <c r="I31" s="90" t="s">
        <v>36</v>
      </c>
      <c r="J31" s="95">
        <f t="shared" ref="J31:K31" si="14">SUM(J32)</f>
        <v>0</v>
      </c>
      <c r="K31" s="96">
        <f t="shared" si="14"/>
        <v>0</v>
      </c>
      <c r="L31" s="97">
        <f>SUM(L32)</f>
        <v>0</v>
      </c>
      <c r="M31" s="93" t="s">
        <v>36</v>
      </c>
      <c r="N31" s="90" t="s">
        <v>36</v>
      </c>
      <c r="O31" s="90" t="s">
        <v>36</v>
      </c>
      <c r="P31" s="94"/>
      <c r="Q31" s="26"/>
      <c r="R31" s="370"/>
      <c r="S31" s="370"/>
    </row>
    <row r="32" spans="1:19" ht="36" hidden="1" x14ac:dyDescent="0.25">
      <c r="A32" s="123">
        <v>21379</v>
      </c>
      <c r="B32" s="124" t="s">
        <v>44</v>
      </c>
      <c r="C32" s="125">
        <f t="shared" si="11"/>
        <v>0</v>
      </c>
      <c r="D32" s="126" t="s">
        <v>36</v>
      </c>
      <c r="E32" s="127" t="s">
        <v>36</v>
      </c>
      <c r="F32" s="128" t="s">
        <v>36</v>
      </c>
      <c r="G32" s="129" t="s">
        <v>36</v>
      </c>
      <c r="H32" s="127" t="s">
        <v>36</v>
      </c>
      <c r="I32" s="130" t="s">
        <v>36</v>
      </c>
      <c r="J32" s="131"/>
      <c r="K32" s="132"/>
      <c r="L32" s="133">
        <f>J32+K32</f>
        <v>0</v>
      </c>
      <c r="M32" s="134" t="s">
        <v>36</v>
      </c>
      <c r="N32" s="130" t="s">
        <v>36</v>
      </c>
      <c r="O32" s="130" t="s">
        <v>36</v>
      </c>
      <c r="P32" s="135"/>
      <c r="Q32" s="2"/>
      <c r="R32" s="370"/>
      <c r="S32" s="370"/>
    </row>
    <row r="33" spans="1:19" s="33" customFormat="1" hidden="1" x14ac:dyDescent="0.25">
      <c r="A33" s="98">
        <v>21380</v>
      </c>
      <c r="B33" s="83" t="s">
        <v>45</v>
      </c>
      <c r="C33" s="84">
        <f t="shared" si="11"/>
        <v>0</v>
      </c>
      <c r="D33" s="91" t="s">
        <v>36</v>
      </c>
      <c r="E33" s="89" t="s">
        <v>36</v>
      </c>
      <c r="F33" s="92" t="s">
        <v>36</v>
      </c>
      <c r="G33" s="88" t="s">
        <v>36</v>
      </c>
      <c r="H33" s="89" t="s">
        <v>36</v>
      </c>
      <c r="I33" s="90" t="s">
        <v>36</v>
      </c>
      <c r="J33" s="95">
        <f t="shared" ref="J33:K33" si="15">SUM(J34:J35)</f>
        <v>0</v>
      </c>
      <c r="K33" s="96">
        <f t="shared" si="15"/>
        <v>0</v>
      </c>
      <c r="L33" s="97">
        <f>SUM(L34:L35)</f>
        <v>0</v>
      </c>
      <c r="M33" s="93" t="s">
        <v>36</v>
      </c>
      <c r="N33" s="90" t="s">
        <v>36</v>
      </c>
      <c r="O33" s="90" t="s">
        <v>36</v>
      </c>
      <c r="P33" s="94"/>
      <c r="Q33" s="26"/>
      <c r="R33" s="370"/>
      <c r="S33" s="370"/>
    </row>
    <row r="34" spans="1:19" hidden="1" x14ac:dyDescent="0.25">
      <c r="A34" s="53">
        <v>21381</v>
      </c>
      <c r="B34" s="99" t="s">
        <v>46</v>
      </c>
      <c r="C34" s="100">
        <f t="shared" si="11"/>
        <v>0</v>
      </c>
      <c r="D34" s="101" t="s">
        <v>36</v>
      </c>
      <c r="E34" s="102" t="s">
        <v>36</v>
      </c>
      <c r="F34" s="103" t="s">
        <v>36</v>
      </c>
      <c r="G34" s="104" t="s">
        <v>36</v>
      </c>
      <c r="H34" s="102" t="s">
        <v>36</v>
      </c>
      <c r="I34" s="105" t="s">
        <v>36</v>
      </c>
      <c r="J34" s="106"/>
      <c r="K34" s="107"/>
      <c r="L34" s="108">
        <f t="shared" ref="L34:L35" si="16">J34+K34</f>
        <v>0</v>
      </c>
      <c r="M34" s="109" t="s">
        <v>36</v>
      </c>
      <c r="N34" s="105" t="s">
        <v>36</v>
      </c>
      <c r="O34" s="105" t="s">
        <v>36</v>
      </c>
      <c r="P34" s="110"/>
      <c r="Q34" s="2"/>
      <c r="R34" s="370"/>
      <c r="S34" s="370"/>
    </row>
    <row r="35" spans="1:19" ht="24" hidden="1" x14ac:dyDescent="0.25">
      <c r="A35" s="62">
        <v>21383</v>
      </c>
      <c r="B35" s="111" t="s">
        <v>47</v>
      </c>
      <c r="C35" s="112">
        <f t="shared" si="11"/>
        <v>0</v>
      </c>
      <c r="D35" s="113" t="s">
        <v>36</v>
      </c>
      <c r="E35" s="114" t="s">
        <v>36</v>
      </c>
      <c r="F35" s="115" t="s">
        <v>36</v>
      </c>
      <c r="G35" s="116" t="s">
        <v>36</v>
      </c>
      <c r="H35" s="114" t="s">
        <v>36</v>
      </c>
      <c r="I35" s="117" t="s">
        <v>36</v>
      </c>
      <c r="J35" s="118"/>
      <c r="K35" s="119"/>
      <c r="L35" s="120">
        <f t="shared" si="16"/>
        <v>0</v>
      </c>
      <c r="M35" s="121" t="s">
        <v>36</v>
      </c>
      <c r="N35" s="117" t="s">
        <v>36</v>
      </c>
      <c r="O35" s="117" t="s">
        <v>36</v>
      </c>
      <c r="P35" s="122"/>
      <c r="Q35" s="2"/>
      <c r="R35" s="370"/>
      <c r="S35" s="370"/>
    </row>
    <row r="36" spans="1:19" s="33" customFormat="1" ht="24" x14ac:dyDescent="0.25">
      <c r="A36" s="98">
        <v>21390</v>
      </c>
      <c r="B36" s="83" t="s">
        <v>48</v>
      </c>
      <c r="C36" s="84">
        <f t="shared" si="11"/>
        <v>17730</v>
      </c>
      <c r="D36" s="91" t="s">
        <v>36</v>
      </c>
      <c r="E36" s="90" t="s">
        <v>36</v>
      </c>
      <c r="F36" s="375" t="s">
        <v>36</v>
      </c>
      <c r="G36" s="88" t="s">
        <v>36</v>
      </c>
      <c r="H36" s="90" t="s">
        <v>36</v>
      </c>
      <c r="I36" s="375" t="s">
        <v>36</v>
      </c>
      <c r="J36" s="95">
        <f t="shared" ref="J36:K36" si="17">SUM(J37:J40)</f>
        <v>17730</v>
      </c>
      <c r="K36" s="96">
        <f t="shared" si="17"/>
        <v>0</v>
      </c>
      <c r="L36" s="97">
        <f>SUM(L37:L40)</f>
        <v>17730</v>
      </c>
      <c r="M36" s="93" t="s">
        <v>36</v>
      </c>
      <c r="N36" s="90" t="s">
        <v>36</v>
      </c>
      <c r="O36" s="90" t="s">
        <v>36</v>
      </c>
      <c r="P36" s="94"/>
      <c r="Q36" s="26"/>
      <c r="R36" s="370"/>
      <c r="S36" s="370"/>
    </row>
    <row r="37" spans="1:19" ht="24" hidden="1" x14ac:dyDescent="0.25">
      <c r="A37" s="53">
        <v>21391</v>
      </c>
      <c r="B37" s="99" t="s">
        <v>49</v>
      </c>
      <c r="C37" s="100">
        <f t="shared" si="11"/>
        <v>0</v>
      </c>
      <c r="D37" s="101" t="s">
        <v>36</v>
      </c>
      <c r="E37" s="102" t="s">
        <v>36</v>
      </c>
      <c r="F37" s="103" t="s">
        <v>36</v>
      </c>
      <c r="G37" s="104" t="s">
        <v>36</v>
      </c>
      <c r="H37" s="102" t="s">
        <v>36</v>
      </c>
      <c r="I37" s="105" t="s">
        <v>36</v>
      </c>
      <c r="J37" s="106"/>
      <c r="K37" s="107"/>
      <c r="L37" s="108">
        <f t="shared" ref="L37:L40" si="18">J37+K37</f>
        <v>0</v>
      </c>
      <c r="M37" s="109" t="s">
        <v>36</v>
      </c>
      <c r="N37" s="105" t="s">
        <v>36</v>
      </c>
      <c r="O37" s="105" t="s">
        <v>36</v>
      </c>
      <c r="P37" s="110"/>
      <c r="Q37" s="2"/>
      <c r="R37" s="370"/>
      <c r="S37" s="370"/>
    </row>
    <row r="38" spans="1:19" x14ac:dyDescent="0.25">
      <c r="A38" s="62">
        <v>21393</v>
      </c>
      <c r="B38" s="111" t="s">
        <v>50</v>
      </c>
      <c r="C38" s="112">
        <f t="shared" si="11"/>
        <v>17730</v>
      </c>
      <c r="D38" s="113" t="s">
        <v>36</v>
      </c>
      <c r="E38" s="117" t="s">
        <v>36</v>
      </c>
      <c r="F38" s="376" t="s">
        <v>36</v>
      </c>
      <c r="G38" s="116" t="s">
        <v>36</v>
      </c>
      <c r="H38" s="117" t="s">
        <v>36</v>
      </c>
      <c r="I38" s="376" t="s">
        <v>36</v>
      </c>
      <c r="J38" s="64">
        <v>17730</v>
      </c>
      <c r="K38" s="65"/>
      <c r="L38" s="120">
        <f t="shared" si="18"/>
        <v>17730</v>
      </c>
      <c r="M38" s="121" t="s">
        <v>36</v>
      </c>
      <c r="N38" s="117" t="s">
        <v>36</v>
      </c>
      <c r="O38" s="117" t="s">
        <v>36</v>
      </c>
      <c r="P38" s="377"/>
      <c r="Q38" s="2"/>
      <c r="R38" s="370"/>
      <c r="S38" s="370"/>
    </row>
    <row r="39" spans="1:19" hidden="1" x14ac:dyDescent="0.25">
      <c r="A39" s="62">
        <v>21395</v>
      </c>
      <c r="B39" s="111" t="s">
        <v>51</v>
      </c>
      <c r="C39" s="112">
        <f t="shared" si="11"/>
        <v>0</v>
      </c>
      <c r="D39" s="113" t="s">
        <v>36</v>
      </c>
      <c r="E39" s="114" t="s">
        <v>36</v>
      </c>
      <c r="F39" s="115" t="s">
        <v>36</v>
      </c>
      <c r="G39" s="116" t="s">
        <v>36</v>
      </c>
      <c r="H39" s="114" t="s">
        <v>36</v>
      </c>
      <c r="I39" s="117" t="s">
        <v>36</v>
      </c>
      <c r="J39" s="118"/>
      <c r="K39" s="119"/>
      <c r="L39" s="120">
        <f t="shared" si="18"/>
        <v>0</v>
      </c>
      <c r="M39" s="121" t="s">
        <v>36</v>
      </c>
      <c r="N39" s="117" t="s">
        <v>36</v>
      </c>
      <c r="O39" s="117" t="s">
        <v>36</v>
      </c>
      <c r="P39" s="122"/>
      <c r="Q39" s="2"/>
      <c r="R39" s="370"/>
      <c r="S39" s="370"/>
    </row>
    <row r="40" spans="1:19" ht="24" hidden="1" x14ac:dyDescent="0.25">
      <c r="A40" s="62">
        <v>21399</v>
      </c>
      <c r="B40" s="111" t="s">
        <v>52</v>
      </c>
      <c r="C40" s="112">
        <f t="shared" si="11"/>
        <v>0</v>
      </c>
      <c r="D40" s="113" t="s">
        <v>36</v>
      </c>
      <c r="E40" s="114" t="s">
        <v>36</v>
      </c>
      <c r="F40" s="115" t="s">
        <v>36</v>
      </c>
      <c r="G40" s="116" t="s">
        <v>36</v>
      </c>
      <c r="H40" s="114" t="s">
        <v>36</v>
      </c>
      <c r="I40" s="117" t="s">
        <v>36</v>
      </c>
      <c r="J40" s="118"/>
      <c r="K40" s="119"/>
      <c r="L40" s="120">
        <f t="shared" si="18"/>
        <v>0</v>
      </c>
      <c r="M40" s="121" t="s">
        <v>36</v>
      </c>
      <c r="N40" s="117" t="s">
        <v>36</v>
      </c>
      <c r="O40" s="117" t="s">
        <v>36</v>
      </c>
      <c r="P40" s="122"/>
      <c r="Q40" s="2"/>
      <c r="R40" s="370"/>
      <c r="S40" s="370"/>
    </row>
    <row r="41" spans="1:19" s="33" customFormat="1" ht="36.75" hidden="1" customHeight="1" x14ac:dyDescent="0.25">
      <c r="A41" s="98">
        <v>21420</v>
      </c>
      <c r="B41" s="83" t="s">
        <v>53</v>
      </c>
      <c r="C41" s="136">
        <f>SUM(F41)</f>
        <v>0</v>
      </c>
      <c r="D41" s="137"/>
      <c r="E41" s="138"/>
      <c r="F41" s="87">
        <f>D41+E41</f>
        <v>0</v>
      </c>
      <c r="G41" s="88" t="s">
        <v>36</v>
      </c>
      <c r="H41" s="89" t="s">
        <v>36</v>
      </c>
      <c r="I41" s="90" t="s">
        <v>36</v>
      </c>
      <c r="J41" s="91" t="s">
        <v>36</v>
      </c>
      <c r="K41" s="89" t="s">
        <v>36</v>
      </c>
      <c r="L41" s="92" t="s">
        <v>36</v>
      </c>
      <c r="M41" s="93" t="s">
        <v>36</v>
      </c>
      <c r="N41" s="90" t="s">
        <v>36</v>
      </c>
      <c r="O41" s="90" t="s">
        <v>36</v>
      </c>
      <c r="P41" s="94"/>
      <c r="Q41" s="26"/>
      <c r="R41" s="370"/>
      <c r="S41" s="370"/>
    </row>
    <row r="42" spans="1:19" s="33" customFormat="1" ht="24" hidden="1" x14ac:dyDescent="0.25">
      <c r="A42" s="139">
        <v>21490</v>
      </c>
      <c r="B42" s="140" t="s">
        <v>54</v>
      </c>
      <c r="C42" s="136">
        <f>SUM(F42,I42,L42)</f>
        <v>0</v>
      </c>
      <c r="D42" s="141">
        <f t="shared" ref="D42:E42" si="19">D43</f>
        <v>0</v>
      </c>
      <c r="E42" s="142">
        <f t="shared" si="19"/>
        <v>0</v>
      </c>
      <c r="F42" s="143">
        <f>F43</f>
        <v>0</v>
      </c>
      <c r="G42" s="144">
        <f t="shared" ref="G42:K42" si="20">G43</f>
        <v>0</v>
      </c>
      <c r="H42" s="142">
        <f t="shared" si="20"/>
        <v>0</v>
      </c>
      <c r="I42" s="145">
        <f t="shared" si="20"/>
        <v>0</v>
      </c>
      <c r="J42" s="141">
        <f t="shared" si="20"/>
        <v>0</v>
      </c>
      <c r="K42" s="142">
        <f t="shared" si="20"/>
        <v>0</v>
      </c>
      <c r="L42" s="143">
        <f>L43</f>
        <v>0</v>
      </c>
      <c r="M42" s="93" t="s">
        <v>36</v>
      </c>
      <c r="N42" s="90" t="s">
        <v>36</v>
      </c>
      <c r="O42" s="90" t="s">
        <v>36</v>
      </c>
      <c r="P42" s="94"/>
      <c r="Q42" s="26"/>
      <c r="R42" s="370"/>
      <c r="S42" s="370"/>
    </row>
    <row r="43" spans="1:19" s="33" customFormat="1" ht="24" hidden="1" x14ac:dyDescent="0.25">
      <c r="A43" s="62">
        <v>21499</v>
      </c>
      <c r="B43" s="111" t="s">
        <v>55</v>
      </c>
      <c r="C43" s="146">
        <f>SUM(F43,I43,L43)</f>
        <v>0</v>
      </c>
      <c r="D43" s="147"/>
      <c r="E43" s="148"/>
      <c r="F43" s="108">
        <f>D43+E43</f>
        <v>0</v>
      </c>
      <c r="G43" s="149"/>
      <c r="H43" s="150"/>
      <c r="I43" s="151">
        <f>G43+H43</f>
        <v>0</v>
      </c>
      <c r="J43" s="152"/>
      <c r="K43" s="150"/>
      <c r="L43" s="108">
        <f>J43+K43</f>
        <v>0</v>
      </c>
      <c r="M43" s="134" t="s">
        <v>36</v>
      </c>
      <c r="N43" s="130" t="s">
        <v>36</v>
      </c>
      <c r="O43" s="130" t="s">
        <v>36</v>
      </c>
      <c r="P43" s="135"/>
      <c r="Q43" s="26"/>
      <c r="R43" s="370"/>
      <c r="S43" s="370"/>
    </row>
    <row r="44" spans="1:19" ht="24" hidden="1" x14ac:dyDescent="0.25">
      <c r="A44" s="153">
        <v>23000</v>
      </c>
      <c r="B44" s="154" t="s">
        <v>56</v>
      </c>
      <c r="C44" s="136">
        <f>SUM(O44)</f>
        <v>0</v>
      </c>
      <c r="D44" s="155" t="s">
        <v>36</v>
      </c>
      <c r="E44" s="156" t="s">
        <v>36</v>
      </c>
      <c r="F44" s="157" t="s">
        <v>36</v>
      </c>
      <c r="G44" s="158" t="s">
        <v>36</v>
      </c>
      <c r="H44" s="156" t="s">
        <v>36</v>
      </c>
      <c r="I44" s="159" t="s">
        <v>36</v>
      </c>
      <c r="J44" s="155" t="s">
        <v>36</v>
      </c>
      <c r="K44" s="156" t="s">
        <v>36</v>
      </c>
      <c r="L44" s="157" t="s">
        <v>36</v>
      </c>
      <c r="M44" s="160">
        <f t="shared" ref="M44:N44" si="21">SUM(M45:M46)</f>
        <v>0</v>
      </c>
      <c r="N44" s="161">
        <f t="shared" si="21"/>
        <v>0</v>
      </c>
      <c r="O44" s="161">
        <f>SUM(O45:O46)</f>
        <v>0</v>
      </c>
      <c r="P44" s="162"/>
      <c r="Q44" s="2"/>
      <c r="R44" s="370"/>
      <c r="S44" s="370"/>
    </row>
    <row r="45" spans="1:19" ht="24" hidden="1" x14ac:dyDescent="0.25">
      <c r="A45" s="163">
        <v>23410</v>
      </c>
      <c r="B45" s="164" t="s">
        <v>57</v>
      </c>
      <c r="C45" s="165">
        <f t="shared" ref="C45:C46" si="22">SUM(O45)</f>
        <v>0</v>
      </c>
      <c r="D45" s="166" t="s">
        <v>36</v>
      </c>
      <c r="E45" s="167" t="s">
        <v>36</v>
      </c>
      <c r="F45" s="168" t="s">
        <v>36</v>
      </c>
      <c r="G45" s="169" t="s">
        <v>36</v>
      </c>
      <c r="H45" s="167" t="s">
        <v>36</v>
      </c>
      <c r="I45" s="170" t="s">
        <v>36</v>
      </c>
      <c r="J45" s="166" t="s">
        <v>36</v>
      </c>
      <c r="K45" s="167" t="s">
        <v>36</v>
      </c>
      <c r="L45" s="168" t="s">
        <v>36</v>
      </c>
      <c r="M45" s="171"/>
      <c r="N45" s="172"/>
      <c r="O45" s="173">
        <f t="shared" ref="O45:O46" si="23">M45+N45</f>
        <v>0</v>
      </c>
      <c r="P45" s="174"/>
      <c r="Q45" s="2"/>
      <c r="R45" s="370"/>
      <c r="S45" s="370"/>
    </row>
    <row r="46" spans="1:19" ht="24" hidden="1" x14ac:dyDescent="0.25">
      <c r="A46" s="163">
        <v>23510</v>
      </c>
      <c r="B46" s="164" t="s">
        <v>58</v>
      </c>
      <c r="C46" s="165">
        <f t="shared" si="22"/>
        <v>0</v>
      </c>
      <c r="D46" s="166" t="s">
        <v>36</v>
      </c>
      <c r="E46" s="167" t="s">
        <v>36</v>
      </c>
      <c r="F46" s="168" t="s">
        <v>36</v>
      </c>
      <c r="G46" s="169" t="s">
        <v>36</v>
      </c>
      <c r="H46" s="167" t="s">
        <v>36</v>
      </c>
      <c r="I46" s="170" t="s">
        <v>36</v>
      </c>
      <c r="J46" s="166" t="s">
        <v>36</v>
      </c>
      <c r="K46" s="167" t="s">
        <v>36</v>
      </c>
      <c r="L46" s="168" t="s">
        <v>36</v>
      </c>
      <c r="M46" s="171"/>
      <c r="N46" s="172"/>
      <c r="O46" s="173">
        <f t="shared" si="23"/>
        <v>0</v>
      </c>
      <c r="P46" s="174"/>
      <c r="Q46" s="2"/>
      <c r="R46" s="370"/>
      <c r="S46" s="370"/>
    </row>
    <row r="47" spans="1:19" x14ac:dyDescent="0.25">
      <c r="A47" s="175"/>
      <c r="B47" s="164"/>
      <c r="C47" s="176"/>
      <c r="D47" s="177"/>
      <c r="E47" s="358"/>
      <c r="F47" s="359"/>
      <c r="G47" s="169"/>
      <c r="H47" s="170"/>
      <c r="I47" s="359"/>
      <c r="J47" s="166"/>
      <c r="K47" s="167"/>
      <c r="L47" s="179"/>
      <c r="M47" s="180"/>
      <c r="N47" s="181"/>
      <c r="O47" s="173"/>
      <c r="P47" s="174"/>
      <c r="Q47" s="2"/>
      <c r="R47" s="370"/>
      <c r="S47" s="370"/>
    </row>
    <row r="48" spans="1:19" s="33" customFormat="1" x14ac:dyDescent="0.25">
      <c r="A48" s="182"/>
      <c r="B48" s="183" t="s">
        <v>59</v>
      </c>
      <c r="C48" s="184"/>
      <c r="D48" s="185"/>
      <c r="E48" s="360"/>
      <c r="F48" s="361"/>
      <c r="G48" s="188"/>
      <c r="H48" s="190"/>
      <c r="I48" s="361"/>
      <c r="J48" s="191"/>
      <c r="K48" s="189"/>
      <c r="L48" s="187"/>
      <c r="M48" s="188"/>
      <c r="N48" s="189"/>
      <c r="O48" s="190"/>
      <c r="P48" s="192"/>
      <c r="Q48" s="26"/>
      <c r="R48" s="370"/>
      <c r="S48" s="370"/>
    </row>
    <row r="49" spans="1:19" s="33" customFormat="1" ht="12.75" thickBot="1" x14ac:dyDescent="0.3">
      <c r="A49" s="193"/>
      <c r="B49" s="34" t="s">
        <v>60</v>
      </c>
      <c r="C49" s="194">
        <f t="shared" ref="C49:C112" si="24">SUM(F49,I49,L49,O49)</f>
        <v>467317</v>
      </c>
      <c r="D49" s="195">
        <f t="shared" ref="D49:E49" si="25">SUM(D50,D281)</f>
        <v>444025</v>
      </c>
      <c r="E49" s="199">
        <f t="shared" si="25"/>
        <v>0</v>
      </c>
      <c r="F49" s="362">
        <f>SUM(F50,F281)</f>
        <v>444025</v>
      </c>
      <c r="G49" s="198">
        <f t="shared" ref="G49:O49" si="26">SUM(G50,G281)</f>
        <v>0</v>
      </c>
      <c r="H49" s="199">
        <f t="shared" si="26"/>
        <v>0</v>
      </c>
      <c r="I49" s="362">
        <f t="shared" si="26"/>
        <v>0</v>
      </c>
      <c r="J49" s="195">
        <f t="shared" si="26"/>
        <v>23292</v>
      </c>
      <c r="K49" s="196">
        <f t="shared" si="26"/>
        <v>0</v>
      </c>
      <c r="L49" s="197">
        <f t="shared" si="26"/>
        <v>23292</v>
      </c>
      <c r="M49" s="198">
        <f t="shared" si="26"/>
        <v>0</v>
      </c>
      <c r="N49" s="196">
        <f t="shared" si="26"/>
        <v>0</v>
      </c>
      <c r="O49" s="199">
        <f t="shared" si="26"/>
        <v>0</v>
      </c>
      <c r="P49" s="200"/>
      <c r="Q49" s="26"/>
      <c r="R49" s="370"/>
      <c r="S49" s="370"/>
    </row>
    <row r="50" spans="1:19" s="33" customFormat="1" ht="36.75" thickTop="1" x14ac:dyDescent="0.25">
      <c r="A50" s="201"/>
      <c r="B50" s="202" t="s">
        <v>61</v>
      </c>
      <c r="C50" s="203">
        <f t="shared" si="24"/>
        <v>467317</v>
      </c>
      <c r="D50" s="204">
        <f t="shared" ref="D50:E50" si="27">SUM(D51,D193)</f>
        <v>444025</v>
      </c>
      <c r="E50" s="208">
        <f t="shared" si="27"/>
        <v>0</v>
      </c>
      <c r="F50" s="363">
        <f>SUM(F51,F193)</f>
        <v>444025</v>
      </c>
      <c r="G50" s="207">
        <f t="shared" ref="G50:O50" si="28">SUM(G51,G193)</f>
        <v>0</v>
      </c>
      <c r="H50" s="208">
        <f t="shared" si="28"/>
        <v>0</v>
      </c>
      <c r="I50" s="363">
        <f t="shared" si="28"/>
        <v>0</v>
      </c>
      <c r="J50" s="204">
        <f t="shared" si="28"/>
        <v>23292</v>
      </c>
      <c r="K50" s="205">
        <f t="shared" si="28"/>
        <v>0</v>
      </c>
      <c r="L50" s="206">
        <f t="shared" si="28"/>
        <v>23292</v>
      </c>
      <c r="M50" s="207">
        <f t="shared" si="28"/>
        <v>0</v>
      </c>
      <c r="N50" s="205">
        <f t="shared" si="28"/>
        <v>0</v>
      </c>
      <c r="O50" s="208">
        <f t="shared" si="28"/>
        <v>0</v>
      </c>
      <c r="P50" s="209"/>
      <c r="Q50" s="26"/>
      <c r="R50" s="370"/>
      <c r="S50" s="370"/>
    </row>
    <row r="51" spans="1:19" s="33" customFormat="1" ht="24" x14ac:dyDescent="0.25">
      <c r="A51" s="210"/>
      <c r="B51" s="24" t="s">
        <v>62</v>
      </c>
      <c r="C51" s="211">
        <f t="shared" si="24"/>
        <v>465517</v>
      </c>
      <c r="D51" s="212">
        <f t="shared" ref="D51:E51" si="29">SUM(D52,D74,D172,D186)</f>
        <v>442225</v>
      </c>
      <c r="E51" s="216">
        <f t="shared" si="29"/>
        <v>0</v>
      </c>
      <c r="F51" s="364">
        <f>SUM(F52,F74,F172,F186)</f>
        <v>442225</v>
      </c>
      <c r="G51" s="215">
        <f t="shared" ref="G51:O51" si="30">SUM(G52,G74,G172,G186)</f>
        <v>0</v>
      </c>
      <c r="H51" s="216">
        <f t="shared" si="30"/>
        <v>0</v>
      </c>
      <c r="I51" s="364">
        <f t="shared" si="30"/>
        <v>0</v>
      </c>
      <c r="J51" s="212">
        <f t="shared" si="30"/>
        <v>23292</v>
      </c>
      <c r="K51" s="213">
        <f t="shared" si="30"/>
        <v>0</v>
      </c>
      <c r="L51" s="214">
        <f t="shared" si="30"/>
        <v>23292</v>
      </c>
      <c r="M51" s="215">
        <f t="shared" si="30"/>
        <v>0</v>
      </c>
      <c r="N51" s="213">
        <f t="shared" si="30"/>
        <v>0</v>
      </c>
      <c r="O51" s="216">
        <f t="shared" si="30"/>
        <v>0</v>
      </c>
      <c r="P51" s="217"/>
      <c r="Q51" s="26"/>
      <c r="R51" s="370"/>
      <c r="S51" s="370"/>
    </row>
    <row r="52" spans="1:19" s="33" customFormat="1" x14ac:dyDescent="0.25">
      <c r="A52" s="218">
        <v>1000</v>
      </c>
      <c r="B52" s="218" t="s">
        <v>63</v>
      </c>
      <c r="C52" s="219">
        <f t="shared" si="24"/>
        <v>85681</v>
      </c>
      <c r="D52" s="220">
        <f t="shared" ref="D52:E52" si="31">SUM(D53,D66)</f>
        <v>75888</v>
      </c>
      <c r="E52" s="224">
        <f t="shared" si="31"/>
        <v>-579</v>
      </c>
      <c r="F52" s="365">
        <f>SUM(F53,F66)</f>
        <v>75309</v>
      </c>
      <c r="G52" s="223">
        <f t="shared" ref="G52:O52" si="32">SUM(G53,G66)</f>
        <v>0</v>
      </c>
      <c r="H52" s="224">
        <f t="shared" si="32"/>
        <v>0</v>
      </c>
      <c r="I52" s="365">
        <f t="shared" si="32"/>
        <v>0</v>
      </c>
      <c r="J52" s="220">
        <f t="shared" si="32"/>
        <v>10372</v>
      </c>
      <c r="K52" s="221">
        <f t="shared" si="32"/>
        <v>0</v>
      </c>
      <c r="L52" s="222">
        <f t="shared" si="32"/>
        <v>10372</v>
      </c>
      <c r="M52" s="223">
        <f t="shared" si="32"/>
        <v>0</v>
      </c>
      <c r="N52" s="221">
        <f t="shared" si="32"/>
        <v>0</v>
      </c>
      <c r="O52" s="224">
        <f t="shared" si="32"/>
        <v>0</v>
      </c>
      <c r="P52" s="225"/>
      <c r="Q52" s="26"/>
      <c r="R52" s="370"/>
      <c r="S52" s="370"/>
    </row>
    <row r="53" spans="1:19" x14ac:dyDescent="0.25">
      <c r="A53" s="83">
        <v>1100</v>
      </c>
      <c r="B53" s="226" t="s">
        <v>64</v>
      </c>
      <c r="C53" s="84">
        <f t="shared" si="24"/>
        <v>85681</v>
      </c>
      <c r="D53" s="95">
        <f t="shared" ref="D53:E53" si="33">SUM(D54,D57,D65)</f>
        <v>75888</v>
      </c>
      <c r="E53" s="228">
        <f t="shared" si="33"/>
        <v>-579</v>
      </c>
      <c r="F53" s="366">
        <f>SUM(F54,F57,F65)</f>
        <v>75309</v>
      </c>
      <c r="G53" s="227">
        <f t="shared" ref="G53:N53" si="34">SUM(G54,G57,G65)</f>
        <v>0</v>
      </c>
      <c r="H53" s="228">
        <f t="shared" si="34"/>
        <v>0</v>
      </c>
      <c r="I53" s="366">
        <f t="shared" si="34"/>
        <v>0</v>
      </c>
      <c r="J53" s="95">
        <f t="shared" si="34"/>
        <v>10372</v>
      </c>
      <c r="K53" s="96">
        <f t="shared" si="34"/>
        <v>0</v>
      </c>
      <c r="L53" s="97">
        <f t="shared" si="34"/>
        <v>10372</v>
      </c>
      <c r="M53" s="227">
        <f t="shared" si="34"/>
        <v>0</v>
      </c>
      <c r="N53" s="96">
        <f t="shared" si="34"/>
        <v>0</v>
      </c>
      <c r="O53" s="228">
        <f>SUM(O54,O57,O65)</f>
        <v>0</v>
      </c>
      <c r="P53" s="229"/>
      <c r="Q53" s="2"/>
      <c r="R53" s="370"/>
      <c r="S53" s="370"/>
    </row>
    <row r="54" spans="1:19" hidden="1" x14ac:dyDescent="0.25">
      <c r="A54" s="230">
        <v>1110</v>
      </c>
      <c r="B54" s="164" t="s">
        <v>65</v>
      </c>
      <c r="C54" s="176">
        <f>SUM(F54,I54,L54,O54)</f>
        <v>0</v>
      </c>
      <c r="D54" s="231">
        <f>SUM(D55:D56)</f>
        <v>0</v>
      </c>
      <c r="E54" s="232">
        <f>SUM(E55:E56)</f>
        <v>0</v>
      </c>
      <c r="F54" s="233">
        <f>SUM(F55:F56)</f>
        <v>0</v>
      </c>
      <c r="G54" s="234">
        <f t="shared" ref="G54:H54" si="35">SUM(G55:G56)</f>
        <v>0</v>
      </c>
      <c r="H54" s="232">
        <f t="shared" si="35"/>
        <v>0</v>
      </c>
      <c r="I54" s="235">
        <f>SUM(I55:I56)</f>
        <v>0</v>
      </c>
      <c r="J54" s="231">
        <f t="shared" ref="J54:K54" si="36">SUM(J55:J56)</f>
        <v>0</v>
      </c>
      <c r="K54" s="232">
        <f t="shared" si="36"/>
        <v>0</v>
      </c>
      <c r="L54" s="233">
        <f>SUM(L55:L56)</f>
        <v>0</v>
      </c>
      <c r="M54" s="234">
        <f t="shared" ref="M54:N54" si="37">SUM(M55:M56)</f>
        <v>0</v>
      </c>
      <c r="N54" s="232">
        <f t="shared" si="37"/>
        <v>0</v>
      </c>
      <c r="O54" s="235">
        <f>SUM(O55:O56)</f>
        <v>0</v>
      </c>
      <c r="P54" s="236"/>
      <c r="Q54" s="2"/>
      <c r="R54" s="370"/>
      <c r="S54" s="370"/>
    </row>
    <row r="55" spans="1:19" hidden="1" x14ac:dyDescent="0.25">
      <c r="A55" s="53">
        <v>1111</v>
      </c>
      <c r="B55" s="99" t="s">
        <v>66</v>
      </c>
      <c r="C55" s="100">
        <f t="shared" si="24"/>
        <v>0</v>
      </c>
      <c r="D55" s="152"/>
      <c r="E55" s="150"/>
      <c r="F55" s="108">
        <f>D55+E55</f>
        <v>0</v>
      </c>
      <c r="G55" s="149"/>
      <c r="H55" s="150"/>
      <c r="I55" s="151">
        <f>G55+H55</f>
        <v>0</v>
      </c>
      <c r="J55" s="152"/>
      <c r="K55" s="150"/>
      <c r="L55" s="108">
        <f>J55+K55</f>
        <v>0</v>
      </c>
      <c r="M55" s="149"/>
      <c r="N55" s="150"/>
      <c r="O55" s="151">
        <f>M55+N55</f>
        <v>0</v>
      </c>
      <c r="P55" s="237"/>
      <c r="Q55" s="2"/>
      <c r="R55" s="370"/>
      <c r="S55" s="370"/>
    </row>
    <row r="56" spans="1:19" ht="24" hidden="1" customHeight="1" x14ac:dyDescent="0.25">
      <c r="A56" s="62">
        <v>1119</v>
      </c>
      <c r="B56" s="111" t="s">
        <v>67</v>
      </c>
      <c r="C56" s="112">
        <f t="shared" si="24"/>
        <v>0</v>
      </c>
      <c r="D56" s="238"/>
      <c r="E56" s="239"/>
      <c r="F56" s="120">
        <f>D56+E56</f>
        <v>0</v>
      </c>
      <c r="G56" s="240"/>
      <c r="H56" s="239"/>
      <c r="I56" s="241">
        <f>G56+H56</f>
        <v>0</v>
      </c>
      <c r="J56" s="238"/>
      <c r="K56" s="239"/>
      <c r="L56" s="120">
        <f>J56+K56</f>
        <v>0</v>
      </c>
      <c r="M56" s="240"/>
      <c r="N56" s="239"/>
      <c r="O56" s="241">
        <f>M56+N56</f>
        <v>0</v>
      </c>
      <c r="P56" s="242"/>
      <c r="Q56" s="2"/>
      <c r="R56" s="370"/>
      <c r="S56" s="370"/>
    </row>
    <row r="57" spans="1:19" ht="23.25" hidden="1" customHeight="1" x14ac:dyDescent="0.25">
      <c r="A57" s="243">
        <v>1140</v>
      </c>
      <c r="B57" s="111" t="s">
        <v>68</v>
      </c>
      <c r="C57" s="112">
        <f t="shared" si="24"/>
        <v>0</v>
      </c>
      <c r="D57" s="244">
        <f t="shared" ref="D57:E57" si="38">SUM(D58:D64)</f>
        <v>0</v>
      </c>
      <c r="E57" s="245">
        <f t="shared" si="38"/>
        <v>0</v>
      </c>
      <c r="F57" s="120">
        <f>SUM(F58:F64)</f>
        <v>0</v>
      </c>
      <c r="G57" s="246">
        <f t="shared" ref="G57:N57" si="39">SUM(G58:G64)</f>
        <v>0</v>
      </c>
      <c r="H57" s="245">
        <f t="shared" si="39"/>
        <v>0</v>
      </c>
      <c r="I57" s="241">
        <f t="shared" si="39"/>
        <v>0</v>
      </c>
      <c r="J57" s="244">
        <f t="shared" si="39"/>
        <v>0</v>
      </c>
      <c r="K57" s="245">
        <f t="shared" si="39"/>
        <v>0</v>
      </c>
      <c r="L57" s="120">
        <f t="shared" si="39"/>
        <v>0</v>
      </c>
      <c r="M57" s="246">
        <f t="shared" si="39"/>
        <v>0</v>
      </c>
      <c r="N57" s="245">
        <f t="shared" si="39"/>
        <v>0</v>
      </c>
      <c r="O57" s="241">
        <f>SUM(O58:O64)</f>
        <v>0</v>
      </c>
      <c r="P57" s="242"/>
      <c r="Q57" s="2"/>
      <c r="R57" s="370"/>
      <c r="S57" s="370"/>
    </row>
    <row r="58" spans="1:19" hidden="1" x14ac:dyDescent="0.25">
      <c r="A58" s="62">
        <v>1141</v>
      </c>
      <c r="B58" s="111" t="s">
        <v>69</v>
      </c>
      <c r="C58" s="112">
        <f t="shared" si="24"/>
        <v>0</v>
      </c>
      <c r="D58" s="238"/>
      <c r="E58" s="239"/>
      <c r="F58" s="120">
        <f t="shared" ref="F58:F65" si="40">D58+E58</f>
        <v>0</v>
      </c>
      <c r="G58" s="240"/>
      <c r="H58" s="239"/>
      <c r="I58" s="241">
        <f t="shared" ref="I58:I65" si="41">G58+H58</f>
        <v>0</v>
      </c>
      <c r="J58" s="238"/>
      <c r="K58" s="239"/>
      <c r="L58" s="120">
        <f t="shared" ref="L58:L65" si="42">J58+K58</f>
        <v>0</v>
      </c>
      <c r="M58" s="240"/>
      <c r="N58" s="239"/>
      <c r="O58" s="241">
        <f t="shared" ref="O58:O65" si="43">M58+N58</f>
        <v>0</v>
      </c>
      <c r="P58" s="242"/>
      <c r="Q58" s="2"/>
      <c r="R58" s="370"/>
      <c r="S58" s="370"/>
    </row>
    <row r="59" spans="1:19" ht="24.75" hidden="1" customHeight="1" x14ac:dyDescent="0.25">
      <c r="A59" s="62">
        <v>1142</v>
      </c>
      <c r="B59" s="111" t="s">
        <v>70</v>
      </c>
      <c r="C59" s="112">
        <f t="shared" si="24"/>
        <v>0</v>
      </c>
      <c r="D59" s="238"/>
      <c r="E59" s="239"/>
      <c r="F59" s="120">
        <f t="shared" si="40"/>
        <v>0</v>
      </c>
      <c r="G59" s="240"/>
      <c r="H59" s="239"/>
      <c r="I59" s="241">
        <f t="shared" si="41"/>
        <v>0</v>
      </c>
      <c r="J59" s="238"/>
      <c r="K59" s="239"/>
      <c r="L59" s="120">
        <f t="shared" si="42"/>
        <v>0</v>
      </c>
      <c r="M59" s="240"/>
      <c r="N59" s="239"/>
      <c r="O59" s="241">
        <f t="shared" si="43"/>
        <v>0</v>
      </c>
      <c r="P59" s="242"/>
      <c r="Q59" s="2"/>
      <c r="R59" s="370"/>
      <c r="S59" s="370"/>
    </row>
    <row r="60" spans="1:19" ht="24" hidden="1" x14ac:dyDescent="0.25">
      <c r="A60" s="62">
        <v>1145</v>
      </c>
      <c r="B60" s="111" t="s">
        <v>71</v>
      </c>
      <c r="C60" s="112">
        <f t="shared" si="24"/>
        <v>0</v>
      </c>
      <c r="D60" s="238"/>
      <c r="E60" s="239"/>
      <c r="F60" s="120">
        <f t="shared" si="40"/>
        <v>0</v>
      </c>
      <c r="G60" s="240"/>
      <c r="H60" s="239"/>
      <c r="I60" s="241">
        <f t="shared" si="41"/>
        <v>0</v>
      </c>
      <c r="J60" s="238"/>
      <c r="K60" s="239"/>
      <c r="L60" s="120">
        <f t="shared" si="42"/>
        <v>0</v>
      </c>
      <c r="M60" s="240"/>
      <c r="N60" s="239"/>
      <c r="O60" s="241">
        <f t="shared" si="43"/>
        <v>0</v>
      </c>
      <c r="P60" s="242"/>
      <c r="Q60" s="2"/>
      <c r="R60" s="370"/>
      <c r="S60" s="370"/>
    </row>
    <row r="61" spans="1:19" ht="27.75" hidden="1" customHeight="1" x14ac:dyDescent="0.25">
      <c r="A61" s="62">
        <v>1146</v>
      </c>
      <c r="B61" s="111" t="s">
        <v>72</v>
      </c>
      <c r="C61" s="112">
        <f t="shared" si="24"/>
        <v>0</v>
      </c>
      <c r="D61" s="238"/>
      <c r="E61" s="239"/>
      <c r="F61" s="120">
        <f t="shared" si="40"/>
        <v>0</v>
      </c>
      <c r="G61" s="240"/>
      <c r="H61" s="239"/>
      <c r="I61" s="241">
        <f t="shared" si="41"/>
        <v>0</v>
      </c>
      <c r="J61" s="238"/>
      <c r="K61" s="239"/>
      <c r="L61" s="120">
        <f t="shared" si="42"/>
        <v>0</v>
      </c>
      <c r="M61" s="240"/>
      <c r="N61" s="239"/>
      <c r="O61" s="241">
        <f t="shared" si="43"/>
        <v>0</v>
      </c>
      <c r="P61" s="242"/>
      <c r="Q61" s="2"/>
      <c r="R61" s="370"/>
      <c r="S61" s="370"/>
    </row>
    <row r="62" spans="1:19" hidden="1" x14ac:dyDescent="0.25">
      <c r="A62" s="62">
        <v>1147</v>
      </c>
      <c r="B62" s="111" t="s">
        <v>73</v>
      </c>
      <c r="C62" s="112">
        <f t="shared" si="24"/>
        <v>0</v>
      </c>
      <c r="D62" s="238"/>
      <c r="E62" s="239"/>
      <c r="F62" s="120">
        <f t="shared" si="40"/>
        <v>0</v>
      </c>
      <c r="G62" s="240"/>
      <c r="H62" s="239"/>
      <c r="I62" s="241">
        <f t="shared" si="41"/>
        <v>0</v>
      </c>
      <c r="J62" s="238"/>
      <c r="K62" s="239"/>
      <c r="L62" s="120">
        <f t="shared" si="42"/>
        <v>0</v>
      </c>
      <c r="M62" s="240"/>
      <c r="N62" s="239"/>
      <c r="O62" s="241">
        <f t="shared" si="43"/>
        <v>0</v>
      </c>
      <c r="P62" s="242"/>
      <c r="Q62" s="2"/>
      <c r="R62" s="370"/>
      <c r="S62" s="370"/>
    </row>
    <row r="63" spans="1:19" hidden="1" x14ac:dyDescent="0.25">
      <c r="A63" s="62">
        <v>1148</v>
      </c>
      <c r="B63" s="111" t="s">
        <v>74</v>
      </c>
      <c r="C63" s="112">
        <f t="shared" si="24"/>
        <v>0</v>
      </c>
      <c r="D63" s="238"/>
      <c r="E63" s="239"/>
      <c r="F63" s="120">
        <f t="shared" si="40"/>
        <v>0</v>
      </c>
      <c r="G63" s="240"/>
      <c r="H63" s="239"/>
      <c r="I63" s="241">
        <f t="shared" si="41"/>
        <v>0</v>
      </c>
      <c r="J63" s="238"/>
      <c r="K63" s="239"/>
      <c r="L63" s="120">
        <f t="shared" si="42"/>
        <v>0</v>
      </c>
      <c r="M63" s="240"/>
      <c r="N63" s="239"/>
      <c r="O63" s="241">
        <f t="shared" si="43"/>
        <v>0</v>
      </c>
      <c r="P63" s="242"/>
      <c r="Q63" s="2"/>
      <c r="R63" s="370"/>
      <c r="S63" s="370"/>
    </row>
    <row r="64" spans="1:19" ht="36" hidden="1" x14ac:dyDescent="0.25">
      <c r="A64" s="62">
        <v>1149</v>
      </c>
      <c r="B64" s="111" t="s">
        <v>75</v>
      </c>
      <c r="C64" s="112">
        <f t="shared" si="24"/>
        <v>0</v>
      </c>
      <c r="D64" s="238"/>
      <c r="E64" s="239"/>
      <c r="F64" s="120">
        <f t="shared" si="40"/>
        <v>0</v>
      </c>
      <c r="G64" s="240"/>
      <c r="H64" s="239"/>
      <c r="I64" s="241">
        <f t="shared" si="41"/>
        <v>0</v>
      </c>
      <c r="J64" s="238"/>
      <c r="K64" s="239"/>
      <c r="L64" s="120">
        <f t="shared" si="42"/>
        <v>0</v>
      </c>
      <c r="M64" s="240"/>
      <c r="N64" s="239"/>
      <c r="O64" s="241">
        <f t="shared" si="43"/>
        <v>0</v>
      </c>
      <c r="P64" s="242"/>
      <c r="Q64" s="2"/>
      <c r="R64" s="370"/>
      <c r="S64" s="370"/>
    </row>
    <row r="65" spans="1:19" ht="36" x14ac:dyDescent="0.25">
      <c r="A65" s="230">
        <v>1150</v>
      </c>
      <c r="B65" s="164" t="s">
        <v>76</v>
      </c>
      <c r="C65" s="176">
        <f t="shared" si="24"/>
        <v>85681</v>
      </c>
      <c r="D65" s="177">
        <v>75888</v>
      </c>
      <c r="E65" s="358">
        <v>-579</v>
      </c>
      <c r="F65" s="378">
        <f t="shared" si="40"/>
        <v>75309</v>
      </c>
      <c r="G65" s="247"/>
      <c r="H65" s="358"/>
      <c r="I65" s="378">
        <f t="shared" si="41"/>
        <v>0</v>
      </c>
      <c r="J65" s="177">
        <v>10372</v>
      </c>
      <c r="K65" s="178"/>
      <c r="L65" s="233">
        <f t="shared" si="42"/>
        <v>10372</v>
      </c>
      <c r="M65" s="247"/>
      <c r="N65" s="178"/>
      <c r="O65" s="235">
        <f t="shared" si="43"/>
        <v>0</v>
      </c>
      <c r="P65" s="248" t="s">
        <v>344</v>
      </c>
      <c r="Q65" s="2"/>
      <c r="R65" s="370"/>
      <c r="S65" s="370"/>
    </row>
    <row r="66" spans="1:19" ht="36" hidden="1" x14ac:dyDescent="0.25">
      <c r="A66" s="83">
        <v>1200</v>
      </c>
      <c r="B66" s="226" t="s">
        <v>77</v>
      </c>
      <c r="C66" s="84">
        <f t="shared" si="24"/>
        <v>0</v>
      </c>
      <c r="D66" s="95">
        <f t="shared" ref="D66:E66" si="44">SUM(D67:D68)</f>
        <v>0</v>
      </c>
      <c r="E66" s="96">
        <f t="shared" si="44"/>
        <v>0</v>
      </c>
      <c r="F66" s="97">
        <f>SUM(F67:F68)</f>
        <v>0</v>
      </c>
      <c r="G66" s="227">
        <f t="shared" ref="G66:N66" si="45">SUM(G67:G68)</f>
        <v>0</v>
      </c>
      <c r="H66" s="96">
        <f t="shared" si="45"/>
        <v>0</v>
      </c>
      <c r="I66" s="228">
        <f t="shared" si="45"/>
        <v>0</v>
      </c>
      <c r="J66" s="95">
        <f t="shared" si="45"/>
        <v>0</v>
      </c>
      <c r="K66" s="96">
        <f t="shared" si="45"/>
        <v>0</v>
      </c>
      <c r="L66" s="97">
        <f t="shared" si="45"/>
        <v>0</v>
      </c>
      <c r="M66" s="227">
        <f t="shared" si="45"/>
        <v>0</v>
      </c>
      <c r="N66" s="96">
        <f t="shared" si="45"/>
        <v>0</v>
      </c>
      <c r="O66" s="228">
        <f>SUM(O67:O68)</f>
        <v>0</v>
      </c>
      <c r="P66" s="249"/>
      <c r="Q66" s="2"/>
      <c r="R66" s="370"/>
      <c r="S66" s="370"/>
    </row>
    <row r="67" spans="1:19" ht="24" hidden="1" x14ac:dyDescent="0.25">
      <c r="A67" s="353">
        <v>1210</v>
      </c>
      <c r="B67" s="99" t="s">
        <v>78</v>
      </c>
      <c r="C67" s="100">
        <f t="shared" si="24"/>
        <v>0</v>
      </c>
      <c r="D67" s="152"/>
      <c r="E67" s="150"/>
      <c r="F67" s="108">
        <f>D67+E67</f>
        <v>0</v>
      </c>
      <c r="G67" s="149"/>
      <c r="H67" s="150"/>
      <c r="I67" s="151">
        <f>G67+H67</f>
        <v>0</v>
      </c>
      <c r="J67" s="152"/>
      <c r="K67" s="150"/>
      <c r="L67" s="108">
        <f>J67+K67</f>
        <v>0</v>
      </c>
      <c r="M67" s="149"/>
      <c r="N67" s="150"/>
      <c r="O67" s="151">
        <f>M67+N67</f>
        <v>0</v>
      </c>
      <c r="P67" s="237"/>
      <c r="Q67" s="2"/>
      <c r="R67" s="370"/>
      <c r="S67" s="370"/>
    </row>
    <row r="68" spans="1:19" ht="24" hidden="1" x14ac:dyDescent="0.25">
      <c r="A68" s="243">
        <v>1220</v>
      </c>
      <c r="B68" s="111" t="s">
        <v>79</v>
      </c>
      <c r="C68" s="112">
        <f t="shared" si="24"/>
        <v>0</v>
      </c>
      <c r="D68" s="244">
        <f t="shared" ref="D68:E68" si="46">SUM(D69:D73)</f>
        <v>0</v>
      </c>
      <c r="E68" s="245">
        <f t="shared" si="46"/>
        <v>0</v>
      </c>
      <c r="F68" s="120">
        <f>SUM(F69:F73)</f>
        <v>0</v>
      </c>
      <c r="G68" s="246">
        <f t="shared" ref="G68:O68" si="47">SUM(G69:G73)</f>
        <v>0</v>
      </c>
      <c r="H68" s="245">
        <f t="shared" si="47"/>
        <v>0</v>
      </c>
      <c r="I68" s="241">
        <f t="shared" si="47"/>
        <v>0</v>
      </c>
      <c r="J68" s="244">
        <f t="shared" si="47"/>
        <v>0</v>
      </c>
      <c r="K68" s="245">
        <f t="shared" si="47"/>
        <v>0</v>
      </c>
      <c r="L68" s="120">
        <f t="shared" si="47"/>
        <v>0</v>
      </c>
      <c r="M68" s="246">
        <f t="shared" si="47"/>
        <v>0</v>
      </c>
      <c r="N68" s="245">
        <f t="shared" si="47"/>
        <v>0</v>
      </c>
      <c r="O68" s="241">
        <f t="shared" si="47"/>
        <v>0</v>
      </c>
      <c r="P68" s="242"/>
      <c r="Q68" s="2"/>
      <c r="R68" s="370"/>
      <c r="S68" s="370"/>
    </row>
    <row r="69" spans="1:19" ht="60" hidden="1" x14ac:dyDescent="0.25">
      <c r="A69" s="62">
        <v>1221</v>
      </c>
      <c r="B69" s="111" t="s">
        <v>80</v>
      </c>
      <c r="C69" s="112">
        <f t="shared" si="24"/>
        <v>0</v>
      </c>
      <c r="D69" s="238"/>
      <c r="E69" s="239"/>
      <c r="F69" s="120">
        <f t="shared" ref="F69:F73" si="48">D69+E69</f>
        <v>0</v>
      </c>
      <c r="G69" s="240"/>
      <c r="H69" s="239"/>
      <c r="I69" s="241">
        <f t="shared" ref="I69:I73" si="49">G69+H69</f>
        <v>0</v>
      </c>
      <c r="J69" s="238"/>
      <c r="K69" s="239"/>
      <c r="L69" s="120">
        <f t="shared" ref="L69:L73" si="50">J69+K69</f>
        <v>0</v>
      </c>
      <c r="M69" s="240"/>
      <c r="N69" s="239"/>
      <c r="O69" s="241">
        <f t="shared" ref="O69:O73" si="51">M69+N69</f>
        <v>0</v>
      </c>
      <c r="P69" s="242"/>
      <c r="Q69" s="2"/>
      <c r="R69" s="370"/>
      <c r="S69" s="370"/>
    </row>
    <row r="70" spans="1:19" hidden="1" x14ac:dyDescent="0.25">
      <c r="A70" s="62">
        <v>1223</v>
      </c>
      <c r="B70" s="111" t="s">
        <v>81</v>
      </c>
      <c r="C70" s="112">
        <f t="shared" si="24"/>
        <v>0</v>
      </c>
      <c r="D70" s="238"/>
      <c r="E70" s="239"/>
      <c r="F70" s="120">
        <f t="shared" si="48"/>
        <v>0</v>
      </c>
      <c r="G70" s="240"/>
      <c r="H70" s="239"/>
      <c r="I70" s="241">
        <f t="shared" si="49"/>
        <v>0</v>
      </c>
      <c r="J70" s="238"/>
      <c r="K70" s="239"/>
      <c r="L70" s="120">
        <f t="shared" si="50"/>
        <v>0</v>
      </c>
      <c r="M70" s="240"/>
      <c r="N70" s="239"/>
      <c r="O70" s="241">
        <f t="shared" si="51"/>
        <v>0</v>
      </c>
      <c r="P70" s="242"/>
      <c r="Q70" s="2"/>
      <c r="R70" s="370"/>
      <c r="S70" s="370"/>
    </row>
    <row r="71" spans="1:19" hidden="1" x14ac:dyDescent="0.25">
      <c r="A71" s="62">
        <v>1225</v>
      </c>
      <c r="B71" s="111" t="s">
        <v>82</v>
      </c>
      <c r="C71" s="112">
        <f t="shared" si="24"/>
        <v>0</v>
      </c>
      <c r="D71" s="238"/>
      <c r="E71" s="239"/>
      <c r="F71" s="120">
        <f t="shared" si="48"/>
        <v>0</v>
      </c>
      <c r="G71" s="240"/>
      <c r="H71" s="239"/>
      <c r="I71" s="241">
        <f t="shared" si="49"/>
        <v>0</v>
      </c>
      <c r="J71" s="238"/>
      <c r="K71" s="239"/>
      <c r="L71" s="120">
        <f t="shared" si="50"/>
        <v>0</v>
      </c>
      <c r="M71" s="240"/>
      <c r="N71" s="239"/>
      <c r="O71" s="241">
        <f t="shared" si="51"/>
        <v>0</v>
      </c>
      <c r="P71" s="242"/>
      <c r="Q71" s="2"/>
      <c r="R71" s="370"/>
      <c r="S71" s="370"/>
    </row>
    <row r="72" spans="1:19" ht="36" hidden="1" x14ac:dyDescent="0.25">
      <c r="A72" s="62">
        <v>1227</v>
      </c>
      <c r="B72" s="111" t="s">
        <v>83</v>
      </c>
      <c r="C72" s="112">
        <f t="shared" si="24"/>
        <v>0</v>
      </c>
      <c r="D72" s="238"/>
      <c r="E72" s="239"/>
      <c r="F72" s="120">
        <f t="shared" si="48"/>
        <v>0</v>
      </c>
      <c r="G72" s="240"/>
      <c r="H72" s="239"/>
      <c r="I72" s="241">
        <f t="shared" si="49"/>
        <v>0</v>
      </c>
      <c r="J72" s="238"/>
      <c r="K72" s="239"/>
      <c r="L72" s="120">
        <f t="shared" si="50"/>
        <v>0</v>
      </c>
      <c r="M72" s="240"/>
      <c r="N72" s="239"/>
      <c r="O72" s="241">
        <f t="shared" si="51"/>
        <v>0</v>
      </c>
      <c r="P72" s="242"/>
      <c r="Q72" s="2"/>
      <c r="R72" s="370"/>
      <c r="S72" s="370"/>
    </row>
    <row r="73" spans="1:19" ht="60" hidden="1" x14ac:dyDescent="0.25">
      <c r="A73" s="62">
        <v>1228</v>
      </c>
      <c r="B73" s="111" t="s">
        <v>84</v>
      </c>
      <c r="C73" s="112">
        <f t="shared" si="24"/>
        <v>0</v>
      </c>
      <c r="D73" s="238"/>
      <c r="E73" s="239"/>
      <c r="F73" s="120">
        <f t="shared" si="48"/>
        <v>0</v>
      </c>
      <c r="G73" s="240"/>
      <c r="H73" s="239"/>
      <c r="I73" s="241">
        <f t="shared" si="49"/>
        <v>0</v>
      </c>
      <c r="J73" s="238"/>
      <c r="K73" s="239"/>
      <c r="L73" s="120">
        <f t="shared" si="50"/>
        <v>0</v>
      </c>
      <c r="M73" s="240"/>
      <c r="N73" s="239"/>
      <c r="O73" s="241">
        <f t="shared" si="51"/>
        <v>0</v>
      </c>
      <c r="P73" s="242"/>
      <c r="Q73" s="2"/>
      <c r="R73" s="370"/>
      <c r="S73" s="370"/>
    </row>
    <row r="74" spans="1:19" x14ac:dyDescent="0.25">
      <c r="A74" s="218">
        <v>2000</v>
      </c>
      <c r="B74" s="218" t="s">
        <v>85</v>
      </c>
      <c r="C74" s="219">
        <f t="shared" si="24"/>
        <v>379836</v>
      </c>
      <c r="D74" s="220">
        <f t="shared" ref="D74:E74" si="52">SUM(D75,D82,D129,D163,D164,D171)</f>
        <v>366337</v>
      </c>
      <c r="E74" s="224">
        <f t="shared" si="52"/>
        <v>579</v>
      </c>
      <c r="F74" s="365">
        <f>SUM(F75,F82,F129,F163,F164,F171)</f>
        <v>366916</v>
      </c>
      <c r="G74" s="223">
        <f t="shared" ref="G74:O74" si="53">SUM(G75,G82,G129,G163,G164,G171)</f>
        <v>0</v>
      </c>
      <c r="H74" s="224">
        <f t="shared" si="53"/>
        <v>0</v>
      </c>
      <c r="I74" s="365">
        <f t="shared" si="53"/>
        <v>0</v>
      </c>
      <c r="J74" s="220">
        <f t="shared" si="53"/>
        <v>12920</v>
      </c>
      <c r="K74" s="221">
        <f t="shared" si="53"/>
        <v>0</v>
      </c>
      <c r="L74" s="222">
        <f t="shared" si="53"/>
        <v>12920</v>
      </c>
      <c r="M74" s="223">
        <f t="shared" si="53"/>
        <v>0</v>
      </c>
      <c r="N74" s="221">
        <f t="shared" si="53"/>
        <v>0</v>
      </c>
      <c r="O74" s="224">
        <f t="shared" si="53"/>
        <v>0</v>
      </c>
      <c r="P74" s="225"/>
      <c r="Q74" s="2"/>
      <c r="R74" s="370"/>
      <c r="S74" s="370"/>
    </row>
    <row r="75" spans="1:19" ht="24" x14ac:dyDescent="0.25">
      <c r="A75" s="83">
        <v>2100</v>
      </c>
      <c r="B75" s="226" t="s">
        <v>86</v>
      </c>
      <c r="C75" s="84">
        <f t="shared" si="24"/>
        <v>3325</v>
      </c>
      <c r="D75" s="95">
        <f t="shared" ref="D75:E75" si="54">SUM(D76,D79)</f>
        <v>3325</v>
      </c>
      <c r="E75" s="228">
        <f t="shared" si="54"/>
        <v>0</v>
      </c>
      <c r="F75" s="366">
        <f>SUM(F76,F79)</f>
        <v>3325</v>
      </c>
      <c r="G75" s="227">
        <f t="shared" ref="G75:O75" si="55">SUM(G76,G79)</f>
        <v>0</v>
      </c>
      <c r="H75" s="228">
        <f t="shared" si="55"/>
        <v>0</v>
      </c>
      <c r="I75" s="366">
        <f t="shared" si="55"/>
        <v>0</v>
      </c>
      <c r="J75" s="95">
        <f t="shared" si="55"/>
        <v>0</v>
      </c>
      <c r="K75" s="96">
        <f t="shared" si="55"/>
        <v>0</v>
      </c>
      <c r="L75" s="97">
        <f t="shared" si="55"/>
        <v>0</v>
      </c>
      <c r="M75" s="227">
        <f t="shared" si="55"/>
        <v>0</v>
      </c>
      <c r="N75" s="96">
        <f t="shared" si="55"/>
        <v>0</v>
      </c>
      <c r="O75" s="228">
        <f t="shared" si="55"/>
        <v>0</v>
      </c>
      <c r="P75" s="249"/>
      <c r="Q75" s="2"/>
      <c r="R75" s="370"/>
      <c r="S75" s="370"/>
    </row>
    <row r="76" spans="1:19" ht="24" hidden="1" x14ac:dyDescent="0.25">
      <c r="A76" s="353">
        <v>2110</v>
      </c>
      <c r="B76" s="99" t="s">
        <v>87</v>
      </c>
      <c r="C76" s="100">
        <f t="shared" si="24"/>
        <v>0</v>
      </c>
      <c r="D76" s="251">
        <f t="shared" ref="D76:E76" si="56">SUM(D77:D78)</f>
        <v>0</v>
      </c>
      <c r="E76" s="252">
        <f t="shared" si="56"/>
        <v>0</v>
      </c>
      <c r="F76" s="108">
        <f>SUM(F77:F78)</f>
        <v>0</v>
      </c>
      <c r="G76" s="253">
        <f t="shared" ref="G76:O76" si="57">SUM(G77:G78)</f>
        <v>0</v>
      </c>
      <c r="H76" s="252">
        <f t="shared" si="57"/>
        <v>0</v>
      </c>
      <c r="I76" s="151">
        <f t="shared" si="57"/>
        <v>0</v>
      </c>
      <c r="J76" s="251">
        <f t="shared" si="57"/>
        <v>0</v>
      </c>
      <c r="K76" s="252">
        <f t="shared" si="57"/>
        <v>0</v>
      </c>
      <c r="L76" s="108">
        <f t="shared" si="57"/>
        <v>0</v>
      </c>
      <c r="M76" s="253">
        <f t="shared" si="57"/>
        <v>0</v>
      </c>
      <c r="N76" s="252">
        <f t="shared" si="57"/>
        <v>0</v>
      </c>
      <c r="O76" s="151">
        <f t="shared" si="57"/>
        <v>0</v>
      </c>
      <c r="P76" s="237"/>
      <c r="Q76" s="2"/>
      <c r="R76" s="370"/>
      <c r="S76" s="370"/>
    </row>
    <row r="77" spans="1:19" hidden="1" x14ac:dyDescent="0.25">
      <c r="A77" s="62">
        <v>2111</v>
      </c>
      <c r="B77" s="111" t="s">
        <v>88</v>
      </c>
      <c r="C77" s="112">
        <f t="shared" si="24"/>
        <v>0</v>
      </c>
      <c r="D77" s="238"/>
      <c r="E77" s="239"/>
      <c r="F77" s="120">
        <f t="shared" ref="F77:F78" si="58">D77+E77</f>
        <v>0</v>
      </c>
      <c r="G77" s="240"/>
      <c r="H77" s="239"/>
      <c r="I77" s="241">
        <f t="shared" ref="I77:I78" si="59">G77+H77</f>
        <v>0</v>
      </c>
      <c r="J77" s="238"/>
      <c r="K77" s="239"/>
      <c r="L77" s="120">
        <f t="shared" ref="L77:L78" si="60">J77+K77</f>
        <v>0</v>
      </c>
      <c r="M77" s="240"/>
      <c r="N77" s="239"/>
      <c r="O77" s="241">
        <f t="shared" ref="O77:O78" si="61">M77+N77</f>
        <v>0</v>
      </c>
      <c r="P77" s="242"/>
      <c r="Q77" s="2"/>
      <c r="R77" s="370"/>
      <c r="S77" s="370"/>
    </row>
    <row r="78" spans="1:19" ht="24" hidden="1" x14ac:dyDescent="0.25">
      <c r="A78" s="62">
        <v>2112</v>
      </c>
      <c r="B78" s="111" t="s">
        <v>89</v>
      </c>
      <c r="C78" s="112">
        <f t="shared" si="24"/>
        <v>0</v>
      </c>
      <c r="D78" s="238"/>
      <c r="E78" s="239"/>
      <c r="F78" s="120">
        <f t="shared" si="58"/>
        <v>0</v>
      </c>
      <c r="G78" s="240"/>
      <c r="H78" s="239"/>
      <c r="I78" s="241">
        <f t="shared" si="59"/>
        <v>0</v>
      </c>
      <c r="J78" s="238"/>
      <c r="K78" s="239"/>
      <c r="L78" s="120">
        <f t="shared" si="60"/>
        <v>0</v>
      </c>
      <c r="M78" s="240"/>
      <c r="N78" s="239"/>
      <c r="O78" s="241">
        <f t="shared" si="61"/>
        <v>0</v>
      </c>
      <c r="P78" s="242"/>
      <c r="Q78" s="2"/>
      <c r="R78" s="370"/>
      <c r="S78" s="370"/>
    </row>
    <row r="79" spans="1:19" ht="24" x14ac:dyDescent="0.25">
      <c r="A79" s="243">
        <v>2120</v>
      </c>
      <c r="B79" s="111" t="s">
        <v>90</v>
      </c>
      <c r="C79" s="112">
        <f t="shared" si="24"/>
        <v>3325</v>
      </c>
      <c r="D79" s="244">
        <f t="shared" ref="D79:E79" si="62">SUM(D80:D81)</f>
        <v>3325</v>
      </c>
      <c r="E79" s="241">
        <f t="shared" si="62"/>
        <v>0</v>
      </c>
      <c r="F79" s="368">
        <f>SUM(F80:F81)</f>
        <v>3325</v>
      </c>
      <c r="G79" s="246">
        <f t="shared" ref="G79:O79" si="63">SUM(G80:G81)</f>
        <v>0</v>
      </c>
      <c r="H79" s="241">
        <f t="shared" si="63"/>
        <v>0</v>
      </c>
      <c r="I79" s="368">
        <f t="shared" si="63"/>
        <v>0</v>
      </c>
      <c r="J79" s="244">
        <f t="shared" si="63"/>
        <v>0</v>
      </c>
      <c r="K79" s="245">
        <f t="shared" si="63"/>
        <v>0</v>
      </c>
      <c r="L79" s="120">
        <f t="shared" si="63"/>
        <v>0</v>
      </c>
      <c r="M79" s="246">
        <f t="shared" si="63"/>
        <v>0</v>
      </c>
      <c r="N79" s="245">
        <f t="shared" si="63"/>
        <v>0</v>
      </c>
      <c r="O79" s="241">
        <f t="shared" si="63"/>
        <v>0</v>
      </c>
      <c r="P79" s="242"/>
      <c r="Q79" s="2"/>
      <c r="R79" s="370"/>
      <c r="S79" s="370"/>
    </row>
    <row r="80" spans="1:19" x14ac:dyDescent="0.25">
      <c r="A80" s="62">
        <v>2121</v>
      </c>
      <c r="B80" s="111" t="s">
        <v>88</v>
      </c>
      <c r="C80" s="112">
        <f t="shared" si="24"/>
        <v>2051</v>
      </c>
      <c r="D80" s="238">
        <v>2051</v>
      </c>
      <c r="E80" s="367"/>
      <c r="F80" s="368">
        <f t="shared" ref="F80:F81" si="64">D80+E80</f>
        <v>2051</v>
      </c>
      <c r="G80" s="240"/>
      <c r="H80" s="367"/>
      <c r="I80" s="368">
        <f t="shared" ref="I80:I81" si="65">G80+H80</f>
        <v>0</v>
      </c>
      <c r="J80" s="238"/>
      <c r="K80" s="239"/>
      <c r="L80" s="120">
        <f t="shared" ref="L80:L81" si="66">J80+K80</f>
        <v>0</v>
      </c>
      <c r="M80" s="240"/>
      <c r="N80" s="239"/>
      <c r="O80" s="241">
        <f t="shared" ref="O80:O81" si="67">M80+N80</f>
        <v>0</v>
      </c>
      <c r="P80" s="248"/>
      <c r="Q80" s="2"/>
      <c r="R80" s="370"/>
      <c r="S80" s="370"/>
    </row>
    <row r="81" spans="1:19" ht="24" x14ac:dyDescent="0.25">
      <c r="A81" s="62">
        <v>2122</v>
      </c>
      <c r="B81" s="111" t="s">
        <v>89</v>
      </c>
      <c r="C81" s="112">
        <f t="shared" si="24"/>
        <v>1274</v>
      </c>
      <c r="D81" s="238">
        <v>1274</v>
      </c>
      <c r="E81" s="367"/>
      <c r="F81" s="368">
        <f t="shared" si="64"/>
        <v>1274</v>
      </c>
      <c r="G81" s="240"/>
      <c r="H81" s="367"/>
      <c r="I81" s="368">
        <f t="shared" si="65"/>
        <v>0</v>
      </c>
      <c r="J81" s="238"/>
      <c r="K81" s="239"/>
      <c r="L81" s="120">
        <f t="shared" si="66"/>
        <v>0</v>
      </c>
      <c r="M81" s="240"/>
      <c r="N81" s="239"/>
      <c r="O81" s="241">
        <f t="shared" si="67"/>
        <v>0</v>
      </c>
      <c r="P81" s="248"/>
      <c r="Q81" s="2"/>
      <c r="R81" s="370"/>
      <c r="S81" s="370"/>
    </row>
    <row r="82" spans="1:19" x14ac:dyDescent="0.25">
      <c r="A82" s="83">
        <v>2200</v>
      </c>
      <c r="B82" s="226" t="s">
        <v>91</v>
      </c>
      <c r="C82" s="84">
        <f t="shared" si="24"/>
        <v>316631</v>
      </c>
      <c r="D82" s="95">
        <f t="shared" ref="D82:E82" si="68">SUM(D83,D88,D94,D102,D111,D115,D121,D127)</f>
        <v>307646</v>
      </c>
      <c r="E82" s="228">
        <f t="shared" si="68"/>
        <v>715</v>
      </c>
      <c r="F82" s="366">
        <f>SUM(F83,F88,F94,F102,F111,F115,F121,F127)</f>
        <v>308361</v>
      </c>
      <c r="G82" s="227">
        <f t="shared" ref="G82:O82" si="69">SUM(G83,G88,G94,G102,G111,G115,G121,G127)</f>
        <v>0</v>
      </c>
      <c r="H82" s="228">
        <f t="shared" si="69"/>
        <v>0</v>
      </c>
      <c r="I82" s="366">
        <f t="shared" si="69"/>
        <v>0</v>
      </c>
      <c r="J82" s="95">
        <f t="shared" si="69"/>
        <v>8270</v>
      </c>
      <c r="K82" s="96">
        <f t="shared" si="69"/>
        <v>0</v>
      </c>
      <c r="L82" s="97">
        <f t="shared" si="69"/>
        <v>8270</v>
      </c>
      <c r="M82" s="227">
        <f t="shared" si="69"/>
        <v>0</v>
      </c>
      <c r="N82" s="96">
        <f t="shared" si="69"/>
        <v>0</v>
      </c>
      <c r="O82" s="228">
        <f t="shared" si="69"/>
        <v>0</v>
      </c>
      <c r="P82" s="254"/>
      <c r="Q82" s="2"/>
      <c r="R82" s="370"/>
      <c r="S82" s="370"/>
    </row>
    <row r="83" spans="1:19" ht="24" hidden="1" x14ac:dyDescent="0.25">
      <c r="A83" s="230">
        <v>2210</v>
      </c>
      <c r="B83" s="164" t="s">
        <v>92</v>
      </c>
      <c r="C83" s="176">
        <f t="shared" si="24"/>
        <v>0</v>
      </c>
      <c r="D83" s="231">
        <f t="shared" ref="D83:E83" si="70">SUM(D84:D87)</f>
        <v>0</v>
      </c>
      <c r="E83" s="232">
        <f t="shared" si="70"/>
        <v>0</v>
      </c>
      <c r="F83" s="233">
        <f>SUM(F84:F87)</f>
        <v>0</v>
      </c>
      <c r="G83" s="234">
        <f t="shared" ref="G83:O83" si="71">SUM(G84:G87)</f>
        <v>0</v>
      </c>
      <c r="H83" s="232">
        <f t="shared" si="71"/>
        <v>0</v>
      </c>
      <c r="I83" s="235">
        <f t="shared" si="71"/>
        <v>0</v>
      </c>
      <c r="J83" s="231">
        <f t="shared" si="71"/>
        <v>0</v>
      </c>
      <c r="K83" s="232">
        <f t="shared" si="71"/>
        <v>0</v>
      </c>
      <c r="L83" s="233">
        <f t="shared" si="71"/>
        <v>0</v>
      </c>
      <c r="M83" s="234">
        <f t="shared" si="71"/>
        <v>0</v>
      </c>
      <c r="N83" s="232">
        <f t="shared" si="71"/>
        <v>0</v>
      </c>
      <c r="O83" s="235">
        <f t="shared" si="71"/>
        <v>0</v>
      </c>
      <c r="P83" s="236"/>
      <c r="Q83" s="2"/>
      <c r="R83" s="370"/>
      <c r="S83" s="370"/>
    </row>
    <row r="84" spans="1:19" ht="24" hidden="1" x14ac:dyDescent="0.25">
      <c r="A84" s="53">
        <v>2211</v>
      </c>
      <c r="B84" s="99" t="s">
        <v>93</v>
      </c>
      <c r="C84" s="100">
        <f t="shared" si="24"/>
        <v>0</v>
      </c>
      <c r="D84" s="152"/>
      <c r="E84" s="150"/>
      <c r="F84" s="108">
        <f t="shared" ref="F84:F87" si="72">D84+E84</f>
        <v>0</v>
      </c>
      <c r="G84" s="149"/>
      <c r="H84" s="150"/>
      <c r="I84" s="151">
        <f t="shared" ref="I84:I87" si="73">G84+H84</f>
        <v>0</v>
      </c>
      <c r="J84" s="152"/>
      <c r="K84" s="150"/>
      <c r="L84" s="108">
        <f t="shared" ref="L84:L87" si="74">J84+K84</f>
        <v>0</v>
      </c>
      <c r="M84" s="149"/>
      <c r="N84" s="150"/>
      <c r="O84" s="151">
        <f t="shared" ref="O84:O87" si="75">M84+N84</f>
        <v>0</v>
      </c>
      <c r="P84" s="237"/>
      <c r="Q84" s="2"/>
      <c r="R84" s="370"/>
      <c r="S84" s="370"/>
    </row>
    <row r="85" spans="1:19" ht="36" hidden="1" x14ac:dyDescent="0.25">
      <c r="A85" s="62">
        <v>2212</v>
      </c>
      <c r="B85" s="111" t="s">
        <v>94</v>
      </c>
      <c r="C85" s="112">
        <f t="shared" si="24"/>
        <v>0</v>
      </c>
      <c r="D85" s="238"/>
      <c r="E85" s="239"/>
      <c r="F85" s="120">
        <f t="shared" si="72"/>
        <v>0</v>
      </c>
      <c r="G85" s="240"/>
      <c r="H85" s="239"/>
      <c r="I85" s="241">
        <f t="shared" si="73"/>
        <v>0</v>
      </c>
      <c r="J85" s="238"/>
      <c r="K85" s="239"/>
      <c r="L85" s="120">
        <f t="shared" si="74"/>
        <v>0</v>
      </c>
      <c r="M85" s="240"/>
      <c r="N85" s="239"/>
      <c r="O85" s="241">
        <f t="shared" si="75"/>
        <v>0</v>
      </c>
      <c r="P85" s="242"/>
      <c r="Q85" s="2"/>
      <c r="R85" s="370"/>
      <c r="S85" s="370"/>
    </row>
    <row r="86" spans="1:19" ht="24" hidden="1" x14ac:dyDescent="0.25">
      <c r="A86" s="62">
        <v>2214</v>
      </c>
      <c r="B86" s="111" t="s">
        <v>95</v>
      </c>
      <c r="C86" s="112">
        <f t="shared" si="24"/>
        <v>0</v>
      </c>
      <c r="D86" s="238"/>
      <c r="E86" s="239"/>
      <c r="F86" s="120">
        <f t="shared" si="72"/>
        <v>0</v>
      </c>
      <c r="G86" s="240"/>
      <c r="H86" s="239"/>
      <c r="I86" s="241">
        <f t="shared" si="73"/>
        <v>0</v>
      </c>
      <c r="J86" s="238"/>
      <c r="K86" s="239"/>
      <c r="L86" s="120">
        <f t="shared" si="74"/>
        <v>0</v>
      </c>
      <c r="M86" s="240"/>
      <c r="N86" s="239"/>
      <c r="O86" s="241">
        <f t="shared" si="75"/>
        <v>0</v>
      </c>
      <c r="P86" s="242"/>
      <c r="Q86" s="2"/>
      <c r="R86" s="370"/>
      <c r="S86" s="370"/>
    </row>
    <row r="87" spans="1:19" hidden="1" x14ac:dyDescent="0.25">
      <c r="A87" s="62">
        <v>2219</v>
      </c>
      <c r="B87" s="111" t="s">
        <v>96</v>
      </c>
      <c r="C87" s="112">
        <f t="shared" si="24"/>
        <v>0</v>
      </c>
      <c r="D87" s="238"/>
      <c r="E87" s="239"/>
      <c r="F87" s="120">
        <f t="shared" si="72"/>
        <v>0</v>
      </c>
      <c r="G87" s="240"/>
      <c r="H87" s="239"/>
      <c r="I87" s="241">
        <f t="shared" si="73"/>
        <v>0</v>
      </c>
      <c r="J87" s="238"/>
      <c r="K87" s="239"/>
      <c r="L87" s="120">
        <f t="shared" si="74"/>
        <v>0</v>
      </c>
      <c r="M87" s="240"/>
      <c r="N87" s="239"/>
      <c r="O87" s="241">
        <f t="shared" si="75"/>
        <v>0</v>
      </c>
      <c r="P87" s="242"/>
      <c r="Q87" s="2"/>
      <c r="R87" s="370"/>
      <c r="S87" s="370"/>
    </row>
    <row r="88" spans="1:19" ht="24" x14ac:dyDescent="0.25">
      <c r="A88" s="243">
        <v>2220</v>
      </c>
      <c r="B88" s="111" t="s">
        <v>97</v>
      </c>
      <c r="C88" s="112">
        <f t="shared" si="24"/>
        <v>200</v>
      </c>
      <c r="D88" s="244">
        <f t="shared" ref="D88:E88" si="76">SUM(D89:D93)</f>
        <v>200</v>
      </c>
      <c r="E88" s="241">
        <f t="shared" si="76"/>
        <v>0</v>
      </c>
      <c r="F88" s="368">
        <f>SUM(F89:F93)</f>
        <v>200</v>
      </c>
      <c r="G88" s="246">
        <f t="shared" ref="G88:O88" si="77">SUM(G89:G93)</f>
        <v>0</v>
      </c>
      <c r="H88" s="241">
        <f t="shared" si="77"/>
        <v>0</v>
      </c>
      <c r="I88" s="368">
        <f t="shared" si="77"/>
        <v>0</v>
      </c>
      <c r="J88" s="244">
        <f t="shared" si="77"/>
        <v>0</v>
      </c>
      <c r="K88" s="245">
        <f t="shared" si="77"/>
        <v>0</v>
      </c>
      <c r="L88" s="120">
        <f t="shared" si="77"/>
        <v>0</v>
      </c>
      <c r="M88" s="246">
        <f t="shared" si="77"/>
        <v>0</v>
      </c>
      <c r="N88" s="245">
        <f t="shared" si="77"/>
        <v>0</v>
      </c>
      <c r="O88" s="241">
        <f t="shared" si="77"/>
        <v>0</v>
      </c>
      <c r="P88" s="242"/>
      <c r="Q88" s="2"/>
      <c r="R88" s="370"/>
      <c r="S88" s="370"/>
    </row>
    <row r="89" spans="1:19" ht="24" hidden="1" x14ac:dyDescent="0.25">
      <c r="A89" s="62">
        <v>2221</v>
      </c>
      <c r="B89" s="111" t="s">
        <v>98</v>
      </c>
      <c r="C89" s="112">
        <f t="shared" si="24"/>
        <v>0</v>
      </c>
      <c r="D89" s="238"/>
      <c r="E89" s="239"/>
      <c r="F89" s="120">
        <f t="shared" ref="F89:F93" si="78">D89+E89</f>
        <v>0</v>
      </c>
      <c r="G89" s="240"/>
      <c r="H89" s="239"/>
      <c r="I89" s="241">
        <f t="shared" ref="I89:I93" si="79">G89+H89</f>
        <v>0</v>
      </c>
      <c r="J89" s="238"/>
      <c r="K89" s="239"/>
      <c r="L89" s="120">
        <f t="shared" ref="L89:L93" si="80">J89+K89</f>
        <v>0</v>
      </c>
      <c r="M89" s="240"/>
      <c r="N89" s="239"/>
      <c r="O89" s="241">
        <f t="shared" ref="O89:O93" si="81">M89+N89</f>
        <v>0</v>
      </c>
      <c r="P89" s="242"/>
      <c r="Q89" s="2"/>
      <c r="R89" s="370"/>
      <c r="S89" s="370"/>
    </row>
    <row r="90" spans="1:19" hidden="1" x14ac:dyDescent="0.25">
      <c r="A90" s="62">
        <v>2222</v>
      </c>
      <c r="B90" s="111" t="s">
        <v>99</v>
      </c>
      <c r="C90" s="112">
        <f t="shared" si="24"/>
        <v>0</v>
      </c>
      <c r="D90" s="238"/>
      <c r="E90" s="239"/>
      <c r="F90" s="120">
        <f t="shared" si="78"/>
        <v>0</v>
      </c>
      <c r="G90" s="240"/>
      <c r="H90" s="239"/>
      <c r="I90" s="241">
        <f t="shared" si="79"/>
        <v>0</v>
      </c>
      <c r="J90" s="238"/>
      <c r="K90" s="239"/>
      <c r="L90" s="120">
        <f t="shared" si="80"/>
        <v>0</v>
      </c>
      <c r="M90" s="240"/>
      <c r="N90" s="239"/>
      <c r="O90" s="241">
        <f t="shared" si="81"/>
        <v>0</v>
      </c>
      <c r="P90" s="242"/>
      <c r="Q90" s="2"/>
      <c r="R90" s="370"/>
      <c r="S90" s="370"/>
    </row>
    <row r="91" spans="1:19" x14ac:dyDescent="0.25">
      <c r="A91" s="62">
        <v>2223</v>
      </c>
      <c r="B91" s="111" t="s">
        <v>100</v>
      </c>
      <c r="C91" s="112">
        <f t="shared" si="24"/>
        <v>200</v>
      </c>
      <c r="D91" s="238">
        <v>200</v>
      </c>
      <c r="E91" s="367"/>
      <c r="F91" s="368">
        <f t="shared" si="78"/>
        <v>200</v>
      </c>
      <c r="G91" s="240"/>
      <c r="H91" s="367"/>
      <c r="I91" s="368">
        <f t="shared" si="79"/>
        <v>0</v>
      </c>
      <c r="J91" s="238"/>
      <c r="K91" s="239"/>
      <c r="L91" s="120">
        <f t="shared" si="80"/>
        <v>0</v>
      </c>
      <c r="M91" s="240"/>
      <c r="N91" s="239"/>
      <c r="O91" s="241">
        <f t="shared" si="81"/>
        <v>0</v>
      </c>
      <c r="P91" s="242"/>
      <c r="Q91" s="2"/>
      <c r="R91" s="370"/>
      <c r="S91" s="370"/>
    </row>
    <row r="92" spans="1:19" ht="48" hidden="1" x14ac:dyDescent="0.25">
      <c r="A92" s="62">
        <v>2224</v>
      </c>
      <c r="B92" s="111" t="s">
        <v>101</v>
      </c>
      <c r="C92" s="112">
        <f t="shared" si="24"/>
        <v>0</v>
      </c>
      <c r="D92" s="238"/>
      <c r="E92" s="239"/>
      <c r="F92" s="120">
        <f t="shared" si="78"/>
        <v>0</v>
      </c>
      <c r="G92" s="240"/>
      <c r="H92" s="239"/>
      <c r="I92" s="241">
        <f t="shared" si="79"/>
        <v>0</v>
      </c>
      <c r="J92" s="238"/>
      <c r="K92" s="239"/>
      <c r="L92" s="120">
        <f t="shared" si="80"/>
        <v>0</v>
      </c>
      <c r="M92" s="240"/>
      <c r="N92" s="239"/>
      <c r="O92" s="241">
        <f t="shared" si="81"/>
        <v>0</v>
      </c>
      <c r="P92" s="242"/>
      <c r="Q92" s="2"/>
      <c r="R92" s="370"/>
      <c r="S92" s="370"/>
    </row>
    <row r="93" spans="1:19" ht="24" hidden="1" x14ac:dyDescent="0.25">
      <c r="A93" s="62">
        <v>2229</v>
      </c>
      <c r="B93" s="111" t="s">
        <v>102</v>
      </c>
      <c r="C93" s="112">
        <f t="shared" si="24"/>
        <v>0</v>
      </c>
      <c r="D93" s="238"/>
      <c r="E93" s="239"/>
      <c r="F93" s="120">
        <f t="shared" si="78"/>
        <v>0</v>
      </c>
      <c r="G93" s="240"/>
      <c r="H93" s="239"/>
      <c r="I93" s="241">
        <f t="shared" si="79"/>
        <v>0</v>
      </c>
      <c r="J93" s="238"/>
      <c r="K93" s="239"/>
      <c r="L93" s="120">
        <f t="shared" si="80"/>
        <v>0</v>
      </c>
      <c r="M93" s="240"/>
      <c r="N93" s="239"/>
      <c r="O93" s="241">
        <f t="shared" si="81"/>
        <v>0</v>
      </c>
      <c r="P93" s="242"/>
      <c r="Q93" s="2"/>
      <c r="R93" s="370"/>
      <c r="S93" s="370"/>
    </row>
    <row r="94" spans="1:19" ht="36" x14ac:dyDescent="0.25">
      <c r="A94" s="243">
        <v>2230</v>
      </c>
      <c r="B94" s="111" t="s">
        <v>103</v>
      </c>
      <c r="C94" s="112">
        <f t="shared" si="24"/>
        <v>38750</v>
      </c>
      <c r="D94" s="244">
        <f t="shared" ref="D94:E94" si="82">SUM(D95:D101)</f>
        <v>38750</v>
      </c>
      <c r="E94" s="241">
        <f t="shared" si="82"/>
        <v>0</v>
      </c>
      <c r="F94" s="368">
        <f>SUM(F95:F101)</f>
        <v>38750</v>
      </c>
      <c r="G94" s="246">
        <f t="shared" ref="G94:N94" si="83">SUM(G95:G101)</f>
        <v>0</v>
      </c>
      <c r="H94" s="241">
        <f t="shared" si="83"/>
        <v>0</v>
      </c>
      <c r="I94" s="368">
        <f t="shared" si="83"/>
        <v>0</v>
      </c>
      <c r="J94" s="244">
        <f t="shared" si="83"/>
        <v>0</v>
      </c>
      <c r="K94" s="245">
        <f t="shared" si="83"/>
        <v>0</v>
      </c>
      <c r="L94" s="120">
        <f t="shared" si="83"/>
        <v>0</v>
      </c>
      <c r="M94" s="246">
        <f t="shared" si="83"/>
        <v>0</v>
      </c>
      <c r="N94" s="245">
        <f t="shared" si="83"/>
        <v>0</v>
      </c>
      <c r="O94" s="241">
        <f>SUM(O95:O101)</f>
        <v>0</v>
      </c>
      <c r="P94" s="248"/>
      <c r="Q94" s="2"/>
      <c r="R94" s="370"/>
      <c r="S94" s="370"/>
    </row>
    <row r="95" spans="1:19" ht="24" x14ac:dyDescent="0.25">
      <c r="A95" s="62">
        <v>2231</v>
      </c>
      <c r="B95" s="111" t="s">
        <v>104</v>
      </c>
      <c r="C95" s="112">
        <f t="shared" si="24"/>
        <v>650</v>
      </c>
      <c r="D95" s="238">
        <v>650</v>
      </c>
      <c r="E95" s="367"/>
      <c r="F95" s="368">
        <f t="shared" ref="F95:F101" si="84">D95+E95</f>
        <v>650</v>
      </c>
      <c r="G95" s="240"/>
      <c r="H95" s="367"/>
      <c r="I95" s="368">
        <f t="shared" ref="I95:I101" si="85">G95+H95</f>
        <v>0</v>
      </c>
      <c r="J95" s="238"/>
      <c r="K95" s="239"/>
      <c r="L95" s="120">
        <f t="shared" ref="L95:L101" si="86">J95+K95</f>
        <v>0</v>
      </c>
      <c r="M95" s="240"/>
      <c r="N95" s="239"/>
      <c r="O95" s="241">
        <f t="shared" ref="O95:O101" si="87">M95+N95</f>
        <v>0</v>
      </c>
      <c r="P95" s="248"/>
      <c r="Q95" s="2"/>
      <c r="R95" s="370"/>
      <c r="S95" s="370"/>
    </row>
    <row r="96" spans="1:19" ht="36" x14ac:dyDescent="0.25">
      <c r="A96" s="62">
        <v>2232</v>
      </c>
      <c r="B96" s="111" t="s">
        <v>105</v>
      </c>
      <c r="C96" s="112">
        <f t="shared" si="24"/>
        <v>100</v>
      </c>
      <c r="D96" s="238">
        <v>100</v>
      </c>
      <c r="E96" s="367"/>
      <c r="F96" s="368">
        <f t="shared" si="84"/>
        <v>100</v>
      </c>
      <c r="G96" s="240"/>
      <c r="H96" s="367"/>
      <c r="I96" s="368">
        <f t="shared" si="85"/>
        <v>0</v>
      </c>
      <c r="J96" s="238"/>
      <c r="K96" s="239"/>
      <c r="L96" s="120">
        <f t="shared" si="86"/>
        <v>0</v>
      </c>
      <c r="M96" s="240"/>
      <c r="N96" s="239"/>
      <c r="O96" s="241">
        <f t="shared" si="87"/>
        <v>0</v>
      </c>
      <c r="P96" s="242"/>
      <c r="Q96" s="2"/>
      <c r="R96" s="370"/>
      <c r="S96" s="370"/>
    </row>
    <row r="97" spans="1:19" ht="24" hidden="1" x14ac:dyDescent="0.25">
      <c r="A97" s="53">
        <v>2233</v>
      </c>
      <c r="B97" s="99" t="s">
        <v>106</v>
      </c>
      <c r="C97" s="100">
        <f t="shared" si="24"/>
        <v>0</v>
      </c>
      <c r="D97" s="152"/>
      <c r="E97" s="150"/>
      <c r="F97" s="108">
        <f t="shared" si="84"/>
        <v>0</v>
      </c>
      <c r="G97" s="149"/>
      <c r="H97" s="150"/>
      <c r="I97" s="151">
        <f t="shared" si="85"/>
        <v>0</v>
      </c>
      <c r="J97" s="152"/>
      <c r="K97" s="150"/>
      <c r="L97" s="108">
        <f t="shared" si="86"/>
        <v>0</v>
      </c>
      <c r="M97" s="149"/>
      <c r="N97" s="150"/>
      <c r="O97" s="151">
        <f t="shared" si="87"/>
        <v>0</v>
      </c>
      <c r="P97" s="237"/>
      <c r="Q97" s="2"/>
      <c r="R97" s="370"/>
      <c r="S97" s="370"/>
    </row>
    <row r="98" spans="1:19" ht="36" hidden="1" x14ac:dyDescent="0.25">
      <c r="A98" s="62">
        <v>2234</v>
      </c>
      <c r="B98" s="111" t="s">
        <v>107</v>
      </c>
      <c r="C98" s="112">
        <f t="shared" si="24"/>
        <v>0</v>
      </c>
      <c r="D98" s="238"/>
      <c r="E98" s="239"/>
      <c r="F98" s="120">
        <f t="shared" si="84"/>
        <v>0</v>
      </c>
      <c r="G98" s="240"/>
      <c r="H98" s="239"/>
      <c r="I98" s="241">
        <f t="shared" si="85"/>
        <v>0</v>
      </c>
      <c r="J98" s="238"/>
      <c r="K98" s="239"/>
      <c r="L98" s="120">
        <f t="shared" si="86"/>
        <v>0</v>
      </c>
      <c r="M98" s="240"/>
      <c r="N98" s="239"/>
      <c r="O98" s="241">
        <f t="shared" si="87"/>
        <v>0</v>
      </c>
      <c r="P98" s="242"/>
      <c r="Q98" s="2"/>
      <c r="R98" s="370"/>
      <c r="S98" s="370"/>
    </row>
    <row r="99" spans="1:19" ht="24" hidden="1" x14ac:dyDescent="0.25">
      <c r="A99" s="62">
        <v>2235</v>
      </c>
      <c r="B99" s="111" t="s">
        <v>108</v>
      </c>
      <c r="C99" s="112">
        <f t="shared" si="24"/>
        <v>0</v>
      </c>
      <c r="D99" s="238"/>
      <c r="E99" s="239"/>
      <c r="F99" s="120">
        <f t="shared" si="84"/>
        <v>0</v>
      </c>
      <c r="G99" s="240"/>
      <c r="H99" s="239"/>
      <c r="I99" s="241">
        <f t="shared" si="85"/>
        <v>0</v>
      </c>
      <c r="J99" s="238"/>
      <c r="K99" s="239"/>
      <c r="L99" s="120">
        <f t="shared" si="86"/>
        <v>0</v>
      </c>
      <c r="M99" s="240"/>
      <c r="N99" s="239"/>
      <c r="O99" s="241">
        <f t="shared" si="87"/>
        <v>0</v>
      </c>
      <c r="P99" s="242"/>
      <c r="Q99" s="2"/>
      <c r="R99" s="370"/>
      <c r="S99" s="370"/>
    </row>
    <row r="100" spans="1:19" hidden="1" x14ac:dyDescent="0.25">
      <c r="A100" s="62">
        <v>2236</v>
      </c>
      <c r="B100" s="111" t="s">
        <v>109</v>
      </c>
      <c r="C100" s="112">
        <f t="shared" si="24"/>
        <v>0</v>
      </c>
      <c r="D100" s="238"/>
      <c r="E100" s="239"/>
      <c r="F100" s="120">
        <f t="shared" si="84"/>
        <v>0</v>
      </c>
      <c r="G100" s="240"/>
      <c r="H100" s="239"/>
      <c r="I100" s="241">
        <f t="shared" si="85"/>
        <v>0</v>
      </c>
      <c r="J100" s="238"/>
      <c r="K100" s="239"/>
      <c r="L100" s="120">
        <f t="shared" si="86"/>
        <v>0</v>
      </c>
      <c r="M100" s="240"/>
      <c r="N100" s="239"/>
      <c r="O100" s="241">
        <f t="shared" si="87"/>
        <v>0</v>
      </c>
      <c r="P100" s="242"/>
      <c r="Q100" s="2"/>
      <c r="R100" s="370"/>
      <c r="S100" s="370"/>
    </row>
    <row r="101" spans="1:19" ht="24" x14ac:dyDescent="0.25">
      <c r="A101" s="62">
        <v>2239</v>
      </c>
      <c r="B101" s="111" t="s">
        <v>110</v>
      </c>
      <c r="C101" s="112">
        <f t="shared" si="24"/>
        <v>38000</v>
      </c>
      <c r="D101" s="238">
        <v>38000</v>
      </c>
      <c r="E101" s="367"/>
      <c r="F101" s="368">
        <f t="shared" si="84"/>
        <v>38000</v>
      </c>
      <c r="G101" s="240"/>
      <c r="H101" s="367"/>
      <c r="I101" s="368">
        <f t="shared" si="85"/>
        <v>0</v>
      </c>
      <c r="J101" s="238"/>
      <c r="K101" s="239"/>
      <c r="L101" s="120">
        <f t="shared" si="86"/>
        <v>0</v>
      </c>
      <c r="M101" s="240"/>
      <c r="N101" s="239"/>
      <c r="O101" s="241">
        <f t="shared" si="87"/>
        <v>0</v>
      </c>
      <c r="P101" s="242"/>
      <c r="Q101" s="2"/>
      <c r="R101" s="370"/>
      <c r="S101" s="370"/>
    </row>
    <row r="102" spans="1:19" ht="36" x14ac:dyDescent="0.25">
      <c r="A102" s="243">
        <v>2240</v>
      </c>
      <c r="B102" s="111" t="s">
        <v>111</v>
      </c>
      <c r="C102" s="112">
        <f t="shared" si="24"/>
        <v>500</v>
      </c>
      <c r="D102" s="244">
        <f t="shared" ref="D102:E102" si="88">SUM(D103:D110)</f>
        <v>500</v>
      </c>
      <c r="E102" s="241">
        <f t="shared" si="88"/>
        <v>0</v>
      </c>
      <c r="F102" s="368">
        <f>SUM(F103:F110)</f>
        <v>500</v>
      </c>
      <c r="G102" s="246">
        <f t="shared" ref="G102:N102" si="89">SUM(G103:G110)</f>
        <v>0</v>
      </c>
      <c r="H102" s="241">
        <f t="shared" si="89"/>
        <v>0</v>
      </c>
      <c r="I102" s="368">
        <f t="shared" si="89"/>
        <v>0</v>
      </c>
      <c r="J102" s="244">
        <f t="shared" si="89"/>
        <v>0</v>
      </c>
      <c r="K102" s="245">
        <f t="shared" si="89"/>
        <v>0</v>
      </c>
      <c r="L102" s="120">
        <f t="shared" si="89"/>
        <v>0</v>
      </c>
      <c r="M102" s="246">
        <f t="shared" si="89"/>
        <v>0</v>
      </c>
      <c r="N102" s="245">
        <f t="shared" si="89"/>
        <v>0</v>
      </c>
      <c r="O102" s="241">
        <f>SUM(O103:O110)</f>
        <v>0</v>
      </c>
      <c r="P102" s="242"/>
      <c r="Q102" s="2"/>
      <c r="R102" s="370"/>
      <c r="S102" s="370"/>
    </row>
    <row r="103" spans="1:19" hidden="1" x14ac:dyDescent="0.25">
      <c r="A103" s="62">
        <v>2241</v>
      </c>
      <c r="B103" s="111" t="s">
        <v>112</v>
      </c>
      <c r="C103" s="112">
        <f t="shared" si="24"/>
        <v>0</v>
      </c>
      <c r="D103" s="238"/>
      <c r="E103" s="239"/>
      <c r="F103" s="120">
        <f t="shared" ref="F103:F110" si="90">D103+E103</f>
        <v>0</v>
      </c>
      <c r="G103" s="240"/>
      <c r="H103" s="239"/>
      <c r="I103" s="241">
        <f t="shared" ref="I103:I110" si="91">G103+H103</f>
        <v>0</v>
      </c>
      <c r="J103" s="238"/>
      <c r="K103" s="239"/>
      <c r="L103" s="120">
        <f t="shared" ref="L103:L110" si="92">J103+K103</f>
        <v>0</v>
      </c>
      <c r="M103" s="240"/>
      <c r="N103" s="239"/>
      <c r="O103" s="241">
        <f t="shared" ref="O103:O110" si="93">M103+N103</f>
        <v>0</v>
      </c>
      <c r="P103" s="242"/>
      <c r="Q103" s="2"/>
      <c r="R103" s="370"/>
      <c r="S103" s="370"/>
    </row>
    <row r="104" spans="1:19" ht="24" hidden="1" x14ac:dyDescent="0.25">
      <c r="A104" s="62">
        <v>2242</v>
      </c>
      <c r="B104" s="111" t="s">
        <v>113</v>
      </c>
      <c r="C104" s="112">
        <f t="shared" si="24"/>
        <v>0</v>
      </c>
      <c r="D104" s="238"/>
      <c r="E104" s="239"/>
      <c r="F104" s="120">
        <f t="shared" si="90"/>
        <v>0</v>
      </c>
      <c r="G104" s="240"/>
      <c r="H104" s="239"/>
      <c r="I104" s="241">
        <f t="shared" si="91"/>
        <v>0</v>
      </c>
      <c r="J104" s="238"/>
      <c r="K104" s="239"/>
      <c r="L104" s="120">
        <f t="shared" si="92"/>
        <v>0</v>
      </c>
      <c r="M104" s="240"/>
      <c r="N104" s="239"/>
      <c r="O104" s="241">
        <f t="shared" si="93"/>
        <v>0</v>
      </c>
      <c r="P104" s="242"/>
      <c r="Q104" s="2"/>
      <c r="R104" s="370"/>
      <c r="S104" s="370"/>
    </row>
    <row r="105" spans="1:19" ht="24" hidden="1" x14ac:dyDescent="0.25">
      <c r="A105" s="62">
        <v>2243</v>
      </c>
      <c r="B105" s="111" t="s">
        <v>114</v>
      </c>
      <c r="C105" s="112">
        <f t="shared" si="24"/>
        <v>0</v>
      </c>
      <c r="D105" s="238"/>
      <c r="E105" s="239"/>
      <c r="F105" s="120">
        <f t="shared" si="90"/>
        <v>0</v>
      </c>
      <c r="G105" s="240"/>
      <c r="H105" s="239"/>
      <c r="I105" s="241">
        <f t="shared" si="91"/>
        <v>0</v>
      </c>
      <c r="J105" s="238"/>
      <c r="K105" s="239"/>
      <c r="L105" s="120">
        <f t="shared" si="92"/>
        <v>0</v>
      </c>
      <c r="M105" s="240"/>
      <c r="N105" s="239"/>
      <c r="O105" s="241">
        <f t="shared" si="93"/>
        <v>0</v>
      </c>
      <c r="P105" s="242"/>
      <c r="Q105" s="2"/>
      <c r="R105" s="370"/>
      <c r="S105" s="370"/>
    </row>
    <row r="106" spans="1:19" hidden="1" x14ac:dyDescent="0.25">
      <c r="A106" s="62">
        <v>2244</v>
      </c>
      <c r="B106" s="111" t="s">
        <v>115</v>
      </c>
      <c r="C106" s="112">
        <f t="shared" si="24"/>
        <v>0</v>
      </c>
      <c r="D106" s="238"/>
      <c r="E106" s="239"/>
      <c r="F106" s="120">
        <f t="shared" si="90"/>
        <v>0</v>
      </c>
      <c r="G106" s="240"/>
      <c r="H106" s="239"/>
      <c r="I106" s="241">
        <f t="shared" si="91"/>
        <v>0</v>
      </c>
      <c r="J106" s="238"/>
      <c r="K106" s="239"/>
      <c r="L106" s="120">
        <f t="shared" si="92"/>
        <v>0</v>
      </c>
      <c r="M106" s="240"/>
      <c r="N106" s="239"/>
      <c r="O106" s="241">
        <f t="shared" si="93"/>
        <v>0</v>
      </c>
      <c r="P106" s="242"/>
      <c r="Q106" s="2"/>
      <c r="R106" s="370"/>
      <c r="S106" s="370"/>
    </row>
    <row r="107" spans="1:19" ht="24" hidden="1" x14ac:dyDescent="0.25">
      <c r="A107" s="62">
        <v>2246</v>
      </c>
      <c r="B107" s="111" t="s">
        <v>116</v>
      </c>
      <c r="C107" s="112">
        <f t="shared" si="24"/>
        <v>0</v>
      </c>
      <c r="D107" s="238"/>
      <c r="E107" s="239"/>
      <c r="F107" s="120">
        <f t="shared" si="90"/>
        <v>0</v>
      </c>
      <c r="G107" s="240"/>
      <c r="H107" s="239"/>
      <c r="I107" s="241">
        <f t="shared" si="91"/>
        <v>0</v>
      </c>
      <c r="J107" s="238"/>
      <c r="K107" s="239"/>
      <c r="L107" s="120">
        <f t="shared" si="92"/>
        <v>0</v>
      </c>
      <c r="M107" s="240"/>
      <c r="N107" s="239"/>
      <c r="O107" s="241">
        <f t="shared" si="93"/>
        <v>0</v>
      </c>
      <c r="P107" s="242"/>
      <c r="Q107" s="2"/>
      <c r="R107" s="370"/>
      <c r="S107" s="370"/>
    </row>
    <row r="108" spans="1:19" hidden="1" x14ac:dyDescent="0.25">
      <c r="A108" s="62">
        <v>2247</v>
      </c>
      <c r="B108" s="111" t="s">
        <v>117</v>
      </c>
      <c r="C108" s="112">
        <f t="shared" si="24"/>
        <v>0</v>
      </c>
      <c r="D108" s="238"/>
      <c r="E108" s="239"/>
      <c r="F108" s="120">
        <f t="shared" si="90"/>
        <v>0</v>
      </c>
      <c r="G108" s="240"/>
      <c r="H108" s="239"/>
      <c r="I108" s="241">
        <f t="shared" si="91"/>
        <v>0</v>
      </c>
      <c r="J108" s="238"/>
      <c r="K108" s="239"/>
      <c r="L108" s="120">
        <f t="shared" si="92"/>
        <v>0</v>
      </c>
      <c r="M108" s="240"/>
      <c r="N108" s="239"/>
      <c r="O108" s="241">
        <f t="shared" si="93"/>
        <v>0</v>
      </c>
      <c r="P108" s="242"/>
      <c r="Q108" s="2"/>
      <c r="R108" s="370"/>
      <c r="S108" s="370"/>
    </row>
    <row r="109" spans="1:19" ht="24" x14ac:dyDescent="0.25">
      <c r="A109" s="62">
        <v>2248</v>
      </c>
      <c r="B109" s="111" t="s">
        <v>118</v>
      </c>
      <c r="C109" s="112">
        <f t="shared" si="24"/>
        <v>500</v>
      </c>
      <c r="D109" s="238">
        <v>500</v>
      </c>
      <c r="E109" s="367"/>
      <c r="F109" s="368">
        <f t="shared" si="90"/>
        <v>500</v>
      </c>
      <c r="G109" s="240"/>
      <c r="H109" s="367"/>
      <c r="I109" s="368">
        <f t="shared" si="91"/>
        <v>0</v>
      </c>
      <c r="J109" s="238"/>
      <c r="K109" s="239"/>
      <c r="L109" s="120">
        <f t="shared" si="92"/>
        <v>0</v>
      </c>
      <c r="M109" s="240"/>
      <c r="N109" s="239"/>
      <c r="O109" s="241">
        <f t="shared" si="93"/>
        <v>0</v>
      </c>
      <c r="P109" s="242"/>
      <c r="Q109" s="2"/>
      <c r="R109" s="370"/>
      <c r="S109" s="370"/>
    </row>
    <row r="110" spans="1:19" ht="24" hidden="1" x14ac:dyDescent="0.25">
      <c r="A110" s="62">
        <v>2249</v>
      </c>
      <c r="B110" s="111" t="s">
        <v>119</v>
      </c>
      <c r="C110" s="112">
        <f t="shared" si="24"/>
        <v>0</v>
      </c>
      <c r="D110" s="238"/>
      <c r="E110" s="239"/>
      <c r="F110" s="120">
        <f t="shared" si="90"/>
        <v>0</v>
      </c>
      <c r="G110" s="240"/>
      <c r="H110" s="239"/>
      <c r="I110" s="241">
        <f t="shared" si="91"/>
        <v>0</v>
      </c>
      <c r="J110" s="238"/>
      <c r="K110" s="239"/>
      <c r="L110" s="120">
        <f t="shared" si="92"/>
        <v>0</v>
      </c>
      <c r="M110" s="240"/>
      <c r="N110" s="239"/>
      <c r="O110" s="241">
        <f t="shared" si="93"/>
        <v>0</v>
      </c>
      <c r="P110" s="242"/>
      <c r="Q110" s="2"/>
      <c r="R110" s="370"/>
      <c r="S110" s="370"/>
    </row>
    <row r="111" spans="1:19" hidden="1" x14ac:dyDescent="0.25">
      <c r="A111" s="243">
        <v>2250</v>
      </c>
      <c r="B111" s="111" t="s">
        <v>120</v>
      </c>
      <c r="C111" s="112">
        <f t="shared" si="24"/>
        <v>0</v>
      </c>
      <c r="D111" s="244">
        <f t="shared" ref="D111:E111" si="94">SUM(D112:D114)</f>
        <v>0</v>
      </c>
      <c r="E111" s="245">
        <f t="shared" si="94"/>
        <v>0</v>
      </c>
      <c r="F111" s="120">
        <f>SUM(F112:F114)</f>
        <v>0</v>
      </c>
      <c r="G111" s="246">
        <f t="shared" ref="G111:N111" si="95">SUM(G112:G114)</f>
        <v>0</v>
      </c>
      <c r="H111" s="245">
        <f t="shared" si="95"/>
        <v>0</v>
      </c>
      <c r="I111" s="241">
        <f t="shared" si="95"/>
        <v>0</v>
      </c>
      <c r="J111" s="244">
        <f t="shared" si="95"/>
        <v>0</v>
      </c>
      <c r="K111" s="245">
        <f t="shared" si="95"/>
        <v>0</v>
      </c>
      <c r="L111" s="120">
        <f t="shared" si="95"/>
        <v>0</v>
      </c>
      <c r="M111" s="246">
        <f t="shared" si="95"/>
        <v>0</v>
      </c>
      <c r="N111" s="245">
        <f t="shared" si="95"/>
        <v>0</v>
      </c>
      <c r="O111" s="241">
        <f>SUM(O112:O114)</f>
        <v>0</v>
      </c>
      <c r="P111" s="242"/>
      <c r="Q111" s="2"/>
      <c r="R111" s="370"/>
      <c r="S111" s="370"/>
    </row>
    <row r="112" spans="1:19" hidden="1" x14ac:dyDescent="0.25">
      <c r="A112" s="62">
        <v>2251</v>
      </c>
      <c r="B112" s="111" t="s">
        <v>121</v>
      </c>
      <c r="C112" s="112">
        <f t="shared" si="24"/>
        <v>0</v>
      </c>
      <c r="D112" s="238"/>
      <c r="E112" s="239"/>
      <c r="F112" s="120">
        <f t="shared" ref="F112:F114" si="96">D112+E112</f>
        <v>0</v>
      </c>
      <c r="G112" s="240"/>
      <c r="H112" s="239"/>
      <c r="I112" s="241">
        <f t="shared" ref="I112:I114" si="97">G112+H112</f>
        <v>0</v>
      </c>
      <c r="J112" s="238"/>
      <c r="K112" s="239"/>
      <c r="L112" s="120">
        <f t="shared" ref="L112:L114" si="98">J112+K112</f>
        <v>0</v>
      </c>
      <c r="M112" s="240"/>
      <c r="N112" s="239"/>
      <c r="O112" s="241">
        <f t="shared" ref="O112:O114" si="99">M112+N112</f>
        <v>0</v>
      </c>
      <c r="P112" s="242"/>
      <c r="Q112" s="2"/>
      <c r="R112" s="370"/>
      <c r="S112" s="370"/>
    </row>
    <row r="113" spans="1:19" ht="24" hidden="1" x14ac:dyDescent="0.25">
      <c r="A113" s="62">
        <v>2252</v>
      </c>
      <c r="B113" s="111" t="s">
        <v>122</v>
      </c>
      <c r="C113" s="112">
        <f t="shared" ref="C113:C176" si="100">SUM(F113,I113,L113,O113)</f>
        <v>0</v>
      </c>
      <c r="D113" s="238"/>
      <c r="E113" s="239"/>
      <c r="F113" s="120">
        <f t="shared" si="96"/>
        <v>0</v>
      </c>
      <c r="G113" s="240"/>
      <c r="H113" s="239"/>
      <c r="I113" s="241">
        <f t="shared" si="97"/>
        <v>0</v>
      </c>
      <c r="J113" s="238"/>
      <c r="K113" s="239"/>
      <c r="L113" s="120">
        <f t="shared" si="98"/>
        <v>0</v>
      </c>
      <c r="M113" s="240"/>
      <c r="N113" s="239"/>
      <c r="O113" s="241">
        <f t="shared" si="99"/>
        <v>0</v>
      </c>
      <c r="P113" s="242"/>
      <c r="Q113" s="2"/>
      <c r="R113" s="370"/>
      <c r="S113" s="370"/>
    </row>
    <row r="114" spans="1:19" ht="24" hidden="1" x14ac:dyDescent="0.25">
      <c r="A114" s="62">
        <v>2259</v>
      </c>
      <c r="B114" s="111" t="s">
        <v>123</v>
      </c>
      <c r="C114" s="112">
        <f t="shared" si="100"/>
        <v>0</v>
      </c>
      <c r="D114" s="238"/>
      <c r="E114" s="239"/>
      <c r="F114" s="120">
        <f t="shared" si="96"/>
        <v>0</v>
      </c>
      <c r="G114" s="240"/>
      <c r="H114" s="239"/>
      <c r="I114" s="241">
        <f t="shared" si="97"/>
        <v>0</v>
      </c>
      <c r="J114" s="238"/>
      <c r="K114" s="239"/>
      <c r="L114" s="120">
        <f t="shared" si="98"/>
        <v>0</v>
      </c>
      <c r="M114" s="240"/>
      <c r="N114" s="239"/>
      <c r="O114" s="241">
        <f t="shared" si="99"/>
        <v>0</v>
      </c>
      <c r="P114" s="242"/>
      <c r="Q114" s="2"/>
      <c r="R114" s="370"/>
      <c r="S114" s="370"/>
    </row>
    <row r="115" spans="1:19" x14ac:dyDescent="0.25">
      <c r="A115" s="243">
        <v>2260</v>
      </c>
      <c r="B115" s="111" t="s">
        <v>124</v>
      </c>
      <c r="C115" s="112">
        <f t="shared" si="100"/>
        <v>145063</v>
      </c>
      <c r="D115" s="244">
        <f t="shared" ref="D115:E115" si="101">SUM(D116:D120)</f>
        <v>143763</v>
      </c>
      <c r="E115" s="241">
        <f t="shared" si="101"/>
        <v>0</v>
      </c>
      <c r="F115" s="368">
        <f>SUM(F116:F120)</f>
        <v>143763</v>
      </c>
      <c r="G115" s="246">
        <f t="shared" ref="G115:N115" si="102">SUM(G116:G120)</f>
        <v>0</v>
      </c>
      <c r="H115" s="241">
        <f t="shared" si="102"/>
        <v>0</v>
      </c>
      <c r="I115" s="368">
        <f t="shared" si="102"/>
        <v>0</v>
      </c>
      <c r="J115" s="244">
        <f t="shared" si="102"/>
        <v>1300</v>
      </c>
      <c r="K115" s="245">
        <f t="shared" si="102"/>
        <v>0</v>
      </c>
      <c r="L115" s="120">
        <f t="shared" si="102"/>
        <v>1300</v>
      </c>
      <c r="M115" s="246">
        <f t="shared" si="102"/>
        <v>0</v>
      </c>
      <c r="N115" s="245">
        <f t="shared" si="102"/>
        <v>0</v>
      </c>
      <c r="O115" s="241">
        <f>SUM(O116:O120)</f>
        <v>0</v>
      </c>
      <c r="P115" s="242"/>
      <c r="Q115" s="2"/>
      <c r="R115" s="370"/>
      <c r="S115" s="370"/>
    </row>
    <row r="116" spans="1:19" x14ac:dyDescent="0.25">
      <c r="A116" s="62">
        <v>2261</v>
      </c>
      <c r="B116" s="111" t="s">
        <v>125</v>
      </c>
      <c r="C116" s="112">
        <f t="shared" si="100"/>
        <v>40</v>
      </c>
      <c r="D116" s="238">
        <v>40</v>
      </c>
      <c r="E116" s="367"/>
      <c r="F116" s="368">
        <f t="shared" ref="F116:F120" si="103">D116+E116</f>
        <v>40</v>
      </c>
      <c r="G116" s="240"/>
      <c r="H116" s="367"/>
      <c r="I116" s="368">
        <f t="shared" ref="I116:I120" si="104">G116+H116</f>
        <v>0</v>
      </c>
      <c r="J116" s="238"/>
      <c r="K116" s="239"/>
      <c r="L116" s="120">
        <f t="shared" ref="L116:L120" si="105">J116+K116</f>
        <v>0</v>
      </c>
      <c r="M116" s="240"/>
      <c r="N116" s="239"/>
      <c r="O116" s="241">
        <f t="shared" ref="O116:O120" si="106">M116+N116</f>
        <v>0</v>
      </c>
      <c r="P116" s="242"/>
      <c r="Q116" s="2"/>
      <c r="R116" s="370"/>
      <c r="S116" s="370"/>
    </row>
    <row r="117" spans="1:19" x14ac:dyDescent="0.25">
      <c r="A117" s="62">
        <v>2262</v>
      </c>
      <c r="B117" s="111" t="s">
        <v>126</v>
      </c>
      <c r="C117" s="112">
        <f t="shared" si="100"/>
        <v>20563</v>
      </c>
      <c r="D117" s="238">
        <v>20263</v>
      </c>
      <c r="E117" s="367"/>
      <c r="F117" s="368">
        <f t="shared" si="103"/>
        <v>20263</v>
      </c>
      <c r="G117" s="240"/>
      <c r="H117" s="367"/>
      <c r="I117" s="368">
        <f t="shared" si="104"/>
        <v>0</v>
      </c>
      <c r="J117" s="238">
        <v>300</v>
      </c>
      <c r="K117" s="239"/>
      <c r="L117" s="120">
        <f t="shared" si="105"/>
        <v>300</v>
      </c>
      <c r="M117" s="240"/>
      <c r="N117" s="239"/>
      <c r="O117" s="241">
        <f t="shared" si="106"/>
        <v>0</v>
      </c>
      <c r="P117" s="248"/>
      <c r="Q117" s="2"/>
      <c r="R117" s="370"/>
      <c r="S117" s="370"/>
    </row>
    <row r="118" spans="1:19" hidden="1" x14ac:dyDescent="0.25">
      <c r="A118" s="62">
        <v>2263</v>
      </c>
      <c r="B118" s="111" t="s">
        <v>127</v>
      </c>
      <c r="C118" s="112">
        <f t="shared" si="100"/>
        <v>0</v>
      </c>
      <c r="D118" s="238"/>
      <c r="E118" s="239"/>
      <c r="F118" s="120">
        <f t="shared" si="103"/>
        <v>0</v>
      </c>
      <c r="G118" s="240"/>
      <c r="H118" s="239"/>
      <c r="I118" s="241">
        <f t="shared" si="104"/>
        <v>0</v>
      </c>
      <c r="J118" s="238"/>
      <c r="K118" s="239"/>
      <c r="L118" s="120">
        <f t="shared" si="105"/>
        <v>0</v>
      </c>
      <c r="M118" s="240"/>
      <c r="N118" s="239"/>
      <c r="O118" s="241">
        <f t="shared" si="106"/>
        <v>0</v>
      </c>
      <c r="P118" s="242"/>
      <c r="Q118" s="2"/>
      <c r="R118" s="370"/>
      <c r="S118" s="370"/>
    </row>
    <row r="119" spans="1:19" ht="24" x14ac:dyDescent="0.25">
      <c r="A119" s="62">
        <v>2264</v>
      </c>
      <c r="B119" s="111" t="s">
        <v>128</v>
      </c>
      <c r="C119" s="112">
        <f t="shared" si="100"/>
        <v>122530</v>
      </c>
      <c r="D119" s="238">
        <v>122530</v>
      </c>
      <c r="E119" s="367"/>
      <c r="F119" s="368">
        <f t="shared" si="103"/>
        <v>122530</v>
      </c>
      <c r="G119" s="240"/>
      <c r="H119" s="367"/>
      <c r="I119" s="368">
        <f t="shared" si="104"/>
        <v>0</v>
      </c>
      <c r="J119" s="238"/>
      <c r="K119" s="239"/>
      <c r="L119" s="120">
        <f t="shared" si="105"/>
        <v>0</v>
      </c>
      <c r="M119" s="240"/>
      <c r="N119" s="239"/>
      <c r="O119" s="241">
        <f t="shared" si="106"/>
        <v>0</v>
      </c>
      <c r="P119" s="248"/>
      <c r="Q119" s="2"/>
      <c r="R119" s="370"/>
      <c r="S119" s="370"/>
    </row>
    <row r="120" spans="1:19" x14ac:dyDescent="0.25">
      <c r="A120" s="62">
        <v>2269</v>
      </c>
      <c r="B120" s="111" t="s">
        <v>129</v>
      </c>
      <c r="C120" s="112">
        <f t="shared" si="100"/>
        <v>1930</v>
      </c>
      <c r="D120" s="238">
        <v>930</v>
      </c>
      <c r="E120" s="367"/>
      <c r="F120" s="368">
        <f t="shared" si="103"/>
        <v>930</v>
      </c>
      <c r="G120" s="240"/>
      <c r="H120" s="367"/>
      <c r="I120" s="368">
        <f t="shared" si="104"/>
        <v>0</v>
      </c>
      <c r="J120" s="238">
        <v>1000</v>
      </c>
      <c r="K120" s="239"/>
      <c r="L120" s="120">
        <f t="shared" si="105"/>
        <v>1000</v>
      </c>
      <c r="M120" s="240"/>
      <c r="N120" s="239"/>
      <c r="O120" s="241">
        <f t="shared" si="106"/>
        <v>0</v>
      </c>
      <c r="P120" s="248"/>
      <c r="Q120" s="2"/>
      <c r="R120" s="370"/>
      <c r="S120" s="370"/>
    </row>
    <row r="121" spans="1:19" x14ac:dyDescent="0.25">
      <c r="A121" s="243">
        <v>2270</v>
      </c>
      <c r="B121" s="111" t="s">
        <v>130</v>
      </c>
      <c r="C121" s="112">
        <f t="shared" si="100"/>
        <v>132118</v>
      </c>
      <c r="D121" s="244">
        <f t="shared" ref="D121:E121" si="107">SUM(D122:D126)</f>
        <v>124433</v>
      </c>
      <c r="E121" s="241">
        <f t="shared" si="107"/>
        <v>715</v>
      </c>
      <c r="F121" s="368">
        <f>SUM(F122:F126)</f>
        <v>125148</v>
      </c>
      <c r="G121" s="246">
        <f t="shared" ref="G121:N121" si="108">SUM(G122:G126)</f>
        <v>0</v>
      </c>
      <c r="H121" s="241">
        <f t="shared" si="108"/>
        <v>0</v>
      </c>
      <c r="I121" s="368">
        <f t="shared" si="108"/>
        <v>0</v>
      </c>
      <c r="J121" s="244">
        <f t="shared" si="108"/>
        <v>6970</v>
      </c>
      <c r="K121" s="245">
        <f t="shared" si="108"/>
        <v>0</v>
      </c>
      <c r="L121" s="120">
        <f t="shared" si="108"/>
        <v>6970</v>
      </c>
      <c r="M121" s="246">
        <f t="shared" si="108"/>
        <v>0</v>
      </c>
      <c r="N121" s="245">
        <f t="shared" si="108"/>
        <v>0</v>
      </c>
      <c r="O121" s="241">
        <f>SUM(O122:O126)</f>
        <v>0</v>
      </c>
      <c r="P121" s="242"/>
      <c r="Q121" s="2"/>
      <c r="R121" s="370"/>
      <c r="S121" s="370"/>
    </row>
    <row r="122" spans="1:19" hidden="1" x14ac:dyDescent="0.25">
      <c r="A122" s="62">
        <v>2272</v>
      </c>
      <c r="B122" s="255" t="s">
        <v>131</v>
      </c>
      <c r="C122" s="112">
        <f t="shared" si="100"/>
        <v>0</v>
      </c>
      <c r="D122" s="238"/>
      <c r="E122" s="239"/>
      <c r="F122" s="120">
        <f t="shared" ref="F122:F126" si="109">D122+E122</f>
        <v>0</v>
      </c>
      <c r="G122" s="240"/>
      <c r="H122" s="239"/>
      <c r="I122" s="241">
        <f t="shared" ref="I122:I126" si="110">G122+H122</f>
        <v>0</v>
      </c>
      <c r="J122" s="238"/>
      <c r="K122" s="239"/>
      <c r="L122" s="120">
        <f t="shared" ref="L122:L126" si="111">J122+K122</f>
        <v>0</v>
      </c>
      <c r="M122" s="240"/>
      <c r="N122" s="239"/>
      <c r="O122" s="241">
        <f t="shared" ref="O122:O126" si="112">M122+N122</f>
        <v>0</v>
      </c>
      <c r="P122" s="242"/>
      <c r="Q122" s="2"/>
      <c r="R122" s="370"/>
      <c r="S122" s="370"/>
    </row>
    <row r="123" spans="1:19" ht="24" hidden="1" x14ac:dyDescent="0.25">
      <c r="A123" s="62">
        <v>2274</v>
      </c>
      <c r="B123" s="256" t="s">
        <v>132</v>
      </c>
      <c r="C123" s="112">
        <f t="shared" si="100"/>
        <v>0</v>
      </c>
      <c r="D123" s="238"/>
      <c r="E123" s="239"/>
      <c r="F123" s="120">
        <f t="shared" si="109"/>
        <v>0</v>
      </c>
      <c r="G123" s="240"/>
      <c r="H123" s="239"/>
      <c r="I123" s="241">
        <f t="shared" si="110"/>
        <v>0</v>
      </c>
      <c r="J123" s="238"/>
      <c r="K123" s="239"/>
      <c r="L123" s="120">
        <f t="shared" si="111"/>
        <v>0</v>
      </c>
      <c r="M123" s="240"/>
      <c r="N123" s="239"/>
      <c r="O123" s="241">
        <f t="shared" si="112"/>
        <v>0</v>
      </c>
      <c r="P123" s="242"/>
      <c r="Q123" s="2"/>
      <c r="R123" s="370"/>
      <c r="S123" s="370"/>
    </row>
    <row r="124" spans="1:19" ht="24" x14ac:dyDescent="0.25">
      <c r="A124" s="62">
        <v>2275</v>
      </c>
      <c r="B124" s="111" t="s">
        <v>133</v>
      </c>
      <c r="C124" s="112">
        <f t="shared" si="100"/>
        <v>7238</v>
      </c>
      <c r="D124" s="238">
        <v>7238</v>
      </c>
      <c r="E124" s="367"/>
      <c r="F124" s="368">
        <f t="shared" si="109"/>
        <v>7238</v>
      </c>
      <c r="G124" s="240"/>
      <c r="H124" s="367"/>
      <c r="I124" s="368">
        <f t="shared" si="110"/>
        <v>0</v>
      </c>
      <c r="J124" s="238"/>
      <c r="K124" s="239"/>
      <c r="L124" s="120">
        <f t="shared" si="111"/>
        <v>0</v>
      </c>
      <c r="M124" s="240"/>
      <c r="N124" s="239"/>
      <c r="O124" s="241">
        <f t="shared" si="112"/>
        <v>0</v>
      </c>
      <c r="P124" s="248"/>
      <c r="Q124" s="2"/>
      <c r="R124" s="370"/>
      <c r="S124" s="370"/>
    </row>
    <row r="125" spans="1:19" ht="36" hidden="1" x14ac:dyDescent="0.25">
      <c r="A125" s="62">
        <v>2276</v>
      </c>
      <c r="B125" s="111" t="s">
        <v>134</v>
      </c>
      <c r="C125" s="112">
        <f t="shared" si="100"/>
        <v>0</v>
      </c>
      <c r="D125" s="238"/>
      <c r="E125" s="239"/>
      <c r="F125" s="120">
        <f t="shared" si="109"/>
        <v>0</v>
      </c>
      <c r="G125" s="240"/>
      <c r="H125" s="239"/>
      <c r="I125" s="241">
        <f t="shared" si="110"/>
        <v>0</v>
      </c>
      <c r="J125" s="238"/>
      <c r="K125" s="239"/>
      <c r="L125" s="120">
        <f t="shared" si="111"/>
        <v>0</v>
      </c>
      <c r="M125" s="240"/>
      <c r="N125" s="239"/>
      <c r="O125" s="241">
        <f t="shared" si="112"/>
        <v>0</v>
      </c>
      <c r="P125" s="242"/>
      <c r="Q125" s="2"/>
      <c r="R125" s="370"/>
      <c r="S125" s="370"/>
    </row>
    <row r="126" spans="1:19" ht="24" x14ac:dyDescent="0.25">
      <c r="A126" s="62">
        <v>2279</v>
      </c>
      <c r="B126" s="111" t="s">
        <v>135</v>
      </c>
      <c r="C126" s="112">
        <f t="shared" si="100"/>
        <v>124880</v>
      </c>
      <c r="D126" s="238">
        <v>117195</v>
      </c>
      <c r="E126" s="367">
        <v>715</v>
      </c>
      <c r="F126" s="368">
        <f t="shared" si="109"/>
        <v>117910</v>
      </c>
      <c r="G126" s="240"/>
      <c r="H126" s="367"/>
      <c r="I126" s="368">
        <f t="shared" si="110"/>
        <v>0</v>
      </c>
      <c r="J126" s="238">
        <v>6970</v>
      </c>
      <c r="K126" s="239"/>
      <c r="L126" s="120">
        <f t="shared" si="111"/>
        <v>6970</v>
      </c>
      <c r="M126" s="240"/>
      <c r="N126" s="239"/>
      <c r="O126" s="241">
        <f t="shared" si="112"/>
        <v>0</v>
      </c>
      <c r="P126" s="248" t="s">
        <v>344</v>
      </c>
      <c r="Q126" s="2"/>
      <c r="R126" s="370"/>
      <c r="S126" s="370"/>
    </row>
    <row r="127" spans="1:19" ht="24" hidden="1" x14ac:dyDescent="0.25">
      <c r="A127" s="353">
        <v>2280</v>
      </c>
      <c r="B127" s="99" t="s">
        <v>136</v>
      </c>
      <c r="C127" s="100">
        <f t="shared" si="100"/>
        <v>0</v>
      </c>
      <c r="D127" s="251">
        <f t="shared" ref="D127:O127" si="113">SUM(D128)</f>
        <v>0</v>
      </c>
      <c r="E127" s="252">
        <f>SUM(E128)</f>
        <v>0</v>
      </c>
      <c r="F127" s="108">
        <f t="shared" si="113"/>
        <v>0</v>
      </c>
      <c r="G127" s="253">
        <f t="shared" si="113"/>
        <v>0</v>
      </c>
      <c r="H127" s="252">
        <f t="shared" si="113"/>
        <v>0</v>
      </c>
      <c r="I127" s="151">
        <f t="shared" si="113"/>
        <v>0</v>
      </c>
      <c r="J127" s="251">
        <f t="shared" si="113"/>
        <v>0</v>
      </c>
      <c r="K127" s="252">
        <f t="shared" si="113"/>
        <v>0</v>
      </c>
      <c r="L127" s="108">
        <f t="shared" si="113"/>
        <v>0</v>
      </c>
      <c r="M127" s="253">
        <f t="shared" si="113"/>
        <v>0</v>
      </c>
      <c r="N127" s="252">
        <f t="shared" si="113"/>
        <v>0</v>
      </c>
      <c r="O127" s="241">
        <f t="shared" si="113"/>
        <v>0</v>
      </c>
      <c r="P127" s="242"/>
      <c r="Q127" s="2"/>
      <c r="R127" s="370"/>
      <c r="S127" s="370"/>
    </row>
    <row r="128" spans="1:19" ht="24" hidden="1" x14ac:dyDescent="0.25">
      <c r="A128" s="62">
        <v>2283</v>
      </c>
      <c r="B128" s="111" t="s">
        <v>137</v>
      </c>
      <c r="C128" s="112">
        <f t="shared" si="100"/>
        <v>0</v>
      </c>
      <c r="D128" s="238"/>
      <c r="E128" s="239"/>
      <c r="F128" s="120">
        <f>D128+E128</f>
        <v>0</v>
      </c>
      <c r="G128" s="240"/>
      <c r="H128" s="239"/>
      <c r="I128" s="241">
        <f>G128+H128</f>
        <v>0</v>
      </c>
      <c r="J128" s="238"/>
      <c r="K128" s="239"/>
      <c r="L128" s="120">
        <f>J128+K128</f>
        <v>0</v>
      </c>
      <c r="M128" s="240"/>
      <c r="N128" s="239"/>
      <c r="O128" s="241">
        <f>M128+N128</f>
        <v>0</v>
      </c>
      <c r="P128" s="242"/>
      <c r="Q128" s="2"/>
      <c r="R128" s="370"/>
      <c r="S128" s="370"/>
    </row>
    <row r="129" spans="1:19" ht="38.25" customHeight="1" x14ac:dyDescent="0.25">
      <c r="A129" s="83">
        <v>2300</v>
      </c>
      <c r="B129" s="226" t="s">
        <v>138</v>
      </c>
      <c r="C129" s="84">
        <f t="shared" si="100"/>
        <v>59880</v>
      </c>
      <c r="D129" s="95">
        <f t="shared" ref="D129:E129" si="114">SUM(D130,D135,D139,D140,D143,D150,D158,D159,D162)</f>
        <v>55366</v>
      </c>
      <c r="E129" s="228">
        <f t="shared" si="114"/>
        <v>-136</v>
      </c>
      <c r="F129" s="366">
        <f>SUM(F130,F135,F139,F140,F143,F150,F158,F159,F162)</f>
        <v>55230</v>
      </c>
      <c r="G129" s="227">
        <f t="shared" ref="G129:N129" si="115">SUM(G130,G135,G139,G140,G143,G150,G158,G159,G162)</f>
        <v>0</v>
      </c>
      <c r="H129" s="228">
        <f t="shared" si="115"/>
        <v>0</v>
      </c>
      <c r="I129" s="366">
        <f t="shared" si="115"/>
        <v>0</v>
      </c>
      <c r="J129" s="95">
        <f t="shared" si="115"/>
        <v>4650</v>
      </c>
      <c r="K129" s="96">
        <f t="shared" si="115"/>
        <v>0</v>
      </c>
      <c r="L129" s="97">
        <f t="shared" si="115"/>
        <v>4650</v>
      </c>
      <c r="M129" s="227">
        <f t="shared" si="115"/>
        <v>0</v>
      </c>
      <c r="N129" s="96">
        <f t="shared" si="115"/>
        <v>0</v>
      </c>
      <c r="O129" s="228">
        <f>SUM(O130,O135,O139,O140,O143,O150,O158,O159,O162)</f>
        <v>0</v>
      </c>
      <c r="P129" s="249"/>
      <c r="Q129" s="2"/>
      <c r="R129" s="370"/>
      <c r="S129" s="370"/>
    </row>
    <row r="130" spans="1:19" ht="24" x14ac:dyDescent="0.25">
      <c r="A130" s="353">
        <v>2310</v>
      </c>
      <c r="B130" s="99" t="s">
        <v>139</v>
      </c>
      <c r="C130" s="100">
        <f t="shared" si="100"/>
        <v>44436</v>
      </c>
      <c r="D130" s="251">
        <f t="shared" ref="D130:O130" si="116">SUM(D131:D134)</f>
        <v>40002</v>
      </c>
      <c r="E130" s="151">
        <f t="shared" si="116"/>
        <v>-136</v>
      </c>
      <c r="F130" s="379">
        <f t="shared" si="116"/>
        <v>39866</v>
      </c>
      <c r="G130" s="253">
        <f t="shared" si="116"/>
        <v>0</v>
      </c>
      <c r="H130" s="151">
        <f t="shared" si="116"/>
        <v>0</v>
      </c>
      <c r="I130" s="379">
        <f t="shared" si="116"/>
        <v>0</v>
      </c>
      <c r="J130" s="251">
        <f t="shared" si="116"/>
        <v>4570</v>
      </c>
      <c r="K130" s="252">
        <f t="shared" si="116"/>
        <v>0</v>
      </c>
      <c r="L130" s="108">
        <f t="shared" si="116"/>
        <v>4570</v>
      </c>
      <c r="M130" s="253">
        <f t="shared" si="116"/>
        <v>0</v>
      </c>
      <c r="N130" s="252">
        <f t="shared" si="116"/>
        <v>0</v>
      </c>
      <c r="O130" s="151">
        <f t="shared" si="116"/>
        <v>0</v>
      </c>
      <c r="P130" s="237"/>
      <c r="Q130" s="2"/>
      <c r="R130" s="370"/>
      <c r="S130" s="370"/>
    </row>
    <row r="131" spans="1:19" hidden="1" x14ac:dyDescent="0.25">
      <c r="A131" s="62">
        <v>2311</v>
      </c>
      <c r="B131" s="111" t="s">
        <v>140</v>
      </c>
      <c r="C131" s="112">
        <f t="shared" si="100"/>
        <v>0</v>
      </c>
      <c r="D131" s="238"/>
      <c r="E131" s="239"/>
      <c r="F131" s="120">
        <f t="shared" ref="F131:F134" si="117">D131+E131</f>
        <v>0</v>
      </c>
      <c r="G131" s="240"/>
      <c r="H131" s="239"/>
      <c r="I131" s="241">
        <f t="shared" ref="I131:I134" si="118">G131+H131</f>
        <v>0</v>
      </c>
      <c r="J131" s="238"/>
      <c r="K131" s="239"/>
      <c r="L131" s="120">
        <f t="shared" ref="L131:L134" si="119">J131+K131</f>
        <v>0</v>
      </c>
      <c r="M131" s="240"/>
      <c r="N131" s="239"/>
      <c r="O131" s="241">
        <f t="shared" ref="O131:O134" si="120">M131+N131</f>
        <v>0</v>
      </c>
      <c r="P131" s="242"/>
      <c r="Q131" s="2"/>
      <c r="R131" s="370"/>
      <c r="S131" s="370"/>
    </row>
    <row r="132" spans="1:19" x14ac:dyDescent="0.25">
      <c r="A132" s="62">
        <v>2312</v>
      </c>
      <c r="B132" s="111" t="s">
        <v>141</v>
      </c>
      <c r="C132" s="112">
        <f t="shared" si="100"/>
        <v>2130</v>
      </c>
      <c r="D132" s="238">
        <v>1830</v>
      </c>
      <c r="E132" s="367"/>
      <c r="F132" s="368">
        <f t="shared" si="117"/>
        <v>1830</v>
      </c>
      <c r="G132" s="240"/>
      <c r="H132" s="367"/>
      <c r="I132" s="368">
        <f t="shared" si="118"/>
        <v>0</v>
      </c>
      <c r="J132" s="238">
        <v>300</v>
      </c>
      <c r="K132" s="239"/>
      <c r="L132" s="120">
        <f t="shared" si="119"/>
        <v>300</v>
      </c>
      <c r="M132" s="240"/>
      <c r="N132" s="239"/>
      <c r="O132" s="241">
        <f t="shared" si="120"/>
        <v>0</v>
      </c>
      <c r="P132" s="248"/>
      <c r="Q132" s="2"/>
      <c r="R132" s="370"/>
      <c r="S132" s="370"/>
    </row>
    <row r="133" spans="1:19" hidden="1" x14ac:dyDescent="0.25">
      <c r="A133" s="62">
        <v>2313</v>
      </c>
      <c r="B133" s="111" t="s">
        <v>142</v>
      </c>
      <c r="C133" s="112">
        <f t="shared" si="100"/>
        <v>0</v>
      </c>
      <c r="D133" s="238"/>
      <c r="E133" s="239"/>
      <c r="F133" s="120">
        <f t="shared" si="117"/>
        <v>0</v>
      </c>
      <c r="G133" s="240"/>
      <c r="H133" s="239"/>
      <c r="I133" s="241">
        <f t="shared" si="118"/>
        <v>0</v>
      </c>
      <c r="J133" s="238"/>
      <c r="K133" s="239"/>
      <c r="L133" s="120">
        <f t="shared" si="119"/>
        <v>0</v>
      </c>
      <c r="M133" s="240"/>
      <c r="N133" s="239"/>
      <c r="O133" s="241">
        <f t="shared" si="120"/>
        <v>0</v>
      </c>
      <c r="P133" s="242"/>
      <c r="Q133" s="2"/>
      <c r="R133" s="370"/>
      <c r="S133" s="370"/>
    </row>
    <row r="134" spans="1:19" ht="47.25" customHeight="1" x14ac:dyDescent="0.25">
      <c r="A134" s="62">
        <v>2314</v>
      </c>
      <c r="B134" s="111" t="s">
        <v>143</v>
      </c>
      <c r="C134" s="112">
        <f t="shared" si="100"/>
        <v>42306</v>
      </c>
      <c r="D134" s="238">
        <v>38172</v>
      </c>
      <c r="E134" s="367">
        <v>-136</v>
      </c>
      <c r="F134" s="368">
        <f t="shared" si="117"/>
        <v>38036</v>
      </c>
      <c r="G134" s="240"/>
      <c r="H134" s="367"/>
      <c r="I134" s="368">
        <f t="shared" si="118"/>
        <v>0</v>
      </c>
      <c r="J134" s="238">
        <v>4270</v>
      </c>
      <c r="K134" s="239"/>
      <c r="L134" s="120">
        <f t="shared" si="119"/>
        <v>4270</v>
      </c>
      <c r="M134" s="240"/>
      <c r="N134" s="239"/>
      <c r="O134" s="241">
        <f t="shared" si="120"/>
        <v>0</v>
      </c>
      <c r="P134" s="248" t="s">
        <v>344</v>
      </c>
      <c r="Q134" s="2"/>
      <c r="R134" s="370"/>
      <c r="S134" s="370"/>
    </row>
    <row r="135" spans="1:19" hidden="1" x14ac:dyDescent="0.25">
      <c r="A135" s="243">
        <v>2320</v>
      </c>
      <c r="B135" s="111" t="s">
        <v>144</v>
      </c>
      <c r="C135" s="112">
        <f t="shared" si="100"/>
        <v>0</v>
      </c>
      <c r="D135" s="244">
        <f t="shared" ref="D135" si="121">SUM(D136:D138)</f>
        <v>0</v>
      </c>
      <c r="E135" s="245">
        <f>SUM(E136:E138)</f>
        <v>0</v>
      </c>
      <c r="F135" s="120">
        <f>SUM(F136:F138)</f>
        <v>0</v>
      </c>
      <c r="G135" s="246">
        <f t="shared" ref="G135" si="122">SUM(G136:G138)</f>
        <v>0</v>
      </c>
      <c r="H135" s="245">
        <f>SUM(H136:H138)</f>
        <v>0</v>
      </c>
      <c r="I135" s="241">
        <f t="shared" ref="I135:N135" si="123">SUM(I136:I138)</f>
        <v>0</v>
      </c>
      <c r="J135" s="244">
        <f t="shared" si="123"/>
        <v>0</v>
      </c>
      <c r="K135" s="245">
        <f t="shared" si="123"/>
        <v>0</v>
      </c>
      <c r="L135" s="120">
        <f t="shared" si="123"/>
        <v>0</v>
      </c>
      <c r="M135" s="246">
        <f t="shared" si="123"/>
        <v>0</v>
      </c>
      <c r="N135" s="245">
        <f t="shared" si="123"/>
        <v>0</v>
      </c>
      <c r="O135" s="241">
        <f>SUM(O136:O138)</f>
        <v>0</v>
      </c>
      <c r="P135" s="242"/>
      <c r="Q135" s="2"/>
      <c r="R135" s="370"/>
      <c r="S135" s="370"/>
    </row>
    <row r="136" spans="1:19" hidden="1" x14ac:dyDescent="0.25">
      <c r="A136" s="62">
        <v>2321</v>
      </c>
      <c r="B136" s="111" t="s">
        <v>145</v>
      </c>
      <c r="C136" s="112">
        <f t="shared" si="100"/>
        <v>0</v>
      </c>
      <c r="D136" s="238"/>
      <c r="E136" s="239"/>
      <c r="F136" s="120">
        <f t="shared" ref="F136:F139" si="124">D136+E136</f>
        <v>0</v>
      </c>
      <c r="G136" s="240"/>
      <c r="H136" s="239"/>
      <c r="I136" s="241">
        <f t="shared" ref="I136:I139" si="125">G136+H136</f>
        <v>0</v>
      </c>
      <c r="J136" s="238"/>
      <c r="K136" s="239"/>
      <c r="L136" s="120">
        <f t="shared" ref="L136:L139" si="126">J136+K136</f>
        <v>0</v>
      </c>
      <c r="M136" s="240"/>
      <c r="N136" s="239"/>
      <c r="O136" s="241">
        <f t="shared" ref="O136:O139" si="127">M136+N136</f>
        <v>0</v>
      </c>
      <c r="P136" s="242"/>
      <c r="Q136" s="2"/>
      <c r="R136" s="370"/>
      <c r="S136" s="370"/>
    </row>
    <row r="137" spans="1:19" hidden="1" x14ac:dyDescent="0.25">
      <c r="A137" s="62">
        <v>2322</v>
      </c>
      <c r="B137" s="111" t="s">
        <v>146</v>
      </c>
      <c r="C137" s="112">
        <f t="shared" si="100"/>
        <v>0</v>
      </c>
      <c r="D137" s="238"/>
      <c r="E137" s="239"/>
      <c r="F137" s="120">
        <f t="shared" si="124"/>
        <v>0</v>
      </c>
      <c r="G137" s="240"/>
      <c r="H137" s="239"/>
      <c r="I137" s="241">
        <f t="shared" si="125"/>
        <v>0</v>
      </c>
      <c r="J137" s="238"/>
      <c r="K137" s="239"/>
      <c r="L137" s="120">
        <f t="shared" si="126"/>
        <v>0</v>
      </c>
      <c r="M137" s="240"/>
      <c r="N137" s="239"/>
      <c r="O137" s="241">
        <f t="shared" si="127"/>
        <v>0</v>
      </c>
      <c r="P137" s="242"/>
      <c r="Q137" s="2"/>
      <c r="R137" s="370"/>
      <c r="S137" s="370"/>
    </row>
    <row r="138" spans="1:19" ht="10.5" hidden="1" customHeight="1" x14ac:dyDescent="0.25">
      <c r="A138" s="62">
        <v>2329</v>
      </c>
      <c r="B138" s="111" t="s">
        <v>147</v>
      </c>
      <c r="C138" s="112">
        <f t="shared" si="100"/>
        <v>0</v>
      </c>
      <c r="D138" s="238"/>
      <c r="E138" s="239"/>
      <c r="F138" s="120">
        <f t="shared" si="124"/>
        <v>0</v>
      </c>
      <c r="G138" s="240"/>
      <c r="H138" s="239"/>
      <c r="I138" s="241">
        <f t="shared" si="125"/>
        <v>0</v>
      </c>
      <c r="J138" s="238"/>
      <c r="K138" s="239"/>
      <c r="L138" s="120">
        <f t="shared" si="126"/>
        <v>0</v>
      </c>
      <c r="M138" s="240"/>
      <c r="N138" s="239"/>
      <c r="O138" s="241">
        <f t="shared" si="127"/>
        <v>0</v>
      </c>
      <c r="P138" s="242"/>
      <c r="Q138" s="2"/>
      <c r="R138" s="370"/>
      <c r="S138" s="370"/>
    </row>
    <row r="139" spans="1:19" hidden="1" x14ac:dyDescent="0.25">
      <c r="A139" s="243">
        <v>2330</v>
      </c>
      <c r="B139" s="111" t="s">
        <v>148</v>
      </c>
      <c r="C139" s="112">
        <f t="shared" si="100"/>
        <v>0</v>
      </c>
      <c r="D139" s="238"/>
      <c r="E139" s="239"/>
      <c r="F139" s="120">
        <f t="shared" si="124"/>
        <v>0</v>
      </c>
      <c r="G139" s="240"/>
      <c r="H139" s="239"/>
      <c r="I139" s="241">
        <f t="shared" si="125"/>
        <v>0</v>
      </c>
      <c r="J139" s="238"/>
      <c r="K139" s="239"/>
      <c r="L139" s="120">
        <f t="shared" si="126"/>
        <v>0</v>
      </c>
      <c r="M139" s="240"/>
      <c r="N139" s="239"/>
      <c r="O139" s="241">
        <f t="shared" si="127"/>
        <v>0</v>
      </c>
      <c r="P139" s="242"/>
      <c r="Q139" s="2"/>
      <c r="R139" s="370"/>
      <c r="S139" s="370"/>
    </row>
    <row r="140" spans="1:19" ht="48" hidden="1" x14ac:dyDescent="0.25">
      <c r="A140" s="243">
        <v>2340</v>
      </c>
      <c r="B140" s="111" t="s">
        <v>149</v>
      </c>
      <c r="C140" s="112">
        <f t="shared" si="100"/>
        <v>0</v>
      </c>
      <c r="D140" s="244">
        <f t="shared" ref="D140" si="128">SUM(D141:D142)</f>
        <v>0</v>
      </c>
      <c r="E140" s="245">
        <f>SUM(E141:E142)</f>
        <v>0</v>
      </c>
      <c r="F140" s="120">
        <f>SUM(F141:F142)</f>
        <v>0</v>
      </c>
      <c r="G140" s="246">
        <f t="shared" ref="G140:N140" si="129">SUM(G141:G142)</f>
        <v>0</v>
      </c>
      <c r="H140" s="245">
        <f t="shared" si="129"/>
        <v>0</v>
      </c>
      <c r="I140" s="241">
        <f t="shared" si="129"/>
        <v>0</v>
      </c>
      <c r="J140" s="244">
        <f t="shared" si="129"/>
        <v>0</v>
      </c>
      <c r="K140" s="245">
        <f t="shared" si="129"/>
        <v>0</v>
      </c>
      <c r="L140" s="120">
        <f t="shared" si="129"/>
        <v>0</v>
      </c>
      <c r="M140" s="246">
        <f t="shared" si="129"/>
        <v>0</v>
      </c>
      <c r="N140" s="245">
        <f t="shared" si="129"/>
        <v>0</v>
      </c>
      <c r="O140" s="241">
        <f>SUM(O141:O142)</f>
        <v>0</v>
      </c>
      <c r="P140" s="242"/>
      <c r="Q140" s="2"/>
      <c r="R140" s="370"/>
      <c r="S140" s="370"/>
    </row>
    <row r="141" spans="1:19" hidden="1" x14ac:dyDescent="0.25">
      <c r="A141" s="62">
        <v>2341</v>
      </c>
      <c r="B141" s="111" t="s">
        <v>150</v>
      </c>
      <c r="C141" s="112">
        <f t="shared" si="100"/>
        <v>0</v>
      </c>
      <c r="D141" s="238"/>
      <c r="E141" s="239"/>
      <c r="F141" s="120">
        <f t="shared" ref="F141:F142" si="130">D141+E141</f>
        <v>0</v>
      </c>
      <c r="G141" s="240"/>
      <c r="H141" s="239"/>
      <c r="I141" s="241">
        <f t="shared" ref="I141:I142" si="131">G141+H141</f>
        <v>0</v>
      </c>
      <c r="J141" s="238"/>
      <c r="K141" s="239"/>
      <c r="L141" s="120">
        <f t="shared" ref="L141:L142" si="132">J141+K141</f>
        <v>0</v>
      </c>
      <c r="M141" s="240"/>
      <c r="N141" s="239"/>
      <c r="O141" s="241">
        <f t="shared" ref="O141:O142" si="133">M141+N141</f>
        <v>0</v>
      </c>
      <c r="P141" s="242"/>
      <c r="Q141" s="2"/>
      <c r="R141" s="370"/>
      <c r="S141" s="370"/>
    </row>
    <row r="142" spans="1:19" ht="24" hidden="1" x14ac:dyDescent="0.25">
      <c r="A142" s="62">
        <v>2344</v>
      </c>
      <c r="B142" s="111" t="s">
        <v>151</v>
      </c>
      <c r="C142" s="112">
        <f t="shared" si="100"/>
        <v>0</v>
      </c>
      <c r="D142" s="238"/>
      <c r="E142" s="239"/>
      <c r="F142" s="120">
        <f t="shared" si="130"/>
        <v>0</v>
      </c>
      <c r="G142" s="240"/>
      <c r="H142" s="239"/>
      <c r="I142" s="241">
        <f t="shared" si="131"/>
        <v>0</v>
      </c>
      <c r="J142" s="238"/>
      <c r="K142" s="239"/>
      <c r="L142" s="120">
        <f t="shared" si="132"/>
        <v>0</v>
      </c>
      <c r="M142" s="240"/>
      <c r="N142" s="239"/>
      <c r="O142" s="241">
        <f t="shared" si="133"/>
        <v>0</v>
      </c>
      <c r="P142" s="242"/>
      <c r="Q142" s="2"/>
      <c r="R142" s="370"/>
      <c r="S142" s="370"/>
    </row>
    <row r="143" spans="1:19" ht="24" hidden="1" x14ac:dyDescent="0.25">
      <c r="A143" s="230">
        <v>2350</v>
      </c>
      <c r="B143" s="164" t="s">
        <v>152</v>
      </c>
      <c r="C143" s="176">
        <f t="shared" si="100"/>
        <v>0</v>
      </c>
      <c r="D143" s="231">
        <f t="shared" ref="D143" si="134">SUM(D144:D149)</f>
        <v>0</v>
      </c>
      <c r="E143" s="232">
        <f>SUM(E144:E149)</f>
        <v>0</v>
      </c>
      <c r="F143" s="233">
        <f>SUM(F144:F149)</f>
        <v>0</v>
      </c>
      <c r="G143" s="234">
        <f t="shared" ref="G143:N143" si="135">SUM(G144:G149)</f>
        <v>0</v>
      </c>
      <c r="H143" s="232">
        <f t="shared" si="135"/>
        <v>0</v>
      </c>
      <c r="I143" s="235">
        <f t="shared" si="135"/>
        <v>0</v>
      </c>
      <c r="J143" s="231">
        <f t="shared" si="135"/>
        <v>0</v>
      </c>
      <c r="K143" s="232">
        <f t="shared" si="135"/>
        <v>0</v>
      </c>
      <c r="L143" s="233">
        <f t="shared" si="135"/>
        <v>0</v>
      </c>
      <c r="M143" s="234">
        <f t="shared" si="135"/>
        <v>0</v>
      </c>
      <c r="N143" s="232">
        <f t="shared" si="135"/>
        <v>0</v>
      </c>
      <c r="O143" s="235">
        <f>SUM(O144:O149)</f>
        <v>0</v>
      </c>
      <c r="P143" s="236"/>
      <c r="Q143" s="2"/>
      <c r="R143" s="370"/>
      <c r="S143" s="370"/>
    </row>
    <row r="144" spans="1:19" hidden="1" x14ac:dyDescent="0.25">
      <c r="A144" s="53">
        <v>2351</v>
      </c>
      <c r="B144" s="99" t="s">
        <v>153</v>
      </c>
      <c r="C144" s="100">
        <f t="shared" si="100"/>
        <v>0</v>
      </c>
      <c r="D144" s="152"/>
      <c r="E144" s="150"/>
      <c r="F144" s="108">
        <f t="shared" ref="F144:F149" si="136">D144+E144</f>
        <v>0</v>
      </c>
      <c r="G144" s="149"/>
      <c r="H144" s="150"/>
      <c r="I144" s="151">
        <f t="shared" ref="I144:I149" si="137">G144+H144</f>
        <v>0</v>
      </c>
      <c r="J144" s="152"/>
      <c r="K144" s="150"/>
      <c r="L144" s="108">
        <f t="shared" ref="L144:L149" si="138">J144+K144</f>
        <v>0</v>
      </c>
      <c r="M144" s="149"/>
      <c r="N144" s="150"/>
      <c r="O144" s="151">
        <f t="shared" ref="O144:O149" si="139">M144+N144</f>
        <v>0</v>
      </c>
      <c r="P144" s="237"/>
      <c r="Q144" s="2"/>
      <c r="R144" s="370"/>
      <c r="S144" s="370"/>
    </row>
    <row r="145" spans="1:19" hidden="1" x14ac:dyDescent="0.25">
      <c r="A145" s="62">
        <v>2352</v>
      </c>
      <c r="B145" s="111" t="s">
        <v>154</v>
      </c>
      <c r="C145" s="112">
        <f t="shared" si="100"/>
        <v>0</v>
      </c>
      <c r="D145" s="238"/>
      <c r="E145" s="239"/>
      <c r="F145" s="120">
        <f t="shared" si="136"/>
        <v>0</v>
      </c>
      <c r="G145" s="240"/>
      <c r="H145" s="239"/>
      <c r="I145" s="241">
        <f t="shared" si="137"/>
        <v>0</v>
      </c>
      <c r="J145" s="238"/>
      <c r="K145" s="239"/>
      <c r="L145" s="120">
        <f t="shared" si="138"/>
        <v>0</v>
      </c>
      <c r="M145" s="240"/>
      <c r="N145" s="239"/>
      <c r="O145" s="241">
        <f t="shared" si="139"/>
        <v>0</v>
      </c>
      <c r="P145" s="242"/>
      <c r="Q145" s="2"/>
      <c r="R145" s="370"/>
      <c r="S145" s="370"/>
    </row>
    <row r="146" spans="1:19" ht="24" hidden="1" x14ac:dyDescent="0.25">
      <c r="A146" s="62">
        <v>2353</v>
      </c>
      <c r="B146" s="111" t="s">
        <v>155</v>
      </c>
      <c r="C146" s="112">
        <f t="shared" si="100"/>
        <v>0</v>
      </c>
      <c r="D146" s="238"/>
      <c r="E146" s="239"/>
      <c r="F146" s="120">
        <f t="shared" si="136"/>
        <v>0</v>
      </c>
      <c r="G146" s="240"/>
      <c r="H146" s="239"/>
      <c r="I146" s="241">
        <f t="shared" si="137"/>
        <v>0</v>
      </c>
      <c r="J146" s="238"/>
      <c r="K146" s="239"/>
      <c r="L146" s="120">
        <f t="shared" si="138"/>
        <v>0</v>
      </c>
      <c r="M146" s="240"/>
      <c r="N146" s="239"/>
      <c r="O146" s="241">
        <f t="shared" si="139"/>
        <v>0</v>
      </c>
      <c r="P146" s="242"/>
      <c r="Q146" s="2"/>
      <c r="R146" s="370"/>
      <c r="S146" s="370"/>
    </row>
    <row r="147" spans="1:19" ht="24" hidden="1" x14ac:dyDescent="0.25">
      <c r="A147" s="62">
        <v>2354</v>
      </c>
      <c r="B147" s="111" t="s">
        <v>156</v>
      </c>
      <c r="C147" s="112">
        <f t="shared" si="100"/>
        <v>0</v>
      </c>
      <c r="D147" s="238"/>
      <c r="E147" s="239"/>
      <c r="F147" s="120">
        <f t="shared" si="136"/>
        <v>0</v>
      </c>
      <c r="G147" s="240"/>
      <c r="H147" s="239"/>
      <c r="I147" s="241">
        <f t="shared" si="137"/>
        <v>0</v>
      </c>
      <c r="J147" s="238"/>
      <c r="K147" s="239"/>
      <c r="L147" s="120">
        <f t="shared" si="138"/>
        <v>0</v>
      </c>
      <c r="M147" s="240"/>
      <c r="N147" s="239"/>
      <c r="O147" s="241">
        <f t="shared" si="139"/>
        <v>0</v>
      </c>
      <c r="P147" s="242"/>
      <c r="Q147" s="2"/>
      <c r="R147" s="370"/>
      <c r="S147" s="370"/>
    </row>
    <row r="148" spans="1:19" ht="24" hidden="1" x14ac:dyDescent="0.25">
      <c r="A148" s="62">
        <v>2355</v>
      </c>
      <c r="B148" s="111" t="s">
        <v>157</v>
      </c>
      <c r="C148" s="112">
        <f t="shared" si="100"/>
        <v>0</v>
      </c>
      <c r="D148" s="238"/>
      <c r="E148" s="239"/>
      <c r="F148" s="120">
        <f t="shared" si="136"/>
        <v>0</v>
      </c>
      <c r="G148" s="240"/>
      <c r="H148" s="239"/>
      <c r="I148" s="241">
        <f t="shared" si="137"/>
        <v>0</v>
      </c>
      <c r="J148" s="238"/>
      <c r="K148" s="239"/>
      <c r="L148" s="120">
        <f t="shared" si="138"/>
        <v>0</v>
      </c>
      <c r="M148" s="240"/>
      <c r="N148" s="239"/>
      <c r="O148" s="241">
        <f t="shared" si="139"/>
        <v>0</v>
      </c>
      <c r="P148" s="242"/>
      <c r="Q148" s="2"/>
      <c r="R148" s="370"/>
      <c r="S148" s="370"/>
    </row>
    <row r="149" spans="1:19" ht="24" hidden="1" x14ac:dyDescent="0.25">
      <c r="A149" s="62">
        <v>2359</v>
      </c>
      <c r="B149" s="111" t="s">
        <v>158</v>
      </c>
      <c r="C149" s="112">
        <f t="shared" si="100"/>
        <v>0</v>
      </c>
      <c r="D149" s="238"/>
      <c r="E149" s="239"/>
      <c r="F149" s="120">
        <f t="shared" si="136"/>
        <v>0</v>
      </c>
      <c r="G149" s="240"/>
      <c r="H149" s="239"/>
      <c r="I149" s="241">
        <f t="shared" si="137"/>
        <v>0</v>
      </c>
      <c r="J149" s="238"/>
      <c r="K149" s="239"/>
      <c r="L149" s="120">
        <f t="shared" si="138"/>
        <v>0</v>
      </c>
      <c r="M149" s="240"/>
      <c r="N149" s="239"/>
      <c r="O149" s="241">
        <f t="shared" si="139"/>
        <v>0</v>
      </c>
      <c r="P149" s="242"/>
      <c r="Q149" s="2"/>
      <c r="R149" s="370"/>
      <c r="S149" s="370"/>
    </row>
    <row r="150" spans="1:19" ht="24.75" customHeight="1" x14ac:dyDescent="0.25">
      <c r="A150" s="243">
        <v>2360</v>
      </c>
      <c r="B150" s="111" t="s">
        <v>159</v>
      </c>
      <c r="C150" s="112">
        <f t="shared" si="100"/>
        <v>15444</v>
      </c>
      <c r="D150" s="244">
        <f t="shared" ref="D150" si="140">SUM(D151:D157)</f>
        <v>15364</v>
      </c>
      <c r="E150" s="241">
        <f>SUM(E151:E157)</f>
        <v>0</v>
      </c>
      <c r="F150" s="368">
        <f>SUM(F151:F157)</f>
        <v>15364</v>
      </c>
      <c r="G150" s="246">
        <f t="shared" ref="G150:N150" si="141">SUM(G151:G157)</f>
        <v>0</v>
      </c>
      <c r="H150" s="241">
        <f t="shared" si="141"/>
        <v>0</v>
      </c>
      <c r="I150" s="368">
        <f t="shared" si="141"/>
        <v>0</v>
      </c>
      <c r="J150" s="244">
        <f t="shared" si="141"/>
        <v>80</v>
      </c>
      <c r="K150" s="245">
        <f t="shared" si="141"/>
        <v>0</v>
      </c>
      <c r="L150" s="120">
        <f t="shared" si="141"/>
        <v>80</v>
      </c>
      <c r="M150" s="246">
        <f t="shared" si="141"/>
        <v>0</v>
      </c>
      <c r="N150" s="245">
        <f t="shared" si="141"/>
        <v>0</v>
      </c>
      <c r="O150" s="241">
        <f>SUM(O151:O157)</f>
        <v>0</v>
      </c>
      <c r="P150" s="242"/>
      <c r="Q150" s="2"/>
      <c r="R150" s="370"/>
      <c r="S150" s="370"/>
    </row>
    <row r="151" spans="1:19" x14ac:dyDescent="0.25">
      <c r="A151" s="61">
        <v>2361</v>
      </c>
      <c r="B151" s="111" t="s">
        <v>160</v>
      </c>
      <c r="C151" s="112">
        <f t="shared" si="100"/>
        <v>14760</v>
      </c>
      <c r="D151" s="238">
        <v>14760</v>
      </c>
      <c r="E151" s="367"/>
      <c r="F151" s="368">
        <f t="shared" ref="F151:F158" si="142">D151+E151</f>
        <v>14760</v>
      </c>
      <c r="G151" s="240"/>
      <c r="H151" s="367"/>
      <c r="I151" s="368">
        <f t="shared" ref="I151:I158" si="143">G151+H151</f>
        <v>0</v>
      </c>
      <c r="J151" s="238"/>
      <c r="K151" s="239"/>
      <c r="L151" s="120">
        <f t="shared" ref="L151:L158" si="144">J151+K151</f>
        <v>0</v>
      </c>
      <c r="M151" s="240"/>
      <c r="N151" s="239"/>
      <c r="O151" s="241">
        <f t="shared" ref="O151:O158" si="145">M151+N151</f>
        <v>0</v>
      </c>
      <c r="P151" s="248"/>
      <c r="Q151" s="2"/>
      <c r="R151" s="370"/>
      <c r="S151" s="370"/>
    </row>
    <row r="152" spans="1:19" ht="24" hidden="1" x14ac:dyDescent="0.25">
      <c r="A152" s="61">
        <v>2362</v>
      </c>
      <c r="B152" s="111" t="s">
        <v>161</v>
      </c>
      <c r="C152" s="112">
        <f t="shared" si="100"/>
        <v>0</v>
      </c>
      <c r="D152" s="238"/>
      <c r="E152" s="239"/>
      <c r="F152" s="120">
        <f t="shared" si="142"/>
        <v>0</v>
      </c>
      <c r="G152" s="240"/>
      <c r="H152" s="239"/>
      <c r="I152" s="241">
        <f t="shared" si="143"/>
        <v>0</v>
      </c>
      <c r="J152" s="238"/>
      <c r="K152" s="239"/>
      <c r="L152" s="120">
        <f t="shared" si="144"/>
        <v>0</v>
      </c>
      <c r="M152" s="240"/>
      <c r="N152" s="239"/>
      <c r="O152" s="241">
        <f t="shared" si="145"/>
        <v>0</v>
      </c>
      <c r="P152" s="242"/>
      <c r="Q152" s="2"/>
      <c r="R152" s="370"/>
      <c r="S152" s="370"/>
    </row>
    <row r="153" spans="1:19" x14ac:dyDescent="0.25">
      <c r="A153" s="61">
        <v>2363</v>
      </c>
      <c r="B153" s="111" t="s">
        <v>162</v>
      </c>
      <c r="C153" s="112">
        <f t="shared" si="100"/>
        <v>684</v>
      </c>
      <c r="D153" s="238">
        <v>604</v>
      </c>
      <c r="E153" s="367"/>
      <c r="F153" s="368">
        <f t="shared" si="142"/>
        <v>604</v>
      </c>
      <c r="G153" s="240"/>
      <c r="H153" s="367"/>
      <c r="I153" s="368">
        <f t="shared" si="143"/>
        <v>0</v>
      </c>
      <c r="J153" s="238">
        <v>80</v>
      </c>
      <c r="K153" s="239"/>
      <c r="L153" s="120">
        <f t="shared" si="144"/>
        <v>80</v>
      </c>
      <c r="M153" s="240"/>
      <c r="N153" s="239"/>
      <c r="O153" s="241">
        <f t="shared" si="145"/>
        <v>0</v>
      </c>
      <c r="P153" s="248"/>
      <c r="Q153" s="2"/>
      <c r="R153" s="370"/>
      <c r="S153" s="370"/>
    </row>
    <row r="154" spans="1:19" hidden="1" x14ac:dyDescent="0.25">
      <c r="A154" s="61">
        <v>2364</v>
      </c>
      <c r="B154" s="111" t="s">
        <v>163</v>
      </c>
      <c r="C154" s="112">
        <f t="shared" si="100"/>
        <v>0</v>
      </c>
      <c r="D154" s="238"/>
      <c r="E154" s="239"/>
      <c r="F154" s="120">
        <f t="shared" si="142"/>
        <v>0</v>
      </c>
      <c r="G154" s="240"/>
      <c r="H154" s="239"/>
      <c r="I154" s="241">
        <f t="shared" si="143"/>
        <v>0</v>
      </c>
      <c r="J154" s="238"/>
      <c r="K154" s="239"/>
      <c r="L154" s="120">
        <f t="shared" si="144"/>
        <v>0</v>
      </c>
      <c r="M154" s="240"/>
      <c r="N154" s="239"/>
      <c r="O154" s="241">
        <f t="shared" si="145"/>
        <v>0</v>
      </c>
      <c r="P154" s="242"/>
      <c r="Q154" s="2"/>
      <c r="R154" s="370"/>
      <c r="S154" s="370"/>
    </row>
    <row r="155" spans="1:19" ht="12.75" hidden="1" customHeight="1" x14ac:dyDescent="0.25">
      <c r="A155" s="61">
        <v>2365</v>
      </c>
      <c r="B155" s="111" t="s">
        <v>164</v>
      </c>
      <c r="C155" s="112">
        <f t="shared" si="100"/>
        <v>0</v>
      </c>
      <c r="D155" s="238"/>
      <c r="E155" s="239"/>
      <c r="F155" s="120">
        <f t="shared" si="142"/>
        <v>0</v>
      </c>
      <c r="G155" s="240"/>
      <c r="H155" s="239"/>
      <c r="I155" s="241">
        <f t="shared" si="143"/>
        <v>0</v>
      </c>
      <c r="J155" s="238"/>
      <c r="K155" s="239"/>
      <c r="L155" s="120">
        <f t="shared" si="144"/>
        <v>0</v>
      </c>
      <c r="M155" s="240"/>
      <c r="N155" s="239"/>
      <c r="O155" s="241">
        <f t="shared" si="145"/>
        <v>0</v>
      </c>
      <c r="P155" s="242"/>
      <c r="Q155" s="2"/>
      <c r="R155" s="370"/>
      <c r="S155" s="370"/>
    </row>
    <row r="156" spans="1:19" ht="36" hidden="1" x14ac:dyDescent="0.25">
      <c r="A156" s="61">
        <v>2366</v>
      </c>
      <c r="B156" s="111" t="s">
        <v>165</v>
      </c>
      <c r="C156" s="112">
        <f t="shared" si="100"/>
        <v>0</v>
      </c>
      <c r="D156" s="238"/>
      <c r="E156" s="239"/>
      <c r="F156" s="120">
        <f t="shared" si="142"/>
        <v>0</v>
      </c>
      <c r="G156" s="240"/>
      <c r="H156" s="239"/>
      <c r="I156" s="241">
        <f t="shared" si="143"/>
        <v>0</v>
      </c>
      <c r="J156" s="238"/>
      <c r="K156" s="239"/>
      <c r="L156" s="120">
        <f t="shared" si="144"/>
        <v>0</v>
      </c>
      <c r="M156" s="240"/>
      <c r="N156" s="239"/>
      <c r="O156" s="241">
        <f t="shared" si="145"/>
        <v>0</v>
      </c>
      <c r="P156" s="242"/>
      <c r="Q156" s="2"/>
      <c r="R156" s="370"/>
      <c r="S156" s="370"/>
    </row>
    <row r="157" spans="1:19" ht="48" hidden="1" x14ac:dyDescent="0.25">
      <c r="A157" s="61">
        <v>2369</v>
      </c>
      <c r="B157" s="111" t="s">
        <v>166</v>
      </c>
      <c r="C157" s="112">
        <f t="shared" si="100"/>
        <v>0</v>
      </c>
      <c r="D157" s="238"/>
      <c r="E157" s="239"/>
      <c r="F157" s="120">
        <f t="shared" si="142"/>
        <v>0</v>
      </c>
      <c r="G157" s="240"/>
      <c r="H157" s="239"/>
      <c r="I157" s="241">
        <f t="shared" si="143"/>
        <v>0</v>
      </c>
      <c r="J157" s="238"/>
      <c r="K157" s="239"/>
      <c r="L157" s="120">
        <f t="shared" si="144"/>
        <v>0</v>
      </c>
      <c r="M157" s="240"/>
      <c r="N157" s="239"/>
      <c r="O157" s="241">
        <f t="shared" si="145"/>
        <v>0</v>
      </c>
      <c r="P157" s="242"/>
      <c r="Q157" s="2"/>
      <c r="R157" s="370"/>
      <c r="S157" s="370"/>
    </row>
    <row r="158" spans="1:19" hidden="1" x14ac:dyDescent="0.25">
      <c r="A158" s="230">
        <v>2370</v>
      </c>
      <c r="B158" s="164" t="s">
        <v>167</v>
      </c>
      <c r="C158" s="176">
        <f t="shared" si="100"/>
        <v>0</v>
      </c>
      <c r="D158" s="177"/>
      <c r="E158" s="178"/>
      <c r="F158" s="233">
        <f t="shared" si="142"/>
        <v>0</v>
      </c>
      <c r="G158" s="247"/>
      <c r="H158" s="178"/>
      <c r="I158" s="235">
        <f t="shared" si="143"/>
        <v>0</v>
      </c>
      <c r="J158" s="177"/>
      <c r="K158" s="178"/>
      <c r="L158" s="233">
        <f t="shared" si="144"/>
        <v>0</v>
      </c>
      <c r="M158" s="247"/>
      <c r="N158" s="178"/>
      <c r="O158" s="235">
        <f t="shared" si="145"/>
        <v>0</v>
      </c>
      <c r="P158" s="236"/>
      <c r="Q158" s="2"/>
      <c r="R158" s="370"/>
      <c r="S158" s="370"/>
    </row>
    <row r="159" spans="1:19" hidden="1" x14ac:dyDescent="0.25">
      <c r="A159" s="230">
        <v>2380</v>
      </c>
      <c r="B159" s="164" t="s">
        <v>168</v>
      </c>
      <c r="C159" s="176">
        <f t="shared" si="100"/>
        <v>0</v>
      </c>
      <c r="D159" s="231">
        <f t="shared" ref="D159:E159" si="146">SUM(D160:D161)</f>
        <v>0</v>
      </c>
      <c r="E159" s="232">
        <f t="shared" si="146"/>
        <v>0</v>
      </c>
      <c r="F159" s="233">
        <f>SUM(F160:F161)</f>
        <v>0</v>
      </c>
      <c r="G159" s="234">
        <f t="shared" ref="G159:N159" si="147">SUM(G160:G161)</f>
        <v>0</v>
      </c>
      <c r="H159" s="232">
        <f t="shared" si="147"/>
        <v>0</v>
      </c>
      <c r="I159" s="235">
        <f t="shared" si="147"/>
        <v>0</v>
      </c>
      <c r="J159" s="231">
        <f t="shared" si="147"/>
        <v>0</v>
      </c>
      <c r="K159" s="232">
        <f t="shared" si="147"/>
        <v>0</v>
      </c>
      <c r="L159" s="233">
        <f t="shared" si="147"/>
        <v>0</v>
      </c>
      <c r="M159" s="234">
        <f t="shared" si="147"/>
        <v>0</v>
      </c>
      <c r="N159" s="232">
        <f t="shared" si="147"/>
        <v>0</v>
      </c>
      <c r="O159" s="235">
        <f>SUM(O160:O161)</f>
        <v>0</v>
      </c>
      <c r="P159" s="236"/>
      <c r="Q159" s="2"/>
      <c r="R159" s="370"/>
      <c r="S159" s="370"/>
    </row>
    <row r="160" spans="1:19" hidden="1" x14ac:dyDescent="0.25">
      <c r="A160" s="52">
        <v>2381</v>
      </c>
      <c r="B160" s="99" t="s">
        <v>169</v>
      </c>
      <c r="C160" s="100">
        <f t="shared" si="100"/>
        <v>0</v>
      </c>
      <c r="D160" s="152"/>
      <c r="E160" s="150"/>
      <c r="F160" s="108">
        <f t="shared" ref="F160:F163" si="148">D160+E160</f>
        <v>0</v>
      </c>
      <c r="G160" s="149"/>
      <c r="H160" s="150"/>
      <c r="I160" s="151">
        <f t="shared" ref="I160:I163" si="149">G160+H160</f>
        <v>0</v>
      </c>
      <c r="J160" s="152"/>
      <c r="K160" s="150"/>
      <c r="L160" s="108">
        <f t="shared" ref="L160:L163" si="150">J160+K160</f>
        <v>0</v>
      </c>
      <c r="M160" s="149"/>
      <c r="N160" s="150"/>
      <c r="O160" s="151">
        <f t="shared" ref="O160:O163" si="151">M160+N160</f>
        <v>0</v>
      </c>
      <c r="P160" s="237"/>
      <c r="Q160" s="2"/>
      <c r="R160" s="370"/>
      <c r="S160" s="370"/>
    </row>
    <row r="161" spans="1:19" ht="24" hidden="1" x14ac:dyDescent="0.25">
      <c r="A161" s="61">
        <v>2389</v>
      </c>
      <c r="B161" s="111" t="s">
        <v>170</v>
      </c>
      <c r="C161" s="112">
        <f t="shared" si="100"/>
        <v>0</v>
      </c>
      <c r="D161" s="238"/>
      <c r="E161" s="239"/>
      <c r="F161" s="120">
        <f t="shared" si="148"/>
        <v>0</v>
      </c>
      <c r="G161" s="240"/>
      <c r="H161" s="239"/>
      <c r="I161" s="241">
        <f t="shared" si="149"/>
        <v>0</v>
      </c>
      <c r="J161" s="238"/>
      <c r="K161" s="239"/>
      <c r="L161" s="120">
        <f t="shared" si="150"/>
        <v>0</v>
      </c>
      <c r="M161" s="240"/>
      <c r="N161" s="239"/>
      <c r="O161" s="241">
        <f t="shared" si="151"/>
        <v>0</v>
      </c>
      <c r="P161" s="242"/>
      <c r="Q161" s="2"/>
      <c r="R161" s="370"/>
      <c r="S161" s="370"/>
    </row>
    <row r="162" spans="1:19" hidden="1" x14ac:dyDescent="0.25">
      <c r="A162" s="230">
        <v>2390</v>
      </c>
      <c r="B162" s="164" t="s">
        <v>171</v>
      </c>
      <c r="C162" s="176">
        <f t="shared" si="100"/>
        <v>0</v>
      </c>
      <c r="D162" s="177"/>
      <c r="E162" s="178"/>
      <c r="F162" s="233">
        <f t="shared" si="148"/>
        <v>0</v>
      </c>
      <c r="G162" s="247"/>
      <c r="H162" s="178"/>
      <c r="I162" s="235">
        <f t="shared" si="149"/>
        <v>0</v>
      </c>
      <c r="J162" s="177"/>
      <c r="K162" s="178"/>
      <c r="L162" s="233">
        <f t="shared" si="150"/>
        <v>0</v>
      </c>
      <c r="M162" s="247"/>
      <c r="N162" s="178"/>
      <c r="O162" s="235">
        <f t="shared" si="151"/>
        <v>0</v>
      </c>
      <c r="P162" s="236"/>
      <c r="Q162" s="2"/>
      <c r="R162" s="370"/>
      <c r="S162" s="370"/>
    </row>
    <row r="163" spans="1:19" hidden="1" x14ac:dyDescent="0.25">
      <c r="A163" s="83">
        <v>2400</v>
      </c>
      <c r="B163" s="226" t="s">
        <v>172</v>
      </c>
      <c r="C163" s="84">
        <f t="shared" si="100"/>
        <v>0</v>
      </c>
      <c r="D163" s="85"/>
      <c r="E163" s="86"/>
      <c r="F163" s="97">
        <f t="shared" si="148"/>
        <v>0</v>
      </c>
      <c r="G163" s="257"/>
      <c r="H163" s="86"/>
      <c r="I163" s="228">
        <f t="shared" si="149"/>
        <v>0</v>
      </c>
      <c r="J163" s="85"/>
      <c r="K163" s="86"/>
      <c r="L163" s="97">
        <f t="shared" si="150"/>
        <v>0</v>
      </c>
      <c r="M163" s="257"/>
      <c r="N163" s="86"/>
      <c r="O163" s="228">
        <f t="shared" si="151"/>
        <v>0</v>
      </c>
      <c r="P163" s="249"/>
      <c r="Q163" s="2"/>
      <c r="R163" s="370"/>
      <c r="S163" s="370"/>
    </row>
    <row r="164" spans="1:19" ht="24" hidden="1" x14ac:dyDescent="0.25">
      <c r="A164" s="83">
        <v>2500</v>
      </c>
      <c r="B164" s="226" t="s">
        <v>173</v>
      </c>
      <c r="C164" s="84">
        <f t="shared" si="100"/>
        <v>0</v>
      </c>
      <c r="D164" s="95">
        <f t="shared" ref="D164:E164" si="152">SUM(D165,D170)</f>
        <v>0</v>
      </c>
      <c r="E164" s="96">
        <f t="shared" si="152"/>
        <v>0</v>
      </c>
      <c r="F164" s="97">
        <f>SUM(F165,F170)</f>
        <v>0</v>
      </c>
      <c r="G164" s="227">
        <f t="shared" ref="G164:O164" si="153">SUM(G165,G170)</f>
        <v>0</v>
      </c>
      <c r="H164" s="96">
        <f t="shared" si="153"/>
        <v>0</v>
      </c>
      <c r="I164" s="228">
        <f t="shared" si="153"/>
        <v>0</v>
      </c>
      <c r="J164" s="95">
        <f t="shared" si="153"/>
        <v>0</v>
      </c>
      <c r="K164" s="96">
        <f t="shared" si="153"/>
        <v>0</v>
      </c>
      <c r="L164" s="97">
        <f t="shared" si="153"/>
        <v>0</v>
      </c>
      <c r="M164" s="227">
        <f t="shared" si="153"/>
        <v>0</v>
      </c>
      <c r="N164" s="96">
        <f t="shared" si="153"/>
        <v>0</v>
      </c>
      <c r="O164" s="228">
        <f t="shared" si="153"/>
        <v>0</v>
      </c>
      <c r="P164" s="229"/>
      <c r="Q164" s="2"/>
      <c r="R164" s="370"/>
      <c r="S164" s="370"/>
    </row>
    <row r="165" spans="1:19" ht="16.5" hidden="1" customHeight="1" x14ac:dyDescent="0.25">
      <c r="A165" s="353">
        <v>2510</v>
      </c>
      <c r="B165" s="99" t="s">
        <v>174</v>
      </c>
      <c r="C165" s="100">
        <f t="shared" si="100"/>
        <v>0</v>
      </c>
      <c r="D165" s="251">
        <f t="shared" ref="D165:E165" si="154">SUM(D166:D169)</f>
        <v>0</v>
      </c>
      <c r="E165" s="252">
        <f t="shared" si="154"/>
        <v>0</v>
      </c>
      <c r="F165" s="108">
        <f>SUM(F166:F169)</f>
        <v>0</v>
      </c>
      <c r="G165" s="253">
        <f t="shared" ref="G165:O165" si="155">SUM(G166:G169)</f>
        <v>0</v>
      </c>
      <c r="H165" s="252">
        <f t="shared" si="155"/>
        <v>0</v>
      </c>
      <c r="I165" s="151">
        <f t="shared" si="155"/>
        <v>0</v>
      </c>
      <c r="J165" s="251">
        <f t="shared" si="155"/>
        <v>0</v>
      </c>
      <c r="K165" s="252">
        <f t="shared" si="155"/>
        <v>0</v>
      </c>
      <c r="L165" s="108">
        <f t="shared" si="155"/>
        <v>0</v>
      </c>
      <c r="M165" s="253">
        <f t="shared" si="155"/>
        <v>0</v>
      </c>
      <c r="N165" s="252">
        <f t="shared" si="155"/>
        <v>0</v>
      </c>
      <c r="O165" s="258">
        <f t="shared" si="155"/>
        <v>0</v>
      </c>
      <c r="P165" s="259"/>
      <c r="Q165" s="2"/>
      <c r="R165" s="370"/>
      <c r="S165" s="370"/>
    </row>
    <row r="166" spans="1:19" ht="24" hidden="1" x14ac:dyDescent="0.25">
      <c r="A166" s="62">
        <v>2512</v>
      </c>
      <c r="B166" s="111" t="s">
        <v>175</v>
      </c>
      <c r="C166" s="112">
        <f t="shared" si="100"/>
        <v>0</v>
      </c>
      <c r="D166" s="238"/>
      <c r="E166" s="239"/>
      <c r="F166" s="120">
        <f t="shared" ref="F166:F171" si="156">D166+E166</f>
        <v>0</v>
      </c>
      <c r="G166" s="240"/>
      <c r="H166" s="239"/>
      <c r="I166" s="241">
        <f t="shared" ref="I166:I171" si="157">G166+H166</f>
        <v>0</v>
      </c>
      <c r="J166" s="238"/>
      <c r="K166" s="239"/>
      <c r="L166" s="120">
        <f t="shared" ref="L166:L171" si="158">J166+K166</f>
        <v>0</v>
      </c>
      <c r="M166" s="240"/>
      <c r="N166" s="239"/>
      <c r="O166" s="241">
        <f t="shared" ref="O166:O171" si="159">M166+N166</f>
        <v>0</v>
      </c>
      <c r="P166" s="242"/>
      <c r="Q166" s="2"/>
      <c r="R166" s="370"/>
      <c r="S166" s="370"/>
    </row>
    <row r="167" spans="1:19" ht="36" hidden="1" x14ac:dyDescent="0.25">
      <c r="A167" s="62">
        <v>2513</v>
      </c>
      <c r="B167" s="111" t="s">
        <v>176</v>
      </c>
      <c r="C167" s="112">
        <f t="shared" si="100"/>
        <v>0</v>
      </c>
      <c r="D167" s="238"/>
      <c r="E167" s="239"/>
      <c r="F167" s="120">
        <f t="shared" si="156"/>
        <v>0</v>
      </c>
      <c r="G167" s="240"/>
      <c r="H167" s="239"/>
      <c r="I167" s="241">
        <f t="shared" si="157"/>
        <v>0</v>
      </c>
      <c r="J167" s="238"/>
      <c r="K167" s="239"/>
      <c r="L167" s="120">
        <f t="shared" si="158"/>
        <v>0</v>
      </c>
      <c r="M167" s="240"/>
      <c r="N167" s="239"/>
      <c r="O167" s="241">
        <f t="shared" si="159"/>
        <v>0</v>
      </c>
      <c r="P167" s="242"/>
      <c r="Q167" s="2"/>
      <c r="R167" s="370"/>
      <c r="S167" s="370"/>
    </row>
    <row r="168" spans="1:19" ht="24" hidden="1" x14ac:dyDescent="0.25">
      <c r="A168" s="62">
        <v>2515</v>
      </c>
      <c r="B168" s="111" t="s">
        <v>177</v>
      </c>
      <c r="C168" s="112">
        <f t="shared" si="100"/>
        <v>0</v>
      </c>
      <c r="D168" s="238"/>
      <c r="E168" s="239"/>
      <c r="F168" s="120">
        <f t="shared" si="156"/>
        <v>0</v>
      </c>
      <c r="G168" s="240"/>
      <c r="H168" s="239"/>
      <c r="I168" s="241">
        <f t="shared" si="157"/>
        <v>0</v>
      </c>
      <c r="J168" s="238"/>
      <c r="K168" s="239"/>
      <c r="L168" s="120">
        <f t="shared" si="158"/>
        <v>0</v>
      </c>
      <c r="M168" s="240"/>
      <c r="N168" s="239"/>
      <c r="O168" s="241">
        <f t="shared" si="159"/>
        <v>0</v>
      </c>
      <c r="P168" s="242"/>
      <c r="Q168" s="2"/>
      <c r="R168" s="370"/>
      <c r="S168" s="370"/>
    </row>
    <row r="169" spans="1:19" ht="24" hidden="1" x14ac:dyDescent="0.25">
      <c r="A169" s="62">
        <v>2519</v>
      </c>
      <c r="B169" s="111" t="s">
        <v>178</v>
      </c>
      <c r="C169" s="112">
        <f t="shared" si="100"/>
        <v>0</v>
      </c>
      <c r="D169" s="238"/>
      <c r="E169" s="239"/>
      <c r="F169" s="120">
        <f t="shared" si="156"/>
        <v>0</v>
      </c>
      <c r="G169" s="240"/>
      <c r="H169" s="239"/>
      <c r="I169" s="241">
        <f t="shared" si="157"/>
        <v>0</v>
      </c>
      <c r="J169" s="238"/>
      <c r="K169" s="239"/>
      <c r="L169" s="120">
        <f t="shared" si="158"/>
        <v>0</v>
      </c>
      <c r="M169" s="240"/>
      <c r="N169" s="239"/>
      <c r="O169" s="241">
        <f t="shared" si="159"/>
        <v>0</v>
      </c>
      <c r="P169" s="242"/>
      <c r="Q169" s="2"/>
      <c r="R169" s="370"/>
      <c r="S169" s="370"/>
    </row>
    <row r="170" spans="1:19" ht="24" hidden="1" x14ac:dyDescent="0.25">
      <c r="A170" s="243">
        <v>2520</v>
      </c>
      <c r="B170" s="111" t="s">
        <v>179</v>
      </c>
      <c r="C170" s="112">
        <f t="shared" si="100"/>
        <v>0</v>
      </c>
      <c r="D170" s="238"/>
      <c r="E170" s="239"/>
      <c r="F170" s="120">
        <f t="shared" si="156"/>
        <v>0</v>
      </c>
      <c r="G170" s="240"/>
      <c r="H170" s="239"/>
      <c r="I170" s="241">
        <f t="shared" si="157"/>
        <v>0</v>
      </c>
      <c r="J170" s="238"/>
      <c r="K170" s="239"/>
      <c r="L170" s="120">
        <f t="shared" si="158"/>
        <v>0</v>
      </c>
      <c r="M170" s="240"/>
      <c r="N170" s="239"/>
      <c r="O170" s="241">
        <f t="shared" si="159"/>
        <v>0</v>
      </c>
      <c r="P170" s="242"/>
      <c r="Q170" s="2"/>
      <c r="R170" s="370"/>
      <c r="S170" s="370"/>
    </row>
    <row r="171" spans="1:19" s="261" customFormat="1" ht="48" hidden="1" x14ac:dyDescent="0.25">
      <c r="A171" s="25">
        <v>2800</v>
      </c>
      <c r="B171" s="99" t="s">
        <v>180</v>
      </c>
      <c r="C171" s="100">
        <f t="shared" si="100"/>
        <v>0</v>
      </c>
      <c r="D171" s="152"/>
      <c r="E171" s="150"/>
      <c r="F171" s="57">
        <f t="shared" si="156"/>
        <v>0</v>
      </c>
      <c r="G171" s="58"/>
      <c r="H171" s="56"/>
      <c r="I171" s="59">
        <f t="shared" si="157"/>
        <v>0</v>
      </c>
      <c r="J171" s="55"/>
      <c r="K171" s="56"/>
      <c r="L171" s="57">
        <f t="shared" si="158"/>
        <v>0</v>
      </c>
      <c r="M171" s="58"/>
      <c r="N171" s="56"/>
      <c r="O171" s="59">
        <f t="shared" si="159"/>
        <v>0</v>
      </c>
      <c r="P171" s="60"/>
      <c r="Q171" s="260"/>
      <c r="R171" s="370"/>
      <c r="S171" s="370"/>
    </row>
    <row r="172" spans="1:19" hidden="1" x14ac:dyDescent="0.25">
      <c r="A172" s="218">
        <v>3000</v>
      </c>
      <c r="B172" s="218" t="s">
        <v>181</v>
      </c>
      <c r="C172" s="219">
        <f t="shared" si="100"/>
        <v>0</v>
      </c>
      <c r="D172" s="220">
        <f t="shared" ref="D172:E172" si="160">SUM(D173,D183)</f>
        <v>0</v>
      </c>
      <c r="E172" s="221">
        <f t="shared" si="160"/>
        <v>0</v>
      </c>
      <c r="F172" s="222">
        <f>SUM(F173,F183)</f>
        <v>0</v>
      </c>
      <c r="G172" s="223">
        <f t="shared" ref="G172:N172" si="161">SUM(G173,G183)</f>
        <v>0</v>
      </c>
      <c r="H172" s="221">
        <f t="shared" si="161"/>
        <v>0</v>
      </c>
      <c r="I172" s="224">
        <f t="shared" si="161"/>
        <v>0</v>
      </c>
      <c r="J172" s="220">
        <f t="shared" si="161"/>
        <v>0</v>
      </c>
      <c r="K172" s="221">
        <f t="shared" si="161"/>
        <v>0</v>
      </c>
      <c r="L172" s="222">
        <f t="shared" si="161"/>
        <v>0</v>
      </c>
      <c r="M172" s="223">
        <f t="shared" si="161"/>
        <v>0</v>
      </c>
      <c r="N172" s="221">
        <f t="shared" si="161"/>
        <v>0</v>
      </c>
      <c r="O172" s="224">
        <f>SUM(O173,O183)</f>
        <v>0</v>
      </c>
      <c r="P172" s="225"/>
      <c r="Q172" s="2"/>
      <c r="R172" s="370"/>
      <c r="S172" s="370"/>
    </row>
    <row r="173" spans="1:19" ht="24" hidden="1" x14ac:dyDescent="0.25">
      <c r="A173" s="83">
        <v>3200</v>
      </c>
      <c r="B173" s="262" t="s">
        <v>182</v>
      </c>
      <c r="C173" s="84">
        <f t="shared" si="100"/>
        <v>0</v>
      </c>
      <c r="D173" s="95">
        <f t="shared" ref="D173:E173" si="162">SUM(D174,D178)</f>
        <v>0</v>
      </c>
      <c r="E173" s="96">
        <f t="shared" si="162"/>
        <v>0</v>
      </c>
      <c r="F173" s="97">
        <f>SUM(F174,F178)</f>
        <v>0</v>
      </c>
      <c r="G173" s="227">
        <f t="shared" ref="G173:O173" si="163">SUM(G174,G178)</f>
        <v>0</v>
      </c>
      <c r="H173" s="96">
        <f t="shared" si="163"/>
        <v>0</v>
      </c>
      <c r="I173" s="228">
        <f t="shared" si="163"/>
        <v>0</v>
      </c>
      <c r="J173" s="95">
        <f t="shared" si="163"/>
        <v>0</v>
      </c>
      <c r="K173" s="96">
        <f t="shared" si="163"/>
        <v>0</v>
      </c>
      <c r="L173" s="97">
        <f t="shared" si="163"/>
        <v>0</v>
      </c>
      <c r="M173" s="227">
        <f t="shared" si="163"/>
        <v>0</v>
      </c>
      <c r="N173" s="96">
        <f t="shared" si="163"/>
        <v>0</v>
      </c>
      <c r="O173" s="263">
        <f t="shared" si="163"/>
        <v>0</v>
      </c>
      <c r="P173" s="229"/>
      <c r="Q173" s="2"/>
      <c r="R173" s="370"/>
      <c r="S173" s="370"/>
    </row>
    <row r="174" spans="1:19" ht="36" hidden="1" x14ac:dyDescent="0.25">
      <c r="A174" s="353">
        <v>3260</v>
      </c>
      <c r="B174" s="99" t="s">
        <v>183</v>
      </c>
      <c r="C174" s="100">
        <f t="shared" si="100"/>
        <v>0</v>
      </c>
      <c r="D174" s="251">
        <f t="shared" ref="D174:E174" si="164">SUM(D175:D177)</f>
        <v>0</v>
      </c>
      <c r="E174" s="252">
        <f t="shared" si="164"/>
        <v>0</v>
      </c>
      <c r="F174" s="108">
        <f>SUM(F175:F177)</f>
        <v>0</v>
      </c>
      <c r="G174" s="253">
        <f t="shared" ref="G174:N174" si="165">SUM(G175:G177)</f>
        <v>0</v>
      </c>
      <c r="H174" s="252">
        <f t="shared" si="165"/>
        <v>0</v>
      </c>
      <c r="I174" s="151">
        <f t="shared" si="165"/>
        <v>0</v>
      </c>
      <c r="J174" s="251">
        <f t="shared" si="165"/>
        <v>0</v>
      </c>
      <c r="K174" s="252">
        <f t="shared" si="165"/>
        <v>0</v>
      </c>
      <c r="L174" s="108">
        <f t="shared" si="165"/>
        <v>0</v>
      </c>
      <c r="M174" s="253">
        <f t="shared" si="165"/>
        <v>0</v>
      </c>
      <c r="N174" s="252">
        <f t="shared" si="165"/>
        <v>0</v>
      </c>
      <c r="O174" s="151">
        <f>SUM(O175:O177)</f>
        <v>0</v>
      </c>
      <c r="P174" s="237"/>
      <c r="Q174" s="2"/>
      <c r="R174" s="370"/>
      <c r="S174" s="370"/>
    </row>
    <row r="175" spans="1:19" ht="24" hidden="1" x14ac:dyDescent="0.25">
      <c r="A175" s="62">
        <v>3261</v>
      </c>
      <c r="B175" s="111" t="s">
        <v>184</v>
      </c>
      <c r="C175" s="112">
        <f t="shared" si="100"/>
        <v>0</v>
      </c>
      <c r="D175" s="238"/>
      <c r="E175" s="239"/>
      <c r="F175" s="120">
        <f t="shared" ref="F175:F177" si="166">D175+E175</f>
        <v>0</v>
      </c>
      <c r="G175" s="240"/>
      <c r="H175" s="239"/>
      <c r="I175" s="241">
        <f t="shared" ref="I175:I177" si="167">G175+H175</f>
        <v>0</v>
      </c>
      <c r="J175" s="238"/>
      <c r="K175" s="239"/>
      <c r="L175" s="120">
        <f t="shared" ref="L175:L177" si="168">J175+K175</f>
        <v>0</v>
      </c>
      <c r="M175" s="240"/>
      <c r="N175" s="239"/>
      <c r="O175" s="241">
        <f t="shared" ref="O175:O177" si="169">M175+N175</f>
        <v>0</v>
      </c>
      <c r="P175" s="242"/>
      <c r="Q175" s="2"/>
      <c r="R175" s="370"/>
      <c r="S175" s="370"/>
    </row>
    <row r="176" spans="1:19" ht="36" hidden="1" x14ac:dyDescent="0.25">
      <c r="A176" s="62">
        <v>3262</v>
      </c>
      <c r="B176" s="111" t="s">
        <v>185</v>
      </c>
      <c r="C176" s="112">
        <f t="shared" si="100"/>
        <v>0</v>
      </c>
      <c r="D176" s="238"/>
      <c r="E176" s="239"/>
      <c r="F176" s="120">
        <f t="shared" si="166"/>
        <v>0</v>
      </c>
      <c r="G176" s="240"/>
      <c r="H176" s="239"/>
      <c r="I176" s="241">
        <f t="shared" si="167"/>
        <v>0</v>
      </c>
      <c r="J176" s="238"/>
      <c r="K176" s="239"/>
      <c r="L176" s="120">
        <f t="shared" si="168"/>
        <v>0</v>
      </c>
      <c r="M176" s="240"/>
      <c r="N176" s="239"/>
      <c r="O176" s="241">
        <f t="shared" si="169"/>
        <v>0</v>
      </c>
      <c r="P176" s="242"/>
      <c r="Q176" s="2"/>
      <c r="R176" s="370"/>
      <c r="S176" s="370"/>
    </row>
    <row r="177" spans="1:19" ht="24" hidden="1" x14ac:dyDescent="0.25">
      <c r="A177" s="62">
        <v>3263</v>
      </c>
      <c r="B177" s="111" t="s">
        <v>186</v>
      </c>
      <c r="C177" s="112">
        <f t="shared" ref="C177:C240" si="170">SUM(F177,I177,L177,O177)</f>
        <v>0</v>
      </c>
      <c r="D177" s="238"/>
      <c r="E177" s="239"/>
      <c r="F177" s="120">
        <f t="shared" si="166"/>
        <v>0</v>
      </c>
      <c r="G177" s="240"/>
      <c r="H177" s="239"/>
      <c r="I177" s="241">
        <f t="shared" si="167"/>
        <v>0</v>
      </c>
      <c r="J177" s="238"/>
      <c r="K177" s="239"/>
      <c r="L177" s="120">
        <f t="shared" si="168"/>
        <v>0</v>
      </c>
      <c r="M177" s="240"/>
      <c r="N177" s="239"/>
      <c r="O177" s="241">
        <f t="shared" si="169"/>
        <v>0</v>
      </c>
      <c r="P177" s="242"/>
      <c r="Q177" s="2"/>
      <c r="R177" s="370"/>
      <c r="S177" s="370"/>
    </row>
    <row r="178" spans="1:19" ht="84" hidden="1" x14ac:dyDescent="0.25">
      <c r="A178" s="353">
        <v>3290</v>
      </c>
      <c r="B178" s="99" t="s">
        <v>187</v>
      </c>
      <c r="C178" s="264">
        <f t="shared" si="170"/>
        <v>0</v>
      </c>
      <c r="D178" s="251">
        <f t="shared" ref="D178:E178" si="171">SUM(D179:D182)</f>
        <v>0</v>
      </c>
      <c r="E178" s="252">
        <f t="shared" si="171"/>
        <v>0</v>
      </c>
      <c r="F178" s="108">
        <f>SUM(F179:F182)</f>
        <v>0</v>
      </c>
      <c r="G178" s="253">
        <f t="shared" ref="G178:O178" si="172">SUM(G179:G182)</f>
        <v>0</v>
      </c>
      <c r="H178" s="252">
        <f t="shared" si="172"/>
        <v>0</v>
      </c>
      <c r="I178" s="151">
        <f t="shared" si="172"/>
        <v>0</v>
      </c>
      <c r="J178" s="251">
        <f t="shared" si="172"/>
        <v>0</v>
      </c>
      <c r="K178" s="252">
        <f t="shared" si="172"/>
        <v>0</v>
      </c>
      <c r="L178" s="108">
        <f t="shared" si="172"/>
        <v>0</v>
      </c>
      <c r="M178" s="253">
        <f t="shared" si="172"/>
        <v>0</v>
      </c>
      <c r="N178" s="252">
        <f t="shared" si="172"/>
        <v>0</v>
      </c>
      <c r="O178" s="265">
        <f t="shared" si="172"/>
        <v>0</v>
      </c>
      <c r="P178" s="266"/>
      <c r="Q178" s="2"/>
      <c r="R178" s="370"/>
      <c r="S178" s="370"/>
    </row>
    <row r="179" spans="1:19" ht="72" hidden="1" x14ac:dyDescent="0.25">
      <c r="A179" s="62">
        <v>3291</v>
      </c>
      <c r="B179" s="111" t="s">
        <v>188</v>
      </c>
      <c r="C179" s="112">
        <f t="shared" si="170"/>
        <v>0</v>
      </c>
      <c r="D179" s="238"/>
      <c r="E179" s="239"/>
      <c r="F179" s="120">
        <f t="shared" ref="F179:F182" si="173">D179+E179</f>
        <v>0</v>
      </c>
      <c r="G179" s="240"/>
      <c r="H179" s="239"/>
      <c r="I179" s="241">
        <f t="shared" ref="I179:I182" si="174">G179+H179</f>
        <v>0</v>
      </c>
      <c r="J179" s="238"/>
      <c r="K179" s="239"/>
      <c r="L179" s="120">
        <f t="shared" ref="L179:L182" si="175">J179+K179</f>
        <v>0</v>
      </c>
      <c r="M179" s="240"/>
      <c r="N179" s="239"/>
      <c r="O179" s="241">
        <f t="shared" ref="O179:O182" si="176">M179+N179</f>
        <v>0</v>
      </c>
      <c r="P179" s="242"/>
      <c r="Q179" s="2"/>
      <c r="R179" s="370"/>
      <c r="S179" s="370"/>
    </row>
    <row r="180" spans="1:19" ht="72" hidden="1" x14ac:dyDescent="0.25">
      <c r="A180" s="62">
        <v>3292</v>
      </c>
      <c r="B180" s="111" t="s">
        <v>189</v>
      </c>
      <c r="C180" s="112">
        <f t="shared" si="170"/>
        <v>0</v>
      </c>
      <c r="D180" s="238"/>
      <c r="E180" s="239"/>
      <c r="F180" s="120">
        <f t="shared" si="173"/>
        <v>0</v>
      </c>
      <c r="G180" s="240"/>
      <c r="H180" s="239"/>
      <c r="I180" s="241">
        <f t="shared" si="174"/>
        <v>0</v>
      </c>
      <c r="J180" s="238"/>
      <c r="K180" s="239"/>
      <c r="L180" s="120">
        <f t="shared" si="175"/>
        <v>0</v>
      </c>
      <c r="M180" s="240"/>
      <c r="N180" s="239"/>
      <c r="O180" s="241">
        <f t="shared" si="176"/>
        <v>0</v>
      </c>
      <c r="P180" s="242"/>
      <c r="Q180" s="2"/>
      <c r="R180" s="370"/>
      <c r="S180" s="370"/>
    </row>
    <row r="181" spans="1:19" ht="72" hidden="1" x14ac:dyDescent="0.25">
      <c r="A181" s="62">
        <v>3293</v>
      </c>
      <c r="B181" s="111" t="s">
        <v>190</v>
      </c>
      <c r="C181" s="112">
        <f t="shared" si="170"/>
        <v>0</v>
      </c>
      <c r="D181" s="238"/>
      <c r="E181" s="239"/>
      <c r="F181" s="120">
        <f t="shared" si="173"/>
        <v>0</v>
      </c>
      <c r="G181" s="240"/>
      <c r="H181" s="239"/>
      <c r="I181" s="241">
        <f t="shared" si="174"/>
        <v>0</v>
      </c>
      <c r="J181" s="238"/>
      <c r="K181" s="239"/>
      <c r="L181" s="120">
        <f t="shared" si="175"/>
        <v>0</v>
      </c>
      <c r="M181" s="240"/>
      <c r="N181" s="239"/>
      <c r="O181" s="241">
        <f t="shared" si="176"/>
        <v>0</v>
      </c>
      <c r="P181" s="242"/>
      <c r="Q181" s="2"/>
      <c r="R181" s="370"/>
      <c r="S181" s="370"/>
    </row>
    <row r="182" spans="1:19" ht="60" hidden="1" x14ac:dyDescent="0.25">
      <c r="A182" s="267">
        <v>3294</v>
      </c>
      <c r="B182" s="111" t="s">
        <v>191</v>
      </c>
      <c r="C182" s="264">
        <f t="shared" si="170"/>
        <v>0</v>
      </c>
      <c r="D182" s="268"/>
      <c r="E182" s="269"/>
      <c r="F182" s="270">
        <f t="shared" si="173"/>
        <v>0</v>
      </c>
      <c r="G182" s="271"/>
      <c r="H182" s="269"/>
      <c r="I182" s="265">
        <f t="shared" si="174"/>
        <v>0</v>
      </c>
      <c r="J182" s="268"/>
      <c r="K182" s="269"/>
      <c r="L182" s="270">
        <f t="shared" si="175"/>
        <v>0</v>
      </c>
      <c r="M182" s="271"/>
      <c r="N182" s="269"/>
      <c r="O182" s="265">
        <f t="shared" si="176"/>
        <v>0</v>
      </c>
      <c r="P182" s="266"/>
      <c r="Q182" s="2"/>
      <c r="R182" s="370"/>
      <c r="S182" s="370"/>
    </row>
    <row r="183" spans="1:19" ht="48" hidden="1" x14ac:dyDescent="0.25">
      <c r="A183" s="140">
        <v>3300</v>
      </c>
      <c r="B183" s="262" t="s">
        <v>192</v>
      </c>
      <c r="C183" s="272">
        <f t="shared" si="170"/>
        <v>0</v>
      </c>
      <c r="D183" s="273">
        <f t="shared" ref="D183:E183" si="177">SUM(D184:D185)</f>
        <v>0</v>
      </c>
      <c r="E183" s="274">
        <f t="shared" si="177"/>
        <v>0</v>
      </c>
      <c r="F183" s="275">
        <f>SUM(F184:F185)</f>
        <v>0</v>
      </c>
      <c r="G183" s="276">
        <f t="shared" ref="G183:O183" si="178">SUM(G184:G185)</f>
        <v>0</v>
      </c>
      <c r="H183" s="274">
        <f t="shared" si="178"/>
        <v>0</v>
      </c>
      <c r="I183" s="263">
        <f t="shared" si="178"/>
        <v>0</v>
      </c>
      <c r="J183" s="273">
        <f t="shared" si="178"/>
        <v>0</v>
      </c>
      <c r="K183" s="274">
        <f t="shared" si="178"/>
        <v>0</v>
      </c>
      <c r="L183" s="275">
        <f t="shared" si="178"/>
        <v>0</v>
      </c>
      <c r="M183" s="276">
        <f t="shared" si="178"/>
        <v>0</v>
      </c>
      <c r="N183" s="274">
        <f t="shared" si="178"/>
        <v>0</v>
      </c>
      <c r="O183" s="263">
        <f t="shared" si="178"/>
        <v>0</v>
      </c>
      <c r="P183" s="229"/>
      <c r="Q183" s="2"/>
      <c r="R183" s="370"/>
      <c r="S183" s="370"/>
    </row>
    <row r="184" spans="1:19" ht="48" hidden="1" x14ac:dyDescent="0.25">
      <c r="A184" s="163">
        <v>3310</v>
      </c>
      <c r="B184" s="164" t="s">
        <v>193</v>
      </c>
      <c r="C184" s="176">
        <f t="shared" si="170"/>
        <v>0</v>
      </c>
      <c r="D184" s="177"/>
      <c r="E184" s="178"/>
      <c r="F184" s="233">
        <f t="shared" ref="F184:F185" si="179">D184+E184</f>
        <v>0</v>
      </c>
      <c r="G184" s="247"/>
      <c r="H184" s="178"/>
      <c r="I184" s="235">
        <f t="shared" ref="I184:I185" si="180">G184+H184</f>
        <v>0</v>
      </c>
      <c r="J184" s="177"/>
      <c r="K184" s="178"/>
      <c r="L184" s="233">
        <f t="shared" ref="L184:L185" si="181">J184+K184</f>
        <v>0</v>
      </c>
      <c r="M184" s="247"/>
      <c r="N184" s="178"/>
      <c r="O184" s="235">
        <f t="shared" ref="O184:O185" si="182">M184+N184</f>
        <v>0</v>
      </c>
      <c r="P184" s="236"/>
      <c r="Q184" s="2"/>
      <c r="R184" s="370"/>
      <c r="S184" s="370"/>
    </row>
    <row r="185" spans="1:19" ht="60" hidden="1" x14ac:dyDescent="0.25">
      <c r="A185" s="53">
        <v>3320</v>
      </c>
      <c r="B185" s="99" t="s">
        <v>194</v>
      </c>
      <c r="C185" s="100">
        <f t="shared" si="170"/>
        <v>0</v>
      </c>
      <c r="D185" s="152"/>
      <c r="E185" s="150"/>
      <c r="F185" s="108">
        <f t="shared" si="179"/>
        <v>0</v>
      </c>
      <c r="G185" s="149"/>
      <c r="H185" s="150"/>
      <c r="I185" s="151">
        <f t="shared" si="180"/>
        <v>0</v>
      </c>
      <c r="J185" s="152"/>
      <c r="K185" s="150"/>
      <c r="L185" s="108">
        <f t="shared" si="181"/>
        <v>0</v>
      </c>
      <c r="M185" s="149"/>
      <c r="N185" s="150"/>
      <c r="O185" s="151">
        <f t="shared" si="182"/>
        <v>0</v>
      </c>
      <c r="P185" s="237"/>
      <c r="Q185" s="2"/>
      <c r="R185" s="370"/>
      <c r="S185" s="370"/>
    </row>
    <row r="186" spans="1:19" hidden="1" x14ac:dyDescent="0.25">
      <c r="A186" s="277">
        <v>4000</v>
      </c>
      <c r="B186" s="218" t="s">
        <v>195</v>
      </c>
      <c r="C186" s="219">
        <f t="shared" si="170"/>
        <v>0</v>
      </c>
      <c r="D186" s="220">
        <f t="shared" ref="D186:E186" si="183">SUM(D187,D190)</f>
        <v>0</v>
      </c>
      <c r="E186" s="221">
        <f t="shared" si="183"/>
        <v>0</v>
      </c>
      <c r="F186" s="222">
        <f>SUM(F187,F190)</f>
        <v>0</v>
      </c>
      <c r="G186" s="223">
        <f t="shared" ref="G186:N186" si="184">SUM(G187,G190)</f>
        <v>0</v>
      </c>
      <c r="H186" s="221">
        <f t="shared" si="184"/>
        <v>0</v>
      </c>
      <c r="I186" s="224">
        <f t="shared" si="184"/>
        <v>0</v>
      </c>
      <c r="J186" s="220">
        <f t="shared" si="184"/>
        <v>0</v>
      </c>
      <c r="K186" s="221">
        <f t="shared" si="184"/>
        <v>0</v>
      </c>
      <c r="L186" s="222">
        <f t="shared" si="184"/>
        <v>0</v>
      </c>
      <c r="M186" s="223">
        <f t="shared" si="184"/>
        <v>0</v>
      </c>
      <c r="N186" s="221">
        <f t="shared" si="184"/>
        <v>0</v>
      </c>
      <c r="O186" s="224">
        <f>SUM(O187,O190)</f>
        <v>0</v>
      </c>
      <c r="P186" s="225"/>
      <c r="Q186" s="2"/>
      <c r="R186" s="370"/>
      <c r="S186" s="370"/>
    </row>
    <row r="187" spans="1:19" ht="24" hidden="1" x14ac:dyDescent="0.25">
      <c r="A187" s="278">
        <v>4200</v>
      </c>
      <c r="B187" s="226" t="s">
        <v>196</v>
      </c>
      <c r="C187" s="84">
        <f t="shared" si="170"/>
        <v>0</v>
      </c>
      <c r="D187" s="95">
        <f t="shared" ref="D187:E187" si="185">SUM(D188,D189)</f>
        <v>0</v>
      </c>
      <c r="E187" s="96">
        <f t="shared" si="185"/>
        <v>0</v>
      </c>
      <c r="F187" s="97">
        <f>SUM(F188,F189)</f>
        <v>0</v>
      </c>
      <c r="G187" s="227">
        <f t="shared" ref="G187:N187" si="186">SUM(G188,G189)</f>
        <v>0</v>
      </c>
      <c r="H187" s="96">
        <f t="shared" si="186"/>
        <v>0</v>
      </c>
      <c r="I187" s="228">
        <f t="shared" si="186"/>
        <v>0</v>
      </c>
      <c r="J187" s="95">
        <f t="shared" si="186"/>
        <v>0</v>
      </c>
      <c r="K187" s="96">
        <f t="shared" si="186"/>
        <v>0</v>
      </c>
      <c r="L187" s="97">
        <f t="shared" si="186"/>
        <v>0</v>
      </c>
      <c r="M187" s="227">
        <f t="shared" si="186"/>
        <v>0</v>
      </c>
      <c r="N187" s="96">
        <f t="shared" si="186"/>
        <v>0</v>
      </c>
      <c r="O187" s="228">
        <f>SUM(O188,O189)</f>
        <v>0</v>
      </c>
      <c r="P187" s="249"/>
      <c r="Q187" s="2"/>
      <c r="R187" s="370"/>
      <c r="S187" s="370"/>
    </row>
    <row r="188" spans="1:19" ht="36" hidden="1" x14ac:dyDescent="0.25">
      <c r="A188" s="353">
        <v>4240</v>
      </c>
      <c r="B188" s="99" t="s">
        <v>197</v>
      </c>
      <c r="C188" s="100">
        <f t="shared" si="170"/>
        <v>0</v>
      </c>
      <c r="D188" s="152"/>
      <c r="E188" s="150"/>
      <c r="F188" s="108">
        <f t="shared" ref="F188:F189" si="187">D188+E188</f>
        <v>0</v>
      </c>
      <c r="G188" s="149"/>
      <c r="H188" s="150"/>
      <c r="I188" s="151">
        <f t="shared" ref="I188:I189" si="188">G188+H188</f>
        <v>0</v>
      </c>
      <c r="J188" s="152"/>
      <c r="K188" s="150"/>
      <c r="L188" s="108">
        <f t="shared" ref="L188:L189" si="189">J188+K188</f>
        <v>0</v>
      </c>
      <c r="M188" s="149"/>
      <c r="N188" s="150"/>
      <c r="O188" s="151">
        <f t="shared" ref="O188:O189" si="190">M188+N188</f>
        <v>0</v>
      </c>
      <c r="P188" s="237"/>
      <c r="Q188" s="2"/>
      <c r="R188" s="370"/>
      <c r="S188" s="370"/>
    </row>
    <row r="189" spans="1:19" ht="24" hidden="1" x14ac:dyDescent="0.25">
      <c r="A189" s="243">
        <v>4250</v>
      </c>
      <c r="B189" s="111" t="s">
        <v>198</v>
      </c>
      <c r="C189" s="112">
        <f t="shared" si="170"/>
        <v>0</v>
      </c>
      <c r="D189" s="238"/>
      <c r="E189" s="239"/>
      <c r="F189" s="120">
        <f t="shared" si="187"/>
        <v>0</v>
      </c>
      <c r="G189" s="240"/>
      <c r="H189" s="239"/>
      <c r="I189" s="241">
        <f t="shared" si="188"/>
        <v>0</v>
      </c>
      <c r="J189" s="238"/>
      <c r="K189" s="239"/>
      <c r="L189" s="120">
        <f t="shared" si="189"/>
        <v>0</v>
      </c>
      <c r="M189" s="240"/>
      <c r="N189" s="239"/>
      <c r="O189" s="241">
        <f t="shared" si="190"/>
        <v>0</v>
      </c>
      <c r="P189" s="242"/>
      <c r="Q189" s="2"/>
      <c r="R189" s="370"/>
      <c r="S189" s="370"/>
    </row>
    <row r="190" spans="1:19" hidden="1" x14ac:dyDescent="0.25">
      <c r="A190" s="83">
        <v>4300</v>
      </c>
      <c r="B190" s="226" t="s">
        <v>199</v>
      </c>
      <c r="C190" s="84">
        <f t="shared" si="170"/>
        <v>0</v>
      </c>
      <c r="D190" s="95">
        <f t="shared" ref="D190:E190" si="191">SUM(D191)</f>
        <v>0</v>
      </c>
      <c r="E190" s="96">
        <f t="shared" si="191"/>
        <v>0</v>
      </c>
      <c r="F190" s="97">
        <f>SUM(F191)</f>
        <v>0</v>
      </c>
      <c r="G190" s="227">
        <f t="shared" ref="G190:N190" si="192">SUM(G191)</f>
        <v>0</v>
      </c>
      <c r="H190" s="96">
        <f t="shared" si="192"/>
        <v>0</v>
      </c>
      <c r="I190" s="228">
        <f t="shared" si="192"/>
        <v>0</v>
      </c>
      <c r="J190" s="95">
        <f t="shared" si="192"/>
        <v>0</v>
      </c>
      <c r="K190" s="96">
        <f t="shared" si="192"/>
        <v>0</v>
      </c>
      <c r="L190" s="97">
        <f t="shared" si="192"/>
        <v>0</v>
      </c>
      <c r="M190" s="227">
        <f t="shared" si="192"/>
        <v>0</v>
      </c>
      <c r="N190" s="96">
        <f t="shared" si="192"/>
        <v>0</v>
      </c>
      <c r="O190" s="228">
        <f>SUM(O191)</f>
        <v>0</v>
      </c>
      <c r="P190" s="249"/>
      <c r="Q190" s="2"/>
      <c r="R190" s="370"/>
      <c r="S190" s="370"/>
    </row>
    <row r="191" spans="1:19" ht="24" hidden="1" x14ac:dyDescent="0.25">
      <c r="A191" s="353">
        <v>4310</v>
      </c>
      <c r="B191" s="99" t="s">
        <v>200</v>
      </c>
      <c r="C191" s="100">
        <f t="shared" si="170"/>
        <v>0</v>
      </c>
      <c r="D191" s="251">
        <f t="shared" ref="D191:E191" si="193">SUM(D192:D192)</f>
        <v>0</v>
      </c>
      <c r="E191" s="252">
        <f t="shared" si="193"/>
        <v>0</v>
      </c>
      <c r="F191" s="108">
        <f>SUM(F192:F192)</f>
        <v>0</v>
      </c>
      <c r="G191" s="253">
        <f t="shared" ref="G191:N191" si="194">SUM(G192:G192)</f>
        <v>0</v>
      </c>
      <c r="H191" s="252">
        <f t="shared" si="194"/>
        <v>0</v>
      </c>
      <c r="I191" s="151">
        <f t="shared" si="194"/>
        <v>0</v>
      </c>
      <c r="J191" s="251">
        <f t="shared" si="194"/>
        <v>0</v>
      </c>
      <c r="K191" s="252">
        <f t="shared" si="194"/>
        <v>0</v>
      </c>
      <c r="L191" s="108">
        <f t="shared" si="194"/>
        <v>0</v>
      </c>
      <c r="M191" s="253">
        <f t="shared" si="194"/>
        <v>0</v>
      </c>
      <c r="N191" s="252">
        <f t="shared" si="194"/>
        <v>0</v>
      </c>
      <c r="O191" s="151">
        <f>SUM(O192:O192)</f>
        <v>0</v>
      </c>
      <c r="P191" s="237"/>
      <c r="Q191" s="2"/>
      <c r="R191" s="370"/>
      <c r="S191" s="370"/>
    </row>
    <row r="192" spans="1:19" ht="36" hidden="1" x14ac:dyDescent="0.25">
      <c r="A192" s="62">
        <v>4311</v>
      </c>
      <c r="B192" s="111" t="s">
        <v>201</v>
      </c>
      <c r="C192" s="112">
        <f t="shared" si="170"/>
        <v>0</v>
      </c>
      <c r="D192" s="238"/>
      <c r="E192" s="239"/>
      <c r="F192" s="120">
        <f>D192+E192</f>
        <v>0</v>
      </c>
      <c r="G192" s="240"/>
      <c r="H192" s="239"/>
      <c r="I192" s="241">
        <f>G192+H192</f>
        <v>0</v>
      </c>
      <c r="J192" s="238"/>
      <c r="K192" s="239"/>
      <c r="L192" s="120">
        <f>J192+K192</f>
        <v>0</v>
      </c>
      <c r="M192" s="240"/>
      <c r="N192" s="239"/>
      <c r="O192" s="241">
        <f>M192+N192</f>
        <v>0</v>
      </c>
      <c r="P192" s="242"/>
      <c r="Q192" s="2"/>
      <c r="R192" s="370"/>
      <c r="S192" s="370"/>
    </row>
    <row r="193" spans="1:19" s="33" customFormat="1" ht="24" x14ac:dyDescent="0.25">
      <c r="A193" s="279"/>
      <c r="B193" s="25" t="s">
        <v>202</v>
      </c>
      <c r="C193" s="211">
        <f t="shared" si="170"/>
        <v>1800</v>
      </c>
      <c r="D193" s="212">
        <f t="shared" ref="D193:E193" si="195">SUM(D194,D229,D268)</f>
        <v>1800</v>
      </c>
      <c r="E193" s="216">
        <f t="shared" si="195"/>
        <v>0</v>
      </c>
      <c r="F193" s="364">
        <f>SUM(F194,F229,F268)</f>
        <v>1800</v>
      </c>
      <c r="G193" s="215">
        <f t="shared" ref="G193:N193" si="196">SUM(G194,G229,G268)</f>
        <v>0</v>
      </c>
      <c r="H193" s="216">
        <f t="shared" si="196"/>
        <v>0</v>
      </c>
      <c r="I193" s="364">
        <f t="shared" si="196"/>
        <v>0</v>
      </c>
      <c r="J193" s="212">
        <f t="shared" si="196"/>
        <v>0</v>
      </c>
      <c r="K193" s="213">
        <f t="shared" si="196"/>
        <v>0</v>
      </c>
      <c r="L193" s="214">
        <f t="shared" si="196"/>
        <v>0</v>
      </c>
      <c r="M193" s="215">
        <f t="shared" si="196"/>
        <v>0</v>
      </c>
      <c r="N193" s="213">
        <f t="shared" si="196"/>
        <v>0</v>
      </c>
      <c r="O193" s="280">
        <f>SUM(O194,O229,O268)</f>
        <v>0</v>
      </c>
      <c r="P193" s="281"/>
      <c r="Q193" s="26"/>
      <c r="R193" s="370"/>
      <c r="S193" s="370"/>
    </row>
    <row r="194" spans="1:19" hidden="1" x14ac:dyDescent="0.25">
      <c r="A194" s="218">
        <v>5000</v>
      </c>
      <c r="B194" s="218" t="s">
        <v>203</v>
      </c>
      <c r="C194" s="219">
        <f t="shared" si="170"/>
        <v>0</v>
      </c>
      <c r="D194" s="220">
        <f t="shared" ref="D194:E194" si="197">D195+D203</f>
        <v>0</v>
      </c>
      <c r="E194" s="221">
        <f t="shared" si="197"/>
        <v>0</v>
      </c>
      <c r="F194" s="222">
        <f>F195+F203</f>
        <v>0</v>
      </c>
      <c r="G194" s="223">
        <f t="shared" ref="G194:N194" si="198">G195+G203</f>
        <v>0</v>
      </c>
      <c r="H194" s="221">
        <f t="shared" si="198"/>
        <v>0</v>
      </c>
      <c r="I194" s="224">
        <f t="shared" si="198"/>
        <v>0</v>
      </c>
      <c r="J194" s="220">
        <f t="shared" si="198"/>
        <v>0</v>
      </c>
      <c r="K194" s="221">
        <f t="shared" si="198"/>
        <v>0</v>
      </c>
      <c r="L194" s="222">
        <f t="shared" si="198"/>
        <v>0</v>
      </c>
      <c r="M194" s="223">
        <f t="shared" si="198"/>
        <v>0</v>
      </c>
      <c r="N194" s="221">
        <f t="shared" si="198"/>
        <v>0</v>
      </c>
      <c r="O194" s="224">
        <f>O195+O203</f>
        <v>0</v>
      </c>
      <c r="P194" s="225"/>
      <c r="Q194" s="2"/>
      <c r="R194" s="370"/>
      <c r="S194" s="370"/>
    </row>
    <row r="195" spans="1:19" hidden="1" x14ac:dyDescent="0.25">
      <c r="A195" s="83">
        <v>5100</v>
      </c>
      <c r="B195" s="226" t="s">
        <v>204</v>
      </c>
      <c r="C195" s="84">
        <f t="shared" si="170"/>
        <v>0</v>
      </c>
      <c r="D195" s="95">
        <f t="shared" ref="D195:E195" si="199">D196+D197+D200+D201+D202</f>
        <v>0</v>
      </c>
      <c r="E195" s="96">
        <f t="shared" si="199"/>
        <v>0</v>
      </c>
      <c r="F195" s="97">
        <f>F196+F197+F200+F201+F202</f>
        <v>0</v>
      </c>
      <c r="G195" s="227">
        <f t="shared" ref="G195:N195" si="200">G196+G197+G200+G201+G202</f>
        <v>0</v>
      </c>
      <c r="H195" s="96">
        <f t="shared" si="200"/>
        <v>0</v>
      </c>
      <c r="I195" s="228">
        <f t="shared" si="200"/>
        <v>0</v>
      </c>
      <c r="J195" s="95">
        <f t="shared" si="200"/>
        <v>0</v>
      </c>
      <c r="K195" s="96">
        <f t="shared" si="200"/>
        <v>0</v>
      </c>
      <c r="L195" s="97">
        <f t="shared" si="200"/>
        <v>0</v>
      </c>
      <c r="M195" s="227">
        <f t="shared" si="200"/>
        <v>0</v>
      </c>
      <c r="N195" s="96">
        <f t="shared" si="200"/>
        <v>0</v>
      </c>
      <c r="O195" s="228">
        <f>O196+O197+O200+O201+O202</f>
        <v>0</v>
      </c>
      <c r="P195" s="249"/>
      <c r="Q195" s="2"/>
      <c r="R195" s="370"/>
      <c r="S195" s="370"/>
    </row>
    <row r="196" spans="1:19" hidden="1" x14ac:dyDescent="0.25">
      <c r="A196" s="353">
        <v>5110</v>
      </c>
      <c r="B196" s="99" t="s">
        <v>205</v>
      </c>
      <c r="C196" s="100">
        <f t="shared" si="170"/>
        <v>0</v>
      </c>
      <c r="D196" s="152"/>
      <c r="E196" s="150"/>
      <c r="F196" s="108">
        <f>D196+E196</f>
        <v>0</v>
      </c>
      <c r="G196" s="149"/>
      <c r="H196" s="150"/>
      <c r="I196" s="151">
        <f>G196+H196</f>
        <v>0</v>
      </c>
      <c r="J196" s="152"/>
      <c r="K196" s="150"/>
      <c r="L196" s="108">
        <f>J196+K196</f>
        <v>0</v>
      </c>
      <c r="M196" s="149"/>
      <c r="N196" s="150"/>
      <c r="O196" s="151">
        <f>M196+N196</f>
        <v>0</v>
      </c>
      <c r="P196" s="237"/>
      <c r="Q196" s="2"/>
      <c r="R196" s="370"/>
      <c r="S196" s="370"/>
    </row>
    <row r="197" spans="1:19" ht="24" hidden="1" x14ac:dyDescent="0.25">
      <c r="A197" s="243">
        <v>5120</v>
      </c>
      <c r="B197" s="111" t="s">
        <v>206</v>
      </c>
      <c r="C197" s="112">
        <f t="shared" si="170"/>
        <v>0</v>
      </c>
      <c r="D197" s="244">
        <f t="shared" ref="D197:E197" si="201">D198+D199</f>
        <v>0</v>
      </c>
      <c r="E197" s="245">
        <f t="shared" si="201"/>
        <v>0</v>
      </c>
      <c r="F197" s="120">
        <f>F198+F199</f>
        <v>0</v>
      </c>
      <c r="G197" s="246">
        <f t="shared" ref="G197:O197" si="202">G198+G199</f>
        <v>0</v>
      </c>
      <c r="H197" s="245">
        <f t="shared" si="202"/>
        <v>0</v>
      </c>
      <c r="I197" s="241">
        <f t="shared" si="202"/>
        <v>0</v>
      </c>
      <c r="J197" s="244">
        <f t="shared" si="202"/>
        <v>0</v>
      </c>
      <c r="K197" s="245">
        <f t="shared" si="202"/>
        <v>0</v>
      </c>
      <c r="L197" s="120">
        <f t="shared" si="202"/>
        <v>0</v>
      </c>
      <c r="M197" s="246">
        <f t="shared" si="202"/>
        <v>0</v>
      </c>
      <c r="N197" s="245">
        <f t="shared" si="202"/>
        <v>0</v>
      </c>
      <c r="O197" s="241">
        <f t="shared" si="202"/>
        <v>0</v>
      </c>
      <c r="P197" s="242"/>
      <c r="Q197" s="2"/>
      <c r="R197" s="370"/>
      <c r="S197" s="370"/>
    </row>
    <row r="198" spans="1:19" hidden="1" x14ac:dyDescent="0.25">
      <c r="A198" s="62">
        <v>5121</v>
      </c>
      <c r="B198" s="111" t="s">
        <v>207</v>
      </c>
      <c r="C198" s="112">
        <f t="shared" si="170"/>
        <v>0</v>
      </c>
      <c r="D198" s="238"/>
      <c r="E198" s="239"/>
      <c r="F198" s="120">
        <f t="shared" ref="F198:F202" si="203">D198+E198</f>
        <v>0</v>
      </c>
      <c r="G198" s="240"/>
      <c r="H198" s="239"/>
      <c r="I198" s="241">
        <f t="shared" ref="I198:I202" si="204">G198+H198</f>
        <v>0</v>
      </c>
      <c r="J198" s="238"/>
      <c r="K198" s="239"/>
      <c r="L198" s="120">
        <f t="shared" ref="L198:L202" si="205">J198+K198</f>
        <v>0</v>
      </c>
      <c r="M198" s="240"/>
      <c r="N198" s="239"/>
      <c r="O198" s="241">
        <f t="shared" ref="O198:O202" si="206">M198+N198</f>
        <v>0</v>
      </c>
      <c r="P198" s="242"/>
      <c r="Q198" s="2"/>
      <c r="R198" s="370"/>
      <c r="S198" s="370"/>
    </row>
    <row r="199" spans="1:19" ht="24" hidden="1" x14ac:dyDescent="0.25">
      <c r="A199" s="62">
        <v>5129</v>
      </c>
      <c r="B199" s="111" t="s">
        <v>208</v>
      </c>
      <c r="C199" s="112">
        <f t="shared" si="170"/>
        <v>0</v>
      </c>
      <c r="D199" s="238"/>
      <c r="E199" s="239"/>
      <c r="F199" s="120">
        <f t="shared" si="203"/>
        <v>0</v>
      </c>
      <c r="G199" s="240"/>
      <c r="H199" s="239"/>
      <c r="I199" s="241">
        <f t="shared" si="204"/>
        <v>0</v>
      </c>
      <c r="J199" s="238"/>
      <c r="K199" s="239"/>
      <c r="L199" s="120">
        <f t="shared" si="205"/>
        <v>0</v>
      </c>
      <c r="M199" s="240"/>
      <c r="N199" s="239"/>
      <c r="O199" s="241">
        <f t="shared" si="206"/>
        <v>0</v>
      </c>
      <c r="P199" s="242"/>
      <c r="Q199" s="2"/>
      <c r="R199" s="370"/>
      <c r="S199" s="370"/>
    </row>
    <row r="200" spans="1:19" hidden="1" x14ac:dyDescent="0.25">
      <c r="A200" s="243">
        <v>5130</v>
      </c>
      <c r="B200" s="111" t="s">
        <v>209</v>
      </c>
      <c r="C200" s="112">
        <f t="shared" si="170"/>
        <v>0</v>
      </c>
      <c r="D200" s="238"/>
      <c r="E200" s="239"/>
      <c r="F200" s="120">
        <f t="shared" si="203"/>
        <v>0</v>
      </c>
      <c r="G200" s="240"/>
      <c r="H200" s="239"/>
      <c r="I200" s="241">
        <f t="shared" si="204"/>
        <v>0</v>
      </c>
      <c r="J200" s="238"/>
      <c r="K200" s="239"/>
      <c r="L200" s="120">
        <f t="shared" si="205"/>
        <v>0</v>
      </c>
      <c r="M200" s="240"/>
      <c r="N200" s="239"/>
      <c r="O200" s="241">
        <f t="shared" si="206"/>
        <v>0</v>
      </c>
      <c r="P200" s="242"/>
      <c r="Q200" s="2"/>
      <c r="R200" s="370"/>
      <c r="S200" s="370"/>
    </row>
    <row r="201" spans="1:19" hidden="1" x14ac:dyDescent="0.25">
      <c r="A201" s="243">
        <v>5140</v>
      </c>
      <c r="B201" s="111" t="s">
        <v>210</v>
      </c>
      <c r="C201" s="112">
        <f t="shared" si="170"/>
        <v>0</v>
      </c>
      <c r="D201" s="238"/>
      <c r="E201" s="239"/>
      <c r="F201" s="120">
        <f t="shared" si="203"/>
        <v>0</v>
      </c>
      <c r="G201" s="240"/>
      <c r="H201" s="239"/>
      <c r="I201" s="241">
        <f t="shared" si="204"/>
        <v>0</v>
      </c>
      <c r="J201" s="238"/>
      <c r="K201" s="239"/>
      <c r="L201" s="120">
        <f t="shared" si="205"/>
        <v>0</v>
      </c>
      <c r="M201" s="240"/>
      <c r="N201" s="239"/>
      <c r="O201" s="241">
        <f t="shared" si="206"/>
        <v>0</v>
      </c>
      <c r="P201" s="242"/>
      <c r="Q201" s="2"/>
      <c r="R201" s="370"/>
      <c r="S201" s="370"/>
    </row>
    <row r="202" spans="1:19" ht="24" hidden="1" x14ac:dyDescent="0.25">
      <c r="A202" s="243">
        <v>5170</v>
      </c>
      <c r="B202" s="111" t="s">
        <v>211</v>
      </c>
      <c r="C202" s="112">
        <f t="shared" si="170"/>
        <v>0</v>
      </c>
      <c r="D202" s="238"/>
      <c r="E202" s="239"/>
      <c r="F202" s="120">
        <f t="shared" si="203"/>
        <v>0</v>
      </c>
      <c r="G202" s="240"/>
      <c r="H202" s="239"/>
      <c r="I202" s="241">
        <f t="shared" si="204"/>
        <v>0</v>
      </c>
      <c r="J202" s="238"/>
      <c r="K202" s="239"/>
      <c r="L202" s="120">
        <f t="shared" si="205"/>
        <v>0</v>
      </c>
      <c r="M202" s="240"/>
      <c r="N202" s="239"/>
      <c r="O202" s="241">
        <f t="shared" si="206"/>
        <v>0</v>
      </c>
      <c r="P202" s="242"/>
      <c r="Q202" s="2"/>
      <c r="R202" s="370"/>
      <c r="S202" s="370"/>
    </row>
    <row r="203" spans="1:19" hidden="1" x14ac:dyDescent="0.25">
      <c r="A203" s="83">
        <v>5200</v>
      </c>
      <c r="B203" s="226" t="s">
        <v>212</v>
      </c>
      <c r="C203" s="84">
        <f t="shared" si="170"/>
        <v>0</v>
      </c>
      <c r="D203" s="95">
        <f t="shared" ref="D203:E203" si="207">D204+D214+D215+D224+D225+D226+D228</f>
        <v>0</v>
      </c>
      <c r="E203" s="96">
        <f t="shared" si="207"/>
        <v>0</v>
      </c>
      <c r="F203" s="97">
        <f>F204+F214+F215+F224+F225+F226+F228</f>
        <v>0</v>
      </c>
      <c r="G203" s="227">
        <f t="shared" ref="G203:O203" si="208">G204+G214+G215+G224+G225+G226+G228</f>
        <v>0</v>
      </c>
      <c r="H203" s="96">
        <f t="shared" si="208"/>
        <v>0</v>
      </c>
      <c r="I203" s="228">
        <f t="shared" si="208"/>
        <v>0</v>
      </c>
      <c r="J203" s="95">
        <f t="shared" si="208"/>
        <v>0</v>
      </c>
      <c r="K203" s="96">
        <f t="shared" si="208"/>
        <v>0</v>
      </c>
      <c r="L203" s="97">
        <f t="shared" si="208"/>
        <v>0</v>
      </c>
      <c r="M203" s="227">
        <f t="shared" si="208"/>
        <v>0</v>
      </c>
      <c r="N203" s="96">
        <f t="shared" si="208"/>
        <v>0</v>
      </c>
      <c r="O203" s="228">
        <f t="shared" si="208"/>
        <v>0</v>
      </c>
      <c r="P203" s="249"/>
      <c r="Q203" s="2"/>
      <c r="R203" s="370"/>
      <c r="S203" s="370"/>
    </row>
    <row r="204" spans="1:19" hidden="1" x14ac:dyDescent="0.25">
      <c r="A204" s="230">
        <v>5210</v>
      </c>
      <c r="B204" s="164" t="s">
        <v>213</v>
      </c>
      <c r="C204" s="176">
        <f t="shared" si="170"/>
        <v>0</v>
      </c>
      <c r="D204" s="231">
        <f>SUM(D205:D213)</f>
        <v>0</v>
      </c>
      <c r="E204" s="232">
        <f>SUM(E205:E213)</f>
        <v>0</v>
      </c>
      <c r="F204" s="233">
        <f t="shared" ref="F204:N204" si="209">SUM(F205:F213)</f>
        <v>0</v>
      </c>
      <c r="G204" s="234">
        <f t="shared" si="209"/>
        <v>0</v>
      </c>
      <c r="H204" s="232">
        <f t="shared" si="209"/>
        <v>0</v>
      </c>
      <c r="I204" s="235">
        <f t="shared" si="209"/>
        <v>0</v>
      </c>
      <c r="J204" s="231">
        <f t="shared" si="209"/>
        <v>0</v>
      </c>
      <c r="K204" s="232">
        <f t="shared" si="209"/>
        <v>0</v>
      </c>
      <c r="L204" s="233">
        <f t="shared" si="209"/>
        <v>0</v>
      </c>
      <c r="M204" s="234">
        <f t="shared" si="209"/>
        <v>0</v>
      </c>
      <c r="N204" s="232">
        <f t="shared" si="209"/>
        <v>0</v>
      </c>
      <c r="O204" s="235">
        <f>SUM(O205:O213)</f>
        <v>0</v>
      </c>
      <c r="P204" s="236"/>
      <c r="Q204" s="2"/>
      <c r="R204" s="370"/>
      <c r="S204" s="370"/>
    </row>
    <row r="205" spans="1:19" hidden="1" x14ac:dyDescent="0.25">
      <c r="A205" s="53">
        <v>5211</v>
      </c>
      <c r="B205" s="99" t="s">
        <v>214</v>
      </c>
      <c r="C205" s="100">
        <f t="shared" si="170"/>
        <v>0</v>
      </c>
      <c r="D205" s="152"/>
      <c r="E205" s="150"/>
      <c r="F205" s="108">
        <f t="shared" ref="F205:F214" si="210">D205+E205</f>
        <v>0</v>
      </c>
      <c r="G205" s="149"/>
      <c r="H205" s="150"/>
      <c r="I205" s="151">
        <f t="shared" ref="I205:I214" si="211">G205+H205</f>
        <v>0</v>
      </c>
      <c r="J205" s="152"/>
      <c r="K205" s="150"/>
      <c r="L205" s="108">
        <f t="shared" ref="L205:L214" si="212">J205+K205</f>
        <v>0</v>
      </c>
      <c r="M205" s="149"/>
      <c r="N205" s="150"/>
      <c r="O205" s="151">
        <f t="shared" ref="O205:O214" si="213">M205+N205</f>
        <v>0</v>
      </c>
      <c r="P205" s="237"/>
      <c r="Q205" s="2"/>
      <c r="R205" s="370"/>
      <c r="S205" s="370"/>
    </row>
    <row r="206" spans="1:19" hidden="1" x14ac:dyDescent="0.25">
      <c r="A206" s="62">
        <v>5212</v>
      </c>
      <c r="B206" s="111" t="s">
        <v>215</v>
      </c>
      <c r="C206" s="112">
        <f t="shared" si="170"/>
        <v>0</v>
      </c>
      <c r="D206" s="238"/>
      <c r="E206" s="239"/>
      <c r="F206" s="120">
        <f t="shared" si="210"/>
        <v>0</v>
      </c>
      <c r="G206" s="240"/>
      <c r="H206" s="239"/>
      <c r="I206" s="241">
        <f t="shared" si="211"/>
        <v>0</v>
      </c>
      <c r="J206" s="238"/>
      <c r="K206" s="239"/>
      <c r="L206" s="120">
        <f t="shared" si="212"/>
        <v>0</v>
      </c>
      <c r="M206" s="240"/>
      <c r="N206" s="239"/>
      <c r="O206" s="241">
        <f t="shared" si="213"/>
        <v>0</v>
      </c>
      <c r="P206" s="242"/>
      <c r="Q206" s="2"/>
      <c r="R206" s="370"/>
      <c r="S206" s="370"/>
    </row>
    <row r="207" spans="1:19" hidden="1" x14ac:dyDescent="0.25">
      <c r="A207" s="62">
        <v>5213</v>
      </c>
      <c r="B207" s="111" t="s">
        <v>216</v>
      </c>
      <c r="C207" s="112">
        <f t="shared" si="170"/>
        <v>0</v>
      </c>
      <c r="D207" s="238"/>
      <c r="E207" s="239"/>
      <c r="F207" s="120">
        <f t="shared" si="210"/>
        <v>0</v>
      </c>
      <c r="G207" s="240"/>
      <c r="H207" s="239"/>
      <c r="I207" s="241">
        <f t="shared" si="211"/>
        <v>0</v>
      </c>
      <c r="J207" s="238"/>
      <c r="K207" s="239"/>
      <c r="L207" s="120">
        <f t="shared" si="212"/>
        <v>0</v>
      </c>
      <c r="M207" s="240"/>
      <c r="N207" s="239"/>
      <c r="O207" s="241">
        <f t="shared" si="213"/>
        <v>0</v>
      </c>
      <c r="P207" s="242"/>
      <c r="Q207" s="2"/>
      <c r="R207" s="370"/>
      <c r="S207" s="370"/>
    </row>
    <row r="208" spans="1:19" hidden="1" x14ac:dyDescent="0.25">
      <c r="A208" s="62">
        <v>5214</v>
      </c>
      <c r="B208" s="111" t="s">
        <v>217</v>
      </c>
      <c r="C208" s="112">
        <f t="shared" si="170"/>
        <v>0</v>
      </c>
      <c r="D208" s="238"/>
      <c r="E208" s="239"/>
      <c r="F208" s="120">
        <f t="shared" si="210"/>
        <v>0</v>
      </c>
      <c r="G208" s="240"/>
      <c r="H208" s="239"/>
      <c r="I208" s="241">
        <f t="shared" si="211"/>
        <v>0</v>
      </c>
      <c r="J208" s="238"/>
      <c r="K208" s="239"/>
      <c r="L208" s="120">
        <f t="shared" si="212"/>
        <v>0</v>
      </c>
      <c r="M208" s="240"/>
      <c r="N208" s="239"/>
      <c r="O208" s="241">
        <f t="shared" si="213"/>
        <v>0</v>
      </c>
      <c r="P208" s="242"/>
      <c r="Q208" s="2"/>
      <c r="R208" s="370"/>
      <c r="S208" s="370"/>
    </row>
    <row r="209" spans="1:19" hidden="1" x14ac:dyDescent="0.25">
      <c r="A209" s="62">
        <v>5215</v>
      </c>
      <c r="B209" s="111" t="s">
        <v>218</v>
      </c>
      <c r="C209" s="112">
        <f t="shared" si="170"/>
        <v>0</v>
      </c>
      <c r="D209" s="238"/>
      <c r="E209" s="239"/>
      <c r="F209" s="120">
        <f t="shared" si="210"/>
        <v>0</v>
      </c>
      <c r="G209" s="240"/>
      <c r="H209" s="239"/>
      <c r="I209" s="241">
        <f t="shared" si="211"/>
        <v>0</v>
      </c>
      <c r="J209" s="238"/>
      <c r="K209" s="239"/>
      <c r="L209" s="120">
        <f t="shared" si="212"/>
        <v>0</v>
      </c>
      <c r="M209" s="240"/>
      <c r="N209" s="239"/>
      <c r="O209" s="241">
        <f t="shared" si="213"/>
        <v>0</v>
      </c>
      <c r="P209" s="242"/>
      <c r="Q209" s="2"/>
      <c r="R209" s="370"/>
      <c r="S209" s="370"/>
    </row>
    <row r="210" spans="1:19" ht="24" hidden="1" x14ac:dyDescent="0.25">
      <c r="A210" s="62">
        <v>5216</v>
      </c>
      <c r="B210" s="111" t="s">
        <v>219</v>
      </c>
      <c r="C210" s="112">
        <f t="shared" si="170"/>
        <v>0</v>
      </c>
      <c r="D210" s="238"/>
      <c r="E210" s="239"/>
      <c r="F210" s="120">
        <f t="shared" si="210"/>
        <v>0</v>
      </c>
      <c r="G210" s="240"/>
      <c r="H210" s="239"/>
      <c r="I210" s="241">
        <f t="shared" si="211"/>
        <v>0</v>
      </c>
      <c r="J210" s="238"/>
      <c r="K210" s="239"/>
      <c r="L210" s="120">
        <f t="shared" si="212"/>
        <v>0</v>
      </c>
      <c r="M210" s="240"/>
      <c r="N210" s="239"/>
      <c r="O210" s="241">
        <f t="shared" si="213"/>
        <v>0</v>
      </c>
      <c r="P210" s="242"/>
      <c r="Q210" s="2"/>
      <c r="R210" s="370"/>
      <c r="S210" s="370"/>
    </row>
    <row r="211" spans="1:19" hidden="1" x14ac:dyDescent="0.25">
      <c r="A211" s="62">
        <v>5217</v>
      </c>
      <c r="B211" s="111" t="s">
        <v>220</v>
      </c>
      <c r="C211" s="112">
        <f t="shared" si="170"/>
        <v>0</v>
      </c>
      <c r="D211" s="238"/>
      <c r="E211" s="239"/>
      <c r="F211" s="120">
        <f t="shared" si="210"/>
        <v>0</v>
      </c>
      <c r="G211" s="240"/>
      <c r="H211" s="239"/>
      <c r="I211" s="241">
        <f t="shared" si="211"/>
        <v>0</v>
      </c>
      <c r="J211" s="238"/>
      <c r="K211" s="239"/>
      <c r="L211" s="120">
        <f t="shared" si="212"/>
        <v>0</v>
      </c>
      <c r="M211" s="240"/>
      <c r="N211" s="239"/>
      <c r="O211" s="241">
        <f t="shared" si="213"/>
        <v>0</v>
      </c>
      <c r="P211" s="242"/>
      <c r="Q211" s="2"/>
      <c r="R211" s="370"/>
      <c r="S211" s="370"/>
    </row>
    <row r="212" spans="1:19" hidden="1" x14ac:dyDescent="0.25">
      <c r="A212" s="62">
        <v>5218</v>
      </c>
      <c r="B212" s="111" t="s">
        <v>221</v>
      </c>
      <c r="C212" s="112">
        <f t="shared" si="170"/>
        <v>0</v>
      </c>
      <c r="D212" s="238"/>
      <c r="E212" s="239"/>
      <c r="F212" s="120">
        <f t="shared" si="210"/>
        <v>0</v>
      </c>
      <c r="G212" s="240"/>
      <c r="H212" s="239"/>
      <c r="I212" s="241">
        <f t="shared" si="211"/>
        <v>0</v>
      </c>
      <c r="J212" s="238"/>
      <c r="K212" s="239"/>
      <c r="L212" s="120">
        <f t="shared" si="212"/>
        <v>0</v>
      </c>
      <c r="M212" s="240"/>
      <c r="N212" s="239"/>
      <c r="O212" s="241">
        <f t="shared" si="213"/>
        <v>0</v>
      </c>
      <c r="P212" s="242"/>
      <c r="Q212" s="2"/>
      <c r="R212" s="370"/>
      <c r="S212" s="370"/>
    </row>
    <row r="213" spans="1:19" hidden="1" x14ac:dyDescent="0.25">
      <c r="A213" s="62">
        <v>5219</v>
      </c>
      <c r="B213" s="111" t="s">
        <v>222</v>
      </c>
      <c r="C213" s="112">
        <f t="shared" si="170"/>
        <v>0</v>
      </c>
      <c r="D213" s="238"/>
      <c r="E213" s="239"/>
      <c r="F213" s="120">
        <f t="shared" si="210"/>
        <v>0</v>
      </c>
      <c r="G213" s="240"/>
      <c r="H213" s="239"/>
      <c r="I213" s="241">
        <f t="shared" si="211"/>
        <v>0</v>
      </c>
      <c r="J213" s="238"/>
      <c r="K213" s="239"/>
      <c r="L213" s="120">
        <f t="shared" si="212"/>
        <v>0</v>
      </c>
      <c r="M213" s="240"/>
      <c r="N213" s="239"/>
      <c r="O213" s="241">
        <f t="shared" si="213"/>
        <v>0</v>
      </c>
      <c r="P213" s="242"/>
      <c r="Q213" s="2"/>
      <c r="R213" s="370"/>
      <c r="S213" s="370"/>
    </row>
    <row r="214" spans="1:19" ht="13.5" hidden="1" customHeight="1" x14ac:dyDescent="0.25">
      <c r="A214" s="243">
        <v>5220</v>
      </c>
      <c r="B214" s="111" t="s">
        <v>223</v>
      </c>
      <c r="C214" s="112">
        <f t="shared" si="170"/>
        <v>0</v>
      </c>
      <c r="D214" s="238"/>
      <c r="E214" s="239"/>
      <c r="F214" s="120">
        <f t="shared" si="210"/>
        <v>0</v>
      </c>
      <c r="G214" s="240"/>
      <c r="H214" s="239"/>
      <c r="I214" s="241">
        <f t="shared" si="211"/>
        <v>0</v>
      </c>
      <c r="J214" s="238"/>
      <c r="K214" s="239"/>
      <c r="L214" s="120">
        <f t="shared" si="212"/>
        <v>0</v>
      </c>
      <c r="M214" s="240"/>
      <c r="N214" s="239"/>
      <c r="O214" s="241">
        <f t="shared" si="213"/>
        <v>0</v>
      </c>
      <c r="P214" s="242"/>
      <c r="Q214" s="2"/>
      <c r="R214" s="370"/>
      <c r="S214" s="370"/>
    </row>
    <row r="215" spans="1:19" hidden="1" x14ac:dyDescent="0.25">
      <c r="A215" s="243">
        <v>5230</v>
      </c>
      <c r="B215" s="111" t="s">
        <v>224</v>
      </c>
      <c r="C215" s="112">
        <f t="shared" si="170"/>
        <v>0</v>
      </c>
      <c r="D215" s="244">
        <f t="shared" ref="D215:E215" si="214">SUM(D216:D223)</f>
        <v>0</v>
      </c>
      <c r="E215" s="245">
        <f t="shared" si="214"/>
        <v>0</v>
      </c>
      <c r="F215" s="120">
        <f>SUM(F216:F223)</f>
        <v>0</v>
      </c>
      <c r="G215" s="246">
        <f t="shared" ref="G215:N215" si="215">SUM(G216:G223)</f>
        <v>0</v>
      </c>
      <c r="H215" s="245">
        <f t="shared" si="215"/>
        <v>0</v>
      </c>
      <c r="I215" s="241">
        <f t="shared" si="215"/>
        <v>0</v>
      </c>
      <c r="J215" s="244">
        <f t="shared" si="215"/>
        <v>0</v>
      </c>
      <c r="K215" s="245">
        <f t="shared" si="215"/>
        <v>0</v>
      </c>
      <c r="L215" s="120">
        <f t="shared" si="215"/>
        <v>0</v>
      </c>
      <c r="M215" s="246">
        <f t="shared" si="215"/>
        <v>0</v>
      </c>
      <c r="N215" s="245">
        <f t="shared" si="215"/>
        <v>0</v>
      </c>
      <c r="O215" s="241">
        <f>SUM(O216:O223)</f>
        <v>0</v>
      </c>
      <c r="P215" s="242"/>
      <c r="Q215" s="2"/>
      <c r="R215" s="370"/>
      <c r="S215" s="370"/>
    </row>
    <row r="216" spans="1:19" hidden="1" x14ac:dyDescent="0.25">
      <c r="A216" s="62">
        <v>5231</v>
      </c>
      <c r="B216" s="111" t="s">
        <v>225</v>
      </c>
      <c r="C216" s="112">
        <f t="shared" si="170"/>
        <v>0</v>
      </c>
      <c r="D216" s="238"/>
      <c r="E216" s="239"/>
      <c r="F216" s="120">
        <f t="shared" ref="F216:F225" si="216">D216+E216</f>
        <v>0</v>
      </c>
      <c r="G216" s="240"/>
      <c r="H216" s="239"/>
      <c r="I216" s="241">
        <f t="shared" ref="I216:I225" si="217">G216+H216</f>
        <v>0</v>
      </c>
      <c r="J216" s="238"/>
      <c r="K216" s="239"/>
      <c r="L216" s="120">
        <f t="shared" ref="L216:L225" si="218">J216+K216</f>
        <v>0</v>
      </c>
      <c r="M216" s="240"/>
      <c r="N216" s="239"/>
      <c r="O216" s="241">
        <f t="shared" ref="O216:O225" si="219">M216+N216</f>
        <v>0</v>
      </c>
      <c r="P216" s="242"/>
      <c r="Q216" s="2"/>
      <c r="R216" s="370"/>
      <c r="S216" s="370"/>
    </row>
    <row r="217" spans="1:19" hidden="1" x14ac:dyDescent="0.25">
      <c r="A217" s="62">
        <v>5232</v>
      </c>
      <c r="B217" s="111" t="s">
        <v>226</v>
      </c>
      <c r="C217" s="112">
        <f t="shared" si="170"/>
        <v>0</v>
      </c>
      <c r="D217" s="238"/>
      <c r="E217" s="239"/>
      <c r="F217" s="120">
        <f t="shared" si="216"/>
        <v>0</v>
      </c>
      <c r="G217" s="240"/>
      <c r="H217" s="239"/>
      <c r="I217" s="241">
        <f t="shared" si="217"/>
        <v>0</v>
      </c>
      <c r="J217" s="238"/>
      <c r="K217" s="239"/>
      <c r="L217" s="120">
        <f t="shared" si="218"/>
        <v>0</v>
      </c>
      <c r="M217" s="240"/>
      <c r="N217" s="239"/>
      <c r="O217" s="241">
        <f t="shared" si="219"/>
        <v>0</v>
      </c>
      <c r="P217" s="242"/>
      <c r="Q217" s="2"/>
      <c r="R217" s="370"/>
      <c r="S217" s="370"/>
    </row>
    <row r="218" spans="1:19" hidden="1" x14ac:dyDescent="0.25">
      <c r="A218" s="62">
        <v>5233</v>
      </c>
      <c r="B218" s="111" t="s">
        <v>227</v>
      </c>
      <c r="C218" s="112">
        <f t="shared" si="170"/>
        <v>0</v>
      </c>
      <c r="D218" s="238"/>
      <c r="E218" s="239"/>
      <c r="F218" s="120">
        <f t="shared" si="216"/>
        <v>0</v>
      </c>
      <c r="G218" s="240"/>
      <c r="H218" s="239"/>
      <c r="I218" s="241">
        <f t="shared" si="217"/>
        <v>0</v>
      </c>
      <c r="J218" s="238"/>
      <c r="K218" s="239"/>
      <c r="L218" s="120">
        <f t="shared" si="218"/>
        <v>0</v>
      </c>
      <c r="M218" s="240"/>
      <c r="N218" s="239"/>
      <c r="O218" s="241">
        <f t="shared" si="219"/>
        <v>0</v>
      </c>
      <c r="P218" s="242"/>
      <c r="Q218" s="2"/>
      <c r="R218" s="370"/>
      <c r="S218" s="370"/>
    </row>
    <row r="219" spans="1:19" ht="24" hidden="1" x14ac:dyDescent="0.25">
      <c r="A219" s="62">
        <v>5234</v>
      </c>
      <c r="B219" s="111" t="s">
        <v>228</v>
      </c>
      <c r="C219" s="112">
        <f t="shared" si="170"/>
        <v>0</v>
      </c>
      <c r="D219" s="238"/>
      <c r="E219" s="239"/>
      <c r="F219" s="120">
        <f t="shared" si="216"/>
        <v>0</v>
      </c>
      <c r="G219" s="240"/>
      <c r="H219" s="239"/>
      <c r="I219" s="241">
        <f t="shared" si="217"/>
        <v>0</v>
      </c>
      <c r="J219" s="238"/>
      <c r="K219" s="239"/>
      <c r="L219" s="120">
        <f t="shared" si="218"/>
        <v>0</v>
      </c>
      <c r="M219" s="240"/>
      <c r="N219" s="239"/>
      <c r="O219" s="241">
        <f t="shared" si="219"/>
        <v>0</v>
      </c>
      <c r="P219" s="242"/>
      <c r="Q219" s="2"/>
      <c r="R219" s="370"/>
      <c r="S219" s="370"/>
    </row>
    <row r="220" spans="1:19" ht="14.25" hidden="1" customHeight="1" x14ac:dyDescent="0.25">
      <c r="A220" s="62">
        <v>5236</v>
      </c>
      <c r="B220" s="111" t="s">
        <v>229</v>
      </c>
      <c r="C220" s="112">
        <f t="shared" si="170"/>
        <v>0</v>
      </c>
      <c r="D220" s="238"/>
      <c r="E220" s="239"/>
      <c r="F220" s="120">
        <f t="shared" si="216"/>
        <v>0</v>
      </c>
      <c r="G220" s="240"/>
      <c r="H220" s="239"/>
      <c r="I220" s="241">
        <f t="shared" si="217"/>
        <v>0</v>
      </c>
      <c r="J220" s="238"/>
      <c r="K220" s="239"/>
      <c r="L220" s="120">
        <f t="shared" si="218"/>
        <v>0</v>
      </c>
      <c r="M220" s="240"/>
      <c r="N220" s="239"/>
      <c r="O220" s="241">
        <f t="shared" si="219"/>
        <v>0</v>
      </c>
      <c r="P220" s="242"/>
      <c r="Q220" s="2"/>
      <c r="R220" s="370"/>
      <c r="S220" s="370"/>
    </row>
    <row r="221" spans="1:19" ht="14.25" hidden="1" customHeight="1" x14ac:dyDescent="0.25">
      <c r="A221" s="62">
        <v>5237</v>
      </c>
      <c r="B221" s="111" t="s">
        <v>230</v>
      </c>
      <c r="C221" s="112">
        <f t="shared" si="170"/>
        <v>0</v>
      </c>
      <c r="D221" s="238"/>
      <c r="E221" s="239"/>
      <c r="F221" s="120">
        <f t="shared" si="216"/>
        <v>0</v>
      </c>
      <c r="G221" s="240"/>
      <c r="H221" s="239"/>
      <c r="I221" s="241">
        <f t="shared" si="217"/>
        <v>0</v>
      </c>
      <c r="J221" s="238"/>
      <c r="K221" s="239"/>
      <c r="L221" s="120">
        <f t="shared" si="218"/>
        <v>0</v>
      </c>
      <c r="M221" s="240"/>
      <c r="N221" s="239"/>
      <c r="O221" s="241">
        <f t="shared" si="219"/>
        <v>0</v>
      </c>
      <c r="P221" s="242"/>
      <c r="Q221" s="2"/>
      <c r="R221" s="370"/>
      <c r="S221" s="370"/>
    </row>
    <row r="222" spans="1:19" ht="24" hidden="1" x14ac:dyDescent="0.25">
      <c r="A222" s="62">
        <v>5238</v>
      </c>
      <c r="B222" s="111" t="s">
        <v>231</v>
      </c>
      <c r="C222" s="112">
        <f t="shared" si="170"/>
        <v>0</v>
      </c>
      <c r="D222" s="238"/>
      <c r="E222" s="239"/>
      <c r="F222" s="120">
        <f t="shared" si="216"/>
        <v>0</v>
      </c>
      <c r="G222" s="240"/>
      <c r="H222" s="239"/>
      <c r="I222" s="241">
        <f t="shared" si="217"/>
        <v>0</v>
      </c>
      <c r="J222" s="238"/>
      <c r="K222" s="239"/>
      <c r="L222" s="120">
        <f t="shared" si="218"/>
        <v>0</v>
      </c>
      <c r="M222" s="240"/>
      <c r="N222" s="239"/>
      <c r="O222" s="241">
        <f t="shared" si="219"/>
        <v>0</v>
      </c>
      <c r="P222" s="242"/>
      <c r="Q222" s="2"/>
      <c r="R222" s="370"/>
      <c r="S222" s="370"/>
    </row>
    <row r="223" spans="1:19" ht="24" hidden="1" x14ac:dyDescent="0.25">
      <c r="A223" s="62">
        <v>5239</v>
      </c>
      <c r="B223" s="111" t="s">
        <v>232</v>
      </c>
      <c r="C223" s="112">
        <f t="shared" si="170"/>
        <v>0</v>
      </c>
      <c r="D223" s="238"/>
      <c r="E223" s="239"/>
      <c r="F223" s="120">
        <f t="shared" si="216"/>
        <v>0</v>
      </c>
      <c r="G223" s="240"/>
      <c r="H223" s="239"/>
      <c r="I223" s="241">
        <f t="shared" si="217"/>
        <v>0</v>
      </c>
      <c r="J223" s="238"/>
      <c r="K223" s="239"/>
      <c r="L223" s="120">
        <f t="shared" si="218"/>
        <v>0</v>
      </c>
      <c r="M223" s="240"/>
      <c r="N223" s="239"/>
      <c r="O223" s="241">
        <f t="shared" si="219"/>
        <v>0</v>
      </c>
      <c r="P223" s="242"/>
      <c r="Q223" s="2"/>
      <c r="R223" s="370"/>
      <c r="S223" s="370"/>
    </row>
    <row r="224" spans="1:19" ht="24" hidden="1" x14ac:dyDescent="0.25">
      <c r="A224" s="243">
        <v>5240</v>
      </c>
      <c r="B224" s="111" t="s">
        <v>233</v>
      </c>
      <c r="C224" s="112">
        <f t="shared" si="170"/>
        <v>0</v>
      </c>
      <c r="D224" s="238"/>
      <c r="E224" s="239"/>
      <c r="F224" s="120">
        <f t="shared" si="216"/>
        <v>0</v>
      </c>
      <c r="G224" s="240"/>
      <c r="H224" s="239"/>
      <c r="I224" s="241">
        <f t="shared" si="217"/>
        <v>0</v>
      </c>
      <c r="J224" s="238"/>
      <c r="K224" s="239"/>
      <c r="L224" s="120">
        <f t="shared" si="218"/>
        <v>0</v>
      </c>
      <c r="M224" s="240"/>
      <c r="N224" s="239"/>
      <c r="O224" s="241">
        <f t="shared" si="219"/>
        <v>0</v>
      </c>
      <c r="P224" s="242"/>
      <c r="Q224" s="2"/>
      <c r="R224" s="370"/>
      <c r="S224" s="370"/>
    </row>
    <row r="225" spans="1:19" hidden="1" x14ac:dyDescent="0.25">
      <c r="A225" s="243">
        <v>5250</v>
      </c>
      <c r="B225" s="111" t="s">
        <v>234</v>
      </c>
      <c r="C225" s="112">
        <f t="shared" si="170"/>
        <v>0</v>
      </c>
      <c r="D225" s="238"/>
      <c r="E225" s="239"/>
      <c r="F225" s="120">
        <f t="shared" si="216"/>
        <v>0</v>
      </c>
      <c r="G225" s="240"/>
      <c r="H225" s="239"/>
      <c r="I225" s="241">
        <f t="shared" si="217"/>
        <v>0</v>
      </c>
      <c r="J225" s="238"/>
      <c r="K225" s="239"/>
      <c r="L225" s="120">
        <f t="shared" si="218"/>
        <v>0</v>
      </c>
      <c r="M225" s="240"/>
      <c r="N225" s="239"/>
      <c r="O225" s="241">
        <f t="shared" si="219"/>
        <v>0</v>
      </c>
      <c r="P225" s="242"/>
      <c r="Q225" s="2"/>
      <c r="R225" s="370"/>
      <c r="S225" s="370"/>
    </row>
    <row r="226" spans="1:19" hidden="1" x14ac:dyDescent="0.25">
      <c r="A226" s="243">
        <v>5260</v>
      </c>
      <c r="B226" s="111" t="s">
        <v>235</v>
      </c>
      <c r="C226" s="112">
        <f t="shared" si="170"/>
        <v>0</v>
      </c>
      <c r="D226" s="244">
        <f t="shared" ref="D226:E226" si="220">SUM(D227)</f>
        <v>0</v>
      </c>
      <c r="E226" s="245">
        <f t="shared" si="220"/>
        <v>0</v>
      </c>
      <c r="F226" s="120">
        <f>SUM(F227)</f>
        <v>0</v>
      </c>
      <c r="G226" s="246">
        <f t="shared" ref="G226:N226" si="221">SUM(G227)</f>
        <v>0</v>
      </c>
      <c r="H226" s="245">
        <f t="shared" si="221"/>
        <v>0</v>
      </c>
      <c r="I226" s="241">
        <f t="shared" si="221"/>
        <v>0</v>
      </c>
      <c r="J226" s="244">
        <f t="shared" si="221"/>
        <v>0</v>
      </c>
      <c r="K226" s="245">
        <f t="shared" si="221"/>
        <v>0</v>
      </c>
      <c r="L226" s="120">
        <f t="shared" si="221"/>
        <v>0</v>
      </c>
      <c r="M226" s="246">
        <f t="shared" si="221"/>
        <v>0</v>
      </c>
      <c r="N226" s="245">
        <f t="shared" si="221"/>
        <v>0</v>
      </c>
      <c r="O226" s="241">
        <f>SUM(O227)</f>
        <v>0</v>
      </c>
      <c r="P226" s="242"/>
      <c r="Q226" s="2"/>
      <c r="R226" s="370"/>
      <c r="S226" s="370"/>
    </row>
    <row r="227" spans="1:19" ht="24" hidden="1" x14ac:dyDescent="0.25">
      <c r="A227" s="62">
        <v>5269</v>
      </c>
      <c r="B227" s="111" t="s">
        <v>236</v>
      </c>
      <c r="C227" s="112">
        <f t="shared" si="170"/>
        <v>0</v>
      </c>
      <c r="D227" s="238"/>
      <c r="E227" s="239"/>
      <c r="F227" s="120">
        <f t="shared" ref="F227:F228" si="222">D227+E227</f>
        <v>0</v>
      </c>
      <c r="G227" s="240"/>
      <c r="H227" s="239"/>
      <c r="I227" s="241">
        <f t="shared" ref="I227:I228" si="223">G227+H227</f>
        <v>0</v>
      </c>
      <c r="J227" s="238"/>
      <c r="K227" s="239"/>
      <c r="L227" s="120">
        <f t="shared" ref="L227:L228" si="224">J227+K227</f>
        <v>0</v>
      </c>
      <c r="M227" s="240"/>
      <c r="N227" s="239"/>
      <c r="O227" s="241">
        <f t="shared" ref="O227:O228" si="225">M227+N227</f>
        <v>0</v>
      </c>
      <c r="P227" s="242"/>
      <c r="Q227" s="2"/>
      <c r="R227" s="370"/>
      <c r="S227" s="370"/>
    </row>
    <row r="228" spans="1:19" ht="24" hidden="1" x14ac:dyDescent="0.25">
      <c r="A228" s="230">
        <v>5270</v>
      </c>
      <c r="B228" s="164" t="s">
        <v>237</v>
      </c>
      <c r="C228" s="176">
        <f t="shared" si="170"/>
        <v>0</v>
      </c>
      <c r="D228" s="177"/>
      <c r="E228" s="178"/>
      <c r="F228" s="233">
        <f t="shared" si="222"/>
        <v>0</v>
      </c>
      <c r="G228" s="247"/>
      <c r="H228" s="178"/>
      <c r="I228" s="235">
        <f t="shared" si="223"/>
        <v>0</v>
      </c>
      <c r="J228" s="177"/>
      <c r="K228" s="178"/>
      <c r="L228" s="233">
        <f t="shared" si="224"/>
        <v>0</v>
      </c>
      <c r="M228" s="247"/>
      <c r="N228" s="178"/>
      <c r="O228" s="235">
        <f t="shared" si="225"/>
        <v>0</v>
      </c>
      <c r="P228" s="236"/>
      <c r="Q228" s="2"/>
      <c r="R228" s="370"/>
      <c r="S228" s="370"/>
    </row>
    <row r="229" spans="1:19" x14ac:dyDescent="0.25">
      <c r="A229" s="218">
        <v>6000</v>
      </c>
      <c r="B229" s="218" t="s">
        <v>238</v>
      </c>
      <c r="C229" s="219">
        <f t="shared" si="170"/>
        <v>1800</v>
      </c>
      <c r="D229" s="220">
        <f t="shared" ref="D229:E229" si="226">D230+D250+D258</f>
        <v>1800</v>
      </c>
      <c r="E229" s="224">
        <f t="shared" si="226"/>
        <v>0</v>
      </c>
      <c r="F229" s="365">
        <f>F230+F250+F258</f>
        <v>1800</v>
      </c>
      <c r="G229" s="223">
        <f t="shared" ref="G229:N229" si="227">G230+G250+G258</f>
        <v>0</v>
      </c>
      <c r="H229" s="224">
        <f t="shared" si="227"/>
        <v>0</v>
      </c>
      <c r="I229" s="365">
        <f t="shared" si="227"/>
        <v>0</v>
      </c>
      <c r="J229" s="220">
        <f t="shared" si="227"/>
        <v>0</v>
      </c>
      <c r="K229" s="221">
        <f t="shared" si="227"/>
        <v>0</v>
      </c>
      <c r="L229" s="222">
        <f t="shared" si="227"/>
        <v>0</v>
      </c>
      <c r="M229" s="223">
        <f t="shared" si="227"/>
        <v>0</v>
      </c>
      <c r="N229" s="221">
        <f t="shared" si="227"/>
        <v>0</v>
      </c>
      <c r="O229" s="224">
        <f>O230+O250+O258</f>
        <v>0</v>
      </c>
      <c r="P229" s="225"/>
      <c r="Q229" s="2"/>
      <c r="R229" s="370"/>
      <c r="S229" s="370"/>
    </row>
    <row r="230" spans="1:19" ht="14.25" hidden="1" customHeight="1" x14ac:dyDescent="0.25">
      <c r="A230" s="140">
        <v>6200</v>
      </c>
      <c r="B230" s="262" t="s">
        <v>239</v>
      </c>
      <c r="C230" s="272">
        <f t="shared" si="170"/>
        <v>0</v>
      </c>
      <c r="D230" s="273">
        <f t="shared" ref="D230:E230" si="228">SUM(D231,D232,D234,D237,D243,D244,D245)</f>
        <v>0</v>
      </c>
      <c r="E230" s="274">
        <f t="shared" si="228"/>
        <v>0</v>
      </c>
      <c r="F230" s="275">
        <f>SUM(F231,F232,F234,F237,F243,F244,F245)</f>
        <v>0</v>
      </c>
      <c r="G230" s="276">
        <f t="shared" ref="G230:N230" si="229">SUM(G231,G232,G234,G237,G243,G244,G245)</f>
        <v>0</v>
      </c>
      <c r="H230" s="274">
        <f t="shared" si="229"/>
        <v>0</v>
      </c>
      <c r="I230" s="263">
        <f t="shared" si="229"/>
        <v>0</v>
      </c>
      <c r="J230" s="273">
        <f t="shared" si="229"/>
        <v>0</v>
      </c>
      <c r="K230" s="274">
        <f t="shared" si="229"/>
        <v>0</v>
      </c>
      <c r="L230" s="275">
        <f t="shared" si="229"/>
        <v>0</v>
      </c>
      <c r="M230" s="276">
        <f t="shared" si="229"/>
        <v>0</v>
      </c>
      <c r="N230" s="274">
        <f t="shared" si="229"/>
        <v>0</v>
      </c>
      <c r="O230" s="263">
        <f>SUM(O231,O232,O234,O237,O243,O244,O245)</f>
        <v>0</v>
      </c>
      <c r="P230" s="229"/>
      <c r="Q230" s="2"/>
      <c r="R230" s="370"/>
      <c r="S230" s="370"/>
    </row>
    <row r="231" spans="1:19" ht="24" hidden="1" x14ac:dyDescent="0.25">
      <c r="A231" s="353">
        <v>6220</v>
      </c>
      <c r="B231" s="99" t="s">
        <v>240</v>
      </c>
      <c r="C231" s="100">
        <f t="shared" si="170"/>
        <v>0</v>
      </c>
      <c r="D231" s="152"/>
      <c r="E231" s="150"/>
      <c r="F231" s="108">
        <f>D231+E231</f>
        <v>0</v>
      </c>
      <c r="G231" s="149"/>
      <c r="H231" s="150"/>
      <c r="I231" s="151">
        <f>G231+H231</f>
        <v>0</v>
      </c>
      <c r="J231" s="152"/>
      <c r="K231" s="150"/>
      <c r="L231" s="108">
        <f>J231+K231</f>
        <v>0</v>
      </c>
      <c r="M231" s="149"/>
      <c r="N231" s="150"/>
      <c r="O231" s="151">
        <f>M231+N231</f>
        <v>0</v>
      </c>
      <c r="P231" s="237"/>
      <c r="Q231" s="2"/>
      <c r="R231" s="370"/>
      <c r="S231" s="370"/>
    </row>
    <row r="232" spans="1:19" hidden="1" x14ac:dyDescent="0.25">
      <c r="A232" s="243">
        <v>6230</v>
      </c>
      <c r="B232" s="111" t="s">
        <v>241</v>
      </c>
      <c r="C232" s="112">
        <f t="shared" si="170"/>
        <v>0</v>
      </c>
      <c r="D232" s="244">
        <f t="shared" ref="D232:O232" si="230">SUM(D233)</f>
        <v>0</v>
      </c>
      <c r="E232" s="245">
        <f t="shared" si="230"/>
        <v>0</v>
      </c>
      <c r="F232" s="120">
        <f t="shared" si="230"/>
        <v>0</v>
      </c>
      <c r="G232" s="246">
        <f t="shared" si="230"/>
        <v>0</v>
      </c>
      <c r="H232" s="245">
        <f t="shared" si="230"/>
        <v>0</v>
      </c>
      <c r="I232" s="241">
        <f t="shared" si="230"/>
        <v>0</v>
      </c>
      <c r="J232" s="244">
        <f t="shared" si="230"/>
        <v>0</v>
      </c>
      <c r="K232" s="245">
        <f t="shared" si="230"/>
        <v>0</v>
      </c>
      <c r="L232" s="120">
        <f t="shared" si="230"/>
        <v>0</v>
      </c>
      <c r="M232" s="246">
        <f t="shared" si="230"/>
        <v>0</v>
      </c>
      <c r="N232" s="245">
        <f t="shared" si="230"/>
        <v>0</v>
      </c>
      <c r="O232" s="241">
        <f t="shared" si="230"/>
        <v>0</v>
      </c>
      <c r="P232" s="242"/>
      <c r="Q232" s="2"/>
      <c r="R232" s="370"/>
      <c r="S232" s="370"/>
    </row>
    <row r="233" spans="1:19" ht="24" hidden="1" x14ac:dyDescent="0.25">
      <c r="A233" s="62">
        <v>6239</v>
      </c>
      <c r="B233" s="99" t="s">
        <v>242</v>
      </c>
      <c r="C233" s="112">
        <f t="shared" si="170"/>
        <v>0</v>
      </c>
      <c r="D233" s="152"/>
      <c r="E233" s="150"/>
      <c r="F233" s="108">
        <f>D233+E233</f>
        <v>0</v>
      </c>
      <c r="G233" s="149"/>
      <c r="H233" s="150"/>
      <c r="I233" s="151">
        <f>G233+H233</f>
        <v>0</v>
      </c>
      <c r="J233" s="152"/>
      <c r="K233" s="150"/>
      <c r="L233" s="108">
        <f>J233+K233</f>
        <v>0</v>
      </c>
      <c r="M233" s="149"/>
      <c r="N233" s="150"/>
      <c r="O233" s="151">
        <f>M233+N233</f>
        <v>0</v>
      </c>
      <c r="P233" s="237"/>
      <c r="Q233" s="2"/>
      <c r="R233" s="370"/>
      <c r="S233" s="370"/>
    </row>
    <row r="234" spans="1:19" ht="24" hidden="1" x14ac:dyDescent="0.25">
      <c r="A234" s="243">
        <v>6240</v>
      </c>
      <c r="B234" s="111" t="s">
        <v>243</v>
      </c>
      <c r="C234" s="112">
        <f t="shared" si="170"/>
        <v>0</v>
      </c>
      <c r="D234" s="244">
        <f t="shared" ref="D234:E234" si="231">SUM(D235:D236)</f>
        <v>0</v>
      </c>
      <c r="E234" s="245">
        <f t="shared" si="231"/>
        <v>0</v>
      </c>
      <c r="F234" s="120">
        <f>SUM(F235:F236)</f>
        <v>0</v>
      </c>
      <c r="G234" s="246">
        <f t="shared" ref="G234:N234" si="232">SUM(G235:G236)</f>
        <v>0</v>
      </c>
      <c r="H234" s="245">
        <f t="shared" si="232"/>
        <v>0</v>
      </c>
      <c r="I234" s="241">
        <f t="shared" si="232"/>
        <v>0</v>
      </c>
      <c r="J234" s="244">
        <f t="shared" si="232"/>
        <v>0</v>
      </c>
      <c r="K234" s="245">
        <f t="shared" si="232"/>
        <v>0</v>
      </c>
      <c r="L234" s="120">
        <f t="shared" si="232"/>
        <v>0</v>
      </c>
      <c r="M234" s="246">
        <f t="shared" si="232"/>
        <v>0</v>
      </c>
      <c r="N234" s="245">
        <f t="shared" si="232"/>
        <v>0</v>
      </c>
      <c r="O234" s="241">
        <f>SUM(O235:O236)</f>
        <v>0</v>
      </c>
      <c r="P234" s="242"/>
      <c r="Q234" s="2"/>
      <c r="R234" s="370"/>
      <c r="S234" s="370"/>
    </row>
    <row r="235" spans="1:19" hidden="1" x14ac:dyDescent="0.25">
      <c r="A235" s="62">
        <v>6241</v>
      </c>
      <c r="B235" s="111" t="s">
        <v>244</v>
      </c>
      <c r="C235" s="112">
        <f t="shared" si="170"/>
        <v>0</v>
      </c>
      <c r="D235" s="238"/>
      <c r="E235" s="239"/>
      <c r="F235" s="120">
        <f t="shared" ref="F235:F236" si="233">D235+E235</f>
        <v>0</v>
      </c>
      <c r="G235" s="240"/>
      <c r="H235" s="239"/>
      <c r="I235" s="241">
        <f t="shared" ref="I235:I236" si="234">G235+H235</f>
        <v>0</v>
      </c>
      <c r="J235" s="238"/>
      <c r="K235" s="239"/>
      <c r="L235" s="120">
        <f t="shared" ref="L235:L236" si="235">J235+K235</f>
        <v>0</v>
      </c>
      <c r="M235" s="240"/>
      <c r="N235" s="239"/>
      <c r="O235" s="241">
        <f t="shared" ref="O235:O236" si="236">M235+N235</f>
        <v>0</v>
      </c>
      <c r="P235" s="242"/>
      <c r="Q235" s="2"/>
      <c r="R235" s="370"/>
      <c r="S235" s="370"/>
    </row>
    <row r="236" spans="1:19" hidden="1" x14ac:dyDescent="0.25">
      <c r="A236" s="62">
        <v>6242</v>
      </c>
      <c r="B236" s="111" t="s">
        <v>245</v>
      </c>
      <c r="C236" s="112">
        <f t="shared" si="170"/>
        <v>0</v>
      </c>
      <c r="D236" s="238"/>
      <c r="E236" s="239"/>
      <c r="F236" s="120">
        <f t="shared" si="233"/>
        <v>0</v>
      </c>
      <c r="G236" s="240"/>
      <c r="H236" s="239"/>
      <c r="I236" s="241">
        <f t="shared" si="234"/>
        <v>0</v>
      </c>
      <c r="J236" s="238"/>
      <c r="K236" s="239"/>
      <c r="L236" s="120">
        <f t="shared" si="235"/>
        <v>0</v>
      </c>
      <c r="M236" s="240"/>
      <c r="N236" s="239"/>
      <c r="O236" s="241">
        <f t="shared" si="236"/>
        <v>0</v>
      </c>
      <c r="P236" s="242"/>
      <c r="Q236" s="2"/>
      <c r="R236" s="370"/>
      <c r="S236" s="370"/>
    </row>
    <row r="237" spans="1:19" ht="25.5" hidden="1" customHeight="1" x14ac:dyDescent="0.25">
      <c r="A237" s="243">
        <v>6250</v>
      </c>
      <c r="B237" s="111" t="s">
        <v>246</v>
      </c>
      <c r="C237" s="112">
        <f t="shared" si="170"/>
        <v>0</v>
      </c>
      <c r="D237" s="244">
        <f t="shared" ref="D237:E237" si="237">SUM(D238:D242)</f>
        <v>0</v>
      </c>
      <c r="E237" s="245">
        <f t="shared" si="237"/>
        <v>0</v>
      </c>
      <c r="F237" s="120">
        <f>SUM(F238:F242)</f>
        <v>0</v>
      </c>
      <c r="G237" s="246">
        <f t="shared" ref="G237:N237" si="238">SUM(G238:G242)</f>
        <v>0</v>
      </c>
      <c r="H237" s="245">
        <f t="shared" si="238"/>
        <v>0</v>
      </c>
      <c r="I237" s="241">
        <f t="shared" si="238"/>
        <v>0</v>
      </c>
      <c r="J237" s="244">
        <f t="shared" si="238"/>
        <v>0</v>
      </c>
      <c r="K237" s="245">
        <f t="shared" si="238"/>
        <v>0</v>
      </c>
      <c r="L237" s="120">
        <f t="shared" si="238"/>
        <v>0</v>
      </c>
      <c r="M237" s="246">
        <f t="shared" si="238"/>
        <v>0</v>
      </c>
      <c r="N237" s="245">
        <f t="shared" si="238"/>
        <v>0</v>
      </c>
      <c r="O237" s="241">
        <f>SUM(O238:O242)</f>
        <v>0</v>
      </c>
      <c r="P237" s="242"/>
      <c r="Q237" s="2"/>
      <c r="R237" s="370"/>
      <c r="S237" s="370"/>
    </row>
    <row r="238" spans="1:19" ht="14.25" hidden="1" customHeight="1" x14ac:dyDescent="0.25">
      <c r="A238" s="62">
        <v>6252</v>
      </c>
      <c r="B238" s="111" t="s">
        <v>247</v>
      </c>
      <c r="C238" s="112">
        <f t="shared" si="170"/>
        <v>0</v>
      </c>
      <c r="D238" s="238"/>
      <c r="E238" s="239"/>
      <c r="F238" s="120">
        <f t="shared" ref="F238:F244" si="239">D238+E238</f>
        <v>0</v>
      </c>
      <c r="G238" s="240"/>
      <c r="H238" s="239"/>
      <c r="I238" s="241">
        <f t="shared" ref="I238:I244" si="240">G238+H238</f>
        <v>0</v>
      </c>
      <c r="J238" s="238"/>
      <c r="K238" s="239"/>
      <c r="L238" s="120">
        <f t="shared" ref="L238:L244" si="241">J238+K238</f>
        <v>0</v>
      </c>
      <c r="M238" s="240"/>
      <c r="N238" s="239"/>
      <c r="O238" s="241">
        <f t="shared" ref="O238:O244" si="242">M238+N238</f>
        <v>0</v>
      </c>
      <c r="P238" s="242"/>
      <c r="Q238" s="2"/>
      <c r="R238" s="370"/>
      <c r="S238" s="370"/>
    </row>
    <row r="239" spans="1:19" ht="14.25" hidden="1" customHeight="1" x14ac:dyDescent="0.25">
      <c r="A239" s="62">
        <v>6253</v>
      </c>
      <c r="B239" s="111" t="s">
        <v>248</v>
      </c>
      <c r="C239" s="112">
        <f t="shared" si="170"/>
        <v>0</v>
      </c>
      <c r="D239" s="238"/>
      <c r="E239" s="239"/>
      <c r="F239" s="120">
        <f t="shared" si="239"/>
        <v>0</v>
      </c>
      <c r="G239" s="240"/>
      <c r="H239" s="239"/>
      <c r="I239" s="241">
        <f t="shared" si="240"/>
        <v>0</v>
      </c>
      <c r="J239" s="238"/>
      <c r="K239" s="239"/>
      <c r="L239" s="120">
        <f t="shared" si="241"/>
        <v>0</v>
      </c>
      <c r="M239" s="240"/>
      <c r="N239" s="239"/>
      <c r="O239" s="241">
        <f t="shared" si="242"/>
        <v>0</v>
      </c>
      <c r="P239" s="242"/>
      <c r="Q239" s="2"/>
      <c r="R239" s="370"/>
      <c r="S239" s="370"/>
    </row>
    <row r="240" spans="1:19" ht="24" hidden="1" x14ac:dyDescent="0.25">
      <c r="A240" s="62">
        <v>6254</v>
      </c>
      <c r="B240" s="111" t="s">
        <v>249</v>
      </c>
      <c r="C240" s="112">
        <f t="shared" si="170"/>
        <v>0</v>
      </c>
      <c r="D240" s="238"/>
      <c r="E240" s="239"/>
      <c r="F240" s="120">
        <f t="shared" si="239"/>
        <v>0</v>
      </c>
      <c r="G240" s="240"/>
      <c r="H240" s="239"/>
      <c r="I240" s="241">
        <f t="shared" si="240"/>
        <v>0</v>
      </c>
      <c r="J240" s="238"/>
      <c r="K240" s="239"/>
      <c r="L240" s="120">
        <f t="shared" si="241"/>
        <v>0</v>
      </c>
      <c r="M240" s="240"/>
      <c r="N240" s="239"/>
      <c r="O240" s="241">
        <f t="shared" si="242"/>
        <v>0</v>
      </c>
      <c r="P240" s="242"/>
      <c r="Q240" s="2"/>
      <c r="R240" s="370"/>
      <c r="S240" s="370"/>
    </row>
    <row r="241" spans="1:19" ht="24" hidden="1" x14ac:dyDescent="0.25">
      <c r="A241" s="62">
        <v>6255</v>
      </c>
      <c r="B241" s="111" t="s">
        <v>250</v>
      </c>
      <c r="C241" s="112">
        <f t="shared" ref="C241:C295" si="243">SUM(F241,I241,L241,O241)</f>
        <v>0</v>
      </c>
      <c r="D241" s="238"/>
      <c r="E241" s="239"/>
      <c r="F241" s="120">
        <f t="shared" si="239"/>
        <v>0</v>
      </c>
      <c r="G241" s="240"/>
      <c r="H241" s="239"/>
      <c r="I241" s="241">
        <f t="shared" si="240"/>
        <v>0</v>
      </c>
      <c r="J241" s="238"/>
      <c r="K241" s="239"/>
      <c r="L241" s="120">
        <f t="shared" si="241"/>
        <v>0</v>
      </c>
      <c r="M241" s="240"/>
      <c r="N241" s="239"/>
      <c r="O241" s="241">
        <f t="shared" si="242"/>
        <v>0</v>
      </c>
      <c r="P241" s="242"/>
      <c r="Q241" s="2"/>
      <c r="R241" s="370"/>
      <c r="S241" s="370"/>
    </row>
    <row r="242" spans="1:19" hidden="1" x14ac:dyDescent="0.25">
      <c r="A242" s="62">
        <v>6259</v>
      </c>
      <c r="B242" s="111" t="s">
        <v>251</v>
      </c>
      <c r="C242" s="112">
        <f t="shared" si="243"/>
        <v>0</v>
      </c>
      <c r="D242" s="238"/>
      <c r="E242" s="239"/>
      <c r="F242" s="120">
        <f t="shared" si="239"/>
        <v>0</v>
      </c>
      <c r="G242" s="240"/>
      <c r="H242" s="239"/>
      <c r="I242" s="241">
        <f t="shared" si="240"/>
        <v>0</v>
      </c>
      <c r="J242" s="238"/>
      <c r="K242" s="239"/>
      <c r="L242" s="120">
        <f t="shared" si="241"/>
        <v>0</v>
      </c>
      <c r="M242" s="240"/>
      <c r="N242" s="239"/>
      <c r="O242" s="241">
        <f t="shared" si="242"/>
        <v>0</v>
      </c>
      <c r="P242" s="242"/>
      <c r="Q242" s="2"/>
      <c r="R242" s="370"/>
      <c r="S242" s="370"/>
    </row>
    <row r="243" spans="1:19" ht="24" hidden="1" x14ac:dyDescent="0.25">
      <c r="A243" s="243">
        <v>6260</v>
      </c>
      <c r="B243" s="111" t="s">
        <v>252</v>
      </c>
      <c r="C243" s="112">
        <f t="shared" si="243"/>
        <v>0</v>
      </c>
      <c r="D243" s="238"/>
      <c r="E243" s="239"/>
      <c r="F243" s="120">
        <f t="shared" si="239"/>
        <v>0</v>
      </c>
      <c r="G243" s="240"/>
      <c r="H243" s="239"/>
      <c r="I243" s="241">
        <f t="shared" si="240"/>
        <v>0</v>
      </c>
      <c r="J243" s="238"/>
      <c r="K243" s="239"/>
      <c r="L243" s="120">
        <f t="shared" si="241"/>
        <v>0</v>
      </c>
      <c r="M243" s="240"/>
      <c r="N243" s="239"/>
      <c r="O243" s="241">
        <f t="shared" si="242"/>
        <v>0</v>
      </c>
      <c r="P243" s="242"/>
      <c r="Q243" s="2"/>
      <c r="R243" s="370"/>
      <c r="S243" s="370"/>
    </row>
    <row r="244" spans="1:19" hidden="1" x14ac:dyDescent="0.25">
      <c r="A244" s="243">
        <v>6270</v>
      </c>
      <c r="B244" s="111" t="s">
        <v>253</v>
      </c>
      <c r="C244" s="112">
        <f t="shared" si="243"/>
        <v>0</v>
      </c>
      <c r="D244" s="238"/>
      <c r="E244" s="239"/>
      <c r="F244" s="120">
        <f t="shared" si="239"/>
        <v>0</v>
      </c>
      <c r="G244" s="240"/>
      <c r="H244" s="239"/>
      <c r="I244" s="241">
        <f t="shared" si="240"/>
        <v>0</v>
      </c>
      <c r="J244" s="238"/>
      <c r="K244" s="239"/>
      <c r="L244" s="120">
        <f t="shared" si="241"/>
        <v>0</v>
      </c>
      <c r="M244" s="240"/>
      <c r="N244" s="239"/>
      <c r="O244" s="241">
        <f t="shared" si="242"/>
        <v>0</v>
      </c>
      <c r="P244" s="242"/>
      <c r="Q244" s="2"/>
      <c r="R244" s="370"/>
      <c r="S244" s="370"/>
    </row>
    <row r="245" spans="1:19" ht="24" hidden="1" x14ac:dyDescent="0.25">
      <c r="A245" s="353">
        <v>6290</v>
      </c>
      <c r="B245" s="99" t="s">
        <v>254</v>
      </c>
      <c r="C245" s="264">
        <f t="shared" si="243"/>
        <v>0</v>
      </c>
      <c r="D245" s="251">
        <f t="shared" ref="D245:E245" si="244">SUM(D246:D249)</f>
        <v>0</v>
      </c>
      <c r="E245" s="252">
        <f t="shared" si="244"/>
        <v>0</v>
      </c>
      <c r="F245" s="108">
        <f>SUM(F246:F249)</f>
        <v>0</v>
      </c>
      <c r="G245" s="253">
        <f t="shared" ref="G245:O245" si="245">SUM(G246:G249)</f>
        <v>0</v>
      </c>
      <c r="H245" s="252">
        <f t="shared" si="245"/>
        <v>0</v>
      </c>
      <c r="I245" s="151">
        <f t="shared" si="245"/>
        <v>0</v>
      </c>
      <c r="J245" s="251">
        <f t="shared" si="245"/>
        <v>0</v>
      </c>
      <c r="K245" s="252">
        <f t="shared" si="245"/>
        <v>0</v>
      </c>
      <c r="L245" s="108">
        <f t="shared" si="245"/>
        <v>0</v>
      </c>
      <c r="M245" s="253">
        <f t="shared" si="245"/>
        <v>0</v>
      </c>
      <c r="N245" s="252">
        <f t="shared" si="245"/>
        <v>0</v>
      </c>
      <c r="O245" s="151">
        <f t="shared" si="245"/>
        <v>0</v>
      </c>
      <c r="P245" s="266"/>
      <c r="Q245" s="2"/>
      <c r="R245" s="370"/>
      <c r="S245" s="370"/>
    </row>
    <row r="246" spans="1:19" hidden="1" x14ac:dyDescent="0.25">
      <c r="A246" s="62">
        <v>6291</v>
      </c>
      <c r="B246" s="111" t="s">
        <v>255</v>
      </c>
      <c r="C246" s="112">
        <f t="shared" si="243"/>
        <v>0</v>
      </c>
      <c r="D246" s="238"/>
      <c r="E246" s="239"/>
      <c r="F246" s="120">
        <f t="shared" ref="F246:F249" si="246">D246+E246</f>
        <v>0</v>
      </c>
      <c r="G246" s="240"/>
      <c r="H246" s="239"/>
      <c r="I246" s="241">
        <f t="shared" ref="I246:I249" si="247">G246+H246</f>
        <v>0</v>
      </c>
      <c r="J246" s="238"/>
      <c r="K246" s="239"/>
      <c r="L246" s="120">
        <f t="shared" ref="L246:L249" si="248">J246+K246</f>
        <v>0</v>
      </c>
      <c r="M246" s="240"/>
      <c r="N246" s="239"/>
      <c r="O246" s="241">
        <f t="shared" ref="O246:O249" si="249">M246+N246</f>
        <v>0</v>
      </c>
      <c r="P246" s="242"/>
      <c r="Q246" s="2"/>
      <c r="R246" s="370"/>
      <c r="S246" s="370"/>
    </row>
    <row r="247" spans="1:19" hidden="1" x14ac:dyDescent="0.25">
      <c r="A247" s="62">
        <v>6292</v>
      </c>
      <c r="B247" s="111" t="s">
        <v>256</v>
      </c>
      <c r="C247" s="112">
        <f t="shared" si="243"/>
        <v>0</v>
      </c>
      <c r="D247" s="238"/>
      <c r="E247" s="239"/>
      <c r="F247" s="120">
        <f t="shared" si="246"/>
        <v>0</v>
      </c>
      <c r="G247" s="240"/>
      <c r="H247" s="239"/>
      <c r="I247" s="241">
        <f t="shared" si="247"/>
        <v>0</v>
      </c>
      <c r="J247" s="238"/>
      <c r="K247" s="239"/>
      <c r="L247" s="120">
        <f t="shared" si="248"/>
        <v>0</v>
      </c>
      <c r="M247" s="240"/>
      <c r="N247" s="239"/>
      <c r="O247" s="241">
        <f t="shared" si="249"/>
        <v>0</v>
      </c>
      <c r="P247" s="242"/>
      <c r="Q247" s="2"/>
      <c r="R247" s="370"/>
      <c r="S247" s="370"/>
    </row>
    <row r="248" spans="1:19" ht="72" hidden="1" x14ac:dyDescent="0.25">
      <c r="A248" s="62">
        <v>6296</v>
      </c>
      <c r="B248" s="111" t="s">
        <v>257</v>
      </c>
      <c r="C248" s="112">
        <f t="shared" si="243"/>
        <v>0</v>
      </c>
      <c r="D248" s="238"/>
      <c r="E248" s="239"/>
      <c r="F248" s="120">
        <f t="shared" si="246"/>
        <v>0</v>
      </c>
      <c r="G248" s="240"/>
      <c r="H248" s="239"/>
      <c r="I248" s="241">
        <f t="shared" si="247"/>
        <v>0</v>
      </c>
      <c r="J248" s="238"/>
      <c r="K248" s="239"/>
      <c r="L248" s="120">
        <f t="shared" si="248"/>
        <v>0</v>
      </c>
      <c r="M248" s="240"/>
      <c r="N248" s="239"/>
      <c r="O248" s="241">
        <f t="shared" si="249"/>
        <v>0</v>
      </c>
      <c r="P248" s="242"/>
      <c r="Q248" s="2"/>
      <c r="R248" s="370"/>
      <c r="S248" s="370"/>
    </row>
    <row r="249" spans="1:19" ht="39.75" hidden="1" customHeight="1" x14ac:dyDescent="0.25">
      <c r="A249" s="62">
        <v>6299</v>
      </c>
      <c r="B249" s="111" t="s">
        <v>258</v>
      </c>
      <c r="C249" s="112">
        <f t="shared" si="243"/>
        <v>0</v>
      </c>
      <c r="D249" s="238"/>
      <c r="E249" s="239"/>
      <c r="F249" s="120">
        <f t="shared" si="246"/>
        <v>0</v>
      </c>
      <c r="G249" s="240"/>
      <c r="H249" s="239"/>
      <c r="I249" s="241">
        <f t="shared" si="247"/>
        <v>0</v>
      </c>
      <c r="J249" s="238"/>
      <c r="K249" s="239"/>
      <c r="L249" s="120">
        <f t="shared" si="248"/>
        <v>0</v>
      </c>
      <c r="M249" s="240"/>
      <c r="N249" s="239"/>
      <c r="O249" s="241">
        <f t="shared" si="249"/>
        <v>0</v>
      </c>
      <c r="P249" s="242"/>
      <c r="Q249" s="2"/>
      <c r="R249" s="370"/>
      <c r="S249" s="370"/>
    </row>
    <row r="250" spans="1:19" hidden="1" x14ac:dyDescent="0.25">
      <c r="A250" s="83">
        <v>6300</v>
      </c>
      <c r="B250" s="226" t="s">
        <v>259</v>
      </c>
      <c r="C250" s="84">
        <f t="shared" si="243"/>
        <v>0</v>
      </c>
      <c r="D250" s="95">
        <f t="shared" ref="D250:E250" si="250">SUM(D251,D256,D257)</f>
        <v>0</v>
      </c>
      <c r="E250" s="96">
        <f t="shared" si="250"/>
        <v>0</v>
      </c>
      <c r="F250" s="97">
        <f>SUM(F251,F256,F257)</f>
        <v>0</v>
      </c>
      <c r="G250" s="227">
        <f t="shared" ref="G250:O250" si="251">SUM(G251,G256,G257)</f>
        <v>0</v>
      </c>
      <c r="H250" s="96">
        <f t="shared" si="251"/>
        <v>0</v>
      </c>
      <c r="I250" s="228">
        <f t="shared" si="251"/>
        <v>0</v>
      </c>
      <c r="J250" s="95">
        <f t="shared" si="251"/>
        <v>0</v>
      </c>
      <c r="K250" s="96">
        <f t="shared" si="251"/>
        <v>0</v>
      </c>
      <c r="L250" s="97">
        <f t="shared" si="251"/>
        <v>0</v>
      </c>
      <c r="M250" s="227">
        <f t="shared" si="251"/>
        <v>0</v>
      </c>
      <c r="N250" s="96">
        <f t="shared" si="251"/>
        <v>0</v>
      </c>
      <c r="O250" s="228">
        <f t="shared" si="251"/>
        <v>0</v>
      </c>
      <c r="P250" s="254"/>
      <c r="Q250" s="2"/>
      <c r="R250" s="370"/>
      <c r="S250" s="370"/>
    </row>
    <row r="251" spans="1:19" ht="24" hidden="1" x14ac:dyDescent="0.25">
      <c r="A251" s="353">
        <v>6320</v>
      </c>
      <c r="B251" s="99" t="s">
        <v>260</v>
      </c>
      <c r="C251" s="264">
        <f t="shared" si="243"/>
        <v>0</v>
      </c>
      <c r="D251" s="251">
        <f t="shared" ref="D251:E251" si="252">SUM(D252:D255)</f>
        <v>0</v>
      </c>
      <c r="E251" s="252">
        <f t="shared" si="252"/>
        <v>0</v>
      </c>
      <c r="F251" s="108">
        <f>SUM(F252:F255)</f>
        <v>0</v>
      </c>
      <c r="G251" s="253">
        <f t="shared" ref="G251:O251" si="253">SUM(G252:G255)</f>
        <v>0</v>
      </c>
      <c r="H251" s="252">
        <f t="shared" si="253"/>
        <v>0</v>
      </c>
      <c r="I251" s="151">
        <f t="shared" si="253"/>
        <v>0</v>
      </c>
      <c r="J251" s="251">
        <f t="shared" si="253"/>
        <v>0</v>
      </c>
      <c r="K251" s="252">
        <f t="shared" si="253"/>
        <v>0</v>
      </c>
      <c r="L251" s="108">
        <f t="shared" si="253"/>
        <v>0</v>
      </c>
      <c r="M251" s="253">
        <f t="shared" si="253"/>
        <v>0</v>
      </c>
      <c r="N251" s="252">
        <f t="shared" si="253"/>
        <v>0</v>
      </c>
      <c r="O251" s="151">
        <f t="shared" si="253"/>
        <v>0</v>
      </c>
      <c r="P251" s="237"/>
      <c r="Q251" s="2"/>
      <c r="R251" s="370"/>
      <c r="S251" s="370"/>
    </row>
    <row r="252" spans="1:19" hidden="1" x14ac:dyDescent="0.25">
      <c r="A252" s="62">
        <v>6322</v>
      </c>
      <c r="B252" s="111" t="s">
        <v>261</v>
      </c>
      <c r="C252" s="112">
        <f t="shared" si="243"/>
        <v>0</v>
      </c>
      <c r="D252" s="238"/>
      <c r="E252" s="239"/>
      <c r="F252" s="120">
        <f t="shared" ref="F252:F257" si="254">D252+E252</f>
        <v>0</v>
      </c>
      <c r="G252" s="240"/>
      <c r="H252" s="239"/>
      <c r="I252" s="241">
        <f t="shared" ref="I252:I257" si="255">G252+H252</f>
        <v>0</v>
      </c>
      <c r="J252" s="238"/>
      <c r="K252" s="239"/>
      <c r="L252" s="120">
        <f t="shared" ref="L252:L257" si="256">J252+K252</f>
        <v>0</v>
      </c>
      <c r="M252" s="240"/>
      <c r="N252" s="239"/>
      <c r="O252" s="241">
        <f t="shared" ref="O252:O257" si="257">M252+N252</f>
        <v>0</v>
      </c>
      <c r="P252" s="242"/>
      <c r="Q252" s="2"/>
      <c r="R252" s="370"/>
      <c r="S252" s="370"/>
    </row>
    <row r="253" spans="1:19" ht="24" hidden="1" x14ac:dyDescent="0.25">
      <c r="A253" s="62">
        <v>6323</v>
      </c>
      <c r="B253" s="111" t="s">
        <v>262</v>
      </c>
      <c r="C253" s="112">
        <f t="shared" si="243"/>
        <v>0</v>
      </c>
      <c r="D253" s="238"/>
      <c r="E253" s="239"/>
      <c r="F253" s="120">
        <f t="shared" si="254"/>
        <v>0</v>
      </c>
      <c r="G253" s="240"/>
      <c r="H253" s="239"/>
      <c r="I253" s="241">
        <f t="shared" si="255"/>
        <v>0</v>
      </c>
      <c r="J253" s="238"/>
      <c r="K253" s="239"/>
      <c r="L253" s="120">
        <f t="shared" si="256"/>
        <v>0</v>
      </c>
      <c r="M253" s="240"/>
      <c r="N253" s="239"/>
      <c r="O253" s="241">
        <f t="shared" si="257"/>
        <v>0</v>
      </c>
      <c r="P253" s="242"/>
      <c r="Q253" s="2"/>
      <c r="R253" s="370"/>
      <c r="S253" s="370"/>
    </row>
    <row r="254" spans="1:19" ht="24" hidden="1" x14ac:dyDescent="0.25">
      <c r="A254" s="62">
        <v>6324</v>
      </c>
      <c r="B254" s="111" t="s">
        <v>263</v>
      </c>
      <c r="C254" s="112">
        <f t="shared" si="243"/>
        <v>0</v>
      </c>
      <c r="D254" s="238"/>
      <c r="E254" s="239"/>
      <c r="F254" s="120">
        <f t="shared" si="254"/>
        <v>0</v>
      </c>
      <c r="G254" s="240"/>
      <c r="H254" s="239"/>
      <c r="I254" s="241">
        <f t="shared" si="255"/>
        <v>0</v>
      </c>
      <c r="J254" s="238"/>
      <c r="K254" s="239"/>
      <c r="L254" s="120">
        <f t="shared" si="256"/>
        <v>0</v>
      </c>
      <c r="M254" s="240"/>
      <c r="N254" s="239"/>
      <c r="O254" s="241">
        <f t="shared" si="257"/>
        <v>0</v>
      </c>
      <c r="P254" s="242"/>
      <c r="Q254" s="2"/>
      <c r="R254" s="370"/>
      <c r="S254" s="370"/>
    </row>
    <row r="255" spans="1:19" hidden="1" x14ac:dyDescent="0.25">
      <c r="A255" s="53">
        <v>6329</v>
      </c>
      <c r="B255" s="99" t="s">
        <v>264</v>
      </c>
      <c r="C255" s="100">
        <f t="shared" si="243"/>
        <v>0</v>
      </c>
      <c r="D255" s="152"/>
      <c r="E255" s="150"/>
      <c r="F255" s="108">
        <f t="shared" si="254"/>
        <v>0</v>
      </c>
      <c r="G255" s="149"/>
      <c r="H255" s="150"/>
      <c r="I255" s="151">
        <f t="shared" si="255"/>
        <v>0</v>
      </c>
      <c r="J255" s="152"/>
      <c r="K255" s="150"/>
      <c r="L255" s="108">
        <f t="shared" si="256"/>
        <v>0</v>
      </c>
      <c r="M255" s="149"/>
      <c r="N255" s="150"/>
      <c r="O255" s="151">
        <f t="shared" si="257"/>
        <v>0</v>
      </c>
      <c r="P255" s="237"/>
      <c r="Q255" s="2"/>
      <c r="R255" s="370"/>
      <c r="S255" s="370"/>
    </row>
    <row r="256" spans="1:19" ht="24" hidden="1" x14ac:dyDescent="0.25">
      <c r="A256" s="282">
        <v>6330</v>
      </c>
      <c r="B256" s="283" t="s">
        <v>265</v>
      </c>
      <c r="C256" s="264">
        <f t="shared" si="243"/>
        <v>0</v>
      </c>
      <c r="D256" s="268"/>
      <c r="E256" s="269"/>
      <c r="F256" s="270">
        <f t="shared" si="254"/>
        <v>0</v>
      </c>
      <c r="G256" s="271"/>
      <c r="H256" s="269"/>
      <c r="I256" s="265">
        <f t="shared" si="255"/>
        <v>0</v>
      </c>
      <c r="J256" s="268"/>
      <c r="K256" s="269"/>
      <c r="L256" s="270">
        <f t="shared" si="256"/>
        <v>0</v>
      </c>
      <c r="M256" s="271"/>
      <c r="N256" s="269"/>
      <c r="O256" s="265">
        <f t="shared" si="257"/>
        <v>0</v>
      </c>
      <c r="P256" s="266"/>
      <c r="Q256" s="2"/>
      <c r="R256" s="370"/>
      <c r="S256" s="370"/>
    </row>
    <row r="257" spans="1:19" hidden="1" x14ac:dyDescent="0.25">
      <c r="A257" s="243">
        <v>6360</v>
      </c>
      <c r="B257" s="111" t="s">
        <v>266</v>
      </c>
      <c r="C257" s="112">
        <f t="shared" si="243"/>
        <v>0</v>
      </c>
      <c r="D257" s="238"/>
      <c r="E257" s="239"/>
      <c r="F257" s="120">
        <f t="shared" si="254"/>
        <v>0</v>
      </c>
      <c r="G257" s="240"/>
      <c r="H257" s="239"/>
      <c r="I257" s="241">
        <f t="shared" si="255"/>
        <v>0</v>
      </c>
      <c r="J257" s="238"/>
      <c r="K257" s="239"/>
      <c r="L257" s="120">
        <f t="shared" si="256"/>
        <v>0</v>
      </c>
      <c r="M257" s="240"/>
      <c r="N257" s="239"/>
      <c r="O257" s="241">
        <f t="shared" si="257"/>
        <v>0</v>
      </c>
      <c r="P257" s="242"/>
      <c r="Q257" s="2"/>
      <c r="R257" s="370"/>
      <c r="S257" s="370"/>
    </row>
    <row r="258" spans="1:19" ht="36" x14ac:dyDescent="0.25">
      <c r="A258" s="83">
        <v>6400</v>
      </c>
      <c r="B258" s="226" t="s">
        <v>267</v>
      </c>
      <c r="C258" s="84">
        <f t="shared" si="243"/>
        <v>1800</v>
      </c>
      <c r="D258" s="95">
        <f t="shared" ref="D258:E258" si="258">SUM(D259,D263)</f>
        <v>1800</v>
      </c>
      <c r="E258" s="228">
        <f t="shared" si="258"/>
        <v>0</v>
      </c>
      <c r="F258" s="366">
        <f>SUM(F259,F263)</f>
        <v>1800</v>
      </c>
      <c r="G258" s="227">
        <f t="shared" ref="G258:O258" si="259">SUM(G259,G263)</f>
        <v>0</v>
      </c>
      <c r="H258" s="228">
        <f t="shared" si="259"/>
        <v>0</v>
      </c>
      <c r="I258" s="366">
        <f t="shared" si="259"/>
        <v>0</v>
      </c>
      <c r="J258" s="95">
        <f t="shared" si="259"/>
        <v>0</v>
      </c>
      <c r="K258" s="96">
        <f t="shared" si="259"/>
        <v>0</v>
      </c>
      <c r="L258" s="97">
        <f t="shared" si="259"/>
        <v>0</v>
      </c>
      <c r="M258" s="227">
        <f t="shared" si="259"/>
        <v>0</v>
      </c>
      <c r="N258" s="96">
        <f t="shared" si="259"/>
        <v>0</v>
      </c>
      <c r="O258" s="228">
        <f t="shared" si="259"/>
        <v>0</v>
      </c>
      <c r="P258" s="254"/>
      <c r="Q258" s="2"/>
      <c r="R258" s="370"/>
      <c r="S258" s="370"/>
    </row>
    <row r="259" spans="1:19" ht="24" hidden="1" x14ac:dyDescent="0.25">
      <c r="A259" s="353">
        <v>6410</v>
      </c>
      <c r="B259" s="99" t="s">
        <v>268</v>
      </c>
      <c r="C259" s="100">
        <f t="shared" si="243"/>
        <v>0</v>
      </c>
      <c r="D259" s="251">
        <f t="shared" ref="D259:E259" si="260">SUM(D260:D262)</f>
        <v>0</v>
      </c>
      <c r="E259" s="252">
        <f t="shared" si="260"/>
        <v>0</v>
      </c>
      <c r="F259" s="108">
        <f>SUM(F260:F262)</f>
        <v>0</v>
      </c>
      <c r="G259" s="253">
        <f t="shared" ref="G259:O259" si="261">SUM(G260:G262)</f>
        <v>0</v>
      </c>
      <c r="H259" s="252">
        <f t="shared" si="261"/>
        <v>0</v>
      </c>
      <c r="I259" s="151">
        <f t="shared" si="261"/>
        <v>0</v>
      </c>
      <c r="J259" s="251">
        <f t="shared" si="261"/>
        <v>0</v>
      </c>
      <c r="K259" s="252">
        <f t="shared" si="261"/>
        <v>0</v>
      </c>
      <c r="L259" s="108">
        <f t="shared" si="261"/>
        <v>0</v>
      </c>
      <c r="M259" s="253">
        <f t="shared" si="261"/>
        <v>0</v>
      </c>
      <c r="N259" s="252">
        <f t="shared" si="261"/>
        <v>0</v>
      </c>
      <c r="O259" s="258">
        <f t="shared" si="261"/>
        <v>0</v>
      </c>
      <c r="P259" s="259"/>
      <c r="Q259" s="2"/>
      <c r="R259" s="370"/>
      <c r="S259" s="370"/>
    </row>
    <row r="260" spans="1:19" hidden="1" x14ac:dyDescent="0.25">
      <c r="A260" s="62">
        <v>6411</v>
      </c>
      <c r="B260" s="255" t="s">
        <v>269</v>
      </c>
      <c r="C260" s="112">
        <f t="shared" si="243"/>
        <v>0</v>
      </c>
      <c r="D260" s="238"/>
      <c r="E260" s="239"/>
      <c r="F260" s="120">
        <f t="shared" ref="F260:F262" si="262">D260+E260</f>
        <v>0</v>
      </c>
      <c r="G260" s="240"/>
      <c r="H260" s="239"/>
      <c r="I260" s="241">
        <f t="shared" ref="I260:I262" si="263">G260+H260</f>
        <v>0</v>
      </c>
      <c r="J260" s="238"/>
      <c r="K260" s="239"/>
      <c r="L260" s="120">
        <f t="shared" ref="L260:L262" si="264">J260+K260</f>
        <v>0</v>
      </c>
      <c r="M260" s="240"/>
      <c r="N260" s="239"/>
      <c r="O260" s="241">
        <f t="shared" ref="O260:O262" si="265">M260+N260</f>
        <v>0</v>
      </c>
      <c r="P260" s="242"/>
      <c r="Q260" s="2"/>
      <c r="R260" s="370"/>
      <c r="S260" s="370"/>
    </row>
    <row r="261" spans="1:19" ht="36" hidden="1" x14ac:dyDescent="0.25">
      <c r="A261" s="62">
        <v>6412</v>
      </c>
      <c r="B261" s="111" t="s">
        <v>270</v>
      </c>
      <c r="C261" s="112">
        <f t="shared" si="243"/>
        <v>0</v>
      </c>
      <c r="D261" s="238"/>
      <c r="E261" s="239"/>
      <c r="F261" s="120">
        <f t="shared" si="262"/>
        <v>0</v>
      </c>
      <c r="G261" s="240"/>
      <c r="H261" s="239"/>
      <c r="I261" s="241">
        <f t="shared" si="263"/>
        <v>0</v>
      </c>
      <c r="J261" s="238"/>
      <c r="K261" s="239"/>
      <c r="L261" s="120">
        <f t="shared" si="264"/>
        <v>0</v>
      </c>
      <c r="M261" s="240"/>
      <c r="N261" s="239"/>
      <c r="O261" s="241">
        <f t="shared" si="265"/>
        <v>0</v>
      </c>
      <c r="P261" s="242"/>
      <c r="Q261" s="2"/>
      <c r="R261" s="370"/>
      <c r="S261" s="370"/>
    </row>
    <row r="262" spans="1:19" ht="36" hidden="1" x14ac:dyDescent="0.25">
      <c r="A262" s="62">
        <v>6419</v>
      </c>
      <c r="B262" s="111" t="s">
        <v>271</v>
      </c>
      <c r="C262" s="112">
        <f t="shared" si="243"/>
        <v>0</v>
      </c>
      <c r="D262" s="238"/>
      <c r="E262" s="239"/>
      <c r="F262" s="120">
        <f t="shared" si="262"/>
        <v>0</v>
      </c>
      <c r="G262" s="240"/>
      <c r="H262" s="239"/>
      <c r="I262" s="241">
        <f t="shared" si="263"/>
        <v>0</v>
      </c>
      <c r="J262" s="238"/>
      <c r="K262" s="239"/>
      <c r="L262" s="120">
        <f t="shared" si="264"/>
        <v>0</v>
      </c>
      <c r="M262" s="240"/>
      <c r="N262" s="239"/>
      <c r="O262" s="241">
        <f t="shared" si="265"/>
        <v>0</v>
      </c>
      <c r="P262" s="242"/>
      <c r="Q262" s="2"/>
      <c r="R262" s="370"/>
      <c r="S262" s="370"/>
    </row>
    <row r="263" spans="1:19" ht="36" x14ac:dyDescent="0.25">
      <c r="A263" s="243">
        <v>6420</v>
      </c>
      <c r="B263" s="111" t="s">
        <v>272</v>
      </c>
      <c r="C263" s="112">
        <f t="shared" si="243"/>
        <v>1800</v>
      </c>
      <c r="D263" s="244">
        <f t="shared" ref="D263:E263" si="266">SUM(D264:D267)</f>
        <v>1800</v>
      </c>
      <c r="E263" s="241">
        <f t="shared" si="266"/>
        <v>0</v>
      </c>
      <c r="F263" s="368">
        <f>SUM(F264:F267)</f>
        <v>1800</v>
      </c>
      <c r="G263" s="246">
        <f t="shared" ref="G263:N263" si="267">SUM(G264:G267)</f>
        <v>0</v>
      </c>
      <c r="H263" s="241">
        <f t="shared" si="267"/>
        <v>0</v>
      </c>
      <c r="I263" s="368">
        <f t="shared" si="267"/>
        <v>0</v>
      </c>
      <c r="J263" s="244">
        <f t="shared" si="267"/>
        <v>0</v>
      </c>
      <c r="K263" s="245">
        <f t="shared" si="267"/>
        <v>0</v>
      </c>
      <c r="L263" s="120">
        <f t="shared" si="267"/>
        <v>0</v>
      </c>
      <c r="M263" s="246">
        <f t="shared" si="267"/>
        <v>0</v>
      </c>
      <c r="N263" s="245">
        <f t="shared" si="267"/>
        <v>0</v>
      </c>
      <c r="O263" s="241">
        <f>SUM(O264:O267)</f>
        <v>0</v>
      </c>
      <c r="P263" s="242"/>
      <c r="Q263" s="2"/>
      <c r="R263" s="370"/>
      <c r="S263" s="370"/>
    </row>
    <row r="264" spans="1:19" hidden="1" x14ac:dyDescent="0.25">
      <c r="A264" s="62">
        <v>6421</v>
      </c>
      <c r="B264" s="111" t="s">
        <v>273</v>
      </c>
      <c r="C264" s="112">
        <f t="shared" si="243"/>
        <v>0</v>
      </c>
      <c r="D264" s="238"/>
      <c r="E264" s="239"/>
      <c r="F264" s="120">
        <f t="shared" ref="F264:F267" si="268">D264+E264</f>
        <v>0</v>
      </c>
      <c r="G264" s="240"/>
      <c r="H264" s="239"/>
      <c r="I264" s="241">
        <f t="shared" ref="I264:I267" si="269">G264+H264</f>
        <v>0</v>
      </c>
      <c r="J264" s="238"/>
      <c r="K264" s="239"/>
      <c r="L264" s="120">
        <f t="shared" ref="L264:L267" si="270">J264+K264</f>
        <v>0</v>
      </c>
      <c r="M264" s="240"/>
      <c r="N264" s="239"/>
      <c r="O264" s="241">
        <f t="shared" ref="O264:O267" si="271">M264+N264</f>
        <v>0</v>
      </c>
      <c r="P264" s="242"/>
      <c r="Q264" s="2"/>
      <c r="R264" s="370"/>
      <c r="S264" s="370"/>
    </row>
    <row r="265" spans="1:19" x14ac:dyDescent="0.25">
      <c r="A265" s="62">
        <v>6422</v>
      </c>
      <c r="B265" s="111" t="s">
        <v>274</v>
      </c>
      <c r="C265" s="112">
        <f t="shared" si="243"/>
        <v>1800</v>
      </c>
      <c r="D265" s="238">
        <v>1800</v>
      </c>
      <c r="E265" s="367"/>
      <c r="F265" s="368">
        <f t="shared" si="268"/>
        <v>1800</v>
      </c>
      <c r="G265" s="240"/>
      <c r="H265" s="367"/>
      <c r="I265" s="368">
        <f t="shared" si="269"/>
        <v>0</v>
      </c>
      <c r="J265" s="238"/>
      <c r="K265" s="239"/>
      <c r="L265" s="120">
        <f t="shared" si="270"/>
        <v>0</v>
      </c>
      <c r="M265" s="240"/>
      <c r="N265" s="239"/>
      <c r="O265" s="241">
        <f t="shared" si="271"/>
        <v>0</v>
      </c>
      <c r="P265" s="242"/>
      <c r="Q265" s="2"/>
      <c r="R265" s="370"/>
      <c r="S265" s="370"/>
    </row>
    <row r="266" spans="1:19" ht="24" hidden="1" x14ac:dyDescent="0.25">
      <c r="A266" s="62">
        <v>6423</v>
      </c>
      <c r="B266" s="111" t="s">
        <v>275</v>
      </c>
      <c r="C266" s="112">
        <f t="shared" si="243"/>
        <v>0</v>
      </c>
      <c r="D266" s="238"/>
      <c r="E266" s="239"/>
      <c r="F266" s="120">
        <f t="shared" si="268"/>
        <v>0</v>
      </c>
      <c r="G266" s="240"/>
      <c r="H266" s="239"/>
      <c r="I266" s="241">
        <f t="shared" si="269"/>
        <v>0</v>
      </c>
      <c r="J266" s="238"/>
      <c r="K266" s="239"/>
      <c r="L266" s="120">
        <f t="shared" si="270"/>
        <v>0</v>
      </c>
      <c r="M266" s="240"/>
      <c r="N266" s="239"/>
      <c r="O266" s="241">
        <f t="shared" si="271"/>
        <v>0</v>
      </c>
      <c r="P266" s="242"/>
      <c r="Q266" s="2"/>
      <c r="R266" s="370"/>
      <c r="S266" s="370"/>
    </row>
    <row r="267" spans="1:19" ht="36" hidden="1" x14ac:dyDescent="0.25">
      <c r="A267" s="62">
        <v>6424</v>
      </c>
      <c r="B267" s="111" t="s">
        <v>276</v>
      </c>
      <c r="C267" s="112">
        <f t="shared" si="243"/>
        <v>0</v>
      </c>
      <c r="D267" s="238"/>
      <c r="E267" s="239"/>
      <c r="F267" s="120">
        <f t="shared" si="268"/>
        <v>0</v>
      </c>
      <c r="G267" s="240"/>
      <c r="H267" s="239"/>
      <c r="I267" s="241">
        <f t="shared" si="269"/>
        <v>0</v>
      </c>
      <c r="J267" s="238"/>
      <c r="K267" s="239"/>
      <c r="L267" s="120">
        <f t="shared" si="270"/>
        <v>0</v>
      </c>
      <c r="M267" s="240"/>
      <c r="N267" s="239"/>
      <c r="O267" s="241">
        <f t="shared" si="271"/>
        <v>0</v>
      </c>
      <c r="P267" s="242"/>
      <c r="Q267" s="2"/>
      <c r="R267" s="370"/>
      <c r="S267" s="370"/>
    </row>
    <row r="268" spans="1:19" ht="36" hidden="1" x14ac:dyDescent="0.25">
      <c r="A268" s="284">
        <v>7000</v>
      </c>
      <c r="B268" s="284" t="s">
        <v>277</v>
      </c>
      <c r="C268" s="285">
        <f>SUM(F268,I268,L268,O268)</f>
        <v>0</v>
      </c>
      <c r="D268" s="286">
        <f t="shared" ref="D268:E268" si="272">SUM(D269,D279)</f>
        <v>0</v>
      </c>
      <c r="E268" s="287">
        <f t="shared" si="272"/>
        <v>0</v>
      </c>
      <c r="F268" s="288">
        <f>SUM(F269,F279)</f>
        <v>0</v>
      </c>
      <c r="G268" s="289">
        <f t="shared" ref="G268:N268" si="273">SUM(G269,G279)</f>
        <v>0</v>
      </c>
      <c r="H268" s="287">
        <f t="shared" si="273"/>
        <v>0</v>
      </c>
      <c r="I268" s="290">
        <f t="shared" si="273"/>
        <v>0</v>
      </c>
      <c r="J268" s="286">
        <f t="shared" si="273"/>
        <v>0</v>
      </c>
      <c r="K268" s="287">
        <f t="shared" si="273"/>
        <v>0</v>
      </c>
      <c r="L268" s="288">
        <f t="shared" si="273"/>
        <v>0</v>
      </c>
      <c r="M268" s="289">
        <f t="shared" si="273"/>
        <v>0</v>
      </c>
      <c r="N268" s="287">
        <f t="shared" si="273"/>
        <v>0</v>
      </c>
      <c r="O268" s="291">
        <f>SUM(O269,O279)</f>
        <v>0</v>
      </c>
      <c r="P268" s="292"/>
      <c r="Q268" s="2"/>
      <c r="R268" s="370"/>
      <c r="S268" s="370"/>
    </row>
    <row r="269" spans="1:19" ht="24" hidden="1" x14ac:dyDescent="0.25">
      <c r="A269" s="83">
        <v>7200</v>
      </c>
      <c r="B269" s="226" t="s">
        <v>278</v>
      </c>
      <c r="C269" s="84">
        <f t="shared" si="243"/>
        <v>0</v>
      </c>
      <c r="D269" s="95">
        <f t="shared" ref="D269:E269" si="274">SUM(D270,D271,D274,D275,D278)</f>
        <v>0</v>
      </c>
      <c r="E269" s="96">
        <f t="shared" si="274"/>
        <v>0</v>
      </c>
      <c r="F269" s="97">
        <f>SUM(F270,F271,F274,F275,F278)</f>
        <v>0</v>
      </c>
      <c r="G269" s="227"/>
      <c r="H269" s="96"/>
      <c r="I269" s="228">
        <f>SUM(I270,I271,I274,I275,I278)</f>
        <v>0</v>
      </c>
      <c r="J269" s="95"/>
      <c r="K269" s="96"/>
      <c r="L269" s="97">
        <f>SUM(L270,L271,L274,L275,L278)</f>
        <v>0</v>
      </c>
      <c r="M269" s="227"/>
      <c r="N269" s="96"/>
      <c r="O269" s="263">
        <f>SUM(O270,O271,O274,O275,O278)</f>
        <v>0</v>
      </c>
      <c r="P269" s="229"/>
      <c r="Q269" s="2"/>
      <c r="R269" s="370"/>
      <c r="S269" s="370"/>
    </row>
    <row r="270" spans="1:19" ht="24" hidden="1" x14ac:dyDescent="0.25">
      <c r="A270" s="353">
        <v>7210</v>
      </c>
      <c r="B270" s="99" t="s">
        <v>279</v>
      </c>
      <c r="C270" s="100">
        <f t="shared" si="243"/>
        <v>0</v>
      </c>
      <c r="D270" s="152"/>
      <c r="E270" s="150"/>
      <c r="F270" s="108">
        <f>D270+E270</f>
        <v>0</v>
      </c>
      <c r="G270" s="149"/>
      <c r="H270" s="150"/>
      <c r="I270" s="151">
        <f>G270+H270</f>
        <v>0</v>
      </c>
      <c r="J270" s="152"/>
      <c r="K270" s="150"/>
      <c r="L270" s="108">
        <f>J270+K270</f>
        <v>0</v>
      </c>
      <c r="M270" s="149"/>
      <c r="N270" s="150"/>
      <c r="O270" s="151">
        <f>M270+N270</f>
        <v>0</v>
      </c>
      <c r="P270" s="237"/>
      <c r="Q270" s="2"/>
      <c r="R270" s="370"/>
      <c r="S270" s="370"/>
    </row>
    <row r="271" spans="1:19" s="294" customFormat="1" ht="36" hidden="1" x14ac:dyDescent="0.25">
      <c r="A271" s="243">
        <v>7220</v>
      </c>
      <c r="B271" s="111" t="s">
        <v>280</v>
      </c>
      <c r="C271" s="112">
        <f t="shared" si="243"/>
        <v>0</v>
      </c>
      <c r="D271" s="244">
        <f t="shared" ref="D271:E271" si="275">SUM(D272:D273)</f>
        <v>0</v>
      </c>
      <c r="E271" s="245">
        <f t="shared" si="275"/>
        <v>0</v>
      </c>
      <c r="F271" s="120">
        <f>SUM(F272:F273)</f>
        <v>0</v>
      </c>
      <c r="G271" s="246">
        <f t="shared" ref="G271:O271" si="276">SUM(G272:G273)</f>
        <v>0</v>
      </c>
      <c r="H271" s="245">
        <f t="shared" si="276"/>
        <v>0</v>
      </c>
      <c r="I271" s="241">
        <f t="shared" si="276"/>
        <v>0</v>
      </c>
      <c r="J271" s="244">
        <f t="shared" si="276"/>
        <v>0</v>
      </c>
      <c r="K271" s="245">
        <f t="shared" si="276"/>
        <v>0</v>
      </c>
      <c r="L271" s="120">
        <f t="shared" si="276"/>
        <v>0</v>
      </c>
      <c r="M271" s="246">
        <f t="shared" si="276"/>
        <v>0</v>
      </c>
      <c r="N271" s="245">
        <f t="shared" si="276"/>
        <v>0</v>
      </c>
      <c r="O271" s="241">
        <f t="shared" si="276"/>
        <v>0</v>
      </c>
      <c r="P271" s="242"/>
      <c r="Q271" s="293"/>
      <c r="R271" s="370"/>
      <c r="S271" s="370"/>
    </row>
    <row r="272" spans="1:19" s="294" customFormat="1" ht="36" hidden="1" x14ac:dyDescent="0.25">
      <c r="A272" s="62">
        <v>7221</v>
      </c>
      <c r="B272" s="111" t="s">
        <v>281</v>
      </c>
      <c r="C272" s="112">
        <f t="shared" si="243"/>
        <v>0</v>
      </c>
      <c r="D272" s="238"/>
      <c r="E272" s="239"/>
      <c r="F272" s="120">
        <f t="shared" ref="F272:F274" si="277">D272+E272</f>
        <v>0</v>
      </c>
      <c r="G272" s="240"/>
      <c r="H272" s="239"/>
      <c r="I272" s="241">
        <f t="shared" ref="I272:I274" si="278">G272+H272</f>
        <v>0</v>
      </c>
      <c r="J272" s="238"/>
      <c r="K272" s="239"/>
      <c r="L272" s="120">
        <f t="shared" ref="L272:L274" si="279">J272+K272</f>
        <v>0</v>
      </c>
      <c r="M272" s="240"/>
      <c r="N272" s="239"/>
      <c r="O272" s="241">
        <f t="shared" ref="O272:O274" si="280">M272+N272</f>
        <v>0</v>
      </c>
      <c r="P272" s="242"/>
      <c r="Q272" s="293"/>
      <c r="R272" s="370"/>
      <c r="S272" s="370"/>
    </row>
    <row r="273" spans="1:19" s="294" customFormat="1" ht="36" hidden="1" x14ac:dyDescent="0.25">
      <c r="A273" s="62">
        <v>7222</v>
      </c>
      <c r="B273" s="111" t="s">
        <v>282</v>
      </c>
      <c r="C273" s="112">
        <f t="shared" si="243"/>
        <v>0</v>
      </c>
      <c r="D273" s="238"/>
      <c r="E273" s="239"/>
      <c r="F273" s="120">
        <f t="shared" si="277"/>
        <v>0</v>
      </c>
      <c r="G273" s="240"/>
      <c r="H273" s="239"/>
      <c r="I273" s="241">
        <f t="shared" si="278"/>
        <v>0</v>
      </c>
      <c r="J273" s="238"/>
      <c r="K273" s="239"/>
      <c r="L273" s="120">
        <f t="shared" si="279"/>
        <v>0</v>
      </c>
      <c r="M273" s="240"/>
      <c r="N273" s="239"/>
      <c r="O273" s="241">
        <f t="shared" si="280"/>
        <v>0</v>
      </c>
      <c r="P273" s="242"/>
      <c r="Q273" s="293"/>
      <c r="R273" s="370"/>
      <c r="S273" s="370"/>
    </row>
    <row r="274" spans="1:19" ht="24" hidden="1" x14ac:dyDescent="0.25">
      <c r="A274" s="243">
        <v>7230</v>
      </c>
      <c r="B274" s="111" t="s">
        <v>283</v>
      </c>
      <c r="C274" s="112">
        <f t="shared" si="243"/>
        <v>0</v>
      </c>
      <c r="D274" s="238"/>
      <c r="E274" s="239"/>
      <c r="F274" s="120">
        <f t="shared" si="277"/>
        <v>0</v>
      </c>
      <c r="G274" s="240"/>
      <c r="H274" s="239"/>
      <c r="I274" s="241">
        <f t="shared" si="278"/>
        <v>0</v>
      </c>
      <c r="J274" s="238"/>
      <c r="K274" s="239"/>
      <c r="L274" s="120">
        <f t="shared" si="279"/>
        <v>0</v>
      </c>
      <c r="M274" s="240"/>
      <c r="N274" s="239"/>
      <c r="O274" s="241">
        <f t="shared" si="280"/>
        <v>0</v>
      </c>
      <c r="P274" s="242"/>
      <c r="Q274" s="2"/>
      <c r="R274" s="370"/>
      <c r="S274" s="370"/>
    </row>
    <row r="275" spans="1:19" ht="24" hidden="1" x14ac:dyDescent="0.25">
      <c r="A275" s="243">
        <v>7240</v>
      </c>
      <c r="B275" s="111" t="s">
        <v>284</v>
      </c>
      <c r="C275" s="112">
        <f t="shared" si="243"/>
        <v>0</v>
      </c>
      <c r="D275" s="244">
        <f t="shared" ref="D275:E275" si="281">SUM(D276:D277)</f>
        <v>0</v>
      </c>
      <c r="E275" s="245">
        <f t="shared" si="281"/>
        <v>0</v>
      </c>
      <c r="F275" s="120">
        <f>SUM(F276:F277)</f>
        <v>0</v>
      </c>
      <c r="G275" s="246">
        <f t="shared" ref="G275:O275" si="282">SUM(G276:G277)</f>
        <v>0</v>
      </c>
      <c r="H275" s="245">
        <f t="shared" si="282"/>
        <v>0</v>
      </c>
      <c r="I275" s="241">
        <f t="shared" si="282"/>
        <v>0</v>
      </c>
      <c r="J275" s="244">
        <f t="shared" si="282"/>
        <v>0</v>
      </c>
      <c r="K275" s="245">
        <f t="shared" si="282"/>
        <v>0</v>
      </c>
      <c r="L275" s="120">
        <f t="shared" si="282"/>
        <v>0</v>
      </c>
      <c r="M275" s="246">
        <f t="shared" si="282"/>
        <v>0</v>
      </c>
      <c r="N275" s="245">
        <f t="shared" si="282"/>
        <v>0</v>
      </c>
      <c r="O275" s="241">
        <f t="shared" si="282"/>
        <v>0</v>
      </c>
      <c r="P275" s="242"/>
      <c r="Q275" s="2"/>
      <c r="R275" s="370"/>
      <c r="S275" s="370"/>
    </row>
    <row r="276" spans="1:19" ht="48" hidden="1" x14ac:dyDescent="0.25">
      <c r="A276" s="62">
        <v>7245</v>
      </c>
      <c r="B276" s="111" t="s">
        <v>285</v>
      </c>
      <c r="C276" s="112">
        <f t="shared" si="243"/>
        <v>0</v>
      </c>
      <c r="D276" s="238"/>
      <c r="E276" s="239"/>
      <c r="F276" s="120">
        <f t="shared" ref="F276:F278" si="283">D276+E276</f>
        <v>0</v>
      </c>
      <c r="G276" s="240"/>
      <c r="H276" s="239"/>
      <c r="I276" s="241">
        <f t="shared" ref="I276:I278" si="284">G276+H276</f>
        <v>0</v>
      </c>
      <c r="J276" s="238"/>
      <c r="K276" s="239"/>
      <c r="L276" s="120">
        <f t="shared" ref="L276:L278" si="285">J276+K276</f>
        <v>0</v>
      </c>
      <c r="M276" s="240"/>
      <c r="N276" s="239"/>
      <c r="O276" s="241">
        <f t="shared" ref="O276:O278" si="286">M276+N276</f>
        <v>0</v>
      </c>
      <c r="P276" s="242"/>
      <c r="Q276" s="2"/>
      <c r="R276" s="370"/>
      <c r="S276" s="370"/>
    </row>
    <row r="277" spans="1:19" ht="96" hidden="1" x14ac:dyDescent="0.25">
      <c r="A277" s="62">
        <v>7246</v>
      </c>
      <c r="B277" s="111" t="s">
        <v>286</v>
      </c>
      <c r="C277" s="112">
        <f t="shared" si="243"/>
        <v>0</v>
      </c>
      <c r="D277" s="238"/>
      <c r="E277" s="239"/>
      <c r="F277" s="120">
        <f t="shared" si="283"/>
        <v>0</v>
      </c>
      <c r="G277" s="240"/>
      <c r="H277" s="239"/>
      <c r="I277" s="241">
        <f t="shared" si="284"/>
        <v>0</v>
      </c>
      <c r="J277" s="238"/>
      <c r="K277" s="239"/>
      <c r="L277" s="120">
        <f t="shared" si="285"/>
        <v>0</v>
      </c>
      <c r="M277" s="240"/>
      <c r="N277" s="239"/>
      <c r="O277" s="241">
        <f t="shared" si="286"/>
        <v>0</v>
      </c>
      <c r="P277" s="242"/>
      <c r="Q277" s="2"/>
      <c r="R277" s="370"/>
      <c r="S277" s="370"/>
    </row>
    <row r="278" spans="1:19" ht="24" hidden="1" x14ac:dyDescent="0.25">
      <c r="A278" s="282">
        <v>7260</v>
      </c>
      <c r="B278" s="99" t="s">
        <v>287</v>
      </c>
      <c r="C278" s="100">
        <f t="shared" si="243"/>
        <v>0</v>
      </c>
      <c r="D278" s="152"/>
      <c r="E278" s="150"/>
      <c r="F278" s="108">
        <f t="shared" si="283"/>
        <v>0</v>
      </c>
      <c r="G278" s="149"/>
      <c r="H278" s="150"/>
      <c r="I278" s="151">
        <f t="shared" si="284"/>
        <v>0</v>
      </c>
      <c r="J278" s="152"/>
      <c r="K278" s="150"/>
      <c r="L278" s="108">
        <f t="shared" si="285"/>
        <v>0</v>
      </c>
      <c r="M278" s="149"/>
      <c r="N278" s="150"/>
      <c r="O278" s="151">
        <f t="shared" si="286"/>
        <v>0</v>
      </c>
      <c r="P278" s="237"/>
      <c r="Q278" s="2"/>
      <c r="R278" s="370"/>
      <c r="S278" s="370"/>
    </row>
    <row r="279" spans="1:19" hidden="1" x14ac:dyDescent="0.25">
      <c r="A279" s="154">
        <v>7700</v>
      </c>
      <c r="B279" s="295" t="s">
        <v>288</v>
      </c>
      <c r="C279" s="296">
        <f t="shared" si="243"/>
        <v>0</v>
      </c>
      <c r="D279" s="297">
        <f t="shared" ref="D279:O279" si="287">D280</f>
        <v>0</v>
      </c>
      <c r="E279" s="298">
        <f t="shared" si="287"/>
        <v>0</v>
      </c>
      <c r="F279" s="299">
        <f t="shared" si="287"/>
        <v>0</v>
      </c>
      <c r="G279" s="300">
        <f t="shared" si="287"/>
        <v>0</v>
      </c>
      <c r="H279" s="298">
        <f t="shared" si="287"/>
        <v>0</v>
      </c>
      <c r="I279" s="301">
        <f t="shared" si="287"/>
        <v>0</v>
      </c>
      <c r="J279" s="297">
        <f t="shared" si="287"/>
        <v>0</v>
      </c>
      <c r="K279" s="298">
        <f t="shared" si="287"/>
        <v>0</v>
      </c>
      <c r="L279" s="299">
        <f t="shared" si="287"/>
        <v>0</v>
      </c>
      <c r="M279" s="300">
        <f t="shared" si="287"/>
        <v>0</v>
      </c>
      <c r="N279" s="298">
        <f t="shared" si="287"/>
        <v>0</v>
      </c>
      <c r="O279" s="301">
        <f t="shared" si="287"/>
        <v>0</v>
      </c>
      <c r="P279" s="254"/>
      <c r="Q279" s="2"/>
      <c r="R279" s="370"/>
      <c r="S279" s="370"/>
    </row>
    <row r="280" spans="1:19" hidden="1" x14ac:dyDescent="0.25">
      <c r="A280" s="230">
        <v>7720</v>
      </c>
      <c r="B280" s="99" t="s">
        <v>289</v>
      </c>
      <c r="C280" s="125">
        <f t="shared" si="243"/>
        <v>0</v>
      </c>
      <c r="D280" s="147"/>
      <c r="E280" s="148"/>
      <c r="F280" s="133">
        <f>D280+E280</f>
        <v>0</v>
      </c>
      <c r="G280" s="302"/>
      <c r="H280" s="148"/>
      <c r="I280" s="258">
        <f>G280+H280</f>
        <v>0</v>
      </c>
      <c r="J280" s="147"/>
      <c r="K280" s="148"/>
      <c r="L280" s="133">
        <f>J280+K280</f>
        <v>0</v>
      </c>
      <c r="M280" s="302"/>
      <c r="N280" s="148"/>
      <c r="O280" s="258">
        <f>M280+N280</f>
        <v>0</v>
      </c>
      <c r="P280" s="259"/>
      <c r="Q280" s="2"/>
      <c r="R280" s="370"/>
      <c r="S280" s="370"/>
    </row>
    <row r="281" spans="1:19" hidden="1" x14ac:dyDescent="0.25">
      <c r="A281" s="255"/>
      <c r="B281" s="111" t="s">
        <v>290</v>
      </c>
      <c r="C281" s="112">
        <f t="shared" si="243"/>
        <v>0</v>
      </c>
      <c r="D281" s="244">
        <f t="shared" ref="D281:E281" si="288">SUM(D282:D283)</f>
        <v>0</v>
      </c>
      <c r="E281" s="245">
        <f t="shared" si="288"/>
        <v>0</v>
      </c>
      <c r="F281" s="120">
        <f>SUM(F282:F283)</f>
        <v>0</v>
      </c>
      <c r="G281" s="246">
        <f t="shared" ref="G281:O281" si="289">SUM(G282:G283)</f>
        <v>0</v>
      </c>
      <c r="H281" s="245">
        <f t="shared" si="289"/>
        <v>0</v>
      </c>
      <c r="I281" s="241">
        <f t="shared" si="289"/>
        <v>0</v>
      </c>
      <c r="J281" s="244">
        <f t="shared" si="289"/>
        <v>0</v>
      </c>
      <c r="K281" s="245">
        <f t="shared" si="289"/>
        <v>0</v>
      </c>
      <c r="L281" s="120">
        <f t="shared" si="289"/>
        <v>0</v>
      </c>
      <c r="M281" s="246">
        <f t="shared" si="289"/>
        <v>0</v>
      </c>
      <c r="N281" s="245">
        <f t="shared" si="289"/>
        <v>0</v>
      </c>
      <c r="O281" s="241">
        <f t="shared" si="289"/>
        <v>0</v>
      </c>
      <c r="P281" s="242"/>
      <c r="Q281" s="2"/>
      <c r="R281" s="370"/>
      <c r="S281" s="370"/>
    </row>
    <row r="282" spans="1:19" hidden="1" x14ac:dyDescent="0.25">
      <c r="A282" s="255" t="s">
        <v>291</v>
      </c>
      <c r="B282" s="62" t="s">
        <v>292</v>
      </c>
      <c r="C282" s="112">
        <f t="shared" si="243"/>
        <v>0</v>
      </c>
      <c r="D282" s="238"/>
      <c r="E282" s="239"/>
      <c r="F282" s="120">
        <f>E282+D282</f>
        <v>0</v>
      </c>
      <c r="G282" s="240"/>
      <c r="H282" s="239"/>
      <c r="I282" s="241">
        <f>H282+G282</f>
        <v>0</v>
      </c>
      <c r="J282" s="238"/>
      <c r="K282" s="239"/>
      <c r="L282" s="120">
        <f>K282+J282</f>
        <v>0</v>
      </c>
      <c r="M282" s="240"/>
      <c r="N282" s="239"/>
      <c r="O282" s="241">
        <f>N282+M282</f>
        <v>0</v>
      </c>
      <c r="P282" s="242"/>
      <c r="Q282" s="2"/>
      <c r="R282" s="370"/>
      <c r="S282" s="370"/>
    </row>
    <row r="283" spans="1:19" ht="24" hidden="1" x14ac:dyDescent="0.25">
      <c r="A283" s="255" t="s">
        <v>293</v>
      </c>
      <c r="B283" s="303" t="s">
        <v>294</v>
      </c>
      <c r="C283" s="100">
        <f t="shared" si="243"/>
        <v>0</v>
      </c>
      <c r="D283" s="152"/>
      <c r="E283" s="150"/>
      <c r="F283" s="108">
        <f>E283+D283</f>
        <v>0</v>
      </c>
      <c r="G283" s="149"/>
      <c r="H283" s="150"/>
      <c r="I283" s="151">
        <f>H283+G283</f>
        <v>0</v>
      </c>
      <c r="J283" s="152"/>
      <c r="K283" s="150"/>
      <c r="L283" s="108">
        <f>K283+J283</f>
        <v>0</v>
      </c>
      <c r="M283" s="149"/>
      <c r="N283" s="150"/>
      <c r="O283" s="151">
        <f>N283+M283</f>
        <v>0</v>
      </c>
      <c r="P283" s="237"/>
      <c r="Q283" s="2"/>
      <c r="R283" s="370"/>
      <c r="S283" s="370"/>
    </row>
    <row r="284" spans="1:19" ht="12.75" thickBot="1" x14ac:dyDescent="0.3">
      <c r="A284" s="304"/>
      <c r="B284" s="304" t="s">
        <v>295</v>
      </c>
      <c r="C284" s="305">
        <f t="shared" si="243"/>
        <v>467317</v>
      </c>
      <c r="D284" s="306">
        <f t="shared" ref="D284:O284" si="290">SUM(D281,D268,D229,D194,D186,D172,D74,D52)</f>
        <v>444025</v>
      </c>
      <c r="E284" s="310">
        <f t="shared" si="290"/>
        <v>0</v>
      </c>
      <c r="F284" s="369">
        <f t="shared" si="290"/>
        <v>444025</v>
      </c>
      <c r="G284" s="309">
        <f t="shared" si="290"/>
        <v>0</v>
      </c>
      <c r="H284" s="310">
        <f t="shared" si="290"/>
        <v>0</v>
      </c>
      <c r="I284" s="369">
        <f t="shared" si="290"/>
        <v>0</v>
      </c>
      <c r="J284" s="306">
        <f t="shared" si="290"/>
        <v>23292</v>
      </c>
      <c r="K284" s="307">
        <f t="shared" si="290"/>
        <v>0</v>
      </c>
      <c r="L284" s="308">
        <f t="shared" si="290"/>
        <v>23292</v>
      </c>
      <c r="M284" s="309">
        <f t="shared" si="290"/>
        <v>0</v>
      </c>
      <c r="N284" s="307">
        <f t="shared" si="290"/>
        <v>0</v>
      </c>
      <c r="O284" s="310">
        <f t="shared" si="290"/>
        <v>0</v>
      </c>
      <c r="P284" s="311"/>
      <c r="Q284" s="2"/>
      <c r="R284" s="370"/>
      <c r="S284" s="370"/>
    </row>
    <row r="285" spans="1:19" s="33" customFormat="1" ht="13.5" thickTop="1" thickBot="1" x14ac:dyDescent="0.3">
      <c r="A285" s="713" t="s">
        <v>296</v>
      </c>
      <c r="B285" s="714"/>
      <c r="C285" s="312">
        <f t="shared" si="243"/>
        <v>-5562</v>
      </c>
      <c r="D285" s="313">
        <f>SUM(D24,D25,D41,D42)-D50</f>
        <v>0</v>
      </c>
      <c r="E285" s="317">
        <f t="shared" ref="E285:F285" si="291">SUM(E24,E25,E41,E42)-E50</f>
        <v>0</v>
      </c>
      <c r="F285" s="380">
        <f t="shared" si="291"/>
        <v>0</v>
      </c>
      <c r="G285" s="316">
        <f>SUM(G24,G42)-G50</f>
        <v>0</v>
      </c>
      <c r="H285" s="317">
        <f t="shared" ref="H285:I285" si="292">SUM(H24,H42)-H50</f>
        <v>0</v>
      </c>
      <c r="I285" s="380">
        <f t="shared" si="292"/>
        <v>0</v>
      </c>
      <c r="J285" s="313">
        <f>SUM(J26,J42)-J50</f>
        <v>-5562</v>
      </c>
      <c r="K285" s="314">
        <f t="shared" ref="K285:L285" si="293">SUM(K26,K42)-K50</f>
        <v>0</v>
      </c>
      <c r="L285" s="315">
        <f t="shared" si="293"/>
        <v>-5562</v>
      </c>
      <c r="M285" s="316">
        <f>SUM(M44)-M50</f>
        <v>0</v>
      </c>
      <c r="N285" s="314">
        <f t="shared" ref="N285:O285" si="294">SUM(N44)-N50</f>
        <v>0</v>
      </c>
      <c r="O285" s="317">
        <f t="shared" si="294"/>
        <v>0</v>
      </c>
      <c r="P285" s="318"/>
      <c r="Q285" s="26"/>
      <c r="R285" s="370"/>
      <c r="S285" s="370"/>
    </row>
    <row r="286" spans="1:19" s="33" customFormat="1" ht="12.75" thickTop="1" x14ac:dyDescent="0.25">
      <c r="A286" s="715" t="s">
        <v>297</v>
      </c>
      <c r="B286" s="716"/>
      <c r="C286" s="319">
        <f t="shared" si="243"/>
        <v>5562</v>
      </c>
      <c r="D286" s="320">
        <f>SUM(D287,D288)-D295+D296</f>
        <v>0</v>
      </c>
      <c r="E286" s="324">
        <f t="shared" ref="E286:O286" si="295">SUM(E287,E288)-E295+E296</f>
        <v>0</v>
      </c>
      <c r="F286" s="381">
        <f t="shared" si="295"/>
        <v>0</v>
      </c>
      <c r="G286" s="323">
        <f t="shared" si="295"/>
        <v>0</v>
      </c>
      <c r="H286" s="324">
        <f t="shared" si="295"/>
        <v>0</v>
      </c>
      <c r="I286" s="381">
        <f t="shared" si="295"/>
        <v>0</v>
      </c>
      <c r="J286" s="320">
        <f t="shared" si="295"/>
        <v>5562</v>
      </c>
      <c r="K286" s="321">
        <f t="shared" si="295"/>
        <v>0</v>
      </c>
      <c r="L286" s="322">
        <f t="shared" si="295"/>
        <v>5562</v>
      </c>
      <c r="M286" s="323">
        <f t="shared" si="295"/>
        <v>0</v>
      </c>
      <c r="N286" s="321">
        <f t="shared" si="295"/>
        <v>0</v>
      </c>
      <c r="O286" s="324">
        <f t="shared" si="295"/>
        <v>0</v>
      </c>
      <c r="P286" s="325"/>
      <c r="Q286" s="26"/>
      <c r="R286" s="370"/>
      <c r="S286" s="370"/>
    </row>
    <row r="287" spans="1:19" s="33" customFormat="1" ht="12.75" thickBot="1" x14ac:dyDescent="0.3">
      <c r="A287" s="193" t="s">
        <v>298</v>
      </c>
      <c r="B287" s="193" t="s">
        <v>299</v>
      </c>
      <c r="C287" s="194">
        <f t="shared" si="243"/>
        <v>5562</v>
      </c>
      <c r="D287" s="195">
        <f t="shared" ref="D287:O287" si="296">D21-D281</f>
        <v>0</v>
      </c>
      <c r="E287" s="199">
        <f t="shared" si="296"/>
        <v>0</v>
      </c>
      <c r="F287" s="362">
        <f t="shared" si="296"/>
        <v>0</v>
      </c>
      <c r="G287" s="198">
        <f t="shared" si="296"/>
        <v>0</v>
      </c>
      <c r="H287" s="199">
        <f t="shared" si="296"/>
        <v>0</v>
      </c>
      <c r="I287" s="362">
        <f t="shared" si="296"/>
        <v>0</v>
      </c>
      <c r="J287" s="195">
        <f t="shared" si="296"/>
        <v>5562</v>
      </c>
      <c r="K287" s="196">
        <f t="shared" si="296"/>
        <v>0</v>
      </c>
      <c r="L287" s="197">
        <f t="shared" si="296"/>
        <v>5562</v>
      </c>
      <c r="M287" s="198">
        <f t="shared" si="296"/>
        <v>0</v>
      </c>
      <c r="N287" s="196">
        <f t="shared" si="296"/>
        <v>0</v>
      </c>
      <c r="O287" s="199">
        <f t="shared" si="296"/>
        <v>0</v>
      </c>
      <c r="P287" s="200"/>
      <c r="Q287" s="26"/>
      <c r="R287" s="370"/>
      <c r="S287" s="370"/>
    </row>
    <row r="288" spans="1:19" s="33" customFormat="1" ht="12.75" hidden="1" thickTop="1" x14ac:dyDescent="0.25">
      <c r="A288" s="326" t="s">
        <v>300</v>
      </c>
      <c r="B288" s="326" t="s">
        <v>301</v>
      </c>
      <c r="C288" s="319">
        <f t="shared" si="243"/>
        <v>0</v>
      </c>
      <c r="D288" s="320">
        <f t="shared" ref="D288:O288" si="297">SUM(D289,D291,D293)-SUM(D290,D292,D294)</f>
        <v>0</v>
      </c>
      <c r="E288" s="321">
        <f t="shared" si="297"/>
        <v>0</v>
      </c>
      <c r="F288" s="322">
        <f t="shared" si="297"/>
        <v>0</v>
      </c>
      <c r="G288" s="323">
        <f t="shared" si="297"/>
        <v>0</v>
      </c>
      <c r="H288" s="321">
        <f t="shared" si="297"/>
        <v>0</v>
      </c>
      <c r="I288" s="324">
        <f t="shared" si="297"/>
        <v>0</v>
      </c>
      <c r="J288" s="320">
        <f t="shared" si="297"/>
        <v>0</v>
      </c>
      <c r="K288" s="321">
        <f t="shared" si="297"/>
        <v>0</v>
      </c>
      <c r="L288" s="322">
        <f t="shared" si="297"/>
        <v>0</v>
      </c>
      <c r="M288" s="323">
        <f t="shared" si="297"/>
        <v>0</v>
      </c>
      <c r="N288" s="321">
        <f t="shared" si="297"/>
        <v>0</v>
      </c>
      <c r="O288" s="324">
        <f t="shared" si="297"/>
        <v>0</v>
      </c>
      <c r="P288" s="325"/>
      <c r="Q288" s="26"/>
      <c r="R288" s="370"/>
      <c r="S288" s="370"/>
    </row>
    <row r="289" spans="1:19" ht="12.75" hidden="1" thickTop="1" x14ac:dyDescent="0.25">
      <c r="A289" s="327" t="s">
        <v>302</v>
      </c>
      <c r="B289" s="175" t="s">
        <v>303</v>
      </c>
      <c r="C289" s="125">
        <f t="shared" si="243"/>
        <v>0</v>
      </c>
      <c r="D289" s="147"/>
      <c r="E289" s="148"/>
      <c r="F289" s="133">
        <f t="shared" ref="F289:F296" si="298">E289+D289</f>
        <v>0</v>
      </c>
      <c r="G289" s="302"/>
      <c r="H289" s="148"/>
      <c r="I289" s="258">
        <f t="shared" ref="I289:I296" si="299">H289+G289</f>
        <v>0</v>
      </c>
      <c r="J289" s="147"/>
      <c r="K289" s="148"/>
      <c r="L289" s="133">
        <f t="shared" ref="L289:L296" si="300">K289+J289</f>
        <v>0</v>
      </c>
      <c r="M289" s="302"/>
      <c r="N289" s="148"/>
      <c r="O289" s="258">
        <f t="shared" ref="O289:O296" si="301">N289+M289</f>
        <v>0</v>
      </c>
      <c r="P289" s="259"/>
      <c r="Q289" s="2"/>
      <c r="R289" s="370"/>
      <c r="S289" s="370"/>
    </row>
    <row r="290" spans="1:19" ht="24.75" hidden="1" thickTop="1" x14ac:dyDescent="0.25">
      <c r="A290" s="255" t="s">
        <v>304</v>
      </c>
      <c r="B290" s="61" t="s">
        <v>305</v>
      </c>
      <c r="C290" s="112">
        <f t="shared" si="243"/>
        <v>0</v>
      </c>
      <c r="D290" s="238"/>
      <c r="E290" s="239"/>
      <c r="F290" s="120">
        <f t="shared" si="298"/>
        <v>0</v>
      </c>
      <c r="G290" s="240"/>
      <c r="H290" s="239"/>
      <c r="I290" s="241">
        <f t="shared" si="299"/>
        <v>0</v>
      </c>
      <c r="J290" s="238"/>
      <c r="K290" s="239"/>
      <c r="L290" s="120">
        <f t="shared" si="300"/>
        <v>0</v>
      </c>
      <c r="M290" s="240"/>
      <c r="N290" s="239"/>
      <c r="O290" s="241">
        <f t="shared" si="301"/>
        <v>0</v>
      </c>
      <c r="P290" s="242"/>
      <c r="Q290" s="2"/>
      <c r="R290" s="370"/>
      <c r="S290" s="370"/>
    </row>
    <row r="291" spans="1:19" ht="12.75" hidden="1" thickTop="1" x14ac:dyDescent="0.25">
      <c r="A291" s="255" t="s">
        <v>306</v>
      </c>
      <c r="B291" s="61" t="s">
        <v>307</v>
      </c>
      <c r="C291" s="112">
        <f t="shared" si="243"/>
        <v>0</v>
      </c>
      <c r="D291" s="238"/>
      <c r="E291" s="239"/>
      <c r="F291" s="120">
        <f t="shared" si="298"/>
        <v>0</v>
      </c>
      <c r="G291" s="240"/>
      <c r="H291" s="239"/>
      <c r="I291" s="241">
        <f t="shared" si="299"/>
        <v>0</v>
      </c>
      <c r="J291" s="238"/>
      <c r="K291" s="239"/>
      <c r="L291" s="120">
        <f t="shared" si="300"/>
        <v>0</v>
      </c>
      <c r="M291" s="240"/>
      <c r="N291" s="239"/>
      <c r="O291" s="241">
        <f t="shared" si="301"/>
        <v>0</v>
      </c>
      <c r="P291" s="242"/>
      <c r="Q291" s="2"/>
      <c r="R291" s="370"/>
      <c r="S291" s="370"/>
    </row>
    <row r="292" spans="1:19" ht="24.75" hidden="1" thickTop="1" x14ac:dyDescent="0.25">
      <c r="A292" s="255" t="s">
        <v>308</v>
      </c>
      <c r="B292" s="61" t="s">
        <v>309</v>
      </c>
      <c r="C292" s="112">
        <f>SUM(F292,I292,L292,O292)</f>
        <v>0</v>
      </c>
      <c r="D292" s="238"/>
      <c r="E292" s="239"/>
      <c r="F292" s="120">
        <f t="shared" si="298"/>
        <v>0</v>
      </c>
      <c r="G292" s="240"/>
      <c r="H292" s="239"/>
      <c r="I292" s="241">
        <f t="shared" si="299"/>
        <v>0</v>
      </c>
      <c r="J292" s="238"/>
      <c r="K292" s="239"/>
      <c r="L292" s="120">
        <f t="shared" si="300"/>
        <v>0</v>
      </c>
      <c r="M292" s="240"/>
      <c r="N292" s="239"/>
      <c r="O292" s="241">
        <f t="shared" si="301"/>
        <v>0</v>
      </c>
      <c r="P292" s="242"/>
      <c r="Q292" s="2"/>
      <c r="R292" s="370"/>
      <c r="S292" s="370"/>
    </row>
    <row r="293" spans="1:19" ht="12.75" hidden="1" thickTop="1" x14ac:dyDescent="0.25">
      <c r="A293" s="255" t="s">
        <v>310</v>
      </c>
      <c r="B293" s="61" t="s">
        <v>311</v>
      </c>
      <c r="C293" s="112">
        <f t="shared" si="243"/>
        <v>0</v>
      </c>
      <c r="D293" s="238"/>
      <c r="E293" s="239"/>
      <c r="F293" s="120">
        <f t="shared" si="298"/>
        <v>0</v>
      </c>
      <c r="G293" s="240"/>
      <c r="H293" s="239"/>
      <c r="I293" s="241">
        <f t="shared" si="299"/>
        <v>0</v>
      </c>
      <c r="J293" s="238"/>
      <c r="K293" s="239"/>
      <c r="L293" s="120">
        <f t="shared" si="300"/>
        <v>0</v>
      </c>
      <c r="M293" s="240"/>
      <c r="N293" s="239"/>
      <c r="O293" s="241">
        <f t="shared" si="301"/>
        <v>0</v>
      </c>
      <c r="P293" s="242"/>
      <c r="Q293" s="2"/>
      <c r="R293" s="370"/>
      <c r="S293" s="370"/>
    </row>
    <row r="294" spans="1:19" ht="24.75" hidden="1" thickTop="1" x14ac:dyDescent="0.25">
      <c r="A294" s="328" t="s">
        <v>312</v>
      </c>
      <c r="B294" s="329" t="s">
        <v>313</v>
      </c>
      <c r="C294" s="264">
        <f t="shared" si="243"/>
        <v>0</v>
      </c>
      <c r="D294" s="268"/>
      <c r="E294" s="269"/>
      <c r="F294" s="270">
        <f t="shared" si="298"/>
        <v>0</v>
      </c>
      <c r="G294" s="271"/>
      <c r="H294" s="269"/>
      <c r="I294" s="265">
        <f t="shared" si="299"/>
        <v>0</v>
      </c>
      <c r="J294" s="268"/>
      <c r="K294" s="269"/>
      <c r="L294" s="270">
        <f t="shared" si="300"/>
        <v>0</v>
      </c>
      <c r="M294" s="271"/>
      <c r="N294" s="269"/>
      <c r="O294" s="265">
        <f t="shared" si="301"/>
        <v>0</v>
      </c>
      <c r="P294" s="266"/>
      <c r="Q294" s="2"/>
      <c r="R294" s="370"/>
      <c r="S294" s="370"/>
    </row>
    <row r="295" spans="1:19" s="33" customFormat="1" ht="13.5" hidden="1" thickTop="1" thickBot="1" x14ac:dyDescent="0.3">
      <c r="A295" s="330" t="s">
        <v>314</v>
      </c>
      <c r="B295" s="330" t="s">
        <v>315</v>
      </c>
      <c r="C295" s="312">
        <f t="shared" si="243"/>
        <v>0</v>
      </c>
      <c r="D295" s="331"/>
      <c r="E295" s="332"/>
      <c r="F295" s="315">
        <f t="shared" si="298"/>
        <v>0</v>
      </c>
      <c r="G295" s="333"/>
      <c r="H295" s="332"/>
      <c r="I295" s="317">
        <f t="shared" si="299"/>
        <v>0</v>
      </c>
      <c r="J295" s="331"/>
      <c r="K295" s="332"/>
      <c r="L295" s="315">
        <f t="shared" si="300"/>
        <v>0</v>
      </c>
      <c r="M295" s="333"/>
      <c r="N295" s="332"/>
      <c r="O295" s="317">
        <f t="shared" si="301"/>
        <v>0</v>
      </c>
      <c r="P295" s="318"/>
      <c r="Q295" s="26"/>
      <c r="R295" s="370"/>
      <c r="S295" s="370"/>
    </row>
    <row r="296" spans="1:19" s="33" customFormat="1" ht="48.75" hidden="1" thickTop="1" x14ac:dyDescent="0.25">
      <c r="A296" s="326" t="s">
        <v>316</v>
      </c>
      <c r="B296" s="334" t="s">
        <v>317</v>
      </c>
      <c r="C296" s="319">
        <f>SUM(F296,I296,L296,O296)</f>
        <v>0</v>
      </c>
      <c r="D296" s="335"/>
      <c r="E296" s="336"/>
      <c r="F296" s="97">
        <f t="shared" si="298"/>
        <v>0</v>
      </c>
      <c r="G296" s="257"/>
      <c r="H296" s="86"/>
      <c r="I296" s="228">
        <f t="shared" si="299"/>
        <v>0</v>
      </c>
      <c r="J296" s="85"/>
      <c r="K296" s="86"/>
      <c r="L296" s="97">
        <f t="shared" si="300"/>
        <v>0</v>
      </c>
      <c r="M296" s="257"/>
      <c r="N296" s="86"/>
      <c r="O296" s="228">
        <f t="shared" si="301"/>
        <v>0</v>
      </c>
      <c r="P296" s="249"/>
      <c r="Q296" s="26"/>
      <c r="R296" s="370"/>
      <c r="S296" s="370"/>
    </row>
    <row r="297" spans="1:19" ht="12.75" thickTop="1" x14ac:dyDescent="0.25">
      <c r="A297" s="1"/>
      <c r="B297" s="1"/>
      <c r="C297" s="1"/>
      <c r="D297" s="1"/>
      <c r="E297" s="1"/>
      <c r="F297" s="1"/>
      <c r="G297" s="1"/>
      <c r="H297" s="1"/>
      <c r="I297" s="1"/>
      <c r="J297" s="1"/>
      <c r="K297" s="1"/>
      <c r="L297" s="1"/>
      <c r="M297" s="1"/>
      <c r="N297" s="1"/>
      <c r="O297" s="1"/>
    </row>
    <row r="298" spans="1:19" x14ac:dyDescent="0.25">
      <c r="A298" s="1"/>
      <c r="B298" s="1"/>
      <c r="C298" s="1"/>
      <c r="D298" s="1"/>
      <c r="E298" s="1"/>
      <c r="F298" s="1"/>
      <c r="G298" s="1"/>
      <c r="H298" s="1"/>
      <c r="I298" s="1"/>
      <c r="J298" s="1"/>
      <c r="K298" s="1"/>
      <c r="L298" s="1"/>
      <c r="M298" s="1"/>
      <c r="N298" s="1"/>
      <c r="O298" s="1"/>
    </row>
    <row r="299" spans="1:19" x14ac:dyDescent="0.25">
      <c r="A299" s="1"/>
      <c r="B299" s="1"/>
      <c r="C299" s="1"/>
      <c r="D299" s="1"/>
      <c r="E299" s="1"/>
      <c r="F299" s="1"/>
      <c r="G299" s="1"/>
      <c r="H299" s="1"/>
      <c r="I299" s="1"/>
      <c r="J299" s="1"/>
      <c r="K299" s="1"/>
      <c r="L299" s="1"/>
      <c r="M299" s="1"/>
      <c r="N299" s="1"/>
      <c r="O299" s="1"/>
    </row>
    <row r="300" spans="1:19" x14ac:dyDescent="0.25">
      <c r="A300" s="1"/>
      <c r="B300" s="1"/>
      <c r="C300" s="1"/>
      <c r="D300" s="1"/>
      <c r="E300" s="1"/>
      <c r="F300" s="1"/>
      <c r="G300" s="1"/>
      <c r="H300" s="1"/>
      <c r="I300" s="1"/>
      <c r="J300" s="1"/>
      <c r="K300" s="1"/>
      <c r="L300" s="1"/>
      <c r="M300" s="1"/>
      <c r="N300" s="1"/>
      <c r="O300" s="1"/>
    </row>
    <row r="301" spans="1:19" x14ac:dyDescent="0.25">
      <c r="A301" s="1"/>
      <c r="B301" s="1"/>
      <c r="C301" s="1"/>
      <c r="D301" s="1"/>
      <c r="E301" s="1"/>
      <c r="F301" s="1"/>
      <c r="G301" s="1"/>
      <c r="H301" s="1"/>
      <c r="I301" s="1"/>
      <c r="J301" s="1"/>
      <c r="K301" s="1"/>
      <c r="L301" s="1"/>
      <c r="M301" s="1"/>
      <c r="N301" s="1"/>
      <c r="O301" s="1"/>
    </row>
    <row r="302" spans="1:19" x14ac:dyDescent="0.25">
      <c r="A302" s="1"/>
      <c r="B302" s="1"/>
      <c r="C302" s="1"/>
      <c r="D302" s="1"/>
      <c r="E302" s="1"/>
      <c r="F302" s="1"/>
      <c r="G302" s="1"/>
      <c r="H302" s="1"/>
      <c r="I302" s="1"/>
      <c r="J302" s="1"/>
      <c r="K302" s="1"/>
      <c r="L302" s="1"/>
      <c r="M302" s="1"/>
      <c r="N302" s="1"/>
      <c r="O302" s="1"/>
    </row>
    <row r="303" spans="1:19" x14ac:dyDescent="0.25">
      <c r="A303" s="1"/>
      <c r="B303" s="1"/>
      <c r="C303" s="1"/>
      <c r="D303" s="1"/>
      <c r="E303" s="1"/>
      <c r="F303" s="1"/>
      <c r="G303" s="1"/>
      <c r="H303" s="1"/>
      <c r="I303" s="1"/>
      <c r="J303" s="1"/>
      <c r="K303" s="1"/>
      <c r="L303" s="1"/>
      <c r="M303" s="1"/>
      <c r="N303" s="1"/>
      <c r="O303" s="1"/>
    </row>
    <row r="304" spans="1:19" x14ac:dyDescent="0.25">
      <c r="A304" s="1"/>
      <c r="B304" s="1"/>
      <c r="C304" s="1"/>
      <c r="D304" s="1"/>
      <c r="E304" s="1"/>
      <c r="F304" s="1"/>
      <c r="G304" s="1"/>
      <c r="H304" s="1"/>
      <c r="I304" s="1"/>
      <c r="J304" s="1"/>
      <c r="K304" s="1"/>
      <c r="L304" s="1"/>
      <c r="M304" s="1"/>
      <c r="N304" s="1"/>
      <c r="O304" s="1"/>
    </row>
    <row r="305" spans="1:15" x14ac:dyDescent="0.25">
      <c r="A305" s="1"/>
      <c r="B305" s="1"/>
      <c r="C305" s="1"/>
      <c r="D305" s="1"/>
      <c r="E305" s="1"/>
      <c r="F305" s="1"/>
      <c r="G305" s="1"/>
      <c r="H305" s="1"/>
      <c r="I305" s="1"/>
      <c r="J305" s="1"/>
      <c r="K305" s="1"/>
      <c r="L305" s="1"/>
      <c r="M305" s="1"/>
      <c r="N305" s="1"/>
      <c r="O305" s="1"/>
    </row>
    <row r="306" spans="1:15" x14ac:dyDescent="0.25">
      <c r="A306" s="1"/>
      <c r="B306" s="1"/>
      <c r="C306" s="1"/>
      <c r="D306" s="1"/>
      <c r="E306" s="1"/>
      <c r="F306" s="1"/>
      <c r="G306" s="1"/>
      <c r="H306" s="1"/>
      <c r="I306" s="1"/>
      <c r="J306" s="1"/>
      <c r="K306" s="1"/>
      <c r="L306" s="1"/>
      <c r="M306" s="1"/>
      <c r="N306" s="1"/>
      <c r="O306" s="1"/>
    </row>
    <row r="307" spans="1:15" x14ac:dyDescent="0.25">
      <c r="A307" s="1"/>
      <c r="B307" s="1"/>
      <c r="C307" s="1"/>
      <c r="D307" s="1"/>
      <c r="E307" s="1"/>
      <c r="F307" s="1"/>
      <c r="G307" s="1"/>
      <c r="H307" s="1"/>
      <c r="I307" s="1"/>
      <c r="J307" s="1"/>
      <c r="K307" s="1"/>
      <c r="L307" s="1"/>
      <c r="M307" s="1"/>
      <c r="N307" s="1"/>
      <c r="O307" s="1"/>
    </row>
    <row r="308" spans="1:15" x14ac:dyDescent="0.25">
      <c r="A308" s="1"/>
      <c r="B308" s="1"/>
      <c r="C308" s="1"/>
      <c r="D308" s="1"/>
      <c r="E308" s="1"/>
      <c r="F308" s="1"/>
      <c r="G308" s="1"/>
      <c r="H308" s="1"/>
      <c r="I308" s="1"/>
      <c r="J308" s="1"/>
      <c r="K308" s="1"/>
      <c r="L308" s="1"/>
      <c r="M308" s="1"/>
      <c r="N308" s="1"/>
      <c r="O308" s="1"/>
    </row>
    <row r="309" spans="1:15" x14ac:dyDescent="0.25">
      <c r="A309" s="1"/>
      <c r="B309" s="1"/>
      <c r="C309" s="1"/>
      <c r="D309" s="1"/>
      <c r="E309" s="1"/>
      <c r="F309" s="1"/>
      <c r="G309" s="1"/>
      <c r="H309" s="1"/>
      <c r="I309" s="1"/>
      <c r="J309" s="1"/>
      <c r="K309" s="1"/>
      <c r="L309" s="1"/>
      <c r="M309" s="1"/>
      <c r="N309" s="1"/>
      <c r="O309" s="1"/>
    </row>
    <row r="310" spans="1:15" x14ac:dyDescent="0.25">
      <c r="A310" s="1"/>
      <c r="B310" s="1"/>
      <c r="C310" s="1"/>
      <c r="D310" s="1"/>
      <c r="E310" s="1"/>
      <c r="F310" s="1"/>
      <c r="G310" s="1"/>
      <c r="H310" s="1"/>
      <c r="I310" s="1"/>
      <c r="J310" s="1"/>
      <c r="K310" s="1"/>
      <c r="L310" s="1"/>
      <c r="M310" s="1"/>
      <c r="N310" s="1"/>
      <c r="O310" s="1"/>
    </row>
    <row r="311" spans="1:15" x14ac:dyDescent="0.25">
      <c r="A311" s="1"/>
      <c r="B311" s="1"/>
      <c r="C311" s="1"/>
      <c r="D311" s="1"/>
      <c r="E311" s="1"/>
      <c r="F311" s="1"/>
      <c r="G311" s="1"/>
      <c r="H311" s="1"/>
      <c r="I311" s="1"/>
      <c r="J311" s="1"/>
      <c r="K311" s="1"/>
      <c r="L311" s="1"/>
      <c r="M311" s="1"/>
      <c r="N311" s="1"/>
      <c r="O311" s="1"/>
    </row>
    <row r="312" spans="1:15" x14ac:dyDescent="0.25">
      <c r="A312" s="1"/>
      <c r="B312" s="1"/>
      <c r="C312" s="1"/>
      <c r="D312" s="1"/>
      <c r="E312" s="1"/>
      <c r="F312" s="1"/>
      <c r="G312" s="1"/>
      <c r="H312" s="1"/>
      <c r="I312" s="1"/>
      <c r="J312" s="1"/>
      <c r="K312" s="1"/>
      <c r="L312" s="1"/>
      <c r="M312" s="1"/>
      <c r="N312" s="1"/>
      <c r="O312" s="1"/>
    </row>
    <row r="313" spans="1:15" x14ac:dyDescent="0.25">
      <c r="A313" s="1"/>
      <c r="B313" s="1"/>
      <c r="C313" s="1"/>
      <c r="D313" s="1"/>
      <c r="E313" s="1"/>
      <c r="F313" s="1"/>
      <c r="G313" s="1"/>
      <c r="H313" s="1"/>
      <c r="I313" s="1"/>
      <c r="J313" s="1"/>
      <c r="K313" s="1"/>
      <c r="L313" s="1"/>
      <c r="M313" s="1"/>
      <c r="N313" s="1"/>
      <c r="O313" s="1"/>
    </row>
    <row r="314" spans="1:15" x14ac:dyDescent="0.25">
      <c r="A314" s="1"/>
      <c r="B314" s="1"/>
      <c r="C314" s="1"/>
      <c r="D314" s="1"/>
      <c r="E314" s="1"/>
      <c r="F314" s="1"/>
      <c r="G314" s="1"/>
      <c r="H314" s="1"/>
      <c r="I314" s="1"/>
      <c r="J314" s="1"/>
      <c r="K314" s="1"/>
      <c r="L314" s="1"/>
      <c r="M314" s="1"/>
      <c r="N314" s="1"/>
      <c r="O314" s="1"/>
    </row>
  </sheetData>
  <sheetProtection algorithmName="SHA-512" hashValue="ST38/b8gkz9/Jma5OAuIWqukHz6o8aPq+vWgo/lTNBZai6bCvR6QWcx8m+PDcYjs7R2SzeBaRU7qq7NW731QlQ==" saltValue="EsGYUMS8xZWhxodHJu9lDA==" spinCount="100000" sheet="1" objects="1" scenarios="1" formatCells="0" formatColumns="0" formatRows="0"/>
  <autoFilter ref="A18:P296">
    <filterColumn colId="2">
      <filters blank="1">
        <filter val="1 274"/>
        <filter val="1 800"/>
        <filter val="1 930"/>
        <filter val="100"/>
        <filter val="122 530"/>
        <filter val="124 880"/>
        <filter val="132 118"/>
        <filter val="14 760"/>
        <filter val="145 063"/>
        <filter val="15 444"/>
        <filter val="17 730"/>
        <filter val="2 051"/>
        <filter val="2 130"/>
        <filter val="20 563"/>
        <filter val="200"/>
        <filter val="3 325"/>
        <filter val="316 631"/>
        <filter val="379 836"/>
        <filter val="38 000"/>
        <filter val="38 750"/>
        <filter val="40"/>
        <filter val="42 306"/>
        <filter val="44 436"/>
        <filter val="444 025"/>
        <filter val="465 517"/>
        <filter val="467 317"/>
        <filter val="5 562"/>
        <filter val="-5 562"/>
        <filter val="500"/>
        <filter val="59 880"/>
        <filter val="650"/>
        <filter val="684"/>
        <filter val="7 238"/>
        <filter val="85 681"/>
      </filters>
    </filterColumn>
  </autoFilter>
  <mergeCells count="32">
    <mergeCell ref="C12:P12"/>
    <mergeCell ref="A1:O1"/>
    <mergeCell ref="A2:P2"/>
    <mergeCell ref="C3:P3"/>
    <mergeCell ref="C4:P4"/>
    <mergeCell ref="C5:P5"/>
    <mergeCell ref="C6:P6"/>
    <mergeCell ref="C7:P7"/>
    <mergeCell ref="C8:P8"/>
    <mergeCell ref="C9:P9"/>
    <mergeCell ref="C10:P10"/>
    <mergeCell ref="C11:P11"/>
    <mergeCell ref="C13:P13"/>
    <mergeCell ref="A15:A17"/>
    <mergeCell ref="B15:B17"/>
    <mergeCell ref="C15:O15"/>
    <mergeCell ref="C16:C17"/>
    <mergeCell ref="D16:D17"/>
    <mergeCell ref="E16:E17"/>
    <mergeCell ref="F16:F17"/>
    <mergeCell ref="G16:G17"/>
    <mergeCell ref="H16:H17"/>
    <mergeCell ref="O16:O17"/>
    <mergeCell ref="P16:P17"/>
    <mergeCell ref="L16:L17"/>
    <mergeCell ref="M16:M17"/>
    <mergeCell ref="N16:N17"/>
    <mergeCell ref="A285:B285"/>
    <mergeCell ref="A286:B286"/>
    <mergeCell ref="I16:I17"/>
    <mergeCell ref="J16:J17"/>
    <mergeCell ref="K16:K17"/>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12.pielikums Jūrmalas pilsētas domes
2017.gada 14.septembra saistošajiem noteikumiem Nr.27
(protokols Nr.17, 6.punkts)
 </firstHeader>
    <firstFooter>&amp;L&amp;9&amp;D; &amp;T&amp;R&amp;9&amp;P (&amp;N)</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Q314"/>
  <sheetViews>
    <sheetView showGridLines="0" view="pageLayout" zoomScaleNormal="100" workbookViewId="0">
      <selection activeCell="T7" sqref="T7"/>
    </sheetView>
  </sheetViews>
  <sheetFormatPr defaultColWidth="9.140625" defaultRowHeight="12" outlineLevelCol="1" x14ac:dyDescent="0.25"/>
  <cols>
    <col min="1" max="1" width="10.42578125" style="347" customWidth="1"/>
    <col min="2" max="2" width="28" style="347" customWidth="1"/>
    <col min="3" max="3" width="8" style="347" customWidth="1"/>
    <col min="4" max="4" width="7.42578125" style="347" hidden="1" customWidth="1" outlineLevel="1"/>
    <col min="5" max="5" width="8.7109375" style="347" hidden="1" customWidth="1" outlineLevel="1"/>
    <col min="6" max="6" width="8.140625" style="347" customWidth="1" collapsed="1"/>
    <col min="7" max="7" width="11" style="347" hidden="1" customWidth="1" outlineLevel="1"/>
    <col min="8" max="8" width="9.42578125" style="347" hidden="1" customWidth="1" outlineLevel="1"/>
    <col min="9" max="9" width="8.7109375" style="347" customWidth="1" collapsed="1"/>
    <col min="10" max="10" width="8.7109375" style="347" hidden="1" customWidth="1" outlineLevel="1"/>
    <col min="11" max="11" width="8.28515625" style="347" hidden="1" customWidth="1" outlineLevel="1"/>
    <col min="12" max="12" width="7.5703125" style="347" customWidth="1" collapsed="1"/>
    <col min="13" max="14" width="8.7109375" style="347" hidden="1" customWidth="1" outlineLevel="1"/>
    <col min="15" max="15" width="7.5703125" style="347" customWidth="1" collapsed="1"/>
    <col min="16" max="16" width="30" style="1" hidden="1" customWidth="1" outlineLevel="1"/>
    <col min="17" max="17" width="9.140625" style="1" collapsed="1"/>
    <col min="18" max="16384" width="9.140625" style="1"/>
  </cols>
  <sheetData>
    <row r="1" spans="1:17" x14ac:dyDescent="0.25">
      <c r="A1" s="744" t="s">
        <v>348</v>
      </c>
      <c r="B1" s="744"/>
      <c r="C1" s="744"/>
      <c r="D1" s="744"/>
      <c r="E1" s="744"/>
      <c r="F1" s="744"/>
      <c r="G1" s="744"/>
      <c r="H1" s="744"/>
      <c r="I1" s="744"/>
      <c r="J1" s="744"/>
      <c r="K1" s="744"/>
      <c r="L1" s="744"/>
      <c r="M1" s="744"/>
      <c r="N1" s="744"/>
      <c r="O1" s="744"/>
    </row>
    <row r="2" spans="1:17" ht="35.25" customHeight="1" x14ac:dyDescent="0.25">
      <c r="A2" s="745" t="s">
        <v>3</v>
      </c>
      <c r="B2" s="746"/>
      <c r="C2" s="746"/>
      <c r="D2" s="746"/>
      <c r="E2" s="746"/>
      <c r="F2" s="746"/>
      <c r="G2" s="746"/>
      <c r="H2" s="746"/>
      <c r="I2" s="746"/>
      <c r="J2" s="746"/>
      <c r="K2" s="746"/>
      <c r="L2" s="746"/>
      <c r="M2" s="746"/>
      <c r="N2" s="746"/>
      <c r="O2" s="746"/>
      <c r="P2" s="747"/>
      <c r="Q2" s="2"/>
    </row>
    <row r="3" spans="1:17" ht="12.75" customHeight="1" x14ac:dyDescent="0.25">
      <c r="A3" s="3" t="s">
        <v>0</v>
      </c>
      <c r="B3" s="4"/>
      <c r="C3" s="748" t="s">
        <v>349</v>
      </c>
      <c r="D3" s="748"/>
      <c r="E3" s="748"/>
      <c r="F3" s="748"/>
      <c r="G3" s="748"/>
      <c r="H3" s="748"/>
      <c r="I3" s="748"/>
      <c r="J3" s="748"/>
      <c r="K3" s="748"/>
      <c r="L3" s="748"/>
      <c r="M3" s="748"/>
      <c r="N3" s="748"/>
      <c r="O3" s="748"/>
      <c r="P3" s="749"/>
      <c r="Q3" s="2"/>
    </row>
    <row r="4" spans="1:17" ht="12.75" customHeight="1" x14ac:dyDescent="0.25">
      <c r="A4" s="3" t="s">
        <v>1</v>
      </c>
      <c r="B4" s="4"/>
      <c r="C4" s="748" t="s">
        <v>325</v>
      </c>
      <c r="D4" s="748"/>
      <c r="E4" s="748"/>
      <c r="F4" s="748"/>
      <c r="G4" s="748"/>
      <c r="H4" s="748"/>
      <c r="I4" s="748"/>
      <c r="J4" s="748"/>
      <c r="K4" s="748"/>
      <c r="L4" s="748"/>
      <c r="M4" s="748"/>
      <c r="N4" s="748"/>
      <c r="O4" s="748"/>
      <c r="P4" s="749"/>
      <c r="Q4" s="2"/>
    </row>
    <row r="5" spans="1:17" ht="12.75" customHeight="1" x14ac:dyDescent="0.25">
      <c r="A5" s="5" t="s">
        <v>4</v>
      </c>
      <c r="B5" s="6"/>
      <c r="C5" s="723" t="s">
        <v>350</v>
      </c>
      <c r="D5" s="723"/>
      <c r="E5" s="723"/>
      <c r="F5" s="723"/>
      <c r="G5" s="723"/>
      <c r="H5" s="723"/>
      <c r="I5" s="723"/>
      <c r="J5" s="723"/>
      <c r="K5" s="723"/>
      <c r="L5" s="723"/>
      <c r="M5" s="723"/>
      <c r="N5" s="723"/>
      <c r="O5" s="723"/>
      <c r="P5" s="724"/>
      <c r="Q5" s="2"/>
    </row>
    <row r="6" spans="1:17" ht="12.75" customHeight="1" x14ac:dyDescent="0.25">
      <c r="A6" s="5" t="s">
        <v>5</v>
      </c>
      <c r="B6" s="6"/>
      <c r="C6" s="723" t="s">
        <v>351</v>
      </c>
      <c r="D6" s="723"/>
      <c r="E6" s="723"/>
      <c r="F6" s="723"/>
      <c r="G6" s="723"/>
      <c r="H6" s="723"/>
      <c r="I6" s="723"/>
      <c r="J6" s="723"/>
      <c r="K6" s="723"/>
      <c r="L6" s="723"/>
      <c r="M6" s="723"/>
      <c r="N6" s="723"/>
      <c r="O6" s="723"/>
      <c r="P6" s="724"/>
      <c r="Q6" s="2"/>
    </row>
    <row r="7" spans="1:17" ht="27.75" customHeight="1" x14ac:dyDescent="0.25">
      <c r="A7" s="5" t="s">
        <v>6</v>
      </c>
      <c r="B7" s="6"/>
      <c r="C7" s="748" t="s">
        <v>352</v>
      </c>
      <c r="D7" s="748"/>
      <c r="E7" s="748"/>
      <c r="F7" s="748"/>
      <c r="G7" s="748"/>
      <c r="H7" s="748"/>
      <c r="I7" s="748"/>
      <c r="J7" s="748"/>
      <c r="K7" s="748"/>
      <c r="L7" s="748"/>
      <c r="M7" s="748"/>
      <c r="N7" s="748"/>
      <c r="O7" s="748"/>
      <c r="P7" s="749"/>
      <c r="Q7" s="2"/>
    </row>
    <row r="8" spans="1:17" ht="12.75" customHeight="1" x14ac:dyDescent="0.25">
      <c r="A8" s="7" t="s">
        <v>7</v>
      </c>
      <c r="B8" s="6"/>
      <c r="C8" s="750"/>
      <c r="D8" s="750"/>
      <c r="E8" s="750"/>
      <c r="F8" s="750"/>
      <c r="G8" s="750"/>
      <c r="H8" s="750"/>
      <c r="I8" s="750"/>
      <c r="J8" s="750"/>
      <c r="K8" s="750"/>
      <c r="L8" s="750"/>
      <c r="M8" s="750"/>
      <c r="N8" s="750"/>
      <c r="O8" s="750"/>
      <c r="P8" s="751"/>
      <c r="Q8" s="2"/>
    </row>
    <row r="9" spans="1:17" ht="12.75" customHeight="1" x14ac:dyDescent="0.25">
      <c r="A9" s="5"/>
      <c r="B9" s="6" t="s">
        <v>8</v>
      </c>
      <c r="C9" s="723" t="s">
        <v>353</v>
      </c>
      <c r="D9" s="723"/>
      <c r="E9" s="723"/>
      <c r="F9" s="723"/>
      <c r="G9" s="723"/>
      <c r="H9" s="723"/>
      <c r="I9" s="723"/>
      <c r="J9" s="723"/>
      <c r="K9" s="723"/>
      <c r="L9" s="723"/>
      <c r="M9" s="723"/>
      <c r="N9" s="723"/>
      <c r="O9" s="723"/>
      <c r="P9" s="724"/>
      <c r="Q9" s="2"/>
    </row>
    <row r="10" spans="1:17" ht="12.75" customHeight="1" x14ac:dyDescent="0.25">
      <c r="A10" s="5"/>
      <c r="B10" s="6" t="s">
        <v>9</v>
      </c>
      <c r="C10" s="723" t="s">
        <v>354</v>
      </c>
      <c r="D10" s="723"/>
      <c r="E10" s="723"/>
      <c r="F10" s="723"/>
      <c r="G10" s="723"/>
      <c r="H10" s="723"/>
      <c r="I10" s="723"/>
      <c r="J10" s="723"/>
      <c r="K10" s="723"/>
      <c r="L10" s="723"/>
      <c r="M10" s="723"/>
      <c r="N10" s="723"/>
      <c r="O10" s="723"/>
      <c r="P10" s="724"/>
      <c r="Q10" s="2"/>
    </row>
    <row r="11" spans="1:17" ht="12.75" customHeight="1" x14ac:dyDescent="0.25">
      <c r="A11" s="5"/>
      <c r="B11" s="6" t="s">
        <v>10</v>
      </c>
      <c r="C11" s="750" t="s">
        <v>355</v>
      </c>
      <c r="D11" s="750"/>
      <c r="E11" s="750"/>
      <c r="F11" s="750"/>
      <c r="G11" s="750"/>
      <c r="H11" s="750"/>
      <c r="I11" s="750"/>
      <c r="J11" s="750"/>
      <c r="K11" s="750"/>
      <c r="L11" s="750"/>
      <c r="M11" s="750"/>
      <c r="N11" s="750"/>
      <c r="O11" s="750"/>
      <c r="P11" s="751"/>
      <c r="Q11" s="2"/>
    </row>
    <row r="12" spans="1:17" ht="12.75" customHeight="1" x14ac:dyDescent="0.25">
      <c r="A12" s="5"/>
      <c r="B12" s="6" t="s">
        <v>11</v>
      </c>
      <c r="C12" s="723" t="s">
        <v>356</v>
      </c>
      <c r="D12" s="723"/>
      <c r="E12" s="723"/>
      <c r="F12" s="723"/>
      <c r="G12" s="723"/>
      <c r="H12" s="723"/>
      <c r="I12" s="723"/>
      <c r="J12" s="723"/>
      <c r="K12" s="723"/>
      <c r="L12" s="723"/>
      <c r="M12" s="723"/>
      <c r="N12" s="723"/>
      <c r="O12" s="723"/>
      <c r="P12" s="724"/>
      <c r="Q12" s="2"/>
    </row>
    <row r="13" spans="1:17" ht="12.75" customHeight="1" x14ac:dyDescent="0.25">
      <c r="A13" s="5"/>
      <c r="B13" s="6" t="s">
        <v>12</v>
      </c>
      <c r="C13" s="723"/>
      <c r="D13" s="723"/>
      <c r="E13" s="723"/>
      <c r="F13" s="723"/>
      <c r="G13" s="723"/>
      <c r="H13" s="723"/>
      <c r="I13" s="723"/>
      <c r="J13" s="723"/>
      <c r="K13" s="723"/>
      <c r="L13" s="723"/>
      <c r="M13" s="723"/>
      <c r="N13" s="723"/>
      <c r="O13" s="723"/>
      <c r="P13" s="724"/>
      <c r="Q13" s="2"/>
    </row>
    <row r="14" spans="1:17" ht="12.75" customHeight="1" x14ac:dyDescent="0.25">
      <c r="A14" s="8"/>
      <c r="B14" s="9"/>
      <c r="C14" s="10"/>
      <c r="D14" s="10"/>
      <c r="E14" s="10"/>
      <c r="F14" s="10"/>
      <c r="G14" s="10"/>
      <c r="H14" s="10"/>
      <c r="I14" s="10"/>
      <c r="J14" s="10"/>
      <c r="K14" s="10"/>
      <c r="L14" s="10"/>
      <c r="M14" s="10"/>
      <c r="N14" s="10"/>
      <c r="O14" s="10"/>
      <c r="P14" s="11"/>
      <c r="Q14" s="2"/>
    </row>
    <row r="15" spans="1:17" s="14" customFormat="1" ht="12.75" customHeight="1" x14ac:dyDescent="0.25">
      <c r="A15" s="725" t="s">
        <v>13</v>
      </c>
      <c r="B15" s="728" t="s">
        <v>14</v>
      </c>
      <c r="C15" s="730" t="s">
        <v>15</v>
      </c>
      <c r="D15" s="731"/>
      <c r="E15" s="731"/>
      <c r="F15" s="731"/>
      <c r="G15" s="731"/>
      <c r="H15" s="731"/>
      <c r="I15" s="731"/>
      <c r="J15" s="731"/>
      <c r="K15" s="731"/>
      <c r="L15" s="731"/>
      <c r="M15" s="731"/>
      <c r="N15" s="731"/>
      <c r="O15" s="731"/>
      <c r="P15" s="354"/>
      <c r="Q15" s="13"/>
    </row>
    <row r="16" spans="1:17" s="14" customFormat="1" ht="12.75" customHeight="1" x14ac:dyDescent="0.25">
      <c r="A16" s="726"/>
      <c r="B16" s="729"/>
      <c r="C16" s="732" t="s">
        <v>16</v>
      </c>
      <c r="D16" s="719" t="s">
        <v>17</v>
      </c>
      <c r="E16" s="734" t="s">
        <v>18</v>
      </c>
      <c r="F16" s="736" t="s">
        <v>19</v>
      </c>
      <c r="G16" s="738" t="s">
        <v>20</v>
      </c>
      <c r="H16" s="734" t="s">
        <v>21</v>
      </c>
      <c r="I16" s="717" t="s">
        <v>22</v>
      </c>
      <c r="J16" s="719" t="s">
        <v>23</v>
      </c>
      <c r="K16" s="721" t="s">
        <v>24</v>
      </c>
      <c r="L16" s="740" t="s">
        <v>25</v>
      </c>
      <c r="M16" s="742" t="s">
        <v>26</v>
      </c>
      <c r="N16" s="721" t="s">
        <v>27</v>
      </c>
      <c r="O16" s="734" t="s">
        <v>28</v>
      </c>
      <c r="P16" s="726" t="s">
        <v>2</v>
      </c>
      <c r="Q16" s="13"/>
    </row>
    <row r="17" spans="1:17" s="16" customFormat="1" ht="66" customHeight="1" thickBot="1" x14ac:dyDescent="0.3">
      <c r="A17" s="727"/>
      <c r="B17" s="729"/>
      <c r="C17" s="733"/>
      <c r="D17" s="720"/>
      <c r="E17" s="735"/>
      <c r="F17" s="737"/>
      <c r="G17" s="739"/>
      <c r="H17" s="735"/>
      <c r="I17" s="718"/>
      <c r="J17" s="720"/>
      <c r="K17" s="722"/>
      <c r="L17" s="741"/>
      <c r="M17" s="743"/>
      <c r="N17" s="722"/>
      <c r="O17" s="735"/>
      <c r="P17" s="727"/>
      <c r="Q17" s="15"/>
    </row>
    <row r="18" spans="1:17" s="16" customFormat="1" ht="9.75" customHeight="1" thickTop="1" x14ac:dyDescent="0.25">
      <c r="A18" s="17" t="s">
        <v>29</v>
      </c>
      <c r="B18" s="17">
        <v>2</v>
      </c>
      <c r="C18" s="18">
        <v>3</v>
      </c>
      <c r="D18" s="19">
        <v>4</v>
      </c>
      <c r="E18" s="23">
        <v>5</v>
      </c>
      <c r="F18" s="17">
        <v>6</v>
      </c>
      <c r="G18" s="22">
        <v>7</v>
      </c>
      <c r="H18" s="23">
        <v>8</v>
      </c>
      <c r="I18" s="17">
        <v>9</v>
      </c>
      <c r="J18" s="19">
        <v>10</v>
      </c>
      <c r="K18" s="20">
        <v>11</v>
      </c>
      <c r="L18" s="21">
        <v>12</v>
      </c>
      <c r="M18" s="22">
        <v>13</v>
      </c>
      <c r="N18" s="20">
        <v>14</v>
      </c>
      <c r="O18" s="23">
        <v>15</v>
      </c>
      <c r="P18" s="17">
        <v>16</v>
      </c>
      <c r="Q18" s="15"/>
    </row>
    <row r="19" spans="1:17" s="33" customFormat="1" x14ac:dyDescent="0.25">
      <c r="A19" s="24"/>
      <c r="B19" s="25" t="s">
        <v>30</v>
      </c>
      <c r="C19" s="26"/>
      <c r="D19" s="27"/>
      <c r="E19" s="31"/>
      <c r="F19" s="32"/>
      <c r="G19" s="30"/>
      <c r="H19" s="31"/>
      <c r="I19" s="32"/>
      <c r="J19" s="27"/>
      <c r="K19" s="28"/>
      <c r="L19" s="29"/>
      <c r="M19" s="30"/>
      <c r="N19" s="28"/>
      <c r="O19" s="31"/>
      <c r="P19" s="32"/>
      <c r="Q19" s="26"/>
    </row>
    <row r="20" spans="1:17" s="33" customFormat="1" ht="12.75" thickBot="1" x14ac:dyDescent="0.3">
      <c r="A20" s="34"/>
      <c r="B20" s="35" t="s">
        <v>31</v>
      </c>
      <c r="C20" s="36">
        <f>SUM(F20,I20,L20,O20)</f>
        <v>308953</v>
      </c>
      <c r="D20" s="37">
        <f>SUM(D21,D24,D25,D41,D42)</f>
        <v>236133</v>
      </c>
      <c r="E20" s="41">
        <f>SUM(E21,E24,E25,E41,E42)</f>
        <v>0</v>
      </c>
      <c r="F20" s="355">
        <f>SUM(F21,F24,F25,F41,F42)</f>
        <v>236133</v>
      </c>
      <c r="G20" s="40">
        <f>SUM(G21,G24,G42)</f>
        <v>60584</v>
      </c>
      <c r="H20" s="41">
        <f t="shared" ref="H20:I20" si="0">SUM(H21,H24,H42)</f>
        <v>0</v>
      </c>
      <c r="I20" s="355">
        <f t="shared" si="0"/>
        <v>60584</v>
      </c>
      <c r="J20" s="37">
        <f>SUM(J21,J26,J42)</f>
        <v>11153</v>
      </c>
      <c r="K20" s="38">
        <f t="shared" ref="K20:L20" si="1">SUM(K21,K26,K42)</f>
        <v>1083</v>
      </c>
      <c r="L20" s="39">
        <f t="shared" si="1"/>
        <v>12236</v>
      </c>
      <c r="M20" s="40">
        <f>SUM(M21,M44)</f>
        <v>0</v>
      </c>
      <c r="N20" s="38">
        <f t="shared" ref="N20:O20" si="2">SUM(N21,N44)</f>
        <v>0</v>
      </c>
      <c r="O20" s="41">
        <f t="shared" si="2"/>
        <v>0</v>
      </c>
      <c r="P20" s="42"/>
      <c r="Q20" s="26"/>
    </row>
    <row r="21" spans="1:17" ht="12.75" thickTop="1" x14ac:dyDescent="0.25">
      <c r="A21" s="43"/>
      <c r="B21" s="44" t="s">
        <v>32</v>
      </c>
      <c r="C21" s="45">
        <f t="shared" ref="C21" si="3">SUM(F21,I21,L21,O21)</f>
        <v>199</v>
      </c>
      <c r="D21" s="46">
        <f t="shared" ref="D21:E21" si="4">SUM(D22:D23)</f>
        <v>0</v>
      </c>
      <c r="E21" s="50">
        <f t="shared" si="4"/>
        <v>0</v>
      </c>
      <c r="F21" s="371">
        <f>SUM(F22:F23)</f>
        <v>0</v>
      </c>
      <c r="G21" s="49">
        <f t="shared" ref="G21:O21" si="5">SUM(G22:G23)</f>
        <v>0</v>
      </c>
      <c r="H21" s="50">
        <f t="shared" si="5"/>
        <v>0</v>
      </c>
      <c r="I21" s="371">
        <f t="shared" si="5"/>
        <v>0</v>
      </c>
      <c r="J21" s="46">
        <f t="shared" si="5"/>
        <v>199</v>
      </c>
      <c r="K21" s="47">
        <f t="shared" si="5"/>
        <v>0</v>
      </c>
      <c r="L21" s="48">
        <f t="shared" si="5"/>
        <v>199</v>
      </c>
      <c r="M21" s="49">
        <f>SUM(M22:M23)</f>
        <v>0</v>
      </c>
      <c r="N21" s="47">
        <f t="shared" si="5"/>
        <v>0</v>
      </c>
      <c r="O21" s="50">
        <f t="shared" si="5"/>
        <v>0</v>
      </c>
      <c r="P21" s="51"/>
      <c r="Q21" s="2"/>
    </row>
    <row r="22" spans="1:17" hidden="1" x14ac:dyDescent="0.25">
      <c r="A22" s="52"/>
      <c r="B22" s="53" t="s">
        <v>33</v>
      </c>
      <c r="C22" s="54">
        <f>SUM(F22,I22,L22,O22)</f>
        <v>0</v>
      </c>
      <c r="D22" s="55"/>
      <c r="E22" s="56"/>
      <c r="F22" s="57">
        <f>D22+E22</f>
        <v>0</v>
      </c>
      <c r="G22" s="58"/>
      <c r="H22" s="56"/>
      <c r="I22" s="59">
        <f>G22+H22</f>
        <v>0</v>
      </c>
      <c r="J22" s="55"/>
      <c r="K22" s="56"/>
      <c r="L22" s="57">
        <f>J22+K22</f>
        <v>0</v>
      </c>
      <c r="M22" s="58"/>
      <c r="N22" s="56"/>
      <c r="O22" s="59">
        <f t="shared" ref="O22" si="6">M22+N22</f>
        <v>0</v>
      </c>
      <c r="P22" s="400"/>
      <c r="Q22" s="2"/>
    </row>
    <row r="23" spans="1:17" x14ac:dyDescent="0.25">
      <c r="A23" s="61"/>
      <c r="B23" s="62" t="s">
        <v>34</v>
      </c>
      <c r="C23" s="63">
        <f t="shared" ref="C23" si="7">SUM(F23,I23,L23,O23)</f>
        <v>199</v>
      </c>
      <c r="D23" s="64"/>
      <c r="E23" s="372"/>
      <c r="F23" s="373">
        <f t="shared" ref="F23:F24" si="8">D23+E23</f>
        <v>0</v>
      </c>
      <c r="G23" s="67"/>
      <c r="H23" s="372"/>
      <c r="I23" s="373">
        <f>G23+H23</f>
        <v>0</v>
      </c>
      <c r="J23" s="64">
        <v>199</v>
      </c>
      <c r="K23" s="65"/>
      <c r="L23" s="66">
        <f>J23+K23</f>
        <v>199</v>
      </c>
      <c r="M23" s="67"/>
      <c r="N23" s="65"/>
      <c r="O23" s="68">
        <f>M23+N23</f>
        <v>0</v>
      </c>
      <c r="P23" s="401"/>
      <c r="Q23" s="2"/>
    </row>
    <row r="24" spans="1:17" s="33" customFormat="1" ht="24.75" thickBot="1" x14ac:dyDescent="0.3">
      <c r="A24" s="70">
        <v>19300</v>
      </c>
      <c r="B24" s="70" t="s">
        <v>35</v>
      </c>
      <c r="C24" s="71">
        <f>SUM(F24,I24)</f>
        <v>296717</v>
      </c>
      <c r="D24" s="72">
        <v>236133</v>
      </c>
      <c r="E24" s="356"/>
      <c r="F24" s="357">
        <f t="shared" si="8"/>
        <v>236133</v>
      </c>
      <c r="G24" s="75">
        <v>60584</v>
      </c>
      <c r="H24" s="356"/>
      <c r="I24" s="357">
        <f t="shared" ref="I24" si="9">G24+H24</f>
        <v>60584</v>
      </c>
      <c r="J24" s="77" t="s">
        <v>36</v>
      </c>
      <c r="K24" s="78" t="s">
        <v>36</v>
      </c>
      <c r="L24" s="79" t="s">
        <v>36</v>
      </c>
      <c r="M24" s="80" t="s">
        <v>36</v>
      </c>
      <c r="N24" s="81" t="s">
        <v>36</v>
      </c>
      <c r="O24" s="81" t="s">
        <v>36</v>
      </c>
      <c r="P24" s="248"/>
      <c r="Q24" s="26"/>
    </row>
    <row r="25" spans="1:17" s="33" customFormat="1" ht="24.75" hidden="1" thickTop="1" x14ac:dyDescent="0.25">
      <c r="A25" s="82"/>
      <c r="B25" s="83" t="s">
        <v>37</v>
      </c>
      <c r="C25" s="84">
        <f>SUM(F25)</f>
        <v>0</v>
      </c>
      <c r="D25" s="85"/>
      <c r="E25" s="86"/>
      <c r="F25" s="87">
        <f>D25+E25</f>
        <v>0</v>
      </c>
      <c r="G25" s="88" t="s">
        <v>36</v>
      </c>
      <c r="H25" s="89" t="s">
        <v>36</v>
      </c>
      <c r="I25" s="90" t="s">
        <v>36</v>
      </c>
      <c r="J25" s="91" t="s">
        <v>36</v>
      </c>
      <c r="K25" s="89" t="s">
        <v>36</v>
      </c>
      <c r="L25" s="92" t="s">
        <v>36</v>
      </c>
      <c r="M25" s="93" t="s">
        <v>36</v>
      </c>
      <c r="N25" s="90" t="s">
        <v>36</v>
      </c>
      <c r="O25" s="90" t="s">
        <v>36</v>
      </c>
      <c r="P25" s="94"/>
      <c r="Q25" s="26"/>
    </row>
    <row r="26" spans="1:17" s="33" customFormat="1" ht="27" customHeight="1" thickTop="1" x14ac:dyDescent="0.25">
      <c r="A26" s="83">
        <v>21300</v>
      </c>
      <c r="B26" s="83" t="s">
        <v>38</v>
      </c>
      <c r="C26" s="84">
        <f>SUM(L26)</f>
        <v>12037</v>
      </c>
      <c r="D26" s="91" t="s">
        <v>36</v>
      </c>
      <c r="E26" s="90" t="s">
        <v>36</v>
      </c>
      <c r="F26" s="375" t="s">
        <v>36</v>
      </c>
      <c r="G26" s="88" t="s">
        <v>36</v>
      </c>
      <c r="H26" s="90" t="s">
        <v>36</v>
      </c>
      <c r="I26" s="375" t="s">
        <v>36</v>
      </c>
      <c r="J26" s="95">
        <f t="shared" ref="J26:K26" si="10">SUM(J27,J31,J33,J36)</f>
        <v>10954</v>
      </c>
      <c r="K26" s="96">
        <f t="shared" si="10"/>
        <v>1083</v>
      </c>
      <c r="L26" s="97">
        <f>SUM(L27,L31,L33,L36)</f>
        <v>12037</v>
      </c>
      <c r="M26" s="93" t="s">
        <v>36</v>
      </c>
      <c r="N26" s="90" t="s">
        <v>36</v>
      </c>
      <c r="O26" s="90" t="s">
        <v>36</v>
      </c>
      <c r="P26" s="94"/>
      <c r="Q26" s="26"/>
    </row>
    <row r="27" spans="1:17" s="33" customFormat="1" ht="24" x14ac:dyDescent="0.25">
      <c r="A27" s="98">
        <v>21350</v>
      </c>
      <c r="B27" s="83" t="s">
        <v>39</v>
      </c>
      <c r="C27" s="84">
        <f t="shared" ref="C27:C40" si="11">SUM(L27)</f>
        <v>11115</v>
      </c>
      <c r="D27" s="91" t="s">
        <v>36</v>
      </c>
      <c r="E27" s="90" t="s">
        <v>36</v>
      </c>
      <c r="F27" s="375" t="s">
        <v>36</v>
      </c>
      <c r="G27" s="88" t="s">
        <v>36</v>
      </c>
      <c r="H27" s="90" t="s">
        <v>36</v>
      </c>
      <c r="I27" s="375" t="s">
        <v>36</v>
      </c>
      <c r="J27" s="402">
        <f t="shared" ref="J27:K27" si="12">SUM(J28:J30)</f>
        <v>10032</v>
      </c>
      <c r="K27" s="96">
        <f t="shared" si="12"/>
        <v>1083</v>
      </c>
      <c r="L27" s="97">
        <f>SUM(L28:L30)</f>
        <v>11115</v>
      </c>
      <c r="M27" s="93" t="s">
        <v>36</v>
      </c>
      <c r="N27" s="90" t="s">
        <v>36</v>
      </c>
      <c r="O27" s="90" t="s">
        <v>36</v>
      </c>
      <c r="P27" s="94"/>
      <c r="Q27" s="26"/>
    </row>
    <row r="28" spans="1:17" hidden="1" x14ac:dyDescent="0.25">
      <c r="A28" s="52">
        <v>21351</v>
      </c>
      <c r="B28" s="99" t="s">
        <v>40</v>
      </c>
      <c r="C28" s="100">
        <f t="shared" si="11"/>
        <v>0</v>
      </c>
      <c r="D28" s="101" t="s">
        <v>36</v>
      </c>
      <c r="E28" s="102" t="s">
        <v>36</v>
      </c>
      <c r="F28" s="103" t="s">
        <v>36</v>
      </c>
      <c r="G28" s="104" t="s">
        <v>36</v>
      </c>
      <c r="H28" s="102" t="s">
        <v>36</v>
      </c>
      <c r="I28" s="105" t="s">
        <v>36</v>
      </c>
      <c r="J28" s="55"/>
      <c r="K28" s="107"/>
      <c r="L28" s="108">
        <f t="shared" ref="L28:L30" si="13">J28+K28</f>
        <v>0</v>
      </c>
      <c r="M28" s="109" t="s">
        <v>36</v>
      </c>
      <c r="N28" s="105" t="s">
        <v>36</v>
      </c>
      <c r="O28" s="105" t="s">
        <v>36</v>
      </c>
      <c r="P28" s="110"/>
      <c r="Q28" s="2"/>
    </row>
    <row r="29" spans="1:17" ht="24" x14ac:dyDescent="0.25">
      <c r="A29" s="61">
        <v>21352</v>
      </c>
      <c r="B29" s="111" t="s">
        <v>41</v>
      </c>
      <c r="C29" s="112">
        <f t="shared" si="11"/>
        <v>11115</v>
      </c>
      <c r="D29" s="113" t="s">
        <v>36</v>
      </c>
      <c r="E29" s="117" t="s">
        <v>36</v>
      </c>
      <c r="F29" s="376" t="s">
        <v>36</v>
      </c>
      <c r="G29" s="116" t="s">
        <v>36</v>
      </c>
      <c r="H29" s="117" t="s">
        <v>36</v>
      </c>
      <c r="I29" s="376" t="s">
        <v>36</v>
      </c>
      <c r="J29" s="64">
        <v>10032</v>
      </c>
      <c r="K29" s="65">
        <v>1083</v>
      </c>
      <c r="L29" s="120">
        <f t="shared" si="13"/>
        <v>11115</v>
      </c>
      <c r="M29" s="121" t="s">
        <v>36</v>
      </c>
      <c r="N29" s="117" t="s">
        <v>36</v>
      </c>
      <c r="O29" s="117" t="s">
        <v>36</v>
      </c>
      <c r="P29" s="403" t="s">
        <v>357</v>
      </c>
      <c r="Q29" s="2"/>
    </row>
    <row r="30" spans="1:17" ht="24" hidden="1" x14ac:dyDescent="0.25">
      <c r="A30" s="61">
        <v>21359</v>
      </c>
      <c r="B30" s="111" t="s">
        <v>42</v>
      </c>
      <c r="C30" s="112">
        <f t="shared" si="11"/>
        <v>0</v>
      </c>
      <c r="D30" s="113" t="s">
        <v>36</v>
      </c>
      <c r="E30" s="114" t="s">
        <v>36</v>
      </c>
      <c r="F30" s="115" t="s">
        <v>36</v>
      </c>
      <c r="G30" s="116" t="s">
        <v>36</v>
      </c>
      <c r="H30" s="114" t="s">
        <v>36</v>
      </c>
      <c r="I30" s="117" t="s">
        <v>36</v>
      </c>
      <c r="J30" s="64"/>
      <c r="K30" s="119"/>
      <c r="L30" s="120">
        <f t="shared" si="13"/>
        <v>0</v>
      </c>
      <c r="M30" s="121" t="s">
        <v>36</v>
      </c>
      <c r="N30" s="117" t="s">
        <v>36</v>
      </c>
      <c r="O30" s="117" t="s">
        <v>36</v>
      </c>
      <c r="P30" s="122"/>
      <c r="Q30" s="2"/>
    </row>
    <row r="31" spans="1:17" s="33" customFormat="1" ht="36" hidden="1" x14ac:dyDescent="0.25">
      <c r="A31" s="98">
        <v>21370</v>
      </c>
      <c r="B31" s="83" t="s">
        <v>43</v>
      </c>
      <c r="C31" s="84">
        <f t="shared" si="11"/>
        <v>0</v>
      </c>
      <c r="D31" s="91" t="s">
        <v>36</v>
      </c>
      <c r="E31" s="89" t="s">
        <v>36</v>
      </c>
      <c r="F31" s="92" t="s">
        <v>36</v>
      </c>
      <c r="G31" s="88" t="s">
        <v>36</v>
      </c>
      <c r="H31" s="89" t="s">
        <v>36</v>
      </c>
      <c r="I31" s="90" t="s">
        <v>36</v>
      </c>
      <c r="J31" s="402">
        <f t="shared" ref="J31:K31" si="14">SUM(J32)</f>
        <v>0</v>
      </c>
      <c r="K31" s="96">
        <f t="shared" si="14"/>
        <v>0</v>
      </c>
      <c r="L31" s="97">
        <f>SUM(L32)</f>
        <v>0</v>
      </c>
      <c r="M31" s="93" t="s">
        <v>36</v>
      </c>
      <c r="N31" s="90" t="s">
        <v>36</v>
      </c>
      <c r="O31" s="90" t="s">
        <v>36</v>
      </c>
      <c r="P31" s="94"/>
      <c r="Q31" s="26"/>
    </row>
    <row r="32" spans="1:17" ht="36" hidden="1" x14ac:dyDescent="0.25">
      <c r="A32" s="123">
        <v>21379</v>
      </c>
      <c r="B32" s="124" t="s">
        <v>44</v>
      </c>
      <c r="C32" s="125">
        <f t="shared" si="11"/>
        <v>0</v>
      </c>
      <c r="D32" s="126" t="s">
        <v>36</v>
      </c>
      <c r="E32" s="127" t="s">
        <v>36</v>
      </c>
      <c r="F32" s="128" t="s">
        <v>36</v>
      </c>
      <c r="G32" s="129" t="s">
        <v>36</v>
      </c>
      <c r="H32" s="127" t="s">
        <v>36</v>
      </c>
      <c r="I32" s="130" t="s">
        <v>36</v>
      </c>
      <c r="J32" s="404"/>
      <c r="K32" s="132"/>
      <c r="L32" s="133">
        <f>J32+K32</f>
        <v>0</v>
      </c>
      <c r="M32" s="134" t="s">
        <v>36</v>
      </c>
      <c r="N32" s="130" t="s">
        <v>36</v>
      </c>
      <c r="O32" s="130" t="s">
        <v>36</v>
      </c>
      <c r="P32" s="135"/>
      <c r="Q32" s="2"/>
    </row>
    <row r="33" spans="1:17" s="33" customFormat="1" x14ac:dyDescent="0.25">
      <c r="A33" s="98">
        <v>21380</v>
      </c>
      <c r="B33" s="83" t="s">
        <v>45</v>
      </c>
      <c r="C33" s="84">
        <f t="shared" si="11"/>
        <v>602</v>
      </c>
      <c r="D33" s="91" t="s">
        <v>36</v>
      </c>
      <c r="E33" s="90" t="s">
        <v>36</v>
      </c>
      <c r="F33" s="375" t="s">
        <v>36</v>
      </c>
      <c r="G33" s="88" t="s">
        <v>36</v>
      </c>
      <c r="H33" s="90" t="s">
        <v>36</v>
      </c>
      <c r="I33" s="375" t="s">
        <v>36</v>
      </c>
      <c r="J33" s="402">
        <f t="shared" ref="J33:K33" si="15">SUM(J34:J35)</f>
        <v>602</v>
      </c>
      <c r="K33" s="96">
        <f t="shared" si="15"/>
        <v>0</v>
      </c>
      <c r="L33" s="97">
        <f>SUM(L34:L35)</f>
        <v>602</v>
      </c>
      <c r="M33" s="93" t="s">
        <v>36</v>
      </c>
      <c r="N33" s="90" t="s">
        <v>36</v>
      </c>
      <c r="O33" s="90" t="s">
        <v>36</v>
      </c>
      <c r="P33" s="94"/>
      <c r="Q33" s="26"/>
    </row>
    <row r="34" spans="1:17" x14ac:dyDescent="0.25">
      <c r="A34" s="53">
        <v>21381</v>
      </c>
      <c r="B34" s="99" t="s">
        <v>46</v>
      </c>
      <c r="C34" s="100">
        <f t="shared" si="11"/>
        <v>602</v>
      </c>
      <c r="D34" s="101" t="s">
        <v>36</v>
      </c>
      <c r="E34" s="105" t="s">
        <v>36</v>
      </c>
      <c r="F34" s="405" t="s">
        <v>36</v>
      </c>
      <c r="G34" s="104" t="s">
        <v>36</v>
      </c>
      <c r="H34" s="105" t="s">
        <v>36</v>
      </c>
      <c r="I34" s="405" t="s">
        <v>36</v>
      </c>
      <c r="J34" s="55">
        <v>602</v>
      </c>
      <c r="K34" s="107"/>
      <c r="L34" s="108">
        <f t="shared" ref="L34:L35" si="16">J34+K34</f>
        <v>602</v>
      </c>
      <c r="M34" s="109" t="s">
        <v>36</v>
      </c>
      <c r="N34" s="105" t="s">
        <v>36</v>
      </c>
      <c r="O34" s="105" t="s">
        <v>36</v>
      </c>
      <c r="P34" s="110"/>
      <c r="Q34" s="2"/>
    </row>
    <row r="35" spans="1:17" ht="24" hidden="1" x14ac:dyDescent="0.25">
      <c r="A35" s="62">
        <v>21383</v>
      </c>
      <c r="B35" s="111" t="s">
        <v>47</v>
      </c>
      <c r="C35" s="112">
        <f t="shared" si="11"/>
        <v>0</v>
      </c>
      <c r="D35" s="113" t="s">
        <v>36</v>
      </c>
      <c r="E35" s="114" t="s">
        <v>36</v>
      </c>
      <c r="F35" s="115" t="s">
        <v>36</v>
      </c>
      <c r="G35" s="116" t="s">
        <v>36</v>
      </c>
      <c r="H35" s="114" t="s">
        <v>36</v>
      </c>
      <c r="I35" s="117" t="s">
        <v>36</v>
      </c>
      <c r="J35" s="64"/>
      <c r="K35" s="119"/>
      <c r="L35" s="120">
        <f t="shared" si="16"/>
        <v>0</v>
      </c>
      <c r="M35" s="121" t="s">
        <v>36</v>
      </c>
      <c r="N35" s="117" t="s">
        <v>36</v>
      </c>
      <c r="O35" s="117" t="s">
        <v>36</v>
      </c>
      <c r="P35" s="122"/>
      <c r="Q35" s="2"/>
    </row>
    <row r="36" spans="1:17" s="33" customFormat="1" ht="24" x14ac:dyDescent="0.25">
      <c r="A36" s="98">
        <v>21390</v>
      </c>
      <c r="B36" s="83" t="s">
        <v>48</v>
      </c>
      <c r="C36" s="84">
        <f t="shared" si="11"/>
        <v>320</v>
      </c>
      <c r="D36" s="91" t="s">
        <v>36</v>
      </c>
      <c r="E36" s="90" t="s">
        <v>36</v>
      </c>
      <c r="F36" s="375" t="s">
        <v>36</v>
      </c>
      <c r="G36" s="88" t="s">
        <v>36</v>
      </c>
      <c r="H36" s="90" t="s">
        <v>36</v>
      </c>
      <c r="I36" s="375" t="s">
        <v>36</v>
      </c>
      <c r="J36" s="402">
        <f t="shared" ref="J36:K36" si="17">SUM(J37:J40)</f>
        <v>320</v>
      </c>
      <c r="K36" s="96">
        <f t="shared" si="17"/>
        <v>0</v>
      </c>
      <c r="L36" s="97">
        <f>SUM(L37:L40)</f>
        <v>320</v>
      </c>
      <c r="M36" s="93" t="s">
        <v>36</v>
      </c>
      <c r="N36" s="90" t="s">
        <v>36</v>
      </c>
      <c r="O36" s="90" t="s">
        <v>36</v>
      </c>
      <c r="P36" s="94"/>
      <c r="Q36" s="26"/>
    </row>
    <row r="37" spans="1:17" ht="24" hidden="1" x14ac:dyDescent="0.25">
      <c r="A37" s="53">
        <v>21391</v>
      </c>
      <c r="B37" s="99" t="s">
        <v>49</v>
      </c>
      <c r="C37" s="100">
        <f t="shared" si="11"/>
        <v>0</v>
      </c>
      <c r="D37" s="101" t="s">
        <v>36</v>
      </c>
      <c r="E37" s="102" t="s">
        <v>36</v>
      </c>
      <c r="F37" s="103" t="s">
        <v>36</v>
      </c>
      <c r="G37" s="104" t="s">
        <v>36</v>
      </c>
      <c r="H37" s="102" t="s">
        <v>36</v>
      </c>
      <c r="I37" s="105" t="s">
        <v>36</v>
      </c>
      <c r="J37" s="55"/>
      <c r="K37" s="107"/>
      <c r="L37" s="108">
        <f t="shared" ref="L37:L40" si="18">J37+K37</f>
        <v>0</v>
      </c>
      <c r="M37" s="109" t="s">
        <v>36</v>
      </c>
      <c r="N37" s="105" t="s">
        <v>36</v>
      </c>
      <c r="O37" s="105" t="s">
        <v>36</v>
      </c>
      <c r="P37" s="110"/>
      <c r="Q37" s="2"/>
    </row>
    <row r="38" spans="1:17" hidden="1" x14ac:dyDescent="0.25">
      <c r="A38" s="62">
        <v>21393</v>
      </c>
      <c r="B38" s="111" t="s">
        <v>50</v>
      </c>
      <c r="C38" s="112">
        <f t="shared" si="11"/>
        <v>0</v>
      </c>
      <c r="D38" s="113" t="s">
        <v>36</v>
      </c>
      <c r="E38" s="114" t="s">
        <v>36</v>
      </c>
      <c r="F38" s="115" t="s">
        <v>36</v>
      </c>
      <c r="G38" s="116" t="s">
        <v>36</v>
      </c>
      <c r="H38" s="114" t="s">
        <v>36</v>
      </c>
      <c r="I38" s="117" t="s">
        <v>36</v>
      </c>
      <c r="J38" s="64"/>
      <c r="K38" s="119"/>
      <c r="L38" s="120">
        <f t="shared" si="18"/>
        <v>0</v>
      </c>
      <c r="M38" s="121" t="s">
        <v>36</v>
      </c>
      <c r="N38" s="117" t="s">
        <v>36</v>
      </c>
      <c r="O38" s="117" t="s">
        <v>36</v>
      </c>
      <c r="P38" s="122"/>
      <c r="Q38" s="2"/>
    </row>
    <row r="39" spans="1:17" hidden="1" x14ac:dyDescent="0.25">
      <c r="A39" s="62">
        <v>21395</v>
      </c>
      <c r="B39" s="111" t="s">
        <v>51</v>
      </c>
      <c r="C39" s="112">
        <f t="shared" si="11"/>
        <v>0</v>
      </c>
      <c r="D39" s="113" t="s">
        <v>36</v>
      </c>
      <c r="E39" s="114" t="s">
        <v>36</v>
      </c>
      <c r="F39" s="115" t="s">
        <v>36</v>
      </c>
      <c r="G39" s="116" t="s">
        <v>36</v>
      </c>
      <c r="H39" s="114" t="s">
        <v>36</v>
      </c>
      <c r="I39" s="117" t="s">
        <v>36</v>
      </c>
      <c r="J39" s="64"/>
      <c r="K39" s="119"/>
      <c r="L39" s="120">
        <f t="shared" si="18"/>
        <v>0</v>
      </c>
      <c r="M39" s="121" t="s">
        <v>36</v>
      </c>
      <c r="N39" s="117" t="s">
        <v>36</v>
      </c>
      <c r="O39" s="117" t="s">
        <v>36</v>
      </c>
      <c r="P39" s="122"/>
      <c r="Q39" s="2"/>
    </row>
    <row r="40" spans="1:17" ht="24" x14ac:dyDescent="0.25">
      <c r="A40" s="62">
        <v>21399</v>
      </c>
      <c r="B40" s="111" t="s">
        <v>52</v>
      </c>
      <c r="C40" s="112">
        <f t="shared" si="11"/>
        <v>320</v>
      </c>
      <c r="D40" s="113" t="s">
        <v>36</v>
      </c>
      <c r="E40" s="117" t="s">
        <v>36</v>
      </c>
      <c r="F40" s="376" t="s">
        <v>36</v>
      </c>
      <c r="G40" s="116" t="s">
        <v>36</v>
      </c>
      <c r="H40" s="117" t="s">
        <v>36</v>
      </c>
      <c r="I40" s="376" t="s">
        <v>36</v>
      </c>
      <c r="J40" s="64">
        <v>320</v>
      </c>
      <c r="K40" s="65"/>
      <c r="L40" s="120">
        <f t="shared" si="18"/>
        <v>320</v>
      </c>
      <c r="M40" s="121" t="s">
        <v>36</v>
      </c>
      <c r="N40" s="117" t="s">
        <v>36</v>
      </c>
      <c r="O40" s="117" t="s">
        <v>36</v>
      </c>
      <c r="P40" s="377"/>
      <c r="Q40" s="2"/>
    </row>
    <row r="41" spans="1:17" s="33" customFormat="1" ht="36.75" hidden="1" customHeight="1" x14ac:dyDescent="0.25">
      <c r="A41" s="98">
        <v>21420</v>
      </c>
      <c r="B41" s="83" t="s">
        <v>53</v>
      </c>
      <c r="C41" s="136">
        <f>SUM(F41)</f>
        <v>0</v>
      </c>
      <c r="D41" s="137"/>
      <c r="E41" s="138"/>
      <c r="F41" s="87">
        <f>D41+E41</f>
        <v>0</v>
      </c>
      <c r="G41" s="88" t="s">
        <v>36</v>
      </c>
      <c r="H41" s="89" t="s">
        <v>36</v>
      </c>
      <c r="I41" s="90" t="s">
        <v>36</v>
      </c>
      <c r="J41" s="91" t="s">
        <v>36</v>
      </c>
      <c r="K41" s="89" t="s">
        <v>36</v>
      </c>
      <c r="L41" s="92" t="s">
        <v>36</v>
      </c>
      <c r="M41" s="93" t="s">
        <v>36</v>
      </c>
      <c r="N41" s="90" t="s">
        <v>36</v>
      </c>
      <c r="O41" s="90" t="s">
        <v>36</v>
      </c>
      <c r="P41" s="94"/>
      <c r="Q41" s="26"/>
    </row>
    <row r="42" spans="1:17" s="33" customFormat="1" ht="24" hidden="1" x14ac:dyDescent="0.25">
      <c r="A42" s="139">
        <v>21490</v>
      </c>
      <c r="B42" s="140" t="s">
        <v>54</v>
      </c>
      <c r="C42" s="136">
        <f>SUM(F42,I42,L42)</f>
        <v>0</v>
      </c>
      <c r="D42" s="141">
        <f t="shared" ref="D42:E42" si="19">D43</f>
        <v>0</v>
      </c>
      <c r="E42" s="142">
        <f t="shared" si="19"/>
        <v>0</v>
      </c>
      <c r="F42" s="143">
        <f>F43</f>
        <v>0</v>
      </c>
      <c r="G42" s="144">
        <f t="shared" ref="G42:K42" si="20">G43</f>
        <v>0</v>
      </c>
      <c r="H42" s="142">
        <f t="shared" si="20"/>
        <v>0</v>
      </c>
      <c r="I42" s="145">
        <f t="shared" si="20"/>
        <v>0</v>
      </c>
      <c r="J42" s="141">
        <f t="shared" si="20"/>
        <v>0</v>
      </c>
      <c r="K42" s="142">
        <f t="shared" si="20"/>
        <v>0</v>
      </c>
      <c r="L42" s="143">
        <f>L43</f>
        <v>0</v>
      </c>
      <c r="M42" s="93" t="s">
        <v>36</v>
      </c>
      <c r="N42" s="90" t="s">
        <v>36</v>
      </c>
      <c r="O42" s="90" t="s">
        <v>36</v>
      </c>
      <c r="P42" s="94"/>
      <c r="Q42" s="26"/>
    </row>
    <row r="43" spans="1:17" s="33" customFormat="1" ht="24" hidden="1" x14ac:dyDescent="0.25">
      <c r="A43" s="62">
        <v>21499</v>
      </c>
      <c r="B43" s="111" t="s">
        <v>55</v>
      </c>
      <c r="C43" s="146">
        <f>SUM(F43,I43,L43)</f>
        <v>0</v>
      </c>
      <c r="D43" s="147"/>
      <c r="E43" s="148"/>
      <c r="F43" s="108">
        <f>D43+E43</f>
        <v>0</v>
      </c>
      <c r="G43" s="149"/>
      <c r="H43" s="150"/>
      <c r="I43" s="151">
        <f>G43+H43</f>
        <v>0</v>
      </c>
      <c r="J43" s="152"/>
      <c r="K43" s="150"/>
      <c r="L43" s="108">
        <f>J43+K43</f>
        <v>0</v>
      </c>
      <c r="M43" s="134" t="s">
        <v>36</v>
      </c>
      <c r="N43" s="130" t="s">
        <v>36</v>
      </c>
      <c r="O43" s="130" t="s">
        <v>36</v>
      </c>
      <c r="P43" s="135"/>
      <c r="Q43" s="26"/>
    </row>
    <row r="44" spans="1:17" ht="24" hidden="1" x14ac:dyDescent="0.25">
      <c r="A44" s="153">
        <v>23000</v>
      </c>
      <c r="B44" s="154" t="s">
        <v>56</v>
      </c>
      <c r="C44" s="136">
        <f>SUM(O44)</f>
        <v>0</v>
      </c>
      <c r="D44" s="155" t="s">
        <v>36</v>
      </c>
      <c r="E44" s="156" t="s">
        <v>36</v>
      </c>
      <c r="F44" s="157" t="s">
        <v>36</v>
      </c>
      <c r="G44" s="158" t="s">
        <v>36</v>
      </c>
      <c r="H44" s="156" t="s">
        <v>36</v>
      </c>
      <c r="I44" s="159" t="s">
        <v>36</v>
      </c>
      <c r="J44" s="155" t="s">
        <v>36</v>
      </c>
      <c r="K44" s="156" t="s">
        <v>36</v>
      </c>
      <c r="L44" s="157" t="s">
        <v>36</v>
      </c>
      <c r="M44" s="160">
        <f t="shared" ref="M44:N44" si="21">SUM(M45:M46)</f>
        <v>0</v>
      </c>
      <c r="N44" s="161">
        <f t="shared" si="21"/>
        <v>0</v>
      </c>
      <c r="O44" s="161">
        <f>SUM(O45:O46)</f>
        <v>0</v>
      </c>
      <c r="P44" s="162"/>
      <c r="Q44" s="2"/>
    </row>
    <row r="45" spans="1:17" ht="24" hidden="1" x14ac:dyDescent="0.25">
      <c r="A45" s="163">
        <v>23410</v>
      </c>
      <c r="B45" s="164" t="s">
        <v>57</v>
      </c>
      <c r="C45" s="165">
        <f t="shared" ref="C45:C46" si="22">SUM(O45)</f>
        <v>0</v>
      </c>
      <c r="D45" s="166" t="s">
        <v>36</v>
      </c>
      <c r="E45" s="167" t="s">
        <v>36</v>
      </c>
      <c r="F45" s="168" t="s">
        <v>36</v>
      </c>
      <c r="G45" s="169" t="s">
        <v>36</v>
      </c>
      <c r="H45" s="167" t="s">
        <v>36</v>
      </c>
      <c r="I45" s="170" t="s">
        <v>36</v>
      </c>
      <c r="J45" s="166" t="s">
        <v>36</v>
      </c>
      <c r="K45" s="167" t="s">
        <v>36</v>
      </c>
      <c r="L45" s="168" t="s">
        <v>36</v>
      </c>
      <c r="M45" s="171"/>
      <c r="N45" s="172"/>
      <c r="O45" s="173">
        <f t="shared" ref="O45:O46" si="23">M45+N45</f>
        <v>0</v>
      </c>
      <c r="P45" s="174"/>
      <c r="Q45" s="2"/>
    </row>
    <row r="46" spans="1:17" ht="24" hidden="1" x14ac:dyDescent="0.25">
      <c r="A46" s="163">
        <v>23510</v>
      </c>
      <c r="B46" s="164" t="s">
        <v>58</v>
      </c>
      <c r="C46" s="165">
        <f t="shared" si="22"/>
        <v>0</v>
      </c>
      <c r="D46" s="166" t="s">
        <v>36</v>
      </c>
      <c r="E46" s="167" t="s">
        <v>36</v>
      </c>
      <c r="F46" s="168" t="s">
        <v>36</v>
      </c>
      <c r="G46" s="169" t="s">
        <v>36</v>
      </c>
      <c r="H46" s="167" t="s">
        <v>36</v>
      </c>
      <c r="I46" s="170" t="s">
        <v>36</v>
      </c>
      <c r="J46" s="166" t="s">
        <v>36</v>
      </c>
      <c r="K46" s="167" t="s">
        <v>36</v>
      </c>
      <c r="L46" s="168" t="s">
        <v>36</v>
      </c>
      <c r="M46" s="171"/>
      <c r="N46" s="172"/>
      <c r="O46" s="173">
        <f t="shared" si="23"/>
        <v>0</v>
      </c>
      <c r="P46" s="174"/>
      <c r="Q46" s="2"/>
    </row>
    <row r="47" spans="1:17" x14ac:dyDescent="0.25">
      <c r="A47" s="175"/>
      <c r="B47" s="164"/>
      <c r="C47" s="176"/>
      <c r="D47" s="177"/>
      <c r="E47" s="358"/>
      <c r="F47" s="359"/>
      <c r="G47" s="169"/>
      <c r="H47" s="170"/>
      <c r="I47" s="359"/>
      <c r="J47" s="166"/>
      <c r="K47" s="167"/>
      <c r="L47" s="179"/>
      <c r="M47" s="180"/>
      <c r="N47" s="181"/>
      <c r="O47" s="173"/>
      <c r="P47" s="174"/>
      <c r="Q47" s="2"/>
    </row>
    <row r="48" spans="1:17" s="33" customFormat="1" x14ac:dyDescent="0.25">
      <c r="A48" s="182"/>
      <c r="B48" s="183" t="s">
        <v>59</v>
      </c>
      <c r="C48" s="184"/>
      <c r="D48" s="185"/>
      <c r="E48" s="360"/>
      <c r="F48" s="361"/>
      <c r="G48" s="188"/>
      <c r="H48" s="190"/>
      <c r="I48" s="361"/>
      <c r="J48" s="191"/>
      <c r="K48" s="189"/>
      <c r="L48" s="187"/>
      <c r="M48" s="188"/>
      <c r="N48" s="189"/>
      <c r="O48" s="190"/>
      <c r="P48" s="192"/>
      <c r="Q48" s="26"/>
    </row>
    <row r="49" spans="1:17" s="33" customFormat="1" ht="12.75" thickBot="1" x14ac:dyDescent="0.3">
      <c r="A49" s="193"/>
      <c r="B49" s="34" t="s">
        <v>60</v>
      </c>
      <c r="C49" s="194">
        <f t="shared" ref="C49:C112" si="24">SUM(F49,I49,L49,O49)</f>
        <v>308953</v>
      </c>
      <c r="D49" s="195">
        <f t="shared" ref="D49:E49" si="25">SUM(D50,D281)</f>
        <v>236133</v>
      </c>
      <c r="E49" s="199">
        <f t="shared" si="25"/>
        <v>0</v>
      </c>
      <c r="F49" s="362">
        <f>SUM(F50,F281)</f>
        <v>236133</v>
      </c>
      <c r="G49" s="198">
        <f t="shared" ref="G49:O49" si="26">SUM(G50,G281)</f>
        <v>60584</v>
      </c>
      <c r="H49" s="199">
        <f t="shared" si="26"/>
        <v>0</v>
      </c>
      <c r="I49" s="362">
        <f t="shared" si="26"/>
        <v>60584</v>
      </c>
      <c r="J49" s="195">
        <f t="shared" si="26"/>
        <v>11153</v>
      </c>
      <c r="K49" s="196">
        <f t="shared" si="26"/>
        <v>1083</v>
      </c>
      <c r="L49" s="197">
        <f t="shared" si="26"/>
        <v>12236</v>
      </c>
      <c r="M49" s="198">
        <f t="shared" si="26"/>
        <v>0</v>
      </c>
      <c r="N49" s="196">
        <f t="shared" si="26"/>
        <v>0</v>
      </c>
      <c r="O49" s="199">
        <f t="shared" si="26"/>
        <v>0</v>
      </c>
      <c r="P49" s="200"/>
      <c r="Q49" s="26"/>
    </row>
    <row r="50" spans="1:17" s="33" customFormat="1" ht="36.75" thickTop="1" x14ac:dyDescent="0.25">
      <c r="A50" s="201"/>
      <c r="B50" s="202" t="s">
        <v>61</v>
      </c>
      <c r="C50" s="203">
        <f t="shared" si="24"/>
        <v>308953</v>
      </c>
      <c r="D50" s="204">
        <f t="shared" ref="D50:E50" si="27">SUM(D51,D193)</f>
        <v>236133</v>
      </c>
      <c r="E50" s="208">
        <f t="shared" si="27"/>
        <v>0</v>
      </c>
      <c r="F50" s="363">
        <f>SUM(F51,F193)</f>
        <v>236133</v>
      </c>
      <c r="G50" s="207">
        <f t="shared" ref="G50:O50" si="28">SUM(G51,G193)</f>
        <v>60584</v>
      </c>
      <c r="H50" s="208">
        <f t="shared" si="28"/>
        <v>0</v>
      </c>
      <c r="I50" s="363">
        <f t="shared" si="28"/>
        <v>60584</v>
      </c>
      <c r="J50" s="204">
        <f t="shared" si="28"/>
        <v>11153</v>
      </c>
      <c r="K50" s="205">
        <f t="shared" si="28"/>
        <v>1083</v>
      </c>
      <c r="L50" s="206">
        <f t="shared" si="28"/>
        <v>12236</v>
      </c>
      <c r="M50" s="207">
        <f t="shared" si="28"/>
        <v>0</v>
      </c>
      <c r="N50" s="205">
        <f t="shared" si="28"/>
        <v>0</v>
      </c>
      <c r="O50" s="208">
        <f t="shared" si="28"/>
        <v>0</v>
      </c>
      <c r="P50" s="209"/>
      <c r="Q50" s="26"/>
    </row>
    <row r="51" spans="1:17" s="33" customFormat="1" ht="24" x14ac:dyDescent="0.25">
      <c r="A51" s="210"/>
      <c r="B51" s="24" t="s">
        <v>62</v>
      </c>
      <c r="C51" s="211">
        <f t="shared" si="24"/>
        <v>308584</v>
      </c>
      <c r="D51" s="212">
        <f t="shared" ref="D51:E51" si="29">SUM(D52,D74,D172,D186)</f>
        <v>235764</v>
      </c>
      <c r="E51" s="216">
        <f t="shared" si="29"/>
        <v>0</v>
      </c>
      <c r="F51" s="364">
        <f>SUM(F52,F74,F172,F186)</f>
        <v>235764</v>
      </c>
      <c r="G51" s="215">
        <f t="shared" ref="G51:O51" si="30">SUM(G52,G74,G172,G186)</f>
        <v>60584</v>
      </c>
      <c r="H51" s="216">
        <f t="shared" si="30"/>
        <v>0</v>
      </c>
      <c r="I51" s="364">
        <f t="shared" si="30"/>
        <v>60584</v>
      </c>
      <c r="J51" s="212">
        <f t="shared" si="30"/>
        <v>11153</v>
      </c>
      <c r="K51" s="213">
        <f t="shared" si="30"/>
        <v>1083</v>
      </c>
      <c r="L51" s="214">
        <f t="shared" si="30"/>
        <v>12236</v>
      </c>
      <c r="M51" s="215">
        <f t="shared" si="30"/>
        <v>0</v>
      </c>
      <c r="N51" s="213">
        <f t="shared" si="30"/>
        <v>0</v>
      </c>
      <c r="O51" s="216">
        <f t="shared" si="30"/>
        <v>0</v>
      </c>
      <c r="P51" s="217"/>
      <c r="Q51" s="26"/>
    </row>
    <row r="52" spans="1:17" s="33" customFormat="1" x14ac:dyDescent="0.25">
      <c r="A52" s="218">
        <v>1000</v>
      </c>
      <c r="B52" s="218" t="s">
        <v>63</v>
      </c>
      <c r="C52" s="219">
        <f t="shared" si="24"/>
        <v>266386</v>
      </c>
      <c r="D52" s="220">
        <f t="shared" ref="D52:E52" si="31">SUM(D53,D66)</f>
        <v>199763</v>
      </c>
      <c r="E52" s="224">
        <f t="shared" si="31"/>
        <v>0</v>
      </c>
      <c r="F52" s="365">
        <f>SUM(F53,F66)</f>
        <v>199763</v>
      </c>
      <c r="G52" s="223">
        <f t="shared" ref="G52:O52" si="32">SUM(G53,G66)</f>
        <v>60584</v>
      </c>
      <c r="H52" s="224">
        <f t="shared" si="32"/>
        <v>0</v>
      </c>
      <c r="I52" s="365">
        <f t="shared" si="32"/>
        <v>60584</v>
      </c>
      <c r="J52" s="220">
        <f t="shared" si="32"/>
        <v>5473</v>
      </c>
      <c r="K52" s="221">
        <f t="shared" si="32"/>
        <v>566</v>
      </c>
      <c r="L52" s="222">
        <f t="shared" si="32"/>
        <v>6039</v>
      </c>
      <c r="M52" s="223">
        <f t="shared" si="32"/>
        <v>0</v>
      </c>
      <c r="N52" s="221">
        <f t="shared" si="32"/>
        <v>0</v>
      </c>
      <c r="O52" s="224">
        <f t="shared" si="32"/>
        <v>0</v>
      </c>
      <c r="P52" s="225"/>
      <c r="Q52" s="26"/>
    </row>
    <row r="53" spans="1:17" x14ac:dyDescent="0.25">
      <c r="A53" s="83">
        <v>1100</v>
      </c>
      <c r="B53" s="226" t="s">
        <v>64</v>
      </c>
      <c r="C53" s="84">
        <f t="shared" si="24"/>
        <v>203098</v>
      </c>
      <c r="D53" s="95">
        <f t="shared" ref="D53:E53" si="33">SUM(D54,D57,D65)</f>
        <v>149492</v>
      </c>
      <c r="E53" s="228">
        <f t="shared" si="33"/>
        <v>0</v>
      </c>
      <c r="F53" s="366">
        <f>SUM(F54,F57,F65)</f>
        <v>149492</v>
      </c>
      <c r="G53" s="227">
        <f t="shared" ref="G53:N53" si="34">SUM(G54,G57,G65)</f>
        <v>48720</v>
      </c>
      <c r="H53" s="228">
        <f t="shared" si="34"/>
        <v>0</v>
      </c>
      <c r="I53" s="366">
        <f t="shared" si="34"/>
        <v>48720</v>
      </c>
      <c r="J53" s="95">
        <f t="shared" si="34"/>
        <v>4428</v>
      </c>
      <c r="K53" s="96">
        <f t="shared" si="34"/>
        <v>458</v>
      </c>
      <c r="L53" s="97">
        <f t="shared" si="34"/>
        <v>4886</v>
      </c>
      <c r="M53" s="227">
        <f t="shared" si="34"/>
        <v>0</v>
      </c>
      <c r="N53" s="96">
        <f t="shared" si="34"/>
        <v>0</v>
      </c>
      <c r="O53" s="228">
        <f>SUM(O54,O57,O65)</f>
        <v>0</v>
      </c>
      <c r="P53" s="229"/>
      <c r="Q53" s="2"/>
    </row>
    <row r="54" spans="1:17" x14ac:dyDescent="0.25">
      <c r="A54" s="230">
        <v>1110</v>
      </c>
      <c r="B54" s="164" t="s">
        <v>65</v>
      </c>
      <c r="C54" s="176">
        <f>SUM(F54,I54,L54,O54)</f>
        <v>173559</v>
      </c>
      <c r="D54" s="231">
        <f>SUM(D55:D56)</f>
        <v>125835</v>
      </c>
      <c r="E54" s="235">
        <f>SUM(E55:E56)</f>
        <v>0</v>
      </c>
      <c r="F54" s="378">
        <f>SUM(F55:F56)</f>
        <v>125835</v>
      </c>
      <c r="G54" s="234">
        <f t="shared" ref="G54:H54" si="35">SUM(G55:G56)</f>
        <v>47724</v>
      </c>
      <c r="H54" s="235">
        <f t="shared" si="35"/>
        <v>0</v>
      </c>
      <c r="I54" s="378">
        <f>SUM(I55:I56)</f>
        <v>47724</v>
      </c>
      <c r="J54" s="231">
        <f t="shared" ref="J54:K54" si="36">SUM(J55:J56)</f>
        <v>0</v>
      </c>
      <c r="K54" s="232">
        <f t="shared" si="36"/>
        <v>0</v>
      </c>
      <c r="L54" s="233">
        <f>SUM(L55:L56)</f>
        <v>0</v>
      </c>
      <c r="M54" s="234">
        <f t="shared" ref="M54:N54" si="37">SUM(M55:M56)</f>
        <v>0</v>
      </c>
      <c r="N54" s="232">
        <f t="shared" si="37"/>
        <v>0</v>
      </c>
      <c r="O54" s="235">
        <f>SUM(O55:O56)</f>
        <v>0</v>
      </c>
      <c r="P54" s="236"/>
      <c r="Q54" s="2"/>
    </row>
    <row r="55" spans="1:17" hidden="1" x14ac:dyDescent="0.25">
      <c r="A55" s="53">
        <v>1111</v>
      </c>
      <c r="B55" s="99" t="s">
        <v>66</v>
      </c>
      <c r="C55" s="100">
        <f t="shared" si="24"/>
        <v>0</v>
      </c>
      <c r="D55" s="152"/>
      <c r="E55" s="150"/>
      <c r="F55" s="108">
        <f>D55+E55</f>
        <v>0</v>
      </c>
      <c r="G55" s="149"/>
      <c r="H55" s="150"/>
      <c r="I55" s="151">
        <f>G55+H55</f>
        <v>0</v>
      </c>
      <c r="J55" s="152"/>
      <c r="K55" s="150"/>
      <c r="L55" s="108">
        <f>J55+K55</f>
        <v>0</v>
      </c>
      <c r="M55" s="149"/>
      <c r="N55" s="150"/>
      <c r="O55" s="151">
        <f>M55+N55</f>
        <v>0</v>
      </c>
      <c r="P55" s="237"/>
      <c r="Q55" s="2"/>
    </row>
    <row r="56" spans="1:17" ht="24" customHeight="1" x14ac:dyDescent="0.25">
      <c r="A56" s="62">
        <v>1119</v>
      </c>
      <c r="B56" s="111" t="s">
        <v>67</v>
      </c>
      <c r="C56" s="112">
        <f t="shared" si="24"/>
        <v>173559</v>
      </c>
      <c r="D56" s="238">
        <v>125835</v>
      </c>
      <c r="E56" s="367"/>
      <c r="F56" s="368">
        <f>D56+E56</f>
        <v>125835</v>
      </c>
      <c r="G56" s="240">
        <v>47724</v>
      </c>
      <c r="H56" s="367"/>
      <c r="I56" s="368">
        <f>G56+H56</f>
        <v>47724</v>
      </c>
      <c r="J56" s="238"/>
      <c r="K56" s="239"/>
      <c r="L56" s="120">
        <f>J56+K56</f>
        <v>0</v>
      </c>
      <c r="M56" s="240"/>
      <c r="N56" s="239"/>
      <c r="O56" s="241">
        <f>M56+N56</f>
        <v>0</v>
      </c>
      <c r="P56" s="350"/>
      <c r="Q56" s="2"/>
    </row>
    <row r="57" spans="1:17" ht="23.25" customHeight="1" x14ac:dyDescent="0.25">
      <c r="A57" s="243">
        <v>1140</v>
      </c>
      <c r="B57" s="111" t="s">
        <v>68</v>
      </c>
      <c r="C57" s="112">
        <f t="shared" si="24"/>
        <v>22034</v>
      </c>
      <c r="D57" s="244">
        <f t="shared" ref="D57:E57" si="38">SUM(D58:D64)</f>
        <v>21038</v>
      </c>
      <c r="E57" s="241">
        <f t="shared" si="38"/>
        <v>0</v>
      </c>
      <c r="F57" s="368">
        <f>SUM(F58:F64)</f>
        <v>21038</v>
      </c>
      <c r="G57" s="246">
        <f t="shared" ref="G57:N57" si="39">SUM(G58:G64)</f>
        <v>996</v>
      </c>
      <c r="H57" s="241">
        <f t="shared" si="39"/>
        <v>0</v>
      </c>
      <c r="I57" s="368">
        <f t="shared" si="39"/>
        <v>996</v>
      </c>
      <c r="J57" s="244">
        <f t="shared" si="39"/>
        <v>0</v>
      </c>
      <c r="K57" s="245">
        <f t="shared" si="39"/>
        <v>0</v>
      </c>
      <c r="L57" s="120">
        <f t="shared" si="39"/>
        <v>0</v>
      </c>
      <c r="M57" s="246">
        <f t="shared" si="39"/>
        <v>0</v>
      </c>
      <c r="N57" s="245">
        <f t="shared" si="39"/>
        <v>0</v>
      </c>
      <c r="O57" s="241">
        <f>SUM(O58:O64)</f>
        <v>0</v>
      </c>
      <c r="P57" s="242"/>
      <c r="Q57" s="2"/>
    </row>
    <row r="58" spans="1:17" x14ac:dyDescent="0.25">
      <c r="A58" s="62">
        <v>1141</v>
      </c>
      <c r="B58" s="111" t="s">
        <v>69</v>
      </c>
      <c r="C58" s="112">
        <f t="shared" si="24"/>
        <v>3709</v>
      </c>
      <c r="D58" s="238">
        <v>3709</v>
      </c>
      <c r="E58" s="367"/>
      <c r="F58" s="368">
        <f t="shared" ref="F58:F65" si="40">D58+E58</f>
        <v>3709</v>
      </c>
      <c r="G58" s="240"/>
      <c r="H58" s="367"/>
      <c r="I58" s="368">
        <f t="shared" ref="I58:I65" si="41">G58+H58</f>
        <v>0</v>
      </c>
      <c r="J58" s="238"/>
      <c r="K58" s="239"/>
      <c r="L58" s="120">
        <f t="shared" ref="L58:L65" si="42">J58+K58</f>
        <v>0</v>
      </c>
      <c r="M58" s="240"/>
      <c r="N58" s="239"/>
      <c r="O58" s="241">
        <f t="shared" ref="O58:O65" si="43">M58+N58</f>
        <v>0</v>
      </c>
      <c r="P58" s="242"/>
      <c r="Q58" s="2"/>
    </row>
    <row r="59" spans="1:17" ht="24.75" customHeight="1" x14ac:dyDescent="0.25">
      <c r="A59" s="62">
        <v>1142</v>
      </c>
      <c r="B59" s="111" t="s">
        <v>70</v>
      </c>
      <c r="C59" s="112">
        <f t="shared" si="24"/>
        <v>976</v>
      </c>
      <c r="D59" s="238">
        <v>976</v>
      </c>
      <c r="E59" s="367"/>
      <c r="F59" s="368">
        <f t="shared" si="40"/>
        <v>976</v>
      </c>
      <c r="G59" s="240"/>
      <c r="H59" s="367"/>
      <c r="I59" s="368">
        <f t="shared" si="41"/>
        <v>0</v>
      </c>
      <c r="J59" s="238"/>
      <c r="K59" s="239"/>
      <c r="L59" s="120">
        <f t="shared" si="42"/>
        <v>0</v>
      </c>
      <c r="M59" s="240"/>
      <c r="N59" s="239"/>
      <c r="O59" s="241">
        <f t="shared" si="43"/>
        <v>0</v>
      </c>
      <c r="P59" s="242"/>
      <c r="Q59" s="2"/>
    </row>
    <row r="60" spans="1:17" ht="24" hidden="1" x14ac:dyDescent="0.25">
      <c r="A60" s="62">
        <v>1145</v>
      </c>
      <c r="B60" s="111" t="s">
        <v>71</v>
      </c>
      <c r="C60" s="112">
        <f t="shared" si="24"/>
        <v>0</v>
      </c>
      <c r="D60" s="238"/>
      <c r="E60" s="239"/>
      <c r="F60" s="120">
        <f t="shared" si="40"/>
        <v>0</v>
      </c>
      <c r="G60" s="240"/>
      <c r="H60" s="239"/>
      <c r="I60" s="241">
        <f t="shared" si="41"/>
        <v>0</v>
      </c>
      <c r="J60" s="238"/>
      <c r="K60" s="239"/>
      <c r="L60" s="120">
        <f t="shared" si="42"/>
        <v>0</v>
      </c>
      <c r="M60" s="240"/>
      <c r="N60" s="239"/>
      <c r="O60" s="241">
        <f t="shared" si="43"/>
        <v>0</v>
      </c>
      <c r="P60" s="242"/>
      <c r="Q60" s="2"/>
    </row>
    <row r="61" spans="1:17" ht="27.75" hidden="1" customHeight="1" x14ac:dyDescent="0.25">
      <c r="A61" s="62">
        <v>1146</v>
      </c>
      <c r="B61" s="111" t="s">
        <v>72</v>
      </c>
      <c r="C61" s="112">
        <f t="shared" si="24"/>
        <v>0</v>
      </c>
      <c r="D61" s="238">
        <v>0</v>
      </c>
      <c r="E61" s="239"/>
      <c r="F61" s="120">
        <f t="shared" si="40"/>
        <v>0</v>
      </c>
      <c r="G61" s="240"/>
      <c r="H61" s="239"/>
      <c r="I61" s="241">
        <f t="shared" si="41"/>
        <v>0</v>
      </c>
      <c r="J61" s="238"/>
      <c r="K61" s="239"/>
      <c r="L61" s="120">
        <f t="shared" si="42"/>
        <v>0</v>
      </c>
      <c r="M61" s="240"/>
      <c r="N61" s="239"/>
      <c r="O61" s="241">
        <f t="shared" si="43"/>
        <v>0</v>
      </c>
      <c r="P61" s="350"/>
      <c r="Q61" s="2"/>
    </row>
    <row r="62" spans="1:17" x14ac:dyDescent="0.25">
      <c r="A62" s="62">
        <v>1147</v>
      </c>
      <c r="B62" s="111" t="s">
        <v>73</v>
      </c>
      <c r="C62" s="112">
        <f t="shared" si="24"/>
        <v>2654</v>
      </c>
      <c r="D62" s="238">
        <v>2654</v>
      </c>
      <c r="E62" s="367"/>
      <c r="F62" s="368">
        <f t="shared" si="40"/>
        <v>2654</v>
      </c>
      <c r="G62" s="240"/>
      <c r="H62" s="367"/>
      <c r="I62" s="368">
        <f t="shared" si="41"/>
        <v>0</v>
      </c>
      <c r="J62" s="238"/>
      <c r="K62" s="239"/>
      <c r="L62" s="120">
        <f t="shared" si="42"/>
        <v>0</v>
      </c>
      <c r="M62" s="240"/>
      <c r="N62" s="239"/>
      <c r="O62" s="241">
        <f t="shared" si="43"/>
        <v>0</v>
      </c>
      <c r="P62" s="350"/>
      <c r="Q62" s="2"/>
    </row>
    <row r="63" spans="1:17" x14ac:dyDescent="0.25">
      <c r="A63" s="62">
        <v>1148</v>
      </c>
      <c r="B63" s="111" t="s">
        <v>74</v>
      </c>
      <c r="C63" s="112">
        <f t="shared" si="24"/>
        <v>13572</v>
      </c>
      <c r="D63" s="238">
        <v>13572</v>
      </c>
      <c r="E63" s="367"/>
      <c r="F63" s="368">
        <f t="shared" si="40"/>
        <v>13572</v>
      </c>
      <c r="G63" s="240"/>
      <c r="H63" s="367"/>
      <c r="I63" s="368">
        <f t="shared" si="41"/>
        <v>0</v>
      </c>
      <c r="J63" s="238"/>
      <c r="K63" s="239"/>
      <c r="L63" s="120">
        <f t="shared" si="42"/>
        <v>0</v>
      </c>
      <c r="M63" s="240"/>
      <c r="N63" s="239"/>
      <c r="O63" s="241">
        <f t="shared" si="43"/>
        <v>0</v>
      </c>
      <c r="P63" s="350"/>
      <c r="Q63" s="2"/>
    </row>
    <row r="64" spans="1:17" ht="25.5" customHeight="1" x14ac:dyDescent="0.25">
      <c r="A64" s="62">
        <v>1149</v>
      </c>
      <c r="B64" s="111" t="s">
        <v>75</v>
      </c>
      <c r="C64" s="112">
        <f t="shared" si="24"/>
        <v>1123</v>
      </c>
      <c r="D64" s="238">
        <v>127</v>
      </c>
      <c r="E64" s="367"/>
      <c r="F64" s="368">
        <f t="shared" si="40"/>
        <v>127</v>
      </c>
      <c r="G64" s="240">
        <v>996</v>
      </c>
      <c r="H64" s="367"/>
      <c r="I64" s="368">
        <f t="shared" si="41"/>
        <v>996</v>
      </c>
      <c r="J64" s="238"/>
      <c r="K64" s="239"/>
      <c r="L64" s="120">
        <f t="shared" si="42"/>
        <v>0</v>
      </c>
      <c r="M64" s="240"/>
      <c r="N64" s="239"/>
      <c r="O64" s="241">
        <f t="shared" si="43"/>
        <v>0</v>
      </c>
      <c r="P64" s="242"/>
      <c r="Q64" s="2"/>
    </row>
    <row r="65" spans="1:17" ht="36" x14ac:dyDescent="0.25">
      <c r="A65" s="230">
        <v>1150</v>
      </c>
      <c r="B65" s="164" t="s">
        <v>76</v>
      </c>
      <c r="C65" s="176">
        <f t="shared" si="24"/>
        <v>7505</v>
      </c>
      <c r="D65" s="177">
        <v>2619</v>
      </c>
      <c r="E65" s="358"/>
      <c r="F65" s="378">
        <f t="shared" si="40"/>
        <v>2619</v>
      </c>
      <c r="G65" s="247"/>
      <c r="H65" s="358"/>
      <c r="I65" s="378">
        <f t="shared" si="41"/>
        <v>0</v>
      </c>
      <c r="J65" s="177">
        <v>4428</v>
      </c>
      <c r="K65" s="178">
        <v>458</v>
      </c>
      <c r="L65" s="233">
        <f t="shared" si="42"/>
        <v>4886</v>
      </c>
      <c r="M65" s="247"/>
      <c r="N65" s="178"/>
      <c r="O65" s="235">
        <f t="shared" si="43"/>
        <v>0</v>
      </c>
      <c r="P65" s="248" t="s">
        <v>358</v>
      </c>
      <c r="Q65" s="2"/>
    </row>
    <row r="66" spans="1:17" ht="36" x14ac:dyDescent="0.25">
      <c r="A66" s="83">
        <v>1200</v>
      </c>
      <c r="B66" s="226" t="s">
        <v>77</v>
      </c>
      <c r="C66" s="84">
        <f t="shared" si="24"/>
        <v>63288</v>
      </c>
      <c r="D66" s="95">
        <f t="shared" ref="D66:E66" si="44">SUM(D67:D68)</f>
        <v>50271</v>
      </c>
      <c r="E66" s="228">
        <f t="shared" si="44"/>
        <v>0</v>
      </c>
      <c r="F66" s="366">
        <f>SUM(F67:F68)</f>
        <v>50271</v>
      </c>
      <c r="G66" s="227">
        <f t="shared" ref="G66:N66" si="45">SUM(G67:G68)</f>
        <v>11864</v>
      </c>
      <c r="H66" s="228">
        <f t="shared" si="45"/>
        <v>0</v>
      </c>
      <c r="I66" s="366">
        <f t="shared" si="45"/>
        <v>11864</v>
      </c>
      <c r="J66" s="95">
        <f t="shared" si="45"/>
        <v>1045</v>
      </c>
      <c r="K66" s="96">
        <f t="shared" si="45"/>
        <v>108</v>
      </c>
      <c r="L66" s="97">
        <f t="shared" si="45"/>
        <v>1153</v>
      </c>
      <c r="M66" s="227">
        <f t="shared" si="45"/>
        <v>0</v>
      </c>
      <c r="N66" s="96">
        <f t="shared" si="45"/>
        <v>0</v>
      </c>
      <c r="O66" s="228">
        <f>SUM(O67:O68)</f>
        <v>0</v>
      </c>
      <c r="P66" s="249"/>
      <c r="Q66" s="2"/>
    </row>
    <row r="67" spans="1:17" ht="24" x14ac:dyDescent="0.25">
      <c r="A67" s="353">
        <v>1210</v>
      </c>
      <c r="B67" s="99" t="s">
        <v>78</v>
      </c>
      <c r="C67" s="100">
        <f t="shared" si="24"/>
        <v>50673</v>
      </c>
      <c r="D67" s="152">
        <v>37956</v>
      </c>
      <c r="E67" s="390"/>
      <c r="F67" s="379">
        <f>D67+E67</f>
        <v>37956</v>
      </c>
      <c r="G67" s="149">
        <v>11564</v>
      </c>
      <c r="H67" s="390"/>
      <c r="I67" s="379">
        <f>G67+H67</f>
        <v>11564</v>
      </c>
      <c r="J67" s="152">
        <v>1045</v>
      </c>
      <c r="K67" s="150">
        <v>108</v>
      </c>
      <c r="L67" s="108">
        <f>J67+K67</f>
        <v>1153</v>
      </c>
      <c r="M67" s="149"/>
      <c r="N67" s="150"/>
      <c r="O67" s="151">
        <f>M67+N67</f>
        <v>0</v>
      </c>
      <c r="P67" s="248" t="s">
        <v>359</v>
      </c>
      <c r="Q67" s="2"/>
    </row>
    <row r="68" spans="1:17" ht="24" x14ac:dyDescent="0.25">
      <c r="A68" s="243">
        <v>1220</v>
      </c>
      <c r="B68" s="111" t="s">
        <v>79</v>
      </c>
      <c r="C68" s="112">
        <f t="shared" si="24"/>
        <v>12615</v>
      </c>
      <c r="D68" s="244">
        <f t="shared" ref="D68:E68" si="46">SUM(D69:D73)</f>
        <v>12315</v>
      </c>
      <c r="E68" s="241">
        <f t="shared" si="46"/>
        <v>0</v>
      </c>
      <c r="F68" s="368">
        <f>SUM(F69:F73)</f>
        <v>12315</v>
      </c>
      <c r="G68" s="246">
        <f t="shared" ref="G68:O68" si="47">SUM(G69:G73)</f>
        <v>300</v>
      </c>
      <c r="H68" s="241">
        <f t="shared" si="47"/>
        <v>0</v>
      </c>
      <c r="I68" s="368">
        <f t="shared" si="47"/>
        <v>300</v>
      </c>
      <c r="J68" s="244">
        <f t="shared" si="47"/>
        <v>0</v>
      </c>
      <c r="K68" s="245">
        <f t="shared" si="47"/>
        <v>0</v>
      </c>
      <c r="L68" s="120">
        <f t="shared" si="47"/>
        <v>0</v>
      </c>
      <c r="M68" s="246">
        <f t="shared" si="47"/>
        <v>0</v>
      </c>
      <c r="N68" s="245">
        <f t="shared" si="47"/>
        <v>0</v>
      </c>
      <c r="O68" s="241">
        <f t="shared" si="47"/>
        <v>0</v>
      </c>
      <c r="P68" s="242"/>
      <c r="Q68" s="2"/>
    </row>
    <row r="69" spans="1:17" ht="60" x14ac:dyDescent="0.25">
      <c r="A69" s="62">
        <v>1221</v>
      </c>
      <c r="B69" s="111" t="s">
        <v>80</v>
      </c>
      <c r="C69" s="112">
        <f t="shared" si="24"/>
        <v>4979</v>
      </c>
      <c r="D69" s="238">
        <v>4679</v>
      </c>
      <c r="E69" s="367"/>
      <c r="F69" s="368">
        <f t="shared" ref="F69:F73" si="48">D69+E69</f>
        <v>4679</v>
      </c>
      <c r="G69" s="240">
        <v>300</v>
      </c>
      <c r="H69" s="367"/>
      <c r="I69" s="368">
        <f t="shared" ref="I69:I73" si="49">G69+H69</f>
        <v>300</v>
      </c>
      <c r="J69" s="238"/>
      <c r="K69" s="239"/>
      <c r="L69" s="120">
        <f t="shared" ref="L69:L73" si="50">J69+K69</f>
        <v>0</v>
      </c>
      <c r="M69" s="240"/>
      <c r="N69" s="239"/>
      <c r="O69" s="241">
        <f t="shared" ref="O69:O73" si="51">M69+N69</f>
        <v>0</v>
      </c>
      <c r="P69" s="350"/>
      <c r="Q69" s="2"/>
    </row>
    <row r="70" spans="1:17" hidden="1" x14ac:dyDescent="0.25">
      <c r="A70" s="62">
        <v>1223</v>
      </c>
      <c r="B70" s="111" t="s">
        <v>81</v>
      </c>
      <c r="C70" s="112">
        <f t="shared" si="24"/>
        <v>0</v>
      </c>
      <c r="D70" s="238"/>
      <c r="E70" s="239"/>
      <c r="F70" s="120">
        <f t="shared" si="48"/>
        <v>0</v>
      </c>
      <c r="G70" s="240"/>
      <c r="H70" s="239"/>
      <c r="I70" s="241">
        <f t="shared" si="49"/>
        <v>0</v>
      </c>
      <c r="J70" s="238"/>
      <c r="K70" s="239"/>
      <c r="L70" s="120">
        <f t="shared" si="50"/>
        <v>0</v>
      </c>
      <c r="M70" s="240"/>
      <c r="N70" s="239"/>
      <c r="O70" s="241">
        <f t="shared" si="51"/>
        <v>0</v>
      </c>
      <c r="P70" s="242"/>
      <c r="Q70" s="2"/>
    </row>
    <row r="71" spans="1:17" hidden="1" x14ac:dyDescent="0.25">
      <c r="A71" s="62">
        <v>1225</v>
      </c>
      <c r="B71" s="111" t="s">
        <v>82</v>
      </c>
      <c r="C71" s="112">
        <f t="shared" si="24"/>
        <v>0</v>
      </c>
      <c r="D71" s="238"/>
      <c r="E71" s="239"/>
      <c r="F71" s="120">
        <f t="shared" si="48"/>
        <v>0</v>
      </c>
      <c r="G71" s="240"/>
      <c r="H71" s="239"/>
      <c r="I71" s="241">
        <f t="shared" si="49"/>
        <v>0</v>
      </c>
      <c r="J71" s="238"/>
      <c r="K71" s="239"/>
      <c r="L71" s="120">
        <f t="shared" si="50"/>
        <v>0</v>
      </c>
      <c r="M71" s="240"/>
      <c r="N71" s="239"/>
      <c r="O71" s="241">
        <f t="shared" si="51"/>
        <v>0</v>
      </c>
      <c r="P71" s="242"/>
      <c r="Q71" s="2"/>
    </row>
    <row r="72" spans="1:17" ht="36" x14ac:dyDescent="0.25">
      <c r="A72" s="62">
        <v>1227</v>
      </c>
      <c r="B72" s="111" t="s">
        <v>83</v>
      </c>
      <c r="C72" s="112">
        <f t="shared" si="24"/>
        <v>7044</v>
      </c>
      <c r="D72" s="238">
        <v>7044</v>
      </c>
      <c r="E72" s="367"/>
      <c r="F72" s="368">
        <f t="shared" si="48"/>
        <v>7044</v>
      </c>
      <c r="G72" s="240"/>
      <c r="H72" s="367"/>
      <c r="I72" s="368">
        <f t="shared" si="49"/>
        <v>0</v>
      </c>
      <c r="J72" s="238"/>
      <c r="K72" s="239"/>
      <c r="L72" s="120">
        <f t="shared" si="50"/>
        <v>0</v>
      </c>
      <c r="M72" s="240"/>
      <c r="N72" s="239"/>
      <c r="O72" s="241">
        <f t="shared" si="51"/>
        <v>0</v>
      </c>
      <c r="P72" s="242"/>
      <c r="Q72" s="2"/>
    </row>
    <row r="73" spans="1:17" ht="60" x14ac:dyDescent="0.25">
      <c r="A73" s="62">
        <v>1228</v>
      </c>
      <c r="B73" s="111" t="s">
        <v>84</v>
      </c>
      <c r="C73" s="112">
        <f t="shared" si="24"/>
        <v>592</v>
      </c>
      <c r="D73" s="238">
        <v>592</v>
      </c>
      <c r="E73" s="367"/>
      <c r="F73" s="368">
        <f t="shared" si="48"/>
        <v>592</v>
      </c>
      <c r="G73" s="240"/>
      <c r="H73" s="367"/>
      <c r="I73" s="368">
        <f t="shared" si="49"/>
        <v>0</v>
      </c>
      <c r="J73" s="238"/>
      <c r="K73" s="239"/>
      <c r="L73" s="120">
        <f t="shared" si="50"/>
        <v>0</v>
      </c>
      <c r="M73" s="240"/>
      <c r="N73" s="239"/>
      <c r="O73" s="241">
        <f t="shared" si="51"/>
        <v>0</v>
      </c>
      <c r="P73" s="242"/>
      <c r="Q73" s="2"/>
    </row>
    <row r="74" spans="1:17" x14ac:dyDescent="0.25">
      <c r="A74" s="218">
        <v>2000</v>
      </c>
      <c r="B74" s="218" t="s">
        <v>85</v>
      </c>
      <c r="C74" s="219">
        <f t="shared" si="24"/>
        <v>42198</v>
      </c>
      <c r="D74" s="220">
        <f t="shared" ref="D74:E74" si="52">SUM(D75,D82,D129,D163,D164,D171)</f>
        <v>36001</v>
      </c>
      <c r="E74" s="224">
        <f t="shared" si="52"/>
        <v>0</v>
      </c>
      <c r="F74" s="365">
        <f>SUM(F75,F82,F129,F163,F164,F171)</f>
        <v>36001</v>
      </c>
      <c r="G74" s="223">
        <f t="shared" ref="G74:O74" si="53">SUM(G75,G82,G129,G163,G164,G171)</f>
        <v>0</v>
      </c>
      <c r="H74" s="224">
        <f t="shared" si="53"/>
        <v>0</v>
      </c>
      <c r="I74" s="365">
        <f t="shared" si="53"/>
        <v>0</v>
      </c>
      <c r="J74" s="220">
        <f t="shared" si="53"/>
        <v>5680</v>
      </c>
      <c r="K74" s="221">
        <f t="shared" si="53"/>
        <v>517</v>
      </c>
      <c r="L74" s="222">
        <f t="shared" si="53"/>
        <v>6197</v>
      </c>
      <c r="M74" s="223">
        <f t="shared" si="53"/>
        <v>0</v>
      </c>
      <c r="N74" s="221">
        <f t="shared" si="53"/>
        <v>0</v>
      </c>
      <c r="O74" s="224">
        <f t="shared" si="53"/>
        <v>0</v>
      </c>
      <c r="P74" s="225"/>
      <c r="Q74" s="2"/>
    </row>
    <row r="75" spans="1:17" ht="24" x14ac:dyDescent="0.25">
      <c r="A75" s="83">
        <v>2100</v>
      </c>
      <c r="B75" s="226" t="s">
        <v>86</v>
      </c>
      <c r="C75" s="84">
        <f t="shared" si="24"/>
        <v>212</v>
      </c>
      <c r="D75" s="95">
        <f t="shared" ref="D75:E75" si="54">SUM(D76,D79)</f>
        <v>212</v>
      </c>
      <c r="E75" s="228">
        <f t="shared" si="54"/>
        <v>0</v>
      </c>
      <c r="F75" s="366">
        <f>SUM(F76,F79)</f>
        <v>212</v>
      </c>
      <c r="G75" s="227">
        <f t="shared" ref="G75:O75" si="55">SUM(G76,G79)</f>
        <v>0</v>
      </c>
      <c r="H75" s="228">
        <f t="shared" si="55"/>
        <v>0</v>
      </c>
      <c r="I75" s="366">
        <f t="shared" si="55"/>
        <v>0</v>
      </c>
      <c r="J75" s="95">
        <f t="shared" si="55"/>
        <v>0</v>
      </c>
      <c r="K75" s="96">
        <f t="shared" si="55"/>
        <v>0</v>
      </c>
      <c r="L75" s="97">
        <f t="shared" si="55"/>
        <v>0</v>
      </c>
      <c r="M75" s="227">
        <f t="shared" si="55"/>
        <v>0</v>
      </c>
      <c r="N75" s="96">
        <f t="shared" si="55"/>
        <v>0</v>
      </c>
      <c r="O75" s="228">
        <f t="shared" si="55"/>
        <v>0</v>
      </c>
      <c r="P75" s="249"/>
      <c r="Q75" s="2"/>
    </row>
    <row r="76" spans="1:17" ht="24" x14ac:dyDescent="0.25">
      <c r="A76" s="353">
        <v>2110</v>
      </c>
      <c r="B76" s="99" t="s">
        <v>87</v>
      </c>
      <c r="C76" s="100">
        <f t="shared" si="24"/>
        <v>212</v>
      </c>
      <c r="D76" s="251">
        <f t="shared" ref="D76:E76" si="56">SUM(D77:D78)</f>
        <v>212</v>
      </c>
      <c r="E76" s="151">
        <f t="shared" si="56"/>
        <v>0</v>
      </c>
      <c r="F76" s="379">
        <f>SUM(F77:F78)</f>
        <v>212</v>
      </c>
      <c r="G76" s="253">
        <f t="shared" ref="G76:O76" si="57">SUM(G77:G78)</f>
        <v>0</v>
      </c>
      <c r="H76" s="151">
        <f t="shared" si="57"/>
        <v>0</v>
      </c>
      <c r="I76" s="379">
        <f t="shared" si="57"/>
        <v>0</v>
      </c>
      <c r="J76" s="251">
        <f t="shared" si="57"/>
        <v>0</v>
      </c>
      <c r="K76" s="252">
        <f t="shared" si="57"/>
        <v>0</v>
      </c>
      <c r="L76" s="108">
        <f t="shared" si="57"/>
        <v>0</v>
      </c>
      <c r="M76" s="253">
        <f t="shared" si="57"/>
        <v>0</v>
      </c>
      <c r="N76" s="252">
        <f t="shared" si="57"/>
        <v>0</v>
      </c>
      <c r="O76" s="151">
        <f t="shared" si="57"/>
        <v>0</v>
      </c>
      <c r="P76" s="237"/>
      <c r="Q76" s="2"/>
    </row>
    <row r="77" spans="1:17" x14ac:dyDescent="0.25">
      <c r="A77" s="62">
        <v>2111</v>
      </c>
      <c r="B77" s="111" t="s">
        <v>88</v>
      </c>
      <c r="C77" s="112">
        <f t="shared" si="24"/>
        <v>72</v>
      </c>
      <c r="D77" s="238">
        <v>72</v>
      </c>
      <c r="E77" s="367"/>
      <c r="F77" s="368">
        <f t="shared" ref="F77:F78" si="58">D77+E77</f>
        <v>72</v>
      </c>
      <c r="G77" s="240"/>
      <c r="H77" s="367"/>
      <c r="I77" s="368">
        <f t="shared" ref="I77:I78" si="59">G77+H77</f>
        <v>0</v>
      </c>
      <c r="J77" s="238"/>
      <c r="K77" s="239"/>
      <c r="L77" s="120">
        <f t="shared" ref="L77:L78" si="60">J77+K77</f>
        <v>0</v>
      </c>
      <c r="M77" s="240"/>
      <c r="N77" s="239"/>
      <c r="O77" s="241">
        <f t="shared" ref="O77:O78" si="61">M77+N77</f>
        <v>0</v>
      </c>
      <c r="P77" s="242"/>
      <c r="Q77" s="2"/>
    </row>
    <row r="78" spans="1:17" ht="24" x14ac:dyDescent="0.25">
      <c r="A78" s="62">
        <v>2112</v>
      </c>
      <c r="B78" s="111" t="s">
        <v>89</v>
      </c>
      <c r="C78" s="112">
        <f t="shared" si="24"/>
        <v>140</v>
      </c>
      <c r="D78" s="238">
        <v>140</v>
      </c>
      <c r="E78" s="367"/>
      <c r="F78" s="368">
        <f t="shared" si="58"/>
        <v>140</v>
      </c>
      <c r="G78" s="240"/>
      <c r="H78" s="367"/>
      <c r="I78" s="368">
        <f t="shared" si="59"/>
        <v>0</v>
      </c>
      <c r="J78" s="238"/>
      <c r="K78" s="239"/>
      <c r="L78" s="120">
        <f t="shared" si="60"/>
        <v>0</v>
      </c>
      <c r="M78" s="240"/>
      <c r="N78" s="239"/>
      <c r="O78" s="241">
        <f t="shared" si="61"/>
        <v>0</v>
      </c>
      <c r="P78" s="242"/>
      <c r="Q78" s="2"/>
    </row>
    <row r="79" spans="1:17" ht="24" hidden="1" x14ac:dyDescent="0.25">
      <c r="A79" s="243">
        <v>2120</v>
      </c>
      <c r="B79" s="111" t="s">
        <v>90</v>
      </c>
      <c r="C79" s="112">
        <f t="shared" si="24"/>
        <v>0</v>
      </c>
      <c r="D79" s="244">
        <f t="shared" ref="D79:E79" si="62">SUM(D80:D81)</f>
        <v>0</v>
      </c>
      <c r="E79" s="245">
        <f t="shared" si="62"/>
        <v>0</v>
      </c>
      <c r="F79" s="120">
        <f>SUM(F80:F81)</f>
        <v>0</v>
      </c>
      <c r="G79" s="246">
        <f t="shared" ref="G79:O79" si="63">SUM(G80:G81)</f>
        <v>0</v>
      </c>
      <c r="H79" s="245">
        <f t="shared" si="63"/>
        <v>0</v>
      </c>
      <c r="I79" s="241">
        <f t="shared" si="63"/>
        <v>0</v>
      </c>
      <c r="J79" s="244">
        <f t="shared" si="63"/>
        <v>0</v>
      </c>
      <c r="K79" s="245">
        <f t="shared" si="63"/>
        <v>0</v>
      </c>
      <c r="L79" s="120">
        <f t="shared" si="63"/>
        <v>0</v>
      </c>
      <c r="M79" s="246">
        <f t="shared" si="63"/>
        <v>0</v>
      </c>
      <c r="N79" s="245">
        <f t="shared" si="63"/>
        <v>0</v>
      </c>
      <c r="O79" s="241">
        <f t="shared" si="63"/>
        <v>0</v>
      </c>
      <c r="P79" s="242"/>
      <c r="Q79" s="2"/>
    </row>
    <row r="80" spans="1:17" hidden="1" x14ac:dyDescent="0.25">
      <c r="A80" s="62">
        <v>2121</v>
      </c>
      <c r="B80" s="111" t="s">
        <v>88</v>
      </c>
      <c r="C80" s="112">
        <f t="shared" si="24"/>
        <v>0</v>
      </c>
      <c r="D80" s="238"/>
      <c r="E80" s="239"/>
      <c r="F80" s="120">
        <f t="shared" ref="F80:F81" si="64">D80+E80</f>
        <v>0</v>
      </c>
      <c r="G80" s="240"/>
      <c r="H80" s="239"/>
      <c r="I80" s="241">
        <f t="shared" ref="I80:I81" si="65">G80+H80</f>
        <v>0</v>
      </c>
      <c r="J80" s="238"/>
      <c r="K80" s="239"/>
      <c r="L80" s="120">
        <f t="shared" ref="L80:L81" si="66">J80+K80</f>
        <v>0</v>
      </c>
      <c r="M80" s="240"/>
      <c r="N80" s="239"/>
      <c r="O80" s="241">
        <f t="shared" ref="O80:O81" si="67">M80+N80</f>
        <v>0</v>
      </c>
      <c r="P80" s="242"/>
      <c r="Q80" s="2"/>
    </row>
    <row r="81" spans="1:17" ht="24" hidden="1" x14ac:dyDescent="0.25">
      <c r="A81" s="62">
        <v>2122</v>
      </c>
      <c r="B81" s="111" t="s">
        <v>89</v>
      </c>
      <c r="C81" s="112">
        <f t="shared" si="24"/>
        <v>0</v>
      </c>
      <c r="D81" s="238"/>
      <c r="E81" s="239"/>
      <c r="F81" s="120">
        <f t="shared" si="64"/>
        <v>0</v>
      </c>
      <c r="G81" s="240"/>
      <c r="H81" s="239"/>
      <c r="I81" s="241">
        <f t="shared" si="65"/>
        <v>0</v>
      </c>
      <c r="J81" s="238"/>
      <c r="K81" s="239"/>
      <c r="L81" s="120">
        <f t="shared" si="66"/>
        <v>0</v>
      </c>
      <c r="M81" s="240"/>
      <c r="N81" s="239"/>
      <c r="O81" s="241">
        <f t="shared" si="67"/>
        <v>0</v>
      </c>
      <c r="P81" s="242"/>
      <c r="Q81" s="2"/>
    </row>
    <row r="82" spans="1:17" x14ac:dyDescent="0.25">
      <c r="A82" s="83">
        <v>2200</v>
      </c>
      <c r="B82" s="226" t="s">
        <v>91</v>
      </c>
      <c r="C82" s="84">
        <f t="shared" si="24"/>
        <v>19440</v>
      </c>
      <c r="D82" s="95">
        <f t="shared" ref="D82:E82" si="68">SUM(D83,D88,D94,D102,D111,D115,D121,D127)</f>
        <v>18285</v>
      </c>
      <c r="E82" s="228">
        <f t="shared" si="68"/>
        <v>0</v>
      </c>
      <c r="F82" s="366">
        <f>SUM(F83,F88,F94,F102,F111,F115,F121,F127)</f>
        <v>18285</v>
      </c>
      <c r="G82" s="227">
        <f t="shared" ref="G82:O82" si="69">SUM(G83,G88,G94,G102,G111,G115,G121,G127)</f>
        <v>0</v>
      </c>
      <c r="H82" s="228">
        <f t="shared" si="69"/>
        <v>0</v>
      </c>
      <c r="I82" s="366">
        <f t="shared" si="69"/>
        <v>0</v>
      </c>
      <c r="J82" s="95">
        <f t="shared" si="69"/>
        <v>1155</v>
      </c>
      <c r="K82" s="96">
        <f t="shared" si="69"/>
        <v>0</v>
      </c>
      <c r="L82" s="97">
        <f t="shared" si="69"/>
        <v>1155</v>
      </c>
      <c r="M82" s="227">
        <f t="shared" si="69"/>
        <v>0</v>
      </c>
      <c r="N82" s="96">
        <f t="shared" si="69"/>
        <v>0</v>
      </c>
      <c r="O82" s="228">
        <f t="shared" si="69"/>
        <v>0</v>
      </c>
      <c r="P82" s="254"/>
      <c r="Q82" s="2"/>
    </row>
    <row r="83" spans="1:17" ht="24" x14ac:dyDescent="0.25">
      <c r="A83" s="230">
        <v>2210</v>
      </c>
      <c r="B83" s="164" t="s">
        <v>92</v>
      </c>
      <c r="C83" s="176">
        <f t="shared" si="24"/>
        <v>1415</v>
      </c>
      <c r="D83" s="231">
        <f t="shared" ref="D83:E83" si="70">SUM(D84:D87)</f>
        <v>1395</v>
      </c>
      <c r="E83" s="235">
        <f t="shared" si="70"/>
        <v>0</v>
      </c>
      <c r="F83" s="378">
        <f>SUM(F84:F87)</f>
        <v>1395</v>
      </c>
      <c r="G83" s="234">
        <f t="shared" ref="G83:O83" si="71">SUM(G84:G87)</f>
        <v>0</v>
      </c>
      <c r="H83" s="235">
        <f t="shared" si="71"/>
        <v>0</v>
      </c>
      <c r="I83" s="378">
        <f t="shared" si="71"/>
        <v>0</v>
      </c>
      <c r="J83" s="231">
        <f t="shared" si="71"/>
        <v>20</v>
      </c>
      <c r="K83" s="232">
        <f t="shared" si="71"/>
        <v>0</v>
      </c>
      <c r="L83" s="233">
        <f t="shared" si="71"/>
        <v>20</v>
      </c>
      <c r="M83" s="234">
        <f t="shared" si="71"/>
        <v>0</v>
      </c>
      <c r="N83" s="232">
        <f t="shared" si="71"/>
        <v>0</v>
      </c>
      <c r="O83" s="235">
        <f t="shared" si="71"/>
        <v>0</v>
      </c>
      <c r="P83" s="236"/>
      <c r="Q83" s="2"/>
    </row>
    <row r="84" spans="1:17" ht="24" hidden="1" x14ac:dyDescent="0.25">
      <c r="A84" s="53">
        <v>2211</v>
      </c>
      <c r="B84" s="99" t="s">
        <v>93</v>
      </c>
      <c r="C84" s="100">
        <f t="shared" si="24"/>
        <v>0</v>
      </c>
      <c r="D84" s="152"/>
      <c r="E84" s="150"/>
      <c r="F84" s="108">
        <f t="shared" ref="F84:F87" si="72">D84+E84</f>
        <v>0</v>
      </c>
      <c r="G84" s="149"/>
      <c r="H84" s="150"/>
      <c r="I84" s="151">
        <f t="shared" ref="I84:I87" si="73">G84+H84</f>
        <v>0</v>
      </c>
      <c r="J84" s="152"/>
      <c r="K84" s="150"/>
      <c r="L84" s="108">
        <f t="shared" ref="L84:L87" si="74">J84+K84</f>
        <v>0</v>
      </c>
      <c r="M84" s="149"/>
      <c r="N84" s="150"/>
      <c r="O84" s="151">
        <f t="shared" ref="O84:O87" si="75">M84+N84</f>
        <v>0</v>
      </c>
      <c r="P84" s="237"/>
      <c r="Q84" s="2"/>
    </row>
    <row r="85" spans="1:17" ht="36" x14ac:dyDescent="0.25">
      <c r="A85" s="62">
        <v>2212</v>
      </c>
      <c r="B85" s="111" t="s">
        <v>94</v>
      </c>
      <c r="C85" s="112">
        <f t="shared" si="24"/>
        <v>986</v>
      </c>
      <c r="D85" s="238">
        <v>986</v>
      </c>
      <c r="E85" s="367"/>
      <c r="F85" s="368">
        <f t="shared" si="72"/>
        <v>986</v>
      </c>
      <c r="G85" s="240"/>
      <c r="H85" s="367"/>
      <c r="I85" s="368">
        <f t="shared" si="73"/>
        <v>0</v>
      </c>
      <c r="J85" s="238"/>
      <c r="K85" s="239"/>
      <c r="L85" s="120">
        <f t="shared" si="74"/>
        <v>0</v>
      </c>
      <c r="M85" s="240"/>
      <c r="N85" s="239"/>
      <c r="O85" s="241">
        <f t="shared" si="75"/>
        <v>0</v>
      </c>
      <c r="P85" s="242"/>
      <c r="Q85" s="2"/>
    </row>
    <row r="86" spans="1:17" ht="24" x14ac:dyDescent="0.25">
      <c r="A86" s="62">
        <v>2214</v>
      </c>
      <c r="B86" s="111" t="s">
        <v>95</v>
      </c>
      <c r="C86" s="112">
        <f t="shared" si="24"/>
        <v>379</v>
      </c>
      <c r="D86" s="238">
        <v>359</v>
      </c>
      <c r="E86" s="367"/>
      <c r="F86" s="368">
        <f t="shared" si="72"/>
        <v>359</v>
      </c>
      <c r="G86" s="240"/>
      <c r="H86" s="367"/>
      <c r="I86" s="368">
        <f t="shared" si="73"/>
        <v>0</v>
      </c>
      <c r="J86" s="238">
        <v>20</v>
      </c>
      <c r="K86" s="239"/>
      <c r="L86" s="120">
        <f t="shared" si="74"/>
        <v>20</v>
      </c>
      <c r="M86" s="240"/>
      <c r="N86" s="239"/>
      <c r="O86" s="241">
        <f t="shared" si="75"/>
        <v>0</v>
      </c>
      <c r="P86" s="242"/>
      <c r="Q86" s="2"/>
    </row>
    <row r="87" spans="1:17" x14ac:dyDescent="0.25">
      <c r="A87" s="62">
        <v>2219</v>
      </c>
      <c r="B87" s="111" t="s">
        <v>96</v>
      </c>
      <c r="C87" s="112">
        <f t="shared" si="24"/>
        <v>50</v>
      </c>
      <c r="D87" s="238">
        <v>50</v>
      </c>
      <c r="E87" s="367"/>
      <c r="F87" s="368">
        <f t="shared" si="72"/>
        <v>50</v>
      </c>
      <c r="G87" s="240"/>
      <c r="H87" s="367"/>
      <c r="I87" s="368">
        <f t="shared" si="73"/>
        <v>0</v>
      </c>
      <c r="J87" s="238"/>
      <c r="K87" s="239"/>
      <c r="L87" s="120">
        <f t="shared" si="74"/>
        <v>0</v>
      </c>
      <c r="M87" s="240"/>
      <c r="N87" s="239"/>
      <c r="O87" s="241">
        <f t="shared" si="75"/>
        <v>0</v>
      </c>
      <c r="P87" s="242"/>
      <c r="Q87" s="2"/>
    </row>
    <row r="88" spans="1:17" ht="24" x14ac:dyDescent="0.25">
      <c r="A88" s="243">
        <v>2220</v>
      </c>
      <c r="B88" s="111" t="s">
        <v>97</v>
      </c>
      <c r="C88" s="112">
        <f t="shared" si="24"/>
        <v>11578</v>
      </c>
      <c r="D88" s="244">
        <f t="shared" ref="D88:E88" si="76">SUM(D89:D93)</f>
        <v>10716</v>
      </c>
      <c r="E88" s="241">
        <f t="shared" si="76"/>
        <v>0</v>
      </c>
      <c r="F88" s="368">
        <f>SUM(F89:F93)</f>
        <v>10716</v>
      </c>
      <c r="G88" s="246">
        <f t="shared" ref="G88:O88" si="77">SUM(G89:G93)</f>
        <v>0</v>
      </c>
      <c r="H88" s="241">
        <f t="shared" si="77"/>
        <v>0</v>
      </c>
      <c r="I88" s="368">
        <f t="shared" si="77"/>
        <v>0</v>
      </c>
      <c r="J88" s="244">
        <f t="shared" si="77"/>
        <v>862</v>
      </c>
      <c r="K88" s="245">
        <f t="shared" si="77"/>
        <v>0</v>
      </c>
      <c r="L88" s="120">
        <f t="shared" si="77"/>
        <v>862</v>
      </c>
      <c r="M88" s="246">
        <f t="shared" si="77"/>
        <v>0</v>
      </c>
      <c r="N88" s="245">
        <f t="shared" si="77"/>
        <v>0</v>
      </c>
      <c r="O88" s="241">
        <f t="shared" si="77"/>
        <v>0</v>
      </c>
      <c r="P88" s="242"/>
      <c r="Q88" s="2"/>
    </row>
    <row r="89" spans="1:17" ht="24" x14ac:dyDescent="0.25">
      <c r="A89" s="62">
        <v>2221</v>
      </c>
      <c r="B89" s="111" t="s">
        <v>98</v>
      </c>
      <c r="C89" s="112">
        <f t="shared" si="24"/>
        <v>7055</v>
      </c>
      <c r="D89" s="238">
        <v>6418</v>
      </c>
      <c r="E89" s="367"/>
      <c r="F89" s="368">
        <f t="shared" ref="F89:F93" si="78">D89+E89</f>
        <v>6418</v>
      </c>
      <c r="G89" s="240"/>
      <c r="H89" s="367"/>
      <c r="I89" s="368">
        <f t="shared" ref="I89:I93" si="79">G89+H89</f>
        <v>0</v>
      </c>
      <c r="J89" s="238">
        <v>637</v>
      </c>
      <c r="K89" s="239"/>
      <c r="L89" s="120">
        <f t="shared" ref="L89:L93" si="80">J89+K89</f>
        <v>637</v>
      </c>
      <c r="M89" s="240"/>
      <c r="N89" s="239"/>
      <c r="O89" s="241">
        <f t="shared" ref="O89:O93" si="81">M89+N89</f>
        <v>0</v>
      </c>
      <c r="P89" s="350"/>
      <c r="Q89" s="2"/>
    </row>
    <row r="90" spans="1:17" x14ac:dyDescent="0.25">
      <c r="A90" s="62">
        <v>2222</v>
      </c>
      <c r="B90" s="111" t="s">
        <v>99</v>
      </c>
      <c r="C90" s="112">
        <f t="shared" si="24"/>
        <v>100</v>
      </c>
      <c r="D90" s="238">
        <v>100</v>
      </c>
      <c r="E90" s="367"/>
      <c r="F90" s="368">
        <f t="shared" si="78"/>
        <v>100</v>
      </c>
      <c r="G90" s="240"/>
      <c r="H90" s="367"/>
      <c r="I90" s="368">
        <f t="shared" si="79"/>
        <v>0</v>
      </c>
      <c r="J90" s="238"/>
      <c r="K90" s="239"/>
      <c r="L90" s="120">
        <f t="shared" si="80"/>
        <v>0</v>
      </c>
      <c r="M90" s="240"/>
      <c r="N90" s="239"/>
      <c r="O90" s="241">
        <f t="shared" si="81"/>
        <v>0</v>
      </c>
      <c r="P90" s="242"/>
      <c r="Q90" s="2"/>
    </row>
    <row r="91" spans="1:17" x14ac:dyDescent="0.25">
      <c r="A91" s="62">
        <v>2223</v>
      </c>
      <c r="B91" s="111" t="s">
        <v>100</v>
      </c>
      <c r="C91" s="112">
        <f t="shared" si="24"/>
        <v>3918</v>
      </c>
      <c r="D91" s="238">
        <v>3784</v>
      </c>
      <c r="E91" s="367"/>
      <c r="F91" s="368">
        <f t="shared" si="78"/>
        <v>3784</v>
      </c>
      <c r="G91" s="240"/>
      <c r="H91" s="367"/>
      <c r="I91" s="368">
        <f t="shared" si="79"/>
        <v>0</v>
      </c>
      <c r="J91" s="238">
        <v>134</v>
      </c>
      <c r="K91" s="239"/>
      <c r="L91" s="120">
        <f t="shared" si="80"/>
        <v>134</v>
      </c>
      <c r="M91" s="240"/>
      <c r="N91" s="239"/>
      <c r="O91" s="241">
        <f t="shared" si="81"/>
        <v>0</v>
      </c>
      <c r="P91" s="242"/>
      <c r="Q91" s="2"/>
    </row>
    <row r="92" spans="1:17" ht="48" x14ac:dyDescent="0.25">
      <c r="A92" s="62">
        <v>2224</v>
      </c>
      <c r="B92" s="111" t="s">
        <v>101</v>
      </c>
      <c r="C92" s="112">
        <f t="shared" si="24"/>
        <v>505</v>
      </c>
      <c r="D92" s="238">
        <v>414</v>
      </c>
      <c r="E92" s="367"/>
      <c r="F92" s="368">
        <f t="shared" si="78"/>
        <v>414</v>
      </c>
      <c r="G92" s="240"/>
      <c r="H92" s="367"/>
      <c r="I92" s="368">
        <f t="shared" si="79"/>
        <v>0</v>
      </c>
      <c r="J92" s="238">
        <v>91</v>
      </c>
      <c r="K92" s="239"/>
      <c r="L92" s="120">
        <f t="shared" si="80"/>
        <v>91</v>
      </c>
      <c r="M92" s="240"/>
      <c r="N92" s="239"/>
      <c r="O92" s="241">
        <f t="shared" si="81"/>
        <v>0</v>
      </c>
      <c r="P92" s="350"/>
      <c r="Q92" s="2"/>
    </row>
    <row r="93" spans="1:17" ht="24" hidden="1" x14ac:dyDescent="0.25">
      <c r="A93" s="62">
        <v>2229</v>
      </c>
      <c r="B93" s="111" t="s">
        <v>102</v>
      </c>
      <c r="C93" s="112">
        <f t="shared" si="24"/>
        <v>0</v>
      </c>
      <c r="D93" s="238"/>
      <c r="E93" s="239"/>
      <c r="F93" s="120">
        <f t="shared" si="78"/>
        <v>0</v>
      </c>
      <c r="G93" s="240"/>
      <c r="H93" s="239"/>
      <c r="I93" s="241">
        <f t="shared" si="79"/>
        <v>0</v>
      </c>
      <c r="J93" s="238"/>
      <c r="K93" s="239"/>
      <c r="L93" s="120">
        <f t="shared" si="80"/>
        <v>0</v>
      </c>
      <c r="M93" s="240"/>
      <c r="N93" s="239"/>
      <c r="O93" s="241">
        <f t="shared" si="81"/>
        <v>0</v>
      </c>
      <c r="P93" s="242"/>
      <c r="Q93" s="2"/>
    </row>
    <row r="94" spans="1:17" ht="36" x14ac:dyDescent="0.25">
      <c r="A94" s="243">
        <v>2230</v>
      </c>
      <c r="B94" s="111" t="s">
        <v>103</v>
      </c>
      <c r="C94" s="112">
        <f t="shared" si="24"/>
        <v>1633</v>
      </c>
      <c r="D94" s="244">
        <f t="shared" ref="D94:E94" si="82">SUM(D95:D101)</f>
        <v>1425</v>
      </c>
      <c r="E94" s="241">
        <f t="shared" si="82"/>
        <v>0</v>
      </c>
      <c r="F94" s="368">
        <f>SUM(F95:F101)</f>
        <v>1425</v>
      </c>
      <c r="G94" s="246">
        <f t="shared" ref="G94:N94" si="83">SUM(G95:G101)</f>
        <v>0</v>
      </c>
      <c r="H94" s="241">
        <f t="shared" si="83"/>
        <v>0</v>
      </c>
      <c r="I94" s="368">
        <f t="shared" si="83"/>
        <v>0</v>
      </c>
      <c r="J94" s="244">
        <f t="shared" si="83"/>
        <v>208</v>
      </c>
      <c r="K94" s="245">
        <f t="shared" si="83"/>
        <v>0</v>
      </c>
      <c r="L94" s="120">
        <f t="shared" si="83"/>
        <v>208</v>
      </c>
      <c r="M94" s="246">
        <f t="shared" si="83"/>
        <v>0</v>
      </c>
      <c r="N94" s="245">
        <f t="shared" si="83"/>
        <v>0</v>
      </c>
      <c r="O94" s="241">
        <f>SUM(O95:O101)</f>
        <v>0</v>
      </c>
      <c r="P94" s="242"/>
      <c r="Q94" s="2"/>
    </row>
    <row r="95" spans="1:17" ht="24" x14ac:dyDescent="0.25">
      <c r="A95" s="62">
        <v>2231</v>
      </c>
      <c r="B95" s="111" t="s">
        <v>104</v>
      </c>
      <c r="C95" s="112">
        <f t="shared" si="24"/>
        <v>250</v>
      </c>
      <c r="D95" s="238">
        <v>250</v>
      </c>
      <c r="E95" s="367"/>
      <c r="F95" s="368">
        <f t="shared" ref="F95:F101" si="84">D95+E95</f>
        <v>250</v>
      </c>
      <c r="G95" s="240"/>
      <c r="H95" s="367"/>
      <c r="I95" s="368">
        <f t="shared" ref="I95:I101" si="85">G95+H95</f>
        <v>0</v>
      </c>
      <c r="J95" s="238"/>
      <c r="K95" s="239"/>
      <c r="L95" s="120">
        <f t="shared" ref="L95:L101" si="86">J95+K95</f>
        <v>0</v>
      </c>
      <c r="M95" s="240"/>
      <c r="N95" s="239"/>
      <c r="O95" s="241">
        <f t="shared" ref="O95:O101" si="87">M95+N95</f>
        <v>0</v>
      </c>
      <c r="P95" s="242"/>
      <c r="Q95" s="2"/>
    </row>
    <row r="96" spans="1:17" ht="36" hidden="1" x14ac:dyDescent="0.25">
      <c r="A96" s="62">
        <v>2232</v>
      </c>
      <c r="B96" s="111" t="s">
        <v>105</v>
      </c>
      <c r="C96" s="112">
        <f t="shared" si="24"/>
        <v>0</v>
      </c>
      <c r="D96" s="238"/>
      <c r="E96" s="239"/>
      <c r="F96" s="120">
        <f t="shared" si="84"/>
        <v>0</v>
      </c>
      <c r="G96" s="240"/>
      <c r="H96" s="239"/>
      <c r="I96" s="241">
        <f t="shared" si="85"/>
        <v>0</v>
      </c>
      <c r="J96" s="238">
        <v>0</v>
      </c>
      <c r="K96" s="239"/>
      <c r="L96" s="120">
        <f t="shared" si="86"/>
        <v>0</v>
      </c>
      <c r="M96" s="240"/>
      <c r="N96" s="239"/>
      <c r="O96" s="241">
        <f t="shared" si="87"/>
        <v>0</v>
      </c>
      <c r="P96" s="350"/>
      <c r="Q96" s="2"/>
    </row>
    <row r="97" spans="1:17" ht="24" hidden="1" x14ac:dyDescent="0.25">
      <c r="A97" s="53">
        <v>2233</v>
      </c>
      <c r="B97" s="99" t="s">
        <v>106</v>
      </c>
      <c r="C97" s="100">
        <f t="shared" si="24"/>
        <v>0</v>
      </c>
      <c r="D97" s="152"/>
      <c r="E97" s="150"/>
      <c r="F97" s="108">
        <f t="shared" si="84"/>
        <v>0</v>
      </c>
      <c r="G97" s="149"/>
      <c r="H97" s="150"/>
      <c r="I97" s="151">
        <f t="shared" si="85"/>
        <v>0</v>
      </c>
      <c r="J97" s="152"/>
      <c r="K97" s="150"/>
      <c r="L97" s="108">
        <f t="shared" si="86"/>
        <v>0</v>
      </c>
      <c r="M97" s="149"/>
      <c r="N97" s="150"/>
      <c r="O97" s="151">
        <f t="shared" si="87"/>
        <v>0</v>
      </c>
      <c r="P97" s="237"/>
      <c r="Q97" s="2"/>
    </row>
    <row r="98" spans="1:17" ht="36" hidden="1" x14ac:dyDescent="0.25">
      <c r="A98" s="62">
        <v>2234</v>
      </c>
      <c r="B98" s="111" t="s">
        <v>107</v>
      </c>
      <c r="C98" s="112">
        <f t="shared" si="24"/>
        <v>0</v>
      </c>
      <c r="D98" s="238"/>
      <c r="E98" s="239"/>
      <c r="F98" s="120">
        <f t="shared" si="84"/>
        <v>0</v>
      </c>
      <c r="G98" s="240"/>
      <c r="H98" s="239"/>
      <c r="I98" s="241">
        <f t="shared" si="85"/>
        <v>0</v>
      </c>
      <c r="J98" s="238"/>
      <c r="K98" s="239"/>
      <c r="L98" s="120">
        <f t="shared" si="86"/>
        <v>0</v>
      </c>
      <c r="M98" s="240"/>
      <c r="N98" s="239"/>
      <c r="O98" s="241">
        <f t="shared" si="87"/>
        <v>0</v>
      </c>
      <c r="P98" s="242"/>
      <c r="Q98" s="2"/>
    </row>
    <row r="99" spans="1:17" ht="24" hidden="1" x14ac:dyDescent="0.25">
      <c r="A99" s="62">
        <v>2235</v>
      </c>
      <c r="B99" s="111" t="s">
        <v>108</v>
      </c>
      <c r="C99" s="112">
        <f t="shared" si="24"/>
        <v>0</v>
      </c>
      <c r="D99" s="238"/>
      <c r="E99" s="239"/>
      <c r="F99" s="120">
        <f t="shared" si="84"/>
        <v>0</v>
      </c>
      <c r="G99" s="240"/>
      <c r="H99" s="239"/>
      <c r="I99" s="241">
        <f t="shared" si="85"/>
        <v>0</v>
      </c>
      <c r="J99" s="238"/>
      <c r="K99" s="239"/>
      <c r="L99" s="120">
        <f t="shared" si="86"/>
        <v>0</v>
      </c>
      <c r="M99" s="240"/>
      <c r="N99" s="239"/>
      <c r="O99" s="241">
        <f t="shared" si="87"/>
        <v>0</v>
      </c>
      <c r="P99" s="242"/>
      <c r="Q99" s="2"/>
    </row>
    <row r="100" spans="1:17" hidden="1" x14ac:dyDescent="0.25">
      <c r="A100" s="62">
        <v>2236</v>
      </c>
      <c r="B100" s="111" t="s">
        <v>109</v>
      </c>
      <c r="C100" s="112">
        <f t="shared" si="24"/>
        <v>0</v>
      </c>
      <c r="D100" s="238"/>
      <c r="E100" s="239"/>
      <c r="F100" s="120">
        <f t="shared" si="84"/>
        <v>0</v>
      </c>
      <c r="G100" s="240"/>
      <c r="H100" s="239"/>
      <c r="I100" s="241">
        <f t="shared" si="85"/>
        <v>0</v>
      </c>
      <c r="J100" s="238"/>
      <c r="K100" s="239"/>
      <c r="L100" s="120">
        <f t="shared" si="86"/>
        <v>0</v>
      </c>
      <c r="M100" s="240"/>
      <c r="N100" s="239"/>
      <c r="O100" s="241">
        <f t="shared" si="87"/>
        <v>0</v>
      </c>
      <c r="P100" s="242"/>
      <c r="Q100" s="2"/>
    </row>
    <row r="101" spans="1:17" ht="24" x14ac:dyDescent="0.25">
      <c r="A101" s="62">
        <v>2239</v>
      </c>
      <c r="B101" s="111" t="s">
        <v>110</v>
      </c>
      <c r="C101" s="112">
        <f t="shared" si="24"/>
        <v>1383</v>
      </c>
      <c r="D101" s="238">
        <v>1175</v>
      </c>
      <c r="E101" s="367"/>
      <c r="F101" s="368">
        <f t="shared" si="84"/>
        <v>1175</v>
      </c>
      <c r="G101" s="240"/>
      <c r="H101" s="367"/>
      <c r="I101" s="368">
        <f t="shared" si="85"/>
        <v>0</v>
      </c>
      <c r="J101" s="238">
        <v>208</v>
      </c>
      <c r="K101" s="239"/>
      <c r="L101" s="120">
        <f t="shared" si="86"/>
        <v>208</v>
      </c>
      <c r="M101" s="240"/>
      <c r="N101" s="239"/>
      <c r="O101" s="241">
        <f t="shared" si="87"/>
        <v>0</v>
      </c>
      <c r="P101" s="350"/>
      <c r="Q101" s="2"/>
    </row>
    <row r="102" spans="1:17" ht="36" x14ac:dyDescent="0.25">
      <c r="A102" s="243">
        <v>2240</v>
      </c>
      <c r="B102" s="111" t="s">
        <v>111</v>
      </c>
      <c r="C102" s="112">
        <f t="shared" si="24"/>
        <v>3237</v>
      </c>
      <c r="D102" s="244">
        <f t="shared" ref="D102:E102" si="88">SUM(D103:D110)</f>
        <v>3172</v>
      </c>
      <c r="E102" s="241">
        <f t="shared" si="88"/>
        <v>0</v>
      </c>
      <c r="F102" s="368">
        <f>SUM(F103:F110)</f>
        <v>3172</v>
      </c>
      <c r="G102" s="246">
        <f t="shared" ref="G102:N102" si="89">SUM(G103:G110)</f>
        <v>0</v>
      </c>
      <c r="H102" s="241">
        <f t="shared" si="89"/>
        <v>0</v>
      </c>
      <c r="I102" s="368">
        <f t="shared" si="89"/>
        <v>0</v>
      </c>
      <c r="J102" s="244">
        <f t="shared" si="89"/>
        <v>65</v>
      </c>
      <c r="K102" s="245">
        <f t="shared" si="89"/>
        <v>0</v>
      </c>
      <c r="L102" s="120">
        <f t="shared" si="89"/>
        <v>65</v>
      </c>
      <c r="M102" s="246">
        <f t="shared" si="89"/>
        <v>0</v>
      </c>
      <c r="N102" s="245">
        <f t="shared" si="89"/>
        <v>0</v>
      </c>
      <c r="O102" s="241">
        <f>SUM(O103:O110)</f>
        <v>0</v>
      </c>
      <c r="P102" s="242"/>
      <c r="Q102" s="2"/>
    </row>
    <row r="103" spans="1:17" hidden="1" x14ac:dyDescent="0.25">
      <c r="A103" s="62">
        <v>2241</v>
      </c>
      <c r="B103" s="111" t="s">
        <v>112</v>
      </c>
      <c r="C103" s="112">
        <f t="shared" si="24"/>
        <v>0</v>
      </c>
      <c r="D103" s="238"/>
      <c r="E103" s="239"/>
      <c r="F103" s="120">
        <f t="shared" ref="F103:F110" si="90">D103+E103</f>
        <v>0</v>
      </c>
      <c r="G103" s="240"/>
      <c r="H103" s="239"/>
      <c r="I103" s="241">
        <f t="shared" ref="I103:I110" si="91">G103+H103</f>
        <v>0</v>
      </c>
      <c r="J103" s="238"/>
      <c r="K103" s="239"/>
      <c r="L103" s="120">
        <f t="shared" ref="L103:L110" si="92">J103+K103</f>
        <v>0</v>
      </c>
      <c r="M103" s="240"/>
      <c r="N103" s="239"/>
      <c r="O103" s="241">
        <f t="shared" ref="O103:O110" si="93">M103+N103</f>
        <v>0</v>
      </c>
      <c r="P103" s="242"/>
      <c r="Q103" s="2"/>
    </row>
    <row r="104" spans="1:17" ht="24" hidden="1" x14ac:dyDescent="0.25">
      <c r="A104" s="62">
        <v>2242</v>
      </c>
      <c r="B104" s="111" t="s">
        <v>113</v>
      </c>
      <c r="C104" s="112">
        <f t="shared" si="24"/>
        <v>0</v>
      </c>
      <c r="D104" s="238"/>
      <c r="E104" s="239"/>
      <c r="F104" s="120">
        <f t="shared" si="90"/>
        <v>0</v>
      </c>
      <c r="G104" s="240"/>
      <c r="H104" s="239"/>
      <c r="I104" s="241">
        <f t="shared" si="91"/>
        <v>0</v>
      </c>
      <c r="J104" s="238"/>
      <c r="K104" s="239"/>
      <c r="L104" s="120">
        <f t="shared" si="92"/>
        <v>0</v>
      </c>
      <c r="M104" s="240"/>
      <c r="N104" s="239"/>
      <c r="O104" s="241">
        <f t="shared" si="93"/>
        <v>0</v>
      </c>
      <c r="P104" s="242"/>
      <c r="Q104" s="2"/>
    </row>
    <row r="105" spans="1:17" ht="24" x14ac:dyDescent="0.25">
      <c r="A105" s="62">
        <v>2243</v>
      </c>
      <c r="B105" s="111" t="s">
        <v>114</v>
      </c>
      <c r="C105" s="112">
        <f t="shared" si="24"/>
        <v>255</v>
      </c>
      <c r="D105" s="238">
        <v>255</v>
      </c>
      <c r="E105" s="367"/>
      <c r="F105" s="368">
        <f t="shared" si="90"/>
        <v>255</v>
      </c>
      <c r="G105" s="240"/>
      <c r="H105" s="367"/>
      <c r="I105" s="368">
        <f t="shared" si="91"/>
        <v>0</v>
      </c>
      <c r="J105" s="238"/>
      <c r="K105" s="239"/>
      <c r="L105" s="120">
        <f t="shared" si="92"/>
        <v>0</v>
      </c>
      <c r="M105" s="240"/>
      <c r="N105" s="239"/>
      <c r="O105" s="241">
        <f t="shared" si="93"/>
        <v>0</v>
      </c>
      <c r="P105" s="242"/>
      <c r="Q105" s="2"/>
    </row>
    <row r="106" spans="1:17" x14ac:dyDescent="0.25">
      <c r="A106" s="62">
        <v>2244</v>
      </c>
      <c r="B106" s="111" t="s">
        <v>115</v>
      </c>
      <c r="C106" s="112">
        <f t="shared" si="24"/>
        <v>2732</v>
      </c>
      <c r="D106" s="238">
        <v>2667</v>
      </c>
      <c r="E106" s="367"/>
      <c r="F106" s="368">
        <f t="shared" si="90"/>
        <v>2667</v>
      </c>
      <c r="G106" s="240"/>
      <c r="H106" s="367"/>
      <c r="I106" s="368">
        <f t="shared" si="91"/>
        <v>0</v>
      </c>
      <c r="J106" s="238">
        <v>65</v>
      </c>
      <c r="K106" s="239"/>
      <c r="L106" s="120">
        <f t="shared" si="92"/>
        <v>65</v>
      </c>
      <c r="M106" s="240"/>
      <c r="N106" s="239"/>
      <c r="O106" s="241">
        <f t="shared" si="93"/>
        <v>0</v>
      </c>
      <c r="P106" s="242"/>
      <c r="Q106" s="2"/>
    </row>
    <row r="107" spans="1:17" ht="24" hidden="1" x14ac:dyDescent="0.25">
      <c r="A107" s="62">
        <v>2246</v>
      </c>
      <c r="B107" s="111" t="s">
        <v>116</v>
      </c>
      <c r="C107" s="112">
        <f t="shared" si="24"/>
        <v>0</v>
      </c>
      <c r="D107" s="238"/>
      <c r="E107" s="239"/>
      <c r="F107" s="120">
        <f t="shared" si="90"/>
        <v>0</v>
      </c>
      <c r="G107" s="240"/>
      <c r="H107" s="239"/>
      <c r="I107" s="241">
        <f t="shared" si="91"/>
        <v>0</v>
      </c>
      <c r="J107" s="238"/>
      <c r="K107" s="239"/>
      <c r="L107" s="120">
        <f t="shared" si="92"/>
        <v>0</v>
      </c>
      <c r="M107" s="240"/>
      <c r="N107" s="239"/>
      <c r="O107" s="241">
        <f t="shared" si="93"/>
        <v>0</v>
      </c>
      <c r="P107" s="242"/>
      <c r="Q107" s="2"/>
    </row>
    <row r="108" spans="1:17" hidden="1" x14ac:dyDescent="0.25">
      <c r="A108" s="62">
        <v>2247</v>
      </c>
      <c r="B108" s="111" t="s">
        <v>117</v>
      </c>
      <c r="C108" s="112">
        <f t="shared" si="24"/>
        <v>0</v>
      </c>
      <c r="D108" s="238"/>
      <c r="E108" s="239"/>
      <c r="F108" s="120">
        <f t="shared" si="90"/>
        <v>0</v>
      </c>
      <c r="G108" s="240"/>
      <c r="H108" s="239"/>
      <c r="I108" s="241">
        <f t="shared" si="91"/>
        <v>0</v>
      </c>
      <c r="J108" s="238"/>
      <c r="K108" s="239"/>
      <c r="L108" s="120">
        <f t="shared" si="92"/>
        <v>0</v>
      </c>
      <c r="M108" s="240"/>
      <c r="N108" s="239"/>
      <c r="O108" s="241">
        <f t="shared" si="93"/>
        <v>0</v>
      </c>
      <c r="P108" s="242"/>
      <c r="Q108" s="2"/>
    </row>
    <row r="109" spans="1:17" ht="24" hidden="1" x14ac:dyDescent="0.25">
      <c r="A109" s="62">
        <v>2248</v>
      </c>
      <c r="B109" s="111" t="s">
        <v>118</v>
      </c>
      <c r="C109" s="112">
        <f t="shared" si="24"/>
        <v>0</v>
      </c>
      <c r="D109" s="238"/>
      <c r="E109" s="239"/>
      <c r="F109" s="120">
        <f t="shared" si="90"/>
        <v>0</v>
      </c>
      <c r="G109" s="240"/>
      <c r="H109" s="239"/>
      <c r="I109" s="241">
        <f t="shared" si="91"/>
        <v>0</v>
      </c>
      <c r="J109" s="238"/>
      <c r="K109" s="239"/>
      <c r="L109" s="120">
        <f t="shared" si="92"/>
        <v>0</v>
      </c>
      <c r="M109" s="240"/>
      <c r="N109" s="239"/>
      <c r="O109" s="241">
        <f t="shared" si="93"/>
        <v>0</v>
      </c>
      <c r="P109" s="242"/>
      <c r="Q109" s="2"/>
    </row>
    <row r="110" spans="1:17" ht="24" x14ac:dyDescent="0.25">
      <c r="A110" s="62">
        <v>2249</v>
      </c>
      <c r="B110" s="111" t="s">
        <v>119</v>
      </c>
      <c r="C110" s="112">
        <f t="shared" si="24"/>
        <v>250</v>
      </c>
      <c r="D110" s="238">
        <v>250</v>
      </c>
      <c r="E110" s="367"/>
      <c r="F110" s="368">
        <f t="shared" si="90"/>
        <v>250</v>
      </c>
      <c r="G110" s="240"/>
      <c r="H110" s="367"/>
      <c r="I110" s="368">
        <f t="shared" si="91"/>
        <v>0</v>
      </c>
      <c r="J110" s="238"/>
      <c r="K110" s="239"/>
      <c r="L110" s="120">
        <f t="shared" si="92"/>
        <v>0</v>
      </c>
      <c r="M110" s="240"/>
      <c r="N110" s="239"/>
      <c r="O110" s="241">
        <f t="shared" si="93"/>
        <v>0</v>
      </c>
      <c r="P110" s="242"/>
      <c r="Q110" s="2"/>
    </row>
    <row r="111" spans="1:17" hidden="1" x14ac:dyDescent="0.25">
      <c r="A111" s="243">
        <v>2250</v>
      </c>
      <c r="B111" s="111" t="s">
        <v>120</v>
      </c>
      <c r="C111" s="112">
        <f t="shared" si="24"/>
        <v>0</v>
      </c>
      <c r="D111" s="244">
        <f t="shared" ref="D111:E111" si="94">SUM(D112:D114)</f>
        <v>0</v>
      </c>
      <c r="E111" s="245">
        <f t="shared" si="94"/>
        <v>0</v>
      </c>
      <c r="F111" s="120">
        <f>SUM(F112:F114)</f>
        <v>0</v>
      </c>
      <c r="G111" s="246">
        <f t="shared" ref="G111:N111" si="95">SUM(G112:G114)</f>
        <v>0</v>
      </c>
      <c r="H111" s="245">
        <f t="shared" si="95"/>
        <v>0</v>
      </c>
      <c r="I111" s="241">
        <f t="shared" si="95"/>
        <v>0</v>
      </c>
      <c r="J111" s="244">
        <f t="shared" si="95"/>
        <v>0</v>
      </c>
      <c r="K111" s="245">
        <f t="shared" si="95"/>
        <v>0</v>
      </c>
      <c r="L111" s="120">
        <f t="shared" si="95"/>
        <v>0</v>
      </c>
      <c r="M111" s="246">
        <f t="shared" si="95"/>
        <v>0</v>
      </c>
      <c r="N111" s="245">
        <f t="shared" si="95"/>
        <v>0</v>
      </c>
      <c r="O111" s="241">
        <f>SUM(O112:O114)</f>
        <v>0</v>
      </c>
      <c r="P111" s="242"/>
      <c r="Q111" s="2"/>
    </row>
    <row r="112" spans="1:17" hidden="1" x14ac:dyDescent="0.25">
      <c r="A112" s="62">
        <v>2251</v>
      </c>
      <c r="B112" s="111" t="s">
        <v>121</v>
      </c>
      <c r="C112" s="112">
        <f t="shared" si="24"/>
        <v>0</v>
      </c>
      <c r="D112" s="238"/>
      <c r="E112" s="239"/>
      <c r="F112" s="120">
        <f t="shared" ref="F112:F114" si="96">D112+E112</f>
        <v>0</v>
      </c>
      <c r="G112" s="240"/>
      <c r="H112" s="239"/>
      <c r="I112" s="241">
        <f t="shared" ref="I112:I114" si="97">G112+H112</f>
        <v>0</v>
      </c>
      <c r="J112" s="238"/>
      <c r="K112" s="239"/>
      <c r="L112" s="120">
        <f t="shared" ref="L112:L114" si="98">J112+K112</f>
        <v>0</v>
      </c>
      <c r="M112" s="240"/>
      <c r="N112" s="239"/>
      <c r="O112" s="241">
        <f t="shared" ref="O112:O114" si="99">M112+N112</f>
        <v>0</v>
      </c>
      <c r="P112" s="242"/>
      <c r="Q112" s="2"/>
    </row>
    <row r="113" spans="1:17" ht="24" hidden="1" x14ac:dyDescent="0.25">
      <c r="A113" s="62">
        <v>2252</v>
      </c>
      <c r="B113" s="111" t="s">
        <v>122</v>
      </c>
      <c r="C113" s="112">
        <f t="shared" ref="C113:C176" si="100">SUM(F113,I113,L113,O113)</f>
        <v>0</v>
      </c>
      <c r="D113" s="238"/>
      <c r="E113" s="239"/>
      <c r="F113" s="120">
        <f t="shared" si="96"/>
        <v>0</v>
      </c>
      <c r="G113" s="240"/>
      <c r="H113" s="239"/>
      <c r="I113" s="241">
        <f t="shared" si="97"/>
        <v>0</v>
      </c>
      <c r="J113" s="238"/>
      <c r="K113" s="239"/>
      <c r="L113" s="120">
        <f t="shared" si="98"/>
        <v>0</v>
      </c>
      <c r="M113" s="240"/>
      <c r="N113" s="239"/>
      <c r="O113" s="241">
        <f t="shared" si="99"/>
        <v>0</v>
      </c>
      <c r="P113" s="242"/>
      <c r="Q113" s="2"/>
    </row>
    <row r="114" spans="1:17" ht="24" hidden="1" x14ac:dyDescent="0.25">
      <c r="A114" s="62">
        <v>2259</v>
      </c>
      <c r="B114" s="111" t="s">
        <v>123</v>
      </c>
      <c r="C114" s="112">
        <f t="shared" si="100"/>
        <v>0</v>
      </c>
      <c r="D114" s="238"/>
      <c r="E114" s="239"/>
      <c r="F114" s="120">
        <f t="shared" si="96"/>
        <v>0</v>
      </c>
      <c r="G114" s="240"/>
      <c r="H114" s="239"/>
      <c r="I114" s="241">
        <f t="shared" si="97"/>
        <v>0</v>
      </c>
      <c r="J114" s="238"/>
      <c r="K114" s="239"/>
      <c r="L114" s="120">
        <f t="shared" si="98"/>
        <v>0</v>
      </c>
      <c r="M114" s="240"/>
      <c r="N114" s="239"/>
      <c r="O114" s="241">
        <f t="shared" si="99"/>
        <v>0</v>
      </c>
      <c r="P114" s="242"/>
      <c r="Q114" s="2"/>
    </row>
    <row r="115" spans="1:17" x14ac:dyDescent="0.25">
      <c r="A115" s="243">
        <v>2260</v>
      </c>
      <c r="B115" s="111" t="s">
        <v>124</v>
      </c>
      <c r="C115" s="112">
        <f t="shared" si="100"/>
        <v>747</v>
      </c>
      <c r="D115" s="244">
        <f t="shared" ref="D115:E115" si="101">SUM(D116:D120)</f>
        <v>747</v>
      </c>
      <c r="E115" s="241">
        <f t="shared" si="101"/>
        <v>0</v>
      </c>
      <c r="F115" s="368">
        <f>SUM(F116:F120)</f>
        <v>747</v>
      </c>
      <c r="G115" s="246">
        <f t="shared" ref="G115:N115" si="102">SUM(G116:G120)</f>
        <v>0</v>
      </c>
      <c r="H115" s="241">
        <f t="shared" si="102"/>
        <v>0</v>
      </c>
      <c r="I115" s="368">
        <f t="shared" si="102"/>
        <v>0</v>
      </c>
      <c r="J115" s="244">
        <f t="shared" si="102"/>
        <v>0</v>
      </c>
      <c r="K115" s="245">
        <f t="shared" si="102"/>
        <v>0</v>
      </c>
      <c r="L115" s="120">
        <f t="shared" si="102"/>
        <v>0</v>
      </c>
      <c r="M115" s="246">
        <f t="shared" si="102"/>
        <v>0</v>
      </c>
      <c r="N115" s="245">
        <f t="shared" si="102"/>
        <v>0</v>
      </c>
      <c r="O115" s="241">
        <f>SUM(O116:O120)</f>
        <v>0</v>
      </c>
      <c r="P115" s="248"/>
      <c r="Q115" s="2"/>
    </row>
    <row r="116" spans="1:17" hidden="1" x14ac:dyDescent="0.25">
      <c r="A116" s="62">
        <v>2261</v>
      </c>
      <c r="B116" s="111" t="s">
        <v>125</v>
      </c>
      <c r="C116" s="112">
        <f t="shared" si="100"/>
        <v>0</v>
      </c>
      <c r="D116" s="238"/>
      <c r="E116" s="239"/>
      <c r="F116" s="120">
        <f t="shared" ref="F116:F120" si="103">D116+E116</f>
        <v>0</v>
      </c>
      <c r="G116" s="240"/>
      <c r="H116" s="239"/>
      <c r="I116" s="241">
        <f t="shared" ref="I116:I120" si="104">G116+H116</f>
        <v>0</v>
      </c>
      <c r="J116" s="238"/>
      <c r="K116" s="239"/>
      <c r="L116" s="120">
        <f t="shared" ref="L116:L120" si="105">J116+K116</f>
        <v>0</v>
      </c>
      <c r="M116" s="240"/>
      <c r="N116" s="239"/>
      <c r="O116" s="241">
        <f t="shared" ref="O116:O120" si="106">M116+N116</f>
        <v>0</v>
      </c>
      <c r="P116" s="248"/>
      <c r="Q116" s="2"/>
    </row>
    <row r="117" spans="1:17" x14ac:dyDescent="0.25">
      <c r="A117" s="62">
        <v>2262</v>
      </c>
      <c r="B117" s="111" t="s">
        <v>126</v>
      </c>
      <c r="C117" s="112">
        <f t="shared" si="100"/>
        <v>700</v>
      </c>
      <c r="D117" s="238">
        <v>700</v>
      </c>
      <c r="E117" s="367"/>
      <c r="F117" s="368">
        <f t="shared" si="103"/>
        <v>700</v>
      </c>
      <c r="G117" s="240"/>
      <c r="H117" s="367"/>
      <c r="I117" s="368">
        <f t="shared" si="104"/>
        <v>0</v>
      </c>
      <c r="J117" s="238"/>
      <c r="K117" s="239"/>
      <c r="L117" s="120">
        <f t="shared" si="105"/>
        <v>0</v>
      </c>
      <c r="M117" s="240"/>
      <c r="N117" s="239"/>
      <c r="O117" s="241">
        <f t="shared" si="106"/>
        <v>0</v>
      </c>
      <c r="P117" s="248"/>
      <c r="Q117" s="2"/>
    </row>
    <row r="118" spans="1:17" hidden="1" x14ac:dyDescent="0.25">
      <c r="A118" s="62">
        <v>2263</v>
      </c>
      <c r="B118" s="111" t="s">
        <v>127</v>
      </c>
      <c r="C118" s="112">
        <f t="shared" si="100"/>
        <v>0</v>
      </c>
      <c r="D118" s="238"/>
      <c r="E118" s="239"/>
      <c r="F118" s="120">
        <f t="shared" si="103"/>
        <v>0</v>
      </c>
      <c r="G118" s="240"/>
      <c r="H118" s="239"/>
      <c r="I118" s="241">
        <f t="shared" si="104"/>
        <v>0</v>
      </c>
      <c r="J118" s="238"/>
      <c r="K118" s="239"/>
      <c r="L118" s="120">
        <f t="shared" si="105"/>
        <v>0</v>
      </c>
      <c r="M118" s="240"/>
      <c r="N118" s="239"/>
      <c r="O118" s="241">
        <f t="shared" si="106"/>
        <v>0</v>
      </c>
      <c r="P118" s="242"/>
      <c r="Q118" s="2"/>
    </row>
    <row r="119" spans="1:17" ht="24" hidden="1" x14ac:dyDescent="0.25">
      <c r="A119" s="62">
        <v>2264</v>
      </c>
      <c r="B119" s="111" t="s">
        <v>128</v>
      </c>
      <c r="C119" s="112">
        <f t="shared" si="100"/>
        <v>0</v>
      </c>
      <c r="D119" s="238"/>
      <c r="E119" s="239"/>
      <c r="F119" s="120">
        <f t="shared" si="103"/>
        <v>0</v>
      </c>
      <c r="G119" s="240"/>
      <c r="H119" s="239"/>
      <c r="I119" s="241">
        <f t="shared" si="104"/>
        <v>0</v>
      </c>
      <c r="J119" s="238"/>
      <c r="K119" s="239"/>
      <c r="L119" s="120">
        <f t="shared" si="105"/>
        <v>0</v>
      </c>
      <c r="M119" s="240"/>
      <c r="N119" s="239"/>
      <c r="O119" s="241">
        <f t="shared" si="106"/>
        <v>0</v>
      </c>
      <c r="P119" s="242"/>
      <c r="Q119" s="2"/>
    </row>
    <row r="120" spans="1:17" x14ac:dyDescent="0.25">
      <c r="A120" s="62">
        <v>2269</v>
      </c>
      <c r="B120" s="111" t="s">
        <v>129</v>
      </c>
      <c r="C120" s="112">
        <f t="shared" si="100"/>
        <v>47</v>
      </c>
      <c r="D120" s="238">
        <v>47</v>
      </c>
      <c r="E120" s="367"/>
      <c r="F120" s="368">
        <f t="shared" si="103"/>
        <v>47</v>
      </c>
      <c r="G120" s="240"/>
      <c r="H120" s="367"/>
      <c r="I120" s="368">
        <f t="shared" si="104"/>
        <v>0</v>
      </c>
      <c r="J120" s="238"/>
      <c r="K120" s="239"/>
      <c r="L120" s="120">
        <f t="shared" si="105"/>
        <v>0</v>
      </c>
      <c r="M120" s="240"/>
      <c r="N120" s="239"/>
      <c r="O120" s="241">
        <f t="shared" si="106"/>
        <v>0</v>
      </c>
      <c r="P120" s="242"/>
      <c r="Q120" s="2"/>
    </row>
    <row r="121" spans="1:17" x14ac:dyDescent="0.25">
      <c r="A121" s="243">
        <v>2270</v>
      </c>
      <c r="B121" s="111" t="s">
        <v>130</v>
      </c>
      <c r="C121" s="112">
        <f t="shared" si="100"/>
        <v>830</v>
      </c>
      <c r="D121" s="244">
        <f t="shared" ref="D121:E121" si="107">SUM(D122:D126)</f>
        <v>830</v>
      </c>
      <c r="E121" s="241">
        <f t="shared" si="107"/>
        <v>0</v>
      </c>
      <c r="F121" s="368">
        <f>SUM(F122:F126)</f>
        <v>830</v>
      </c>
      <c r="G121" s="246">
        <f t="shared" ref="G121:N121" si="108">SUM(G122:G126)</f>
        <v>0</v>
      </c>
      <c r="H121" s="241">
        <f t="shared" si="108"/>
        <v>0</v>
      </c>
      <c r="I121" s="368">
        <f t="shared" si="108"/>
        <v>0</v>
      </c>
      <c r="J121" s="244">
        <f t="shared" si="108"/>
        <v>0</v>
      </c>
      <c r="K121" s="245">
        <f t="shared" si="108"/>
        <v>0</v>
      </c>
      <c r="L121" s="120">
        <f t="shared" si="108"/>
        <v>0</v>
      </c>
      <c r="M121" s="246">
        <f t="shared" si="108"/>
        <v>0</v>
      </c>
      <c r="N121" s="245">
        <f t="shared" si="108"/>
        <v>0</v>
      </c>
      <c r="O121" s="241">
        <f>SUM(O122:O126)</f>
        <v>0</v>
      </c>
      <c r="P121" s="242"/>
      <c r="Q121" s="2"/>
    </row>
    <row r="122" spans="1:17" hidden="1" x14ac:dyDescent="0.25">
      <c r="A122" s="62">
        <v>2272</v>
      </c>
      <c r="B122" s="255" t="s">
        <v>131</v>
      </c>
      <c r="C122" s="112">
        <f t="shared" si="100"/>
        <v>0</v>
      </c>
      <c r="D122" s="238"/>
      <c r="E122" s="239"/>
      <c r="F122" s="120">
        <f t="shared" ref="F122:F126" si="109">D122+E122</f>
        <v>0</v>
      </c>
      <c r="G122" s="240"/>
      <c r="H122" s="239"/>
      <c r="I122" s="241">
        <f t="shared" ref="I122:I126" si="110">G122+H122</f>
        <v>0</v>
      </c>
      <c r="J122" s="238"/>
      <c r="K122" s="239"/>
      <c r="L122" s="120">
        <f t="shared" ref="L122:L126" si="111">J122+K122</f>
        <v>0</v>
      </c>
      <c r="M122" s="240"/>
      <c r="N122" s="239"/>
      <c r="O122" s="241">
        <f t="shared" ref="O122:O126" si="112">M122+N122</f>
        <v>0</v>
      </c>
      <c r="P122" s="242"/>
      <c r="Q122" s="2"/>
    </row>
    <row r="123" spans="1:17" ht="24" hidden="1" x14ac:dyDescent="0.25">
      <c r="A123" s="62">
        <v>2274</v>
      </c>
      <c r="B123" s="256" t="s">
        <v>132</v>
      </c>
      <c r="C123" s="112">
        <f t="shared" si="100"/>
        <v>0</v>
      </c>
      <c r="D123" s="238"/>
      <c r="E123" s="239"/>
      <c r="F123" s="120">
        <f t="shared" si="109"/>
        <v>0</v>
      </c>
      <c r="G123" s="240"/>
      <c r="H123" s="239"/>
      <c r="I123" s="241">
        <f t="shared" si="110"/>
        <v>0</v>
      </c>
      <c r="J123" s="238"/>
      <c r="K123" s="239"/>
      <c r="L123" s="120">
        <f t="shared" si="111"/>
        <v>0</v>
      </c>
      <c r="M123" s="240"/>
      <c r="N123" s="239"/>
      <c r="O123" s="241">
        <f t="shared" si="112"/>
        <v>0</v>
      </c>
      <c r="P123" s="242"/>
      <c r="Q123" s="2"/>
    </row>
    <row r="124" spans="1:17" ht="24" x14ac:dyDescent="0.25">
      <c r="A124" s="62">
        <v>2275</v>
      </c>
      <c r="B124" s="111" t="s">
        <v>133</v>
      </c>
      <c r="C124" s="112">
        <f t="shared" si="100"/>
        <v>500</v>
      </c>
      <c r="D124" s="238">
        <v>500</v>
      </c>
      <c r="E124" s="367"/>
      <c r="F124" s="368">
        <f t="shared" si="109"/>
        <v>500</v>
      </c>
      <c r="G124" s="240"/>
      <c r="H124" s="367"/>
      <c r="I124" s="368">
        <f t="shared" si="110"/>
        <v>0</v>
      </c>
      <c r="J124" s="238"/>
      <c r="K124" s="239"/>
      <c r="L124" s="120">
        <f t="shared" si="111"/>
        <v>0</v>
      </c>
      <c r="M124" s="240"/>
      <c r="N124" s="239"/>
      <c r="O124" s="241">
        <f t="shared" si="112"/>
        <v>0</v>
      </c>
      <c r="P124" s="248"/>
      <c r="Q124" s="2"/>
    </row>
    <row r="125" spans="1:17" ht="36" hidden="1" x14ac:dyDescent="0.25">
      <c r="A125" s="62">
        <v>2276</v>
      </c>
      <c r="B125" s="111" t="s">
        <v>134</v>
      </c>
      <c r="C125" s="112">
        <f t="shared" si="100"/>
        <v>0</v>
      </c>
      <c r="D125" s="238"/>
      <c r="E125" s="239"/>
      <c r="F125" s="120">
        <f t="shared" si="109"/>
        <v>0</v>
      </c>
      <c r="G125" s="240"/>
      <c r="H125" s="239"/>
      <c r="I125" s="241">
        <f t="shared" si="110"/>
        <v>0</v>
      </c>
      <c r="J125" s="238"/>
      <c r="K125" s="239"/>
      <c r="L125" s="120">
        <f t="shared" si="111"/>
        <v>0</v>
      </c>
      <c r="M125" s="240"/>
      <c r="N125" s="239"/>
      <c r="O125" s="241">
        <f t="shared" si="112"/>
        <v>0</v>
      </c>
      <c r="P125" s="242"/>
      <c r="Q125" s="2"/>
    </row>
    <row r="126" spans="1:17" ht="24" x14ac:dyDescent="0.25">
      <c r="A126" s="62">
        <v>2279</v>
      </c>
      <c r="B126" s="111" t="s">
        <v>135</v>
      </c>
      <c r="C126" s="112">
        <f t="shared" si="100"/>
        <v>330</v>
      </c>
      <c r="D126" s="238">
        <v>330</v>
      </c>
      <c r="E126" s="367"/>
      <c r="F126" s="368">
        <f t="shared" si="109"/>
        <v>330</v>
      </c>
      <c r="G126" s="240"/>
      <c r="H126" s="367"/>
      <c r="I126" s="368">
        <f t="shared" si="110"/>
        <v>0</v>
      </c>
      <c r="J126" s="238"/>
      <c r="K126" s="239"/>
      <c r="L126" s="120">
        <f t="shared" si="111"/>
        <v>0</v>
      </c>
      <c r="M126" s="240"/>
      <c r="N126" s="239"/>
      <c r="O126" s="241">
        <f t="shared" si="112"/>
        <v>0</v>
      </c>
      <c r="P126" s="242"/>
      <c r="Q126" s="2"/>
    </row>
    <row r="127" spans="1:17" ht="24" hidden="1" x14ac:dyDescent="0.25">
      <c r="A127" s="353">
        <v>2280</v>
      </c>
      <c r="B127" s="99" t="s">
        <v>136</v>
      </c>
      <c r="C127" s="100">
        <f t="shared" si="100"/>
        <v>0</v>
      </c>
      <c r="D127" s="251">
        <f t="shared" ref="D127:O127" si="113">SUM(D128)</f>
        <v>0</v>
      </c>
      <c r="E127" s="252">
        <f>SUM(E128)</f>
        <v>0</v>
      </c>
      <c r="F127" s="108">
        <f t="shared" si="113"/>
        <v>0</v>
      </c>
      <c r="G127" s="253">
        <f t="shared" si="113"/>
        <v>0</v>
      </c>
      <c r="H127" s="252">
        <f t="shared" si="113"/>
        <v>0</v>
      </c>
      <c r="I127" s="151">
        <f t="shared" si="113"/>
        <v>0</v>
      </c>
      <c r="J127" s="251">
        <f t="shared" si="113"/>
        <v>0</v>
      </c>
      <c r="K127" s="252">
        <f t="shared" si="113"/>
        <v>0</v>
      </c>
      <c r="L127" s="108">
        <f t="shared" si="113"/>
        <v>0</v>
      </c>
      <c r="M127" s="253">
        <f t="shared" si="113"/>
        <v>0</v>
      </c>
      <c r="N127" s="252">
        <f t="shared" si="113"/>
        <v>0</v>
      </c>
      <c r="O127" s="241">
        <f t="shared" si="113"/>
        <v>0</v>
      </c>
      <c r="P127" s="242"/>
      <c r="Q127" s="2"/>
    </row>
    <row r="128" spans="1:17" ht="24" hidden="1" x14ac:dyDescent="0.25">
      <c r="A128" s="62">
        <v>2283</v>
      </c>
      <c r="B128" s="111" t="s">
        <v>137</v>
      </c>
      <c r="C128" s="112">
        <f t="shared" si="100"/>
        <v>0</v>
      </c>
      <c r="D128" s="238"/>
      <c r="E128" s="239"/>
      <c r="F128" s="120">
        <f>D128+E128</f>
        <v>0</v>
      </c>
      <c r="G128" s="240"/>
      <c r="H128" s="239"/>
      <c r="I128" s="241">
        <f>G128+H128</f>
        <v>0</v>
      </c>
      <c r="J128" s="238"/>
      <c r="K128" s="239"/>
      <c r="L128" s="120">
        <f>J128+K128</f>
        <v>0</v>
      </c>
      <c r="M128" s="240"/>
      <c r="N128" s="239"/>
      <c r="O128" s="241">
        <f>M128+N128</f>
        <v>0</v>
      </c>
      <c r="P128" s="242"/>
      <c r="Q128" s="2"/>
    </row>
    <row r="129" spans="1:17" ht="38.25" customHeight="1" x14ac:dyDescent="0.25">
      <c r="A129" s="83">
        <v>2300</v>
      </c>
      <c r="B129" s="226" t="s">
        <v>138</v>
      </c>
      <c r="C129" s="84">
        <f t="shared" si="100"/>
        <v>22546</v>
      </c>
      <c r="D129" s="95">
        <f t="shared" ref="D129:E129" si="114">SUM(D130,D135,D139,D140,D143,D150,D158,D159,D162)</f>
        <v>17504</v>
      </c>
      <c r="E129" s="228">
        <f t="shared" si="114"/>
        <v>0</v>
      </c>
      <c r="F129" s="366">
        <f>SUM(F130,F135,F139,F140,F143,F150,F158,F159,F162)</f>
        <v>17504</v>
      </c>
      <c r="G129" s="227">
        <f t="shared" ref="G129:N129" si="115">SUM(G130,G135,G139,G140,G143,G150,G158,G159,G162)</f>
        <v>0</v>
      </c>
      <c r="H129" s="228">
        <f t="shared" si="115"/>
        <v>0</v>
      </c>
      <c r="I129" s="366">
        <f t="shared" si="115"/>
        <v>0</v>
      </c>
      <c r="J129" s="95">
        <f t="shared" si="115"/>
        <v>4525</v>
      </c>
      <c r="K129" s="96">
        <f t="shared" si="115"/>
        <v>517</v>
      </c>
      <c r="L129" s="97">
        <f t="shared" si="115"/>
        <v>5042</v>
      </c>
      <c r="M129" s="227">
        <f t="shared" si="115"/>
        <v>0</v>
      </c>
      <c r="N129" s="96">
        <f t="shared" si="115"/>
        <v>0</v>
      </c>
      <c r="O129" s="228">
        <f>SUM(O130,O135,O139,O140,O143,O150,O158,O159,O162)</f>
        <v>0</v>
      </c>
      <c r="P129" s="249"/>
      <c r="Q129" s="2"/>
    </row>
    <row r="130" spans="1:17" ht="24" x14ac:dyDescent="0.25">
      <c r="A130" s="353">
        <v>2310</v>
      </c>
      <c r="B130" s="99" t="s">
        <v>139</v>
      </c>
      <c r="C130" s="100">
        <f t="shared" si="100"/>
        <v>3475</v>
      </c>
      <c r="D130" s="251">
        <f t="shared" ref="D130:O130" si="116">SUM(D131:D134)</f>
        <v>3200</v>
      </c>
      <c r="E130" s="151">
        <f t="shared" si="116"/>
        <v>0</v>
      </c>
      <c r="F130" s="379">
        <f t="shared" si="116"/>
        <v>3200</v>
      </c>
      <c r="G130" s="253">
        <f t="shared" si="116"/>
        <v>0</v>
      </c>
      <c r="H130" s="151">
        <f t="shared" si="116"/>
        <v>0</v>
      </c>
      <c r="I130" s="379">
        <f t="shared" si="116"/>
        <v>0</v>
      </c>
      <c r="J130" s="251">
        <f t="shared" si="116"/>
        <v>275</v>
      </c>
      <c r="K130" s="252">
        <f t="shared" si="116"/>
        <v>0</v>
      </c>
      <c r="L130" s="108">
        <f t="shared" si="116"/>
        <v>275</v>
      </c>
      <c r="M130" s="253">
        <f t="shared" si="116"/>
        <v>0</v>
      </c>
      <c r="N130" s="252">
        <f t="shared" si="116"/>
        <v>0</v>
      </c>
      <c r="O130" s="151">
        <f t="shared" si="116"/>
        <v>0</v>
      </c>
      <c r="P130" s="237"/>
      <c r="Q130" s="2"/>
    </row>
    <row r="131" spans="1:17" x14ac:dyDescent="0.25">
      <c r="A131" s="62">
        <v>2311</v>
      </c>
      <c r="B131" s="111" t="s">
        <v>140</v>
      </c>
      <c r="C131" s="112">
        <f t="shared" si="100"/>
        <v>750</v>
      </c>
      <c r="D131" s="238">
        <v>750</v>
      </c>
      <c r="E131" s="367"/>
      <c r="F131" s="368">
        <f t="shared" ref="F131:F134" si="117">D131+E131</f>
        <v>750</v>
      </c>
      <c r="G131" s="240"/>
      <c r="H131" s="367"/>
      <c r="I131" s="368">
        <f t="shared" ref="I131:I134" si="118">G131+H131</f>
        <v>0</v>
      </c>
      <c r="J131" s="238"/>
      <c r="K131" s="239"/>
      <c r="L131" s="120">
        <f t="shared" ref="L131:L134" si="119">J131+K131</f>
        <v>0</v>
      </c>
      <c r="M131" s="240"/>
      <c r="N131" s="239"/>
      <c r="O131" s="241">
        <f t="shared" ref="O131:O134" si="120">M131+N131</f>
        <v>0</v>
      </c>
      <c r="P131" s="406"/>
      <c r="Q131" s="2"/>
    </row>
    <row r="132" spans="1:17" x14ac:dyDescent="0.25">
      <c r="A132" s="62">
        <v>2312</v>
      </c>
      <c r="B132" s="111" t="s">
        <v>141</v>
      </c>
      <c r="C132" s="112">
        <f t="shared" si="100"/>
        <v>1500</v>
      </c>
      <c r="D132" s="238">
        <v>1500</v>
      </c>
      <c r="E132" s="367"/>
      <c r="F132" s="368">
        <f t="shared" si="117"/>
        <v>1500</v>
      </c>
      <c r="G132" s="240"/>
      <c r="H132" s="367"/>
      <c r="I132" s="368">
        <f t="shared" si="118"/>
        <v>0</v>
      </c>
      <c r="J132" s="238"/>
      <c r="K132" s="239"/>
      <c r="L132" s="120">
        <f t="shared" si="119"/>
        <v>0</v>
      </c>
      <c r="M132" s="240"/>
      <c r="N132" s="239"/>
      <c r="O132" s="241">
        <f t="shared" si="120"/>
        <v>0</v>
      </c>
      <c r="P132" s="248"/>
      <c r="Q132" s="2"/>
    </row>
    <row r="133" spans="1:17" hidden="1" x14ac:dyDescent="0.25">
      <c r="A133" s="62">
        <v>2313</v>
      </c>
      <c r="B133" s="111" t="s">
        <v>142</v>
      </c>
      <c r="C133" s="112">
        <f t="shared" si="100"/>
        <v>0</v>
      </c>
      <c r="D133" s="238"/>
      <c r="E133" s="239"/>
      <c r="F133" s="120">
        <f t="shared" si="117"/>
        <v>0</v>
      </c>
      <c r="G133" s="240"/>
      <c r="H133" s="239"/>
      <c r="I133" s="241">
        <f t="shared" si="118"/>
        <v>0</v>
      </c>
      <c r="J133" s="238"/>
      <c r="K133" s="239"/>
      <c r="L133" s="120">
        <f t="shared" si="119"/>
        <v>0</v>
      </c>
      <c r="M133" s="240"/>
      <c r="N133" s="239"/>
      <c r="O133" s="241">
        <f t="shared" si="120"/>
        <v>0</v>
      </c>
      <c r="P133" s="242"/>
      <c r="Q133" s="2"/>
    </row>
    <row r="134" spans="1:17" ht="30" customHeight="1" x14ac:dyDescent="0.25">
      <c r="A134" s="62">
        <v>2314</v>
      </c>
      <c r="B134" s="111" t="s">
        <v>143</v>
      </c>
      <c r="C134" s="112">
        <f t="shared" si="100"/>
        <v>1225</v>
      </c>
      <c r="D134" s="238">
        <v>950</v>
      </c>
      <c r="E134" s="367"/>
      <c r="F134" s="368">
        <f t="shared" si="117"/>
        <v>950</v>
      </c>
      <c r="G134" s="240"/>
      <c r="H134" s="367"/>
      <c r="I134" s="368">
        <f t="shared" si="118"/>
        <v>0</v>
      </c>
      <c r="J134" s="238">
        <v>275</v>
      </c>
      <c r="K134" s="239"/>
      <c r="L134" s="120">
        <f t="shared" si="119"/>
        <v>275</v>
      </c>
      <c r="M134" s="240"/>
      <c r="N134" s="239"/>
      <c r="O134" s="241">
        <f t="shared" si="120"/>
        <v>0</v>
      </c>
      <c r="P134" s="350"/>
      <c r="Q134" s="2"/>
    </row>
    <row r="135" spans="1:17" x14ac:dyDescent="0.25">
      <c r="A135" s="243">
        <v>2320</v>
      </c>
      <c r="B135" s="111" t="s">
        <v>144</v>
      </c>
      <c r="C135" s="112">
        <f t="shared" si="100"/>
        <v>2680</v>
      </c>
      <c r="D135" s="244">
        <f t="shared" ref="D135" si="121">SUM(D136:D138)</f>
        <v>2380</v>
      </c>
      <c r="E135" s="241">
        <f>SUM(E136:E138)</f>
        <v>0</v>
      </c>
      <c r="F135" s="368">
        <f>SUM(F136:F138)</f>
        <v>2380</v>
      </c>
      <c r="G135" s="246">
        <f t="shared" ref="G135" si="122">SUM(G136:G138)</f>
        <v>0</v>
      </c>
      <c r="H135" s="241">
        <f>SUM(H136:H138)</f>
        <v>0</v>
      </c>
      <c r="I135" s="368">
        <f t="shared" ref="I135:N135" si="123">SUM(I136:I138)</f>
        <v>0</v>
      </c>
      <c r="J135" s="244">
        <f t="shared" si="123"/>
        <v>300</v>
      </c>
      <c r="K135" s="245">
        <f t="shared" si="123"/>
        <v>0</v>
      </c>
      <c r="L135" s="120">
        <f t="shared" si="123"/>
        <v>300</v>
      </c>
      <c r="M135" s="246">
        <f t="shared" si="123"/>
        <v>0</v>
      </c>
      <c r="N135" s="245">
        <f t="shared" si="123"/>
        <v>0</v>
      </c>
      <c r="O135" s="241">
        <f>SUM(O136:O138)</f>
        <v>0</v>
      </c>
      <c r="P135" s="242"/>
      <c r="Q135" s="2"/>
    </row>
    <row r="136" spans="1:17" x14ac:dyDescent="0.25">
      <c r="A136" s="62">
        <v>2321</v>
      </c>
      <c r="B136" s="111" t="s">
        <v>145</v>
      </c>
      <c r="C136" s="112">
        <f t="shared" si="100"/>
        <v>1840</v>
      </c>
      <c r="D136" s="238">
        <v>1840</v>
      </c>
      <c r="E136" s="367"/>
      <c r="F136" s="368">
        <f t="shared" ref="F136:F139" si="124">D136+E136</f>
        <v>1840</v>
      </c>
      <c r="G136" s="240"/>
      <c r="H136" s="367"/>
      <c r="I136" s="368">
        <f t="shared" ref="I136:I139" si="125">G136+H136</f>
        <v>0</v>
      </c>
      <c r="J136" s="238"/>
      <c r="K136" s="239"/>
      <c r="L136" s="120">
        <f t="shared" ref="L136:L139" si="126">J136+K136</f>
        <v>0</v>
      </c>
      <c r="M136" s="240"/>
      <c r="N136" s="239"/>
      <c r="O136" s="241">
        <f t="shared" ref="O136:O139" si="127">M136+N136</f>
        <v>0</v>
      </c>
      <c r="P136" s="242"/>
      <c r="Q136" s="2"/>
    </row>
    <row r="137" spans="1:17" x14ac:dyDescent="0.25">
      <c r="A137" s="62">
        <v>2322</v>
      </c>
      <c r="B137" s="111" t="s">
        <v>146</v>
      </c>
      <c r="C137" s="112">
        <f t="shared" si="100"/>
        <v>840</v>
      </c>
      <c r="D137" s="238">
        <v>540</v>
      </c>
      <c r="E137" s="367"/>
      <c r="F137" s="368">
        <f t="shared" si="124"/>
        <v>540</v>
      </c>
      <c r="G137" s="240"/>
      <c r="H137" s="367"/>
      <c r="I137" s="368">
        <f t="shared" si="125"/>
        <v>0</v>
      </c>
      <c r="J137" s="238">
        <v>300</v>
      </c>
      <c r="K137" s="239"/>
      <c r="L137" s="120">
        <f t="shared" si="126"/>
        <v>300</v>
      </c>
      <c r="M137" s="240"/>
      <c r="N137" s="239"/>
      <c r="O137" s="241">
        <f t="shared" si="127"/>
        <v>0</v>
      </c>
      <c r="P137" s="350"/>
      <c r="Q137" s="2"/>
    </row>
    <row r="138" spans="1:17" ht="10.5" hidden="1" customHeight="1" x14ac:dyDescent="0.25">
      <c r="A138" s="62">
        <v>2329</v>
      </c>
      <c r="B138" s="111" t="s">
        <v>147</v>
      </c>
      <c r="C138" s="112">
        <f t="shared" si="100"/>
        <v>0</v>
      </c>
      <c r="D138" s="238"/>
      <c r="E138" s="239"/>
      <c r="F138" s="120">
        <f t="shared" si="124"/>
        <v>0</v>
      </c>
      <c r="G138" s="240"/>
      <c r="H138" s="239"/>
      <c r="I138" s="241">
        <f t="shared" si="125"/>
        <v>0</v>
      </c>
      <c r="J138" s="238"/>
      <c r="K138" s="239"/>
      <c r="L138" s="120">
        <f t="shared" si="126"/>
        <v>0</v>
      </c>
      <c r="M138" s="240"/>
      <c r="N138" s="239"/>
      <c r="O138" s="241">
        <f t="shared" si="127"/>
        <v>0</v>
      </c>
      <c r="P138" s="242"/>
      <c r="Q138" s="2"/>
    </row>
    <row r="139" spans="1:17" hidden="1" x14ac:dyDescent="0.25">
      <c r="A139" s="243">
        <v>2330</v>
      </c>
      <c r="B139" s="111" t="s">
        <v>148</v>
      </c>
      <c r="C139" s="112">
        <f t="shared" si="100"/>
        <v>0</v>
      </c>
      <c r="D139" s="238"/>
      <c r="E139" s="239"/>
      <c r="F139" s="120">
        <f t="shared" si="124"/>
        <v>0</v>
      </c>
      <c r="G139" s="240"/>
      <c r="H139" s="239"/>
      <c r="I139" s="241">
        <f t="shared" si="125"/>
        <v>0</v>
      </c>
      <c r="J139" s="238"/>
      <c r="K139" s="239"/>
      <c r="L139" s="120">
        <f t="shared" si="126"/>
        <v>0</v>
      </c>
      <c r="M139" s="240"/>
      <c r="N139" s="239"/>
      <c r="O139" s="241">
        <f t="shared" si="127"/>
        <v>0</v>
      </c>
      <c r="P139" s="242"/>
      <c r="Q139" s="2"/>
    </row>
    <row r="140" spans="1:17" ht="38.25" customHeight="1" x14ac:dyDescent="0.25">
      <c r="A140" s="243">
        <v>2340</v>
      </c>
      <c r="B140" s="111" t="s">
        <v>149</v>
      </c>
      <c r="C140" s="112">
        <f t="shared" si="100"/>
        <v>70</v>
      </c>
      <c r="D140" s="244">
        <f t="shared" ref="D140" si="128">SUM(D141:D142)</f>
        <v>70</v>
      </c>
      <c r="E140" s="241">
        <f>SUM(E141:E142)</f>
        <v>0</v>
      </c>
      <c r="F140" s="368">
        <f>SUM(F141:F142)</f>
        <v>70</v>
      </c>
      <c r="G140" s="246">
        <f t="shared" ref="G140:N140" si="129">SUM(G141:G142)</f>
        <v>0</v>
      </c>
      <c r="H140" s="241">
        <f t="shared" si="129"/>
        <v>0</v>
      </c>
      <c r="I140" s="368">
        <f t="shared" si="129"/>
        <v>0</v>
      </c>
      <c r="J140" s="244">
        <f t="shared" si="129"/>
        <v>0</v>
      </c>
      <c r="K140" s="245">
        <f t="shared" si="129"/>
        <v>0</v>
      </c>
      <c r="L140" s="120">
        <f t="shared" si="129"/>
        <v>0</v>
      </c>
      <c r="M140" s="246">
        <f t="shared" si="129"/>
        <v>0</v>
      </c>
      <c r="N140" s="245">
        <f t="shared" si="129"/>
        <v>0</v>
      </c>
      <c r="O140" s="241">
        <f>SUM(O141:O142)</f>
        <v>0</v>
      </c>
      <c r="P140" s="242"/>
      <c r="Q140" s="2"/>
    </row>
    <row r="141" spans="1:17" x14ac:dyDescent="0.25">
      <c r="A141" s="62">
        <v>2341</v>
      </c>
      <c r="B141" s="111" t="s">
        <v>150</v>
      </c>
      <c r="C141" s="112">
        <f t="shared" si="100"/>
        <v>70</v>
      </c>
      <c r="D141" s="238">
        <v>70</v>
      </c>
      <c r="E141" s="367"/>
      <c r="F141" s="368">
        <f t="shared" ref="F141:F142" si="130">D141+E141</f>
        <v>70</v>
      </c>
      <c r="G141" s="240"/>
      <c r="H141" s="367"/>
      <c r="I141" s="368">
        <f t="shared" ref="I141:I142" si="131">G141+H141</f>
        <v>0</v>
      </c>
      <c r="J141" s="238"/>
      <c r="K141" s="239"/>
      <c r="L141" s="120">
        <f t="shared" ref="L141:L142" si="132">J141+K141</f>
        <v>0</v>
      </c>
      <c r="M141" s="240"/>
      <c r="N141" s="239"/>
      <c r="O141" s="241">
        <f t="shared" ref="O141:O142" si="133">M141+N141</f>
        <v>0</v>
      </c>
      <c r="P141" s="242"/>
      <c r="Q141" s="2"/>
    </row>
    <row r="142" spans="1:17" ht="24" hidden="1" x14ac:dyDescent="0.25">
      <c r="A142" s="62">
        <v>2344</v>
      </c>
      <c r="B142" s="111" t="s">
        <v>151</v>
      </c>
      <c r="C142" s="112">
        <f t="shared" si="100"/>
        <v>0</v>
      </c>
      <c r="D142" s="238"/>
      <c r="E142" s="239"/>
      <c r="F142" s="120">
        <f t="shared" si="130"/>
        <v>0</v>
      </c>
      <c r="G142" s="240"/>
      <c r="H142" s="239"/>
      <c r="I142" s="241">
        <f t="shared" si="131"/>
        <v>0</v>
      </c>
      <c r="J142" s="238"/>
      <c r="K142" s="239"/>
      <c r="L142" s="120">
        <f t="shared" si="132"/>
        <v>0</v>
      </c>
      <c r="M142" s="240"/>
      <c r="N142" s="239"/>
      <c r="O142" s="241">
        <f t="shared" si="133"/>
        <v>0</v>
      </c>
      <c r="P142" s="242"/>
      <c r="Q142" s="2"/>
    </row>
    <row r="143" spans="1:17" ht="24" x14ac:dyDescent="0.25">
      <c r="A143" s="230">
        <v>2350</v>
      </c>
      <c r="B143" s="164" t="s">
        <v>152</v>
      </c>
      <c r="C143" s="176">
        <f t="shared" si="100"/>
        <v>4262</v>
      </c>
      <c r="D143" s="231">
        <f t="shared" ref="D143" si="134">SUM(D144:D149)</f>
        <v>3950</v>
      </c>
      <c r="E143" s="235">
        <f>SUM(E144:E149)</f>
        <v>0</v>
      </c>
      <c r="F143" s="378">
        <f>SUM(F144:F149)</f>
        <v>3950</v>
      </c>
      <c r="G143" s="234">
        <f t="shared" ref="G143:N143" si="135">SUM(G144:G149)</f>
        <v>0</v>
      </c>
      <c r="H143" s="235">
        <f t="shared" si="135"/>
        <v>0</v>
      </c>
      <c r="I143" s="378">
        <f t="shared" si="135"/>
        <v>0</v>
      </c>
      <c r="J143" s="231">
        <f t="shared" si="135"/>
        <v>270</v>
      </c>
      <c r="K143" s="232">
        <f t="shared" si="135"/>
        <v>42</v>
      </c>
      <c r="L143" s="233">
        <f t="shared" si="135"/>
        <v>312</v>
      </c>
      <c r="M143" s="234">
        <f t="shared" si="135"/>
        <v>0</v>
      </c>
      <c r="N143" s="232">
        <f t="shared" si="135"/>
        <v>0</v>
      </c>
      <c r="O143" s="235">
        <f>SUM(O144:O149)</f>
        <v>0</v>
      </c>
      <c r="P143" s="236"/>
      <c r="Q143" s="2"/>
    </row>
    <row r="144" spans="1:17" x14ac:dyDescent="0.25">
      <c r="A144" s="53">
        <v>2351</v>
      </c>
      <c r="B144" s="99" t="s">
        <v>153</v>
      </c>
      <c r="C144" s="100">
        <f t="shared" si="100"/>
        <v>870</v>
      </c>
      <c r="D144" s="152">
        <v>700</v>
      </c>
      <c r="E144" s="390"/>
      <c r="F144" s="379">
        <f t="shared" ref="F144:F149" si="136">D144+E144</f>
        <v>700</v>
      </c>
      <c r="G144" s="149"/>
      <c r="H144" s="390"/>
      <c r="I144" s="379">
        <f t="shared" ref="I144:I149" si="137">G144+H144</f>
        <v>0</v>
      </c>
      <c r="J144" s="152">
        <v>170</v>
      </c>
      <c r="K144" s="150"/>
      <c r="L144" s="108">
        <f t="shared" ref="L144:L149" si="138">J144+K144</f>
        <v>170</v>
      </c>
      <c r="M144" s="149"/>
      <c r="N144" s="150"/>
      <c r="O144" s="151">
        <f t="shared" ref="O144:O149" si="139">M144+N144</f>
        <v>0</v>
      </c>
      <c r="P144" s="351"/>
      <c r="Q144" s="2"/>
    </row>
    <row r="145" spans="1:17" ht="56.25" customHeight="1" x14ac:dyDescent="0.25">
      <c r="A145" s="62">
        <v>2352</v>
      </c>
      <c r="B145" s="111" t="s">
        <v>154</v>
      </c>
      <c r="C145" s="112">
        <f t="shared" si="100"/>
        <v>1292</v>
      </c>
      <c r="D145" s="238">
        <v>1150</v>
      </c>
      <c r="E145" s="367"/>
      <c r="F145" s="368">
        <f t="shared" si="136"/>
        <v>1150</v>
      </c>
      <c r="G145" s="240"/>
      <c r="H145" s="367"/>
      <c r="I145" s="368">
        <f t="shared" si="137"/>
        <v>0</v>
      </c>
      <c r="J145" s="238">
        <v>100</v>
      </c>
      <c r="K145" s="239">
        <v>42</v>
      </c>
      <c r="L145" s="120">
        <f t="shared" si="138"/>
        <v>142</v>
      </c>
      <c r="M145" s="240"/>
      <c r="N145" s="239"/>
      <c r="O145" s="241">
        <f t="shared" si="139"/>
        <v>0</v>
      </c>
      <c r="P145" s="350" t="s">
        <v>360</v>
      </c>
      <c r="Q145" s="2"/>
    </row>
    <row r="146" spans="1:17" ht="24" x14ac:dyDescent="0.25">
      <c r="A146" s="62">
        <v>2353</v>
      </c>
      <c r="B146" s="111" t="s">
        <v>155</v>
      </c>
      <c r="C146" s="112">
        <f t="shared" si="100"/>
        <v>2000</v>
      </c>
      <c r="D146" s="238">
        <v>2000</v>
      </c>
      <c r="E146" s="367"/>
      <c r="F146" s="368">
        <f t="shared" si="136"/>
        <v>2000</v>
      </c>
      <c r="G146" s="240"/>
      <c r="H146" s="367"/>
      <c r="I146" s="368">
        <f t="shared" si="137"/>
        <v>0</v>
      </c>
      <c r="J146" s="238"/>
      <c r="K146" s="239"/>
      <c r="L146" s="120">
        <f t="shared" si="138"/>
        <v>0</v>
      </c>
      <c r="M146" s="240"/>
      <c r="N146" s="239"/>
      <c r="O146" s="241">
        <f t="shared" si="139"/>
        <v>0</v>
      </c>
      <c r="P146" s="242"/>
      <c r="Q146" s="2"/>
    </row>
    <row r="147" spans="1:17" ht="24" hidden="1" x14ac:dyDescent="0.25">
      <c r="A147" s="62">
        <v>2354</v>
      </c>
      <c r="B147" s="111" t="s">
        <v>156</v>
      </c>
      <c r="C147" s="112">
        <f t="shared" si="100"/>
        <v>0</v>
      </c>
      <c r="D147" s="238"/>
      <c r="E147" s="239"/>
      <c r="F147" s="120">
        <f t="shared" si="136"/>
        <v>0</v>
      </c>
      <c r="G147" s="240"/>
      <c r="H147" s="239"/>
      <c r="I147" s="241">
        <f t="shared" si="137"/>
        <v>0</v>
      </c>
      <c r="J147" s="238"/>
      <c r="K147" s="239"/>
      <c r="L147" s="120">
        <f t="shared" si="138"/>
        <v>0</v>
      </c>
      <c r="M147" s="240"/>
      <c r="N147" s="239"/>
      <c r="O147" s="241">
        <f t="shared" si="139"/>
        <v>0</v>
      </c>
      <c r="P147" s="242"/>
      <c r="Q147" s="2"/>
    </row>
    <row r="148" spans="1:17" ht="24" x14ac:dyDescent="0.25">
      <c r="A148" s="62">
        <v>2355</v>
      </c>
      <c r="B148" s="111" t="s">
        <v>157</v>
      </c>
      <c r="C148" s="112">
        <f t="shared" si="100"/>
        <v>100</v>
      </c>
      <c r="D148" s="238">
        <v>100</v>
      </c>
      <c r="E148" s="367"/>
      <c r="F148" s="368">
        <f t="shared" si="136"/>
        <v>100</v>
      </c>
      <c r="G148" s="240"/>
      <c r="H148" s="367"/>
      <c r="I148" s="368">
        <f t="shared" si="137"/>
        <v>0</v>
      </c>
      <c r="J148" s="238"/>
      <c r="K148" s="239"/>
      <c r="L148" s="120">
        <f t="shared" si="138"/>
        <v>0</v>
      </c>
      <c r="M148" s="240"/>
      <c r="N148" s="239"/>
      <c r="O148" s="241">
        <f t="shared" si="139"/>
        <v>0</v>
      </c>
      <c r="P148" s="242"/>
      <c r="Q148" s="2"/>
    </row>
    <row r="149" spans="1:17" ht="24" hidden="1" x14ac:dyDescent="0.25">
      <c r="A149" s="62">
        <v>2359</v>
      </c>
      <c r="B149" s="111" t="s">
        <v>158</v>
      </c>
      <c r="C149" s="112">
        <f t="shared" si="100"/>
        <v>0</v>
      </c>
      <c r="D149" s="238"/>
      <c r="E149" s="239"/>
      <c r="F149" s="120">
        <f t="shared" si="136"/>
        <v>0</v>
      </c>
      <c r="G149" s="240"/>
      <c r="H149" s="239"/>
      <c r="I149" s="241">
        <f t="shared" si="137"/>
        <v>0</v>
      </c>
      <c r="J149" s="238"/>
      <c r="K149" s="239"/>
      <c r="L149" s="120">
        <f t="shared" si="138"/>
        <v>0</v>
      </c>
      <c r="M149" s="240"/>
      <c r="N149" s="239"/>
      <c r="O149" s="241">
        <f t="shared" si="139"/>
        <v>0</v>
      </c>
      <c r="P149" s="242"/>
      <c r="Q149" s="2"/>
    </row>
    <row r="150" spans="1:17" ht="24.75" customHeight="1" x14ac:dyDescent="0.25">
      <c r="A150" s="243">
        <v>2360</v>
      </c>
      <c r="B150" s="111" t="s">
        <v>159</v>
      </c>
      <c r="C150" s="112">
        <f t="shared" si="100"/>
        <v>5216</v>
      </c>
      <c r="D150" s="244">
        <f t="shared" ref="D150" si="140">SUM(D151:D157)</f>
        <v>1803</v>
      </c>
      <c r="E150" s="241">
        <f>SUM(E151:E157)</f>
        <v>0</v>
      </c>
      <c r="F150" s="368">
        <f>SUM(F151:F157)</f>
        <v>1803</v>
      </c>
      <c r="G150" s="246">
        <f t="shared" ref="G150:N150" si="141">SUM(G151:G157)</f>
        <v>0</v>
      </c>
      <c r="H150" s="241">
        <f t="shared" si="141"/>
        <v>0</v>
      </c>
      <c r="I150" s="368">
        <f t="shared" si="141"/>
        <v>0</v>
      </c>
      <c r="J150" s="244">
        <f t="shared" si="141"/>
        <v>3080</v>
      </c>
      <c r="K150" s="245">
        <f t="shared" si="141"/>
        <v>333</v>
      </c>
      <c r="L150" s="120">
        <f t="shared" si="141"/>
        <v>3413</v>
      </c>
      <c r="M150" s="246">
        <f t="shared" si="141"/>
        <v>0</v>
      </c>
      <c r="N150" s="245">
        <f t="shared" si="141"/>
        <v>0</v>
      </c>
      <c r="O150" s="241">
        <f>SUM(O151:O157)</f>
        <v>0</v>
      </c>
      <c r="P150" s="242"/>
      <c r="Q150" s="2"/>
    </row>
    <row r="151" spans="1:17" hidden="1" x14ac:dyDescent="0.25">
      <c r="A151" s="61">
        <v>2361</v>
      </c>
      <c r="B151" s="111" t="s">
        <v>160</v>
      </c>
      <c r="C151" s="112">
        <f t="shared" si="100"/>
        <v>0</v>
      </c>
      <c r="D151" s="238"/>
      <c r="E151" s="239"/>
      <c r="F151" s="120">
        <f t="shared" ref="F151:F158" si="142">D151+E151</f>
        <v>0</v>
      </c>
      <c r="G151" s="240"/>
      <c r="H151" s="239"/>
      <c r="I151" s="241">
        <f t="shared" ref="I151:I158" si="143">G151+H151</f>
        <v>0</v>
      </c>
      <c r="J151" s="238"/>
      <c r="K151" s="239"/>
      <c r="L151" s="120">
        <f t="shared" ref="L151:L158" si="144">J151+K151</f>
        <v>0</v>
      </c>
      <c r="M151" s="240"/>
      <c r="N151" s="239"/>
      <c r="O151" s="241">
        <f t="shared" ref="O151:O158" si="145">M151+N151</f>
        <v>0</v>
      </c>
      <c r="P151" s="242"/>
      <c r="Q151" s="2"/>
    </row>
    <row r="152" spans="1:17" ht="24" hidden="1" x14ac:dyDescent="0.25">
      <c r="A152" s="61">
        <v>2362</v>
      </c>
      <c r="B152" s="111" t="s">
        <v>161</v>
      </c>
      <c r="C152" s="112">
        <f t="shared" si="100"/>
        <v>0</v>
      </c>
      <c r="D152" s="238"/>
      <c r="E152" s="239"/>
      <c r="F152" s="120">
        <f t="shared" si="142"/>
        <v>0</v>
      </c>
      <c r="G152" s="240"/>
      <c r="H152" s="239"/>
      <c r="I152" s="241">
        <f t="shared" si="143"/>
        <v>0</v>
      </c>
      <c r="J152" s="238"/>
      <c r="K152" s="239"/>
      <c r="L152" s="120">
        <f t="shared" si="144"/>
        <v>0</v>
      </c>
      <c r="M152" s="240"/>
      <c r="N152" s="239"/>
      <c r="O152" s="241">
        <f t="shared" si="145"/>
        <v>0</v>
      </c>
      <c r="P152" s="242"/>
      <c r="Q152" s="2"/>
    </row>
    <row r="153" spans="1:17" ht="30.75" customHeight="1" x14ac:dyDescent="0.25">
      <c r="A153" s="61">
        <v>2363</v>
      </c>
      <c r="B153" s="111" t="s">
        <v>162</v>
      </c>
      <c r="C153" s="112">
        <f t="shared" si="100"/>
        <v>5216</v>
      </c>
      <c r="D153" s="238">
        <v>1803</v>
      </c>
      <c r="E153" s="367"/>
      <c r="F153" s="368">
        <f t="shared" si="142"/>
        <v>1803</v>
      </c>
      <c r="G153" s="240"/>
      <c r="H153" s="367"/>
      <c r="I153" s="368">
        <f t="shared" si="143"/>
        <v>0</v>
      </c>
      <c r="J153" s="238">
        <v>3080</v>
      </c>
      <c r="K153" s="239">
        <v>333</v>
      </c>
      <c r="L153" s="120">
        <f t="shared" si="144"/>
        <v>3413</v>
      </c>
      <c r="M153" s="240"/>
      <c r="N153" s="239"/>
      <c r="O153" s="241">
        <f t="shared" si="145"/>
        <v>0</v>
      </c>
      <c r="P153" s="350" t="s">
        <v>361</v>
      </c>
      <c r="Q153" s="2"/>
    </row>
    <row r="154" spans="1:17" hidden="1" x14ac:dyDescent="0.25">
      <c r="A154" s="61">
        <v>2364</v>
      </c>
      <c r="B154" s="111" t="s">
        <v>163</v>
      </c>
      <c r="C154" s="112">
        <f t="shared" si="100"/>
        <v>0</v>
      </c>
      <c r="D154" s="238"/>
      <c r="E154" s="239"/>
      <c r="F154" s="120">
        <f t="shared" si="142"/>
        <v>0</v>
      </c>
      <c r="G154" s="240"/>
      <c r="H154" s="239"/>
      <c r="I154" s="241">
        <f t="shared" si="143"/>
        <v>0</v>
      </c>
      <c r="J154" s="238"/>
      <c r="K154" s="239"/>
      <c r="L154" s="120">
        <f t="shared" si="144"/>
        <v>0</v>
      </c>
      <c r="M154" s="240"/>
      <c r="N154" s="239"/>
      <c r="O154" s="241">
        <f t="shared" si="145"/>
        <v>0</v>
      </c>
      <c r="P154" s="242"/>
      <c r="Q154" s="2"/>
    </row>
    <row r="155" spans="1:17" ht="12.75" hidden="1" customHeight="1" x14ac:dyDescent="0.25">
      <c r="A155" s="61">
        <v>2365</v>
      </c>
      <c r="B155" s="111" t="s">
        <v>164</v>
      </c>
      <c r="C155" s="112">
        <f t="shared" si="100"/>
        <v>0</v>
      </c>
      <c r="D155" s="238"/>
      <c r="E155" s="239"/>
      <c r="F155" s="120">
        <f t="shared" si="142"/>
        <v>0</v>
      </c>
      <c r="G155" s="240"/>
      <c r="H155" s="239"/>
      <c r="I155" s="241">
        <f t="shared" si="143"/>
        <v>0</v>
      </c>
      <c r="J155" s="238"/>
      <c r="K155" s="239"/>
      <c r="L155" s="120">
        <f t="shared" si="144"/>
        <v>0</v>
      </c>
      <c r="M155" s="240"/>
      <c r="N155" s="239"/>
      <c r="O155" s="241">
        <f t="shared" si="145"/>
        <v>0</v>
      </c>
      <c r="P155" s="242"/>
      <c r="Q155" s="2"/>
    </row>
    <row r="156" spans="1:17" ht="36" hidden="1" x14ac:dyDescent="0.25">
      <c r="A156" s="61">
        <v>2366</v>
      </c>
      <c r="B156" s="111" t="s">
        <v>165</v>
      </c>
      <c r="C156" s="112">
        <f t="shared" si="100"/>
        <v>0</v>
      </c>
      <c r="D156" s="238"/>
      <c r="E156" s="239"/>
      <c r="F156" s="120">
        <f t="shared" si="142"/>
        <v>0</v>
      </c>
      <c r="G156" s="240"/>
      <c r="H156" s="239"/>
      <c r="I156" s="241">
        <f t="shared" si="143"/>
        <v>0</v>
      </c>
      <c r="J156" s="238"/>
      <c r="K156" s="239"/>
      <c r="L156" s="120">
        <f t="shared" si="144"/>
        <v>0</v>
      </c>
      <c r="M156" s="240"/>
      <c r="N156" s="239"/>
      <c r="O156" s="241">
        <f t="shared" si="145"/>
        <v>0</v>
      </c>
      <c r="P156" s="242"/>
      <c r="Q156" s="2"/>
    </row>
    <row r="157" spans="1:17" ht="48" hidden="1" x14ac:dyDescent="0.25">
      <c r="A157" s="61">
        <v>2369</v>
      </c>
      <c r="B157" s="111" t="s">
        <v>166</v>
      </c>
      <c r="C157" s="112">
        <f t="shared" si="100"/>
        <v>0</v>
      </c>
      <c r="D157" s="238"/>
      <c r="E157" s="239"/>
      <c r="F157" s="120">
        <f t="shared" si="142"/>
        <v>0</v>
      </c>
      <c r="G157" s="240"/>
      <c r="H157" s="239"/>
      <c r="I157" s="241">
        <f t="shared" si="143"/>
        <v>0</v>
      </c>
      <c r="J157" s="238"/>
      <c r="K157" s="239"/>
      <c r="L157" s="120">
        <f t="shared" si="144"/>
        <v>0</v>
      </c>
      <c r="M157" s="240"/>
      <c r="N157" s="239"/>
      <c r="O157" s="241">
        <f t="shared" si="145"/>
        <v>0</v>
      </c>
      <c r="P157" s="242"/>
      <c r="Q157" s="2"/>
    </row>
    <row r="158" spans="1:17" ht="108" hidden="1" x14ac:dyDescent="0.25">
      <c r="A158" s="230">
        <v>2370</v>
      </c>
      <c r="B158" s="164" t="s">
        <v>167</v>
      </c>
      <c r="C158" s="176">
        <f t="shared" si="100"/>
        <v>6043</v>
      </c>
      <c r="D158" s="177">
        <v>5301</v>
      </c>
      <c r="E158" s="178"/>
      <c r="F158" s="233">
        <f t="shared" si="142"/>
        <v>5301</v>
      </c>
      <c r="G158" s="247"/>
      <c r="H158" s="178"/>
      <c r="I158" s="235">
        <f t="shared" si="143"/>
        <v>0</v>
      </c>
      <c r="J158" s="177">
        <v>600</v>
      </c>
      <c r="K158" s="178">
        <v>142</v>
      </c>
      <c r="L158" s="233">
        <f t="shared" si="144"/>
        <v>742</v>
      </c>
      <c r="M158" s="247"/>
      <c r="N158" s="178"/>
      <c r="O158" s="235">
        <f t="shared" si="145"/>
        <v>0</v>
      </c>
      <c r="P158" s="248" t="s">
        <v>362</v>
      </c>
      <c r="Q158" s="2"/>
    </row>
    <row r="159" spans="1:17" x14ac:dyDescent="0.25">
      <c r="A159" s="230">
        <v>2380</v>
      </c>
      <c r="B159" s="164" t="s">
        <v>168</v>
      </c>
      <c r="C159" s="176">
        <f t="shared" si="100"/>
        <v>800</v>
      </c>
      <c r="D159" s="231">
        <f t="shared" ref="D159:E159" si="146">SUM(D160:D161)</f>
        <v>800</v>
      </c>
      <c r="E159" s="235">
        <f t="shared" si="146"/>
        <v>0</v>
      </c>
      <c r="F159" s="378">
        <f>SUM(F160:F161)</f>
        <v>800</v>
      </c>
      <c r="G159" s="234">
        <f t="shared" ref="G159:N159" si="147">SUM(G160:G161)</f>
        <v>0</v>
      </c>
      <c r="H159" s="235">
        <f t="shared" si="147"/>
        <v>0</v>
      </c>
      <c r="I159" s="378">
        <f t="shared" si="147"/>
        <v>0</v>
      </c>
      <c r="J159" s="231">
        <f t="shared" si="147"/>
        <v>0</v>
      </c>
      <c r="K159" s="232">
        <f t="shared" si="147"/>
        <v>0</v>
      </c>
      <c r="L159" s="233">
        <f t="shared" si="147"/>
        <v>0</v>
      </c>
      <c r="M159" s="234">
        <f t="shared" si="147"/>
        <v>0</v>
      </c>
      <c r="N159" s="232">
        <f t="shared" si="147"/>
        <v>0</v>
      </c>
      <c r="O159" s="235">
        <f>SUM(O160:O161)</f>
        <v>0</v>
      </c>
      <c r="P159" s="236"/>
      <c r="Q159" s="2"/>
    </row>
    <row r="160" spans="1:17" hidden="1" x14ac:dyDescent="0.25">
      <c r="A160" s="52">
        <v>2381</v>
      </c>
      <c r="B160" s="99" t="s">
        <v>169</v>
      </c>
      <c r="C160" s="100">
        <f t="shared" si="100"/>
        <v>0</v>
      </c>
      <c r="D160" s="152"/>
      <c r="E160" s="150"/>
      <c r="F160" s="108">
        <f t="shared" ref="F160:F163" si="148">D160+E160</f>
        <v>0</v>
      </c>
      <c r="G160" s="149"/>
      <c r="H160" s="150"/>
      <c r="I160" s="151">
        <f t="shared" ref="I160:I163" si="149">G160+H160</f>
        <v>0</v>
      </c>
      <c r="J160" s="152"/>
      <c r="K160" s="150"/>
      <c r="L160" s="108">
        <f t="shared" ref="L160:L163" si="150">J160+K160</f>
        <v>0</v>
      </c>
      <c r="M160" s="149"/>
      <c r="N160" s="150"/>
      <c r="O160" s="151">
        <f t="shared" ref="O160:O163" si="151">M160+N160</f>
        <v>0</v>
      </c>
      <c r="P160" s="237"/>
      <c r="Q160" s="2"/>
    </row>
    <row r="161" spans="1:17" ht="24" x14ac:dyDescent="0.25">
      <c r="A161" s="61">
        <v>2389</v>
      </c>
      <c r="B161" s="111" t="s">
        <v>170</v>
      </c>
      <c r="C161" s="112">
        <f t="shared" si="100"/>
        <v>800</v>
      </c>
      <c r="D161" s="238">
        <v>800</v>
      </c>
      <c r="E161" s="367"/>
      <c r="F161" s="368">
        <f t="shared" si="148"/>
        <v>800</v>
      </c>
      <c r="G161" s="240"/>
      <c r="H161" s="367"/>
      <c r="I161" s="368">
        <f t="shared" si="149"/>
        <v>0</v>
      </c>
      <c r="J161" s="238"/>
      <c r="K161" s="239"/>
      <c r="L161" s="120">
        <f t="shared" si="150"/>
        <v>0</v>
      </c>
      <c r="M161" s="240"/>
      <c r="N161" s="239"/>
      <c r="O161" s="241">
        <f t="shared" si="151"/>
        <v>0</v>
      </c>
      <c r="P161" s="242"/>
      <c r="Q161" s="2"/>
    </row>
    <row r="162" spans="1:17" hidden="1" x14ac:dyDescent="0.25">
      <c r="A162" s="230">
        <v>2390</v>
      </c>
      <c r="B162" s="164" t="s">
        <v>171</v>
      </c>
      <c r="C162" s="176">
        <f t="shared" si="100"/>
        <v>0</v>
      </c>
      <c r="D162" s="177"/>
      <c r="E162" s="178"/>
      <c r="F162" s="233">
        <f t="shared" si="148"/>
        <v>0</v>
      </c>
      <c r="G162" s="247"/>
      <c r="H162" s="178"/>
      <c r="I162" s="235">
        <f t="shared" si="149"/>
        <v>0</v>
      </c>
      <c r="J162" s="177"/>
      <c r="K162" s="178"/>
      <c r="L162" s="233">
        <f t="shared" si="150"/>
        <v>0</v>
      </c>
      <c r="M162" s="247"/>
      <c r="N162" s="178"/>
      <c r="O162" s="235">
        <f t="shared" si="151"/>
        <v>0</v>
      </c>
      <c r="P162" s="236"/>
      <c r="Q162" s="2"/>
    </row>
    <row r="163" spans="1:17" hidden="1" x14ac:dyDescent="0.25">
      <c r="A163" s="83">
        <v>2400</v>
      </c>
      <c r="B163" s="226" t="s">
        <v>172</v>
      </c>
      <c r="C163" s="84">
        <f t="shared" si="100"/>
        <v>0</v>
      </c>
      <c r="D163" s="85"/>
      <c r="E163" s="86"/>
      <c r="F163" s="97">
        <f t="shared" si="148"/>
        <v>0</v>
      </c>
      <c r="G163" s="257"/>
      <c r="H163" s="86"/>
      <c r="I163" s="228">
        <f t="shared" si="149"/>
        <v>0</v>
      </c>
      <c r="J163" s="85"/>
      <c r="K163" s="86"/>
      <c r="L163" s="97">
        <f t="shared" si="150"/>
        <v>0</v>
      </c>
      <c r="M163" s="257"/>
      <c r="N163" s="86"/>
      <c r="O163" s="228">
        <f t="shared" si="151"/>
        <v>0</v>
      </c>
      <c r="P163" s="249"/>
      <c r="Q163" s="2"/>
    </row>
    <row r="164" spans="1:17" ht="24" hidden="1" x14ac:dyDescent="0.25">
      <c r="A164" s="83">
        <v>2500</v>
      </c>
      <c r="B164" s="226" t="s">
        <v>173</v>
      </c>
      <c r="C164" s="84">
        <f t="shared" si="100"/>
        <v>0</v>
      </c>
      <c r="D164" s="95">
        <f t="shared" ref="D164:E164" si="152">SUM(D165,D170)</f>
        <v>0</v>
      </c>
      <c r="E164" s="96">
        <f t="shared" si="152"/>
        <v>0</v>
      </c>
      <c r="F164" s="97">
        <f>SUM(F165,F170)</f>
        <v>0</v>
      </c>
      <c r="G164" s="227">
        <f t="shared" ref="G164:O164" si="153">SUM(G165,G170)</f>
        <v>0</v>
      </c>
      <c r="H164" s="96">
        <f t="shared" si="153"/>
        <v>0</v>
      </c>
      <c r="I164" s="228">
        <f t="shared" si="153"/>
        <v>0</v>
      </c>
      <c r="J164" s="95">
        <f t="shared" si="153"/>
        <v>0</v>
      </c>
      <c r="K164" s="96">
        <f t="shared" si="153"/>
        <v>0</v>
      </c>
      <c r="L164" s="97">
        <f t="shared" si="153"/>
        <v>0</v>
      </c>
      <c r="M164" s="227">
        <f t="shared" si="153"/>
        <v>0</v>
      </c>
      <c r="N164" s="96">
        <f t="shared" si="153"/>
        <v>0</v>
      </c>
      <c r="O164" s="228">
        <f t="shared" si="153"/>
        <v>0</v>
      </c>
      <c r="P164" s="229"/>
      <c r="Q164" s="2"/>
    </row>
    <row r="165" spans="1:17" ht="16.5" hidden="1" customHeight="1" x14ac:dyDescent="0.25">
      <c r="A165" s="353">
        <v>2510</v>
      </c>
      <c r="B165" s="99" t="s">
        <v>174</v>
      </c>
      <c r="C165" s="100">
        <f t="shared" si="100"/>
        <v>0</v>
      </c>
      <c r="D165" s="251">
        <f t="shared" ref="D165:E165" si="154">SUM(D166:D169)</f>
        <v>0</v>
      </c>
      <c r="E165" s="252">
        <f t="shared" si="154"/>
        <v>0</v>
      </c>
      <c r="F165" s="108">
        <f>SUM(F166:F169)</f>
        <v>0</v>
      </c>
      <c r="G165" s="253">
        <f t="shared" ref="G165:O165" si="155">SUM(G166:G169)</f>
        <v>0</v>
      </c>
      <c r="H165" s="252">
        <f t="shared" si="155"/>
        <v>0</v>
      </c>
      <c r="I165" s="151">
        <f t="shared" si="155"/>
        <v>0</v>
      </c>
      <c r="J165" s="251">
        <f t="shared" si="155"/>
        <v>0</v>
      </c>
      <c r="K165" s="252">
        <f t="shared" si="155"/>
        <v>0</v>
      </c>
      <c r="L165" s="108">
        <f t="shared" si="155"/>
        <v>0</v>
      </c>
      <c r="M165" s="253">
        <f t="shared" si="155"/>
        <v>0</v>
      </c>
      <c r="N165" s="252">
        <f t="shared" si="155"/>
        <v>0</v>
      </c>
      <c r="O165" s="258">
        <f t="shared" si="155"/>
        <v>0</v>
      </c>
      <c r="P165" s="259"/>
      <c r="Q165" s="2"/>
    </row>
    <row r="166" spans="1:17" ht="24" hidden="1" x14ac:dyDescent="0.25">
      <c r="A166" s="62">
        <v>2512</v>
      </c>
      <c r="B166" s="111" t="s">
        <v>175</v>
      </c>
      <c r="C166" s="112">
        <f t="shared" si="100"/>
        <v>0</v>
      </c>
      <c r="D166" s="238"/>
      <c r="E166" s="239"/>
      <c r="F166" s="120">
        <f t="shared" ref="F166:F171" si="156">D166+E166</f>
        <v>0</v>
      </c>
      <c r="G166" s="240"/>
      <c r="H166" s="239"/>
      <c r="I166" s="241">
        <f t="shared" ref="I166:I171" si="157">G166+H166</f>
        <v>0</v>
      </c>
      <c r="J166" s="238"/>
      <c r="K166" s="239"/>
      <c r="L166" s="120">
        <f t="shared" ref="L166:L171" si="158">J166+K166</f>
        <v>0</v>
      </c>
      <c r="M166" s="240"/>
      <c r="N166" s="239"/>
      <c r="O166" s="241">
        <f t="shared" ref="O166:O171" si="159">M166+N166</f>
        <v>0</v>
      </c>
      <c r="P166" s="242"/>
      <c r="Q166" s="2"/>
    </row>
    <row r="167" spans="1:17" ht="36" hidden="1" x14ac:dyDescent="0.25">
      <c r="A167" s="62">
        <v>2513</v>
      </c>
      <c r="B167" s="111" t="s">
        <v>176</v>
      </c>
      <c r="C167" s="112">
        <f t="shared" si="100"/>
        <v>0</v>
      </c>
      <c r="D167" s="238"/>
      <c r="E167" s="239"/>
      <c r="F167" s="120">
        <f t="shared" si="156"/>
        <v>0</v>
      </c>
      <c r="G167" s="240"/>
      <c r="H167" s="239"/>
      <c r="I167" s="241">
        <f t="shared" si="157"/>
        <v>0</v>
      </c>
      <c r="J167" s="238"/>
      <c r="K167" s="239"/>
      <c r="L167" s="120">
        <f t="shared" si="158"/>
        <v>0</v>
      </c>
      <c r="M167" s="240"/>
      <c r="N167" s="239"/>
      <c r="O167" s="241">
        <f t="shared" si="159"/>
        <v>0</v>
      </c>
      <c r="P167" s="242"/>
      <c r="Q167" s="2"/>
    </row>
    <row r="168" spans="1:17" ht="24" hidden="1" x14ac:dyDescent="0.25">
      <c r="A168" s="62">
        <v>2515</v>
      </c>
      <c r="B168" s="111" t="s">
        <v>177</v>
      </c>
      <c r="C168" s="112">
        <f t="shared" si="100"/>
        <v>0</v>
      </c>
      <c r="D168" s="238"/>
      <c r="E168" s="239"/>
      <c r="F168" s="120">
        <f t="shared" si="156"/>
        <v>0</v>
      </c>
      <c r="G168" s="240"/>
      <c r="H168" s="239"/>
      <c r="I168" s="241">
        <f t="shared" si="157"/>
        <v>0</v>
      </c>
      <c r="J168" s="238"/>
      <c r="K168" s="239"/>
      <c r="L168" s="120">
        <f t="shared" si="158"/>
        <v>0</v>
      </c>
      <c r="M168" s="240"/>
      <c r="N168" s="239"/>
      <c r="O168" s="241">
        <f t="shared" si="159"/>
        <v>0</v>
      </c>
      <c r="P168" s="242"/>
      <c r="Q168" s="2"/>
    </row>
    <row r="169" spans="1:17" ht="24" hidden="1" x14ac:dyDescent="0.25">
      <c r="A169" s="62">
        <v>2519</v>
      </c>
      <c r="B169" s="111" t="s">
        <v>178</v>
      </c>
      <c r="C169" s="112">
        <f t="shared" si="100"/>
        <v>0</v>
      </c>
      <c r="D169" s="238"/>
      <c r="E169" s="239"/>
      <c r="F169" s="120">
        <f t="shared" si="156"/>
        <v>0</v>
      </c>
      <c r="G169" s="240"/>
      <c r="H169" s="239"/>
      <c r="I169" s="241">
        <f t="shared" si="157"/>
        <v>0</v>
      </c>
      <c r="J169" s="238"/>
      <c r="K169" s="239"/>
      <c r="L169" s="120">
        <f t="shared" si="158"/>
        <v>0</v>
      </c>
      <c r="M169" s="240"/>
      <c r="N169" s="239"/>
      <c r="O169" s="241">
        <f t="shared" si="159"/>
        <v>0</v>
      </c>
      <c r="P169" s="242"/>
      <c r="Q169" s="2"/>
    </row>
    <row r="170" spans="1:17" ht="24" hidden="1" x14ac:dyDescent="0.25">
      <c r="A170" s="243">
        <v>2520</v>
      </c>
      <c r="B170" s="111" t="s">
        <v>179</v>
      </c>
      <c r="C170" s="112">
        <f t="shared" si="100"/>
        <v>0</v>
      </c>
      <c r="D170" s="238"/>
      <c r="E170" s="239"/>
      <c r="F170" s="120">
        <f t="shared" si="156"/>
        <v>0</v>
      </c>
      <c r="G170" s="240"/>
      <c r="H170" s="239"/>
      <c r="I170" s="241">
        <f t="shared" si="157"/>
        <v>0</v>
      </c>
      <c r="J170" s="238"/>
      <c r="K170" s="239"/>
      <c r="L170" s="120">
        <f t="shared" si="158"/>
        <v>0</v>
      </c>
      <c r="M170" s="240"/>
      <c r="N170" s="239"/>
      <c r="O170" s="241">
        <f t="shared" si="159"/>
        <v>0</v>
      </c>
      <c r="P170" s="242"/>
      <c r="Q170" s="2"/>
    </row>
    <row r="171" spans="1:17" s="261" customFormat="1" ht="48" hidden="1" x14ac:dyDescent="0.25">
      <c r="A171" s="25">
        <v>2800</v>
      </c>
      <c r="B171" s="99" t="s">
        <v>180</v>
      </c>
      <c r="C171" s="100">
        <f t="shared" si="100"/>
        <v>0</v>
      </c>
      <c r="D171" s="152"/>
      <c r="E171" s="150"/>
      <c r="F171" s="57">
        <f t="shared" si="156"/>
        <v>0</v>
      </c>
      <c r="G171" s="58"/>
      <c r="H171" s="56"/>
      <c r="I171" s="59">
        <f t="shared" si="157"/>
        <v>0</v>
      </c>
      <c r="J171" s="55"/>
      <c r="K171" s="56"/>
      <c r="L171" s="57">
        <f t="shared" si="158"/>
        <v>0</v>
      </c>
      <c r="M171" s="58"/>
      <c r="N171" s="56"/>
      <c r="O171" s="59">
        <f t="shared" si="159"/>
        <v>0</v>
      </c>
      <c r="P171" s="60"/>
      <c r="Q171" s="260"/>
    </row>
    <row r="172" spans="1:17" hidden="1" x14ac:dyDescent="0.25">
      <c r="A172" s="218">
        <v>3000</v>
      </c>
      <c r="B172" s="218" t="s">
        <v>181</v>
      </c>
      <c r="C172" s="219">
        <f t="shared" si="100"/>
        <v>0</v>
      </c>
      <c r="D172" s="220">
        <f t="shared" ref="D172:E172" si="160">SUM(D173,D183)</f>
        <v>0</v>
      </c>
      <c r="E172" s="221">
        <f t="shared" si="160"/>
        <v>0</v>
      </c>
      <c r="F172" s="222">
        <f>SUM(F173,F183)</f>
        <v>0</v>
      </c>
      <c r="G172" s="223">
        <f t="shared" ref="G172:N172" si="161">SUM(G173,G183)</f>
        <v>0</v>
      </c>
      <c r="H172" s="221">
        <f t="shared" si="161"/>
        <v>0</v>
      </c>
      <c r="I172" s="224">
        <f t="shared" si="161"/>
        <v>0</v>
      </c>
      <c r="J172" s="220">
        <f t="shared" si="161"/>
        <v>0</v>
      </c>
      <c r="K172" s="221">
        <f t="shared" si="161"/>
        <v>0</v>
      </c>
      <c r="L172" s="222">
        <f t="shared" si="161"/>
        <v>0</v>
      </c>
      <c r="M172" s="223">
        <f t="shared" si="161"/>
        <v>0</v>
      </c>
      <c r="N172" s="221">
        <f t="shared" si="161"/>
        <v>0</v>
      </c>
      <c r="O172" s="224">
        <f>SUM(O173,O183)</f>
        <v>0</v>
      </c>
      <c r="P172" s="225"/>
      <c r="Q172" s="2"/>
    </row>
    <row r="173" spans="1:17" ht="24" hidden="1" x14ac:dyDescent="0.25">
      <c r="A173" s="83">
        <v>3200</v>
      </c>
      <c r="B173" s="262" t="s">
        <v>182</v>
      </c>
      <c r="C173" s="84">
        <f t="shared" si="100"/>
        <v>0</v>
      </c>
      <c r="D173" s="95">
        <f t="shared" ref="D173:E173" si="162">SUM(D174,D178)</f>
        <v>0</v>
      </c>
      <c r="E173" s="96">
        <f t="shared" si="162"/>
        <v>0</v>
      </c>
      <c r="F173" s="97">
        <f>SUM(F174,F178)</f>
        <v>0</v>
      </c>
      <c r="G173" s="227">
        <f t="shared" ref="G173:O173" si="163">SUM(G174,G178)</f>
        <v>0</v>
      </c>
      <c r="H173" s="96">
        <f t="shared" si="163"/>
        <v>0</v>
      </c>
      <c r="I173" s="228">
        <f t="shared" si="163"/>
        <v>0</v>
      </c>
      <c r="J173" s="95">
        <f t="shared" si="163"/>
        <v>0</v>
      </c>
      <c r="K173" s="96">
        <f t="shared" si="163"/>
        <v>0</v>
      </c>
      <c r="L173" s="97">
        <f t="shared" si="163"/>
        <v>0</v>
      </c>
      <c r="M173" s="227">
        <f t="shared" si="163"/>
        <v>0</v>
      </c>
      <c r="N173" s="96">
        <f t="shared" si="163"/>
        <v>0</v>
      </c>
      <c r="O173" s="263">
        <f t="shared" si="163"/>
        <v>0</v>
      </c>
      <c r="P173" s="229"/>
      <c r="Q173" s="2"/>
    </row>
    <row r="174" spans="1:17" ht="36" hidden="1" x14ac:dyDescent="0.25">
      <c r="A174" s="353">
        <v>3260</v>
      </c>
      <c r="B174" s="99" t="s">
        <v>183</v>
      </c>
      <c r="C174" s="100">
        <f t="shared" si="100"/>
        <v>0</v>
      </c>
      <c r="D174" s="251">
        <f t="shared" ref="D174:E174" si="164">SUM(D175:D177)</f>
        <v>0</v>
      </c>
      <c r="E174" s="252">
        <f t="shared" si="164"/>
        <v>0</v>
      </c>
      <c r="F174" s="108">
        <f>SUM(F175:F177)</f>
        <v>0</v>
      </c>
      <c r="G174" s="253">
        <f t="shared" ref="G174:N174" si="165">SUM(G175:G177)</f>
        <v>0</v>
      </c>
      <c r="H174" s="252">
        <f t="shared" si="165"/>
        <v>0</v>
      </c>
      <c r="I174" s="151">
        <f t="shared" si="165"/>
        <v>0</v>
      </c>
      <c r="J174" s="251">
        <f t="shared" si="165"/>
        <v>0</v>
      </c>
      <c r="K174" s="252">
        <f t="shared" si="165"/>
        <v>0</v>
      </c>
      <c r="L174" s="108">
        <f t="shared" si="165"/>
        <v>0</v>
      </c>
      <c r="M174" s="253">
        <f t="shared" si="165"/>
        <v>0</v>
      </c>
      <c r="N174" s="252">
        <f t="shared" si="165"/>
        <v>0</v>
      </c>
      <c r="O174" s="151">
        <f>SUM(O175:O177)</f>
        <v>0</v>
      </c>
      <c r="P174" s="237"/>
      <c r="Q174" s="2"/>
    </row>
    <row r="175" spans="1:17" ht="24" hidden="1" x14ac:dyDescent="0.25">
      <c r="A175" s="62">
        <v>3261</v>
      </c>
      <c r="B175" s="111" t="s">
        <v>184</v>
      </c>
      <c r="C175" s="112">
        <f t="shared" si="100"/>
        <v>0</v>
      </c>
      <c r="D175" s="238"/>
      <c r="E175" s="239"/>
      <c r="F175" s="120">
        <f t="shared" ref="F175:F177" si="166">D175+E175</f>
        <v>0</v>
      </c>
      <c r="G175" s="240"/>
      <c r="H175" s="239"/>
      <c r="I175" s="241">
        <f t="shared" ref="I175:I177" si="167">G175+H175</f>
        <v>0</v>
      </c>
      <c r="J175" s="238"/>
      <c r="K175" s="239"/>
      <c r="L175" s="120">
        <f t="shared" ref="L175:L177" si="168">J175+K175</f>
        <v>0</v>
      </c>
      <c r="M175" s="240"/>
      <c r="N175" s="239"/>
      <c r="O175" s="241">
        <f t="shared" ref="O175:O177" si="169">M175+N175</f>
        <v>0</v>
      </c>
      <c r="P175" s="242"/>
      <c r="Q175" s="2"/>
    </row>
    <row r="176" spans="1:17" ht="36" hidden="1" x14ac:dyDescent="0.25">
      <c r="A176" s="62">
        <v>3262</v>
      </c>
      <c r="B176" s="111" t="s">
        <v>185</v>
      </c>
      <c r="C176" s="112">
        <f t="shared" si="100"/>
        <v>0</v>
      </c>
      <c r="D176" s="238"/>
      <c r="E176" s="239"/>
      <c r="F176" s="120">
        <f t="shared" si="166"/>
        <v>0</v>
      </c>
      <c r="G176" s="240"/>
      <c r="H176" s="239"/>
      <c r="I176" s="241">
        <f t="shared" si="167"/>
        <v>0</v>
      </c>
      <c r="J176" s="238"/>
      <c r="K176" s="239"/>
      <c r="L176" s="120">
        <f t="shared" si="168"/>
        <v>0</v>
      </c>
      <c r="M176" s="240"/>
      <c r="N176" s="239"/>
      <c r="O176" s="241">
        <f t="shared" si="169"/>
        <v>0</v>
      </c>
      <c r="P176" s="242"/>
      <c r="Q176" s="2"/>
    </row>
    <row r="177" spans="1:17" ht="24" hidden="1" x14ac:dyDescent="0.25">
      <c r="A177" s="62">
        <v>3263</v>
      </c>
      <c r="B177" s="111" t="s">
        <v>186</v>
      </c>
      <c r="C177" s="112">
        <f t="shared" ref="C177:C240" si="170">SUM(F177,I177,L177,O177)</f>
        <v>0</v>
      </c>
      <c r="D177" s="238"/>
      <c r="E177" s="239"/>
      <c r="F177" s="120">
        <f t="shared" si="166"/>
        <v>0</v>
      </c>
      <c r="G177" s="240"/>
      <c r="H177" s="239"/>
      <c r="I177" s="241">
        <f t="shared" si="167"/>
        <v>0</v>
      </c>
      <c r="J177" s="238"/>
      <c r="K177" s="239"/>
      <c r="L177" s="120">
        <f t="shared" si="168"/>
        <v>0</v>
      </c>
      <c r="M177" s="240"/>
      <c r="N177" s="239"/>
      <c r="O177" s="241">
        <f t="shared" si="169"/>
        <v>0</v>
      </c>
      <c r="P177" s="242"/>
      <c r="Q177" s="2"/>
    </row>
    <row r="178" spans="1:17" ht="84" hidden="1" x14ac:dyDescent="0.25">
      <c r="A178" s="353">
        <v>3290</v>
      </c>
      <c r="B178" s="99" t="s">
        <v>187</v>
      </c>
      <c r="C178" s="264">
        <f t="shared" si="170"/>
        <v>0</v>
      </c>
      <c r="D178" s="251">
        <f t="shared" ref="D178:E178" si="171">SUM(D179:D182)</f>
        <v>0</v>
      </c>
      <c r="E178" s="252">
        <f t="shared" si="171"/>
        <v>0</v>
      </c>
      <c r="F178" s="108">
        <f>SUM(F179:F182)</f>
        <v>0</v>
      </c>
      <c r="G178" s="253">
        <f t="shared" ref="G178:O178" si="172">SUM(G179:G182)</f>
        <v>0</v>
      </c>
      <c r="H178" s="252">
        <f t="shared" si="172"/>
        <v>0</v>
      </c>
      <c r="I178" s="151">
        <f t="shared" si="172"/>
        <v>0</v>
      </c>
      <c r="J178" s="251">
        <f t="shared" si="172"/>
        <v>0</v>
      </c>
      <c r="K178" s="252">
        <f t="shared" si="172"/>
        <v>0</v>
      </c>
      <c r="L178" s="108">
        <f t="shared" si="172"/>
        <v>0</v>
      </c>
      <c r="M178" s="253">
        <f t="shared" si="172"/>
        <v>0</v>
      </c>
      <c r="N178" s="252">
        <f t="shared" si="172"/>
        <v>0</v>
      </c>
      <c r="O178" s="265">
        <f t="shared" si="172"/>
        <v>0</v>
      </c>
      <c r="P178" s="266"/>
      <c r="Q178" s="2"/>
    </row>
    <row r="179" spans="1:17" ht="72" hidden="1" x14ac:dyDescent="0.25">
      <c r="A179" s="62">
        <v>3291</v>
      </c>
      <c r="B179" s="111" t="s">
        <v>188</v>
      </c>
      <c r="C179" s="112">
        <f t="shared" si="170"/>
        <v>0</v>
      </c>
      <c r="D179" s="238"/>
      <c r="E179" s="239"/>
      <c r="F179" s="120">
        <f t="shared" ref="F179:F182" si="173">D179+E179</f>
        <v>0</v>
      </c>
      <c r="G179" s="240"/>
      <c r="H179" s="239"/>
      <c r="I179" s="241">
        <f t="shared" ref="I179:I182" si="174">G179+H179</f>
        <v>0</v>
      </c>
      <c r="J179" s="238"/>
      <c r="K179" s="239"/>
      <c r="L179" s="120">
        <f t="shared" ref="L179:L182" si="175">J179+K179</f>
        <v>0</v>
      </c>
      <c r="M179" s="240"/>
      <c r="N179" s="239"/>
      <c r="O179" s="241">
        <f t="shared" ref="O179:O182" si="176">M179+N179</f>
        <v>0</v>
      </c>
      <c r="P179" s="242"/>
      <c r="Q179" s="2"/>
    </row>
    <row r="180" spans="1:17" ht="72" hidden="1" x14ac:dyDescent="0.25">
      <c r="A180" s="62">
        <v>3292</v>
      </c>
      <c r="B180" s="111" t="s">
        <v>189</v>
      </c>
      <c r="C180" s="112">
        <f t="shared" si="170"/>
        <v>0</v>
      </c>
      <c r="D180" s="238"/>
      <c r="E180" s="239"/>
      <c r="F180" s="120">
        <f t="shared" si="173"/>
        <v>0</v>
      </c>
      <c r="G180" s="240"/>
      <c r="H180" s="239"/>
      <c r="I180" s="241">
        <f t="shared" si="174"/>
        <v>0</v>
      </c>
      <c r="J180" s="238"/>
      <c r="K180" s="239"/>
      <c r="L180" s="120">
        <f t="shared" si="175"/>
        <v>0</v>
      </c>
      <c r="M180" s="240"/>
      <c r="N180" s="239"/>
      <c r="O180" s="241">
        <f t="shared" si="176"/>
        <v>0</v>
      </c>
      <c r="P180" s="242"/>
      <c r="Q180" s="2"/>
    </row>
    <row r="181" spans="1:17" ht="72" hidden="1" x14ac:dyDescent="0.25">
      <c r="A181" s="62">
        <v>3293</v>
      </c>
      <c r="B181" s="111" t="s">
        <v>190</v>
      </c>
      <c r="C181" s="112">
        <f t="shared" si="170"/>
        <v>0</v>
      </c>
      <c r="D181" s="238"/>
      <c r="E181" s="239"/>
      <c r="F181" s="120">
        <f t="shared" si="173"/>
        <v>0</v>
      </c>
      <c r="G181" s="240"/>
      <c r="H181" s="239"/>
      <c r="I181" s="241">
        <f t="shared" si="174"/>
        <v>0</v>
      </c>
      <c r="J181" s="238"/>
      <c r="K181" s="239"/>
      <c r="L181" s="120">
        <f t="shared" si="175"/>
        <v>0</v>
      </c>
      <c r="M181" s="240"/>
      <c r="N181" s="239"/>
      <c r="O181" s="241">
        <f t="shared" si="176"/>
        <v>0</v>
      </c>
      <c r="P181" s="242"/>
      <c r="Q181" s="2"/>
    </row>
    <row r="182" spans="1:17" ht="60" hidden="1" x14ac:dyDescent="0.25">
      <c r="A182" s="267">
        <v>3294</v>
      </c>
      <c r="B182" s="111" t="s">
        <v>191</v>
      </c>
      <c r="C182" s="264">
        <f t="shared" si="170"/>
        <v>0</v>
      </c>
      <c r="D182" s="268"/>
      <c r="E182" s="269"/>
      <c r="F182" s="270">
        <f t="shared" si="173"/>
        <v>0</v>
      </c>
      <c r="G182" s="271"/>
      <c r="H182" s="269"/>
      <c r="I182" s="265">
        <f t="shared" si="174"/>
        <v>0</v>
      </c>
      <c r="J182" s="268"/>
      <c r="K182" s="269"/>
      <c r="L182" s="270">
        <f t="shared" si="175"/>
        <v>0</v>
      </c>
      <c r="M182" s="271"/>
      <c r="N182" s="269"/>
      <c r="O182" s="265">
        <f t="shared" si="176"/>
        <v>0</v>
      </c>
      <c r="P182" s="266"/>
      <c r="Q182" s="2"/>
    </row>
    <row r="183" spans="1:17" ht="48" hidden="1" x14ac:dyDescent="0.25">
      <c r="A183" s="140">
        <v>3300</v>
      </c>
      <c r="B183" s="262" t="s">
        <v>192</v>
      </c>
      <c r="C183" s="272">
        <f t="shared" si="170"/>
        <v>0</v>
      </c>
      <c r="D183" s="273">
        <f t="shared" ref="D183:E183" si="177">SUM(D184:D185)</f>
        <v>0</v>
      </c>
      <c r="E183" s="274">
        <f t="shared" si="177"/>
        <v>0</v>
      </c>
      <c r="F183" s="275">
        <f>SUM(F184:F185)</f>
        <v>0</v>
      </c>
      <c r="G183" s="276">
        <f t="shared" ref="G183:O183" si="178">SUM(G184:G185)</f>
        <v>0</v>
      </c>
      <c r="H183" s="274">
        <f t="shared" si="178"/>
        <v>0</v>
      </c>
      <c r="I183" s="263">
        <f t="shared" si="178"/>
        <v>0</v>
      </c>
      <c r="J183" s="273">
        <f t="shared" si="178"/>
        <v>0</v>
      </c>
      <c r="K183" s="274">
        <f t="shared" si="178"/>
        <v>0</v>
      </c>
      <c r="L183" s="275">
        <f t="shared" si="178"/>
        <v>0</v>
      </c>
      <c r="M183" s="276">
        <f t="shared" si="178"/>
        <v>0</v>
      </c>
      <c r="N183" s="274">
        <f t="shared" si="178"/>
        <v>0</v>
      </c>
      <c r="O183" s="263">
        <f t="shared" si="178"/>
        <v>0</v>
      </c>
      <c r="P183" s="229"/>
      <c r="Q183" s="2"/>
    </row>
    <row r="184" spans="1:17" ht="48" hidden="1" x14ac:dyDescent="0.25">
      <c r="A184" s="163">
        <v>3310</v>
      </c>
      <c r="B184" s="164" t="s">
        <v>193</v>
      </c>
      <c r="C184" s="176">
        <f t="shared" si="170"/>
        <v>0</v>
      </c>
      <c r="D184" s="177"/>
      <c r="E184" s="178"/>
      <c r="F184" s="233">
        <f t="shared" ref="F184:F185" si="179">D184+E184</f>
        <v>0</v>
      </c>
      <c r="G184" s="247"/>
      <c r="H184" s="178"/>
      <c r="I184" s="235">
        <f t="shared" ref="I184:I185" si="180">G184+H184</f>
        <v>0</v>
      </c>
      <c r="J184" s="177"/>
      <c r="K184" s="178"/>
      <c r="L184" s="233">
        <f t="shared" ref="L184:L185" si="181">J184+K184</f>
        <v>0</v>
      </c>
      <c r="M184" s="247"/>
      <c r="N184" s="178"/>
      <c r="O184" s="235">
        <f t="shared" ref="O184:O185" si="182">M184+N184</f>
        <v>0</v>
      </c>
      <c r="P184" s="236"/>
      <c r="Q184" s="2"/>
    </row>
    <row r="185" spans="1:17" ht="60" hidden="1" x14ac:dyDescent="0.25">
      <c r="A185" s="53">
        <v>3320</v>
      </c>
      <c r="B185" s="99" t="s">
        <v>194</v>
      </c>
      <c r="C185" s="100">
        <f t="shared" si="170"/>
        <v>0</v>
      </c>
      <c r="D185" s="152"/>
      <c r="E185" s="150"/>
      <c r="F185" s="108">
        <f t="shared" si="179"/>
        <v>0</v>
      </c>
      <c r="G185" s="149"/>
      <c r="H185" s="150"/>
      <c r="I185" s="151">
        <f t="shared" si="180"/>
        <v>0</v>
      </c>
      <c r="J185" s="152"/>
      <c r="K185" s="150"/>
      <c r="L185" s="108">
        <f t="shared" si="181"/>
        <v>0</v>
      </c>
      <c r="M185" s="149"/>
      <c r="N185" s="150"/>
      <c r="O185" s="151">
        <f t="shared" si="182"/>
        <v>0</v>
      </c>
      <c r="P185" s="237"/>
      <c r="Q185" s="2"/>
    </row>
    <row r="186" spans="1:17" hidden="1" x14ac:dyDescent="0.25">
      <c r="A186" s="277">
        <v>4000</v>
      </c>
      <c r="B186" s="218" t="s">
        <v>195</v>
      </c>
      <c r="C186" s="219">
        <f t="shared" si="170"/>
        <v>0</v>
      </c>
      <c r="D186" s="220">
        <f t="shared" ref="D186:E186" si="183">SUM(D187,D190)</f>
        <v>0</v>
      </c>
      <c r="E186" s="221">
        <f t="shared" si="183"/>
        <v>0</v>
      </c>
      <c r="F186" s="222">
        <f>SUM(F187,F190)</f>
        <v>0</v>
      </c>
      <c r="G186" s="223">
        <f t="shared" ref="G186:N186" si="184">SUM(G187,G190)</f>
        <v>0</v>
      </c>
      <c r="H186" s="221">
        <f t="shared" si="184"/>
        <v>0</v>
      </c>
      <c r="I186" s="224">
        <f t="shared" si="184"/>
        <v>0</v>
      </c>
      <c r="J186" s="220">
        <f t="shared" si="184"/>
        <v>0</v>
      </c>
      <c r="K186" s="221">
        <f t="shared" si="184"/>
        <v>0</v>
      </c>
      <c r="L186" s="222">
        <f t="shared" si="184"/>
        <v>0</v>
      </c>
      <c r="M186" s="223">
        <f t="shared" si="184"/>
        <v>0</v>
      </c>
      <c r="N186" s="221">
        <f t="shared" si="184"/>
        <v>0</v>
      </c>
      <c r="O186" s="224">
        <f>SUM(O187,O190)</f>
        <v>0</v>
      </c>
      <c r="P186" s="225"/>
      <c r="Q186" s="2"/>
    </row>
    <row r="187" spans="1:17" ht="24" hidden="1" x14ac:dyDescent="0.25">
      <c r="A187" s="278">
        <v>4200</v>
      </c>
      <c r="B187" s="226" t="s">
        <v>196</v>
      </c>
      <c r="C187" s="84">
        <f t="shared" si="170"/>
        <v>0</v>
      </c>
      <c r="D187" s="95">
        <f t="shared" ref="D187:E187" si="185">SUM(D188,D189)</f>
        <v>0</v>
      </c>
      <c r="E187" s="96">
        <f t="shared" si="185"/>
        <v>0</v>
      </c>
      <c r="F187" s="97">
        <f>SUM(F188,F189)</f>
        <v>0</v>
      </c>
      <c r="G187" s="227">
        <f t="shared" ref="G187:N187" si="186">SUM(G188,G189)</f>
        <v>0</v>
      </c>
      <c r="H187" s="96">
        <f t="shared" si="186"/>
        <v>0</v>
      </c>
      <c r="I187" s="228">
        <f t="shared" si="186"/>
        <v>0</v>
      </c>
      <c r="J187" s="95">
        <f t="shared" si="186"/>
        <v>0</v>
      </c>
      <c r="K187" s="96">
        <f t="shared" si="186"/>
        <v>0</v>
      </c>
      <c r="L187" s="97">
        <f t="shared" si="186"/>
        <v>0</v>
      </c>
      <c r="M187" s="227">
        <f t="shared" si="186"/>
        <v>0</v>
      </c>
      <c r="N187" s="96">
        <f t="shared" si="186"/>
        <v>0</v>
      </c>
      <c r="O187" s="228">
        <f>SUM(O188,O189)</f>
        <v>0</v>
      </c>
      <c r="P187" s="249"/>
      <c r="Q187" s="2"/>
    </row>
    <row r="188" spans="1:17" ht="36" hidden="1" x14ac:dyDescent="0.25">
      <c r="A188" s="353">
        <v>4240</v>
      </c>
      <c r="B188" s="99" t="s">
        <v>197</v>
      </c>
      <c r="C188" s="100">
        <f t="shared" si="170"/>
        <v>0</v>
      </c>
      <c r="D188" s="152"/>
      <c r="E188" s="150"/>
      <c r="F188" s="108">
        <f t="shared" ref="F188:F189" si="187">D188+E188</f>
        <v>0</v>
      </c>
      <c r="G188" s="149"/>
      <c r="H188" s="150"/>
      <c r="I188" s="151">
        <f t="shared" ref="I188:I189" si="188">G188+H188</f>
        <v>0</v>
      </c>
      <c r="J188" s="152"/>
      <c r="K188" s="150"/>
      <c r="L188" s="108">
        <f t="shared" ref="L188:L189" si="189">J188+K188</f>
        <v>0</v>
      </c>
      <c r="M188" s="149"/>
      <c r="N188" s="150"/>
      <c r="O188" s="151">
        <f t="shared" ref="O188:O189" si="190">M188+N188</f>
        <v>0</v>
      </c>
      <c r="P188" s="237"/>
      <c r="Q188" s="2"/>
    </row>
    <row r="189" spans="1:17" ht="24" hidden="1" x14ac:dyDescent="0.25">
      <c r="A189" s="243">
        <v>4250</v>
      </c>
      <c r="B189" s="111" t="s">
        <v>198</v>
      </c>
      <c r="C189" s="112">
        <f t="shared" si="170"/>
        <v>0</v>
      </c>
      <c r="D189" s="238"/>
      <c r="E189" s="239"/>
      <c r="F189" s="120">
        <f t="shared" si="187"/>
        <v>0</v>
      </c>
      <c r="G189" s="240"/>
      <c r="H189" s="239"/>
      <c r="I189" s="241">
        <f t="shared" si="188"/>
        <v>0</v>
      </c>
      <c r="J189" s="238"/>
      <c r="K189" s="239"/>
      <c r="L189" s="120">
        <f t="shared" si="189"/>
        <v>0</v>
      </c>
      <c r="M189" s="240"/>
      <c r="N189" s="239"/>
      <c r="O189" s="241">
        <f t="shared" si="190"/>
        <v>0</v>
      </c>
      <c r="P189" s="242"/>
      <c r="Q189" s="2"/>
    </row>
    <row r="190" spans="1:17" hidden="1" x14ac:dyDescent="0.25">
      <c r="A190" s="83">
        <v>4300</v>
      </c>
      <c r="B190" s="226" t="s">
        <v>199</v>
      </c>
      <c r="C190" s="84">
        <f t="shared" si="170"/>
        <v>0</v>
      </c>
      <c r="D190" s="95">
        <f t="shared" ref="D190:E190" si="191">SUM(D191)</f>
        <v>0</v>
      </c>
      <c r="E190" s="96">
        <f t="shared" si="191"/>
        <v>0</v>
      </c>
      <c r="F190" s="97">
        <f>SUM(F191)</f>
        <v>0</v>
      </c>
      <c r="G190" s="227">
        <f t="shared" ref="G190:N190" si="192">SUM(G191)</f>
        <v>0</v>
      </c>
      <c r="H190" s="96">
        <f t="shared" si="192"/>
        <v>0</v>
      </c>
      <c r="I190" s="228">
        <f t="shared" si="192"/>
        <v>0</v>
      </c>
      <c r="J190" s="95">
        <f t="shared" si="192"/>
        <v>0</v>
      </c>
      <c r="K190" s="96">
        <f t="shared" si="192"/>
        <v>0</v>
      </c>
      <c r="L190" s="97">
        <f t="shared" si="192"/>
        <v>0</v>
      </c>
      <c r="M190" s="227">
        <f t="shared" si="192"/>
        <v>0</v>
      </c>
      <c r="N190" s="96">
        <f t="shared" si="192"/>
        <v>0</v>
      </c>
      <c r="O190" s="228">
        <f>SUM(O191)</f>
        <v>0</v>
      </c>
      <c r="P190" s="249"/>
      <c r="Q190" s="2"/>
    </row>
    <row r="191" spans="1:17" ht="24" hidden="1" x14ac:dyDescent="0.25">
      <c r="A191" s="353">
        <v>4310</v>
      </c>
      <c r="B191" s="99" t="s">
        <v>200</v>
      </c>
      <c r="C191" s="100">
        <f t="shared" si="170"/>
        <v>0</v>
      </c>
      <c r="D191" s="251">
        <f t="shared" ref="D191:E191" si="193">SUM(D192:D192)</f>
        <v>0</v>
      </c>
      <c r="E191" s="252">
        <f t="shared" si="193"/>
        <v>0</v>
      </c>
      <c r="F191" s="108">
        <f>SUM(F192:F192)</f>
        <v>0</v>
      </c>
      <c r="G191" s="253">
        <f t="shared" ref="G191:N191" si="194">SUM(G192:G192)</f>
        <v>0</v>
      </c>
      <c r="H191" s="252">
        <f t="shared" si="194"/>
        <v>0</v>
      </c>
      <c r="I191" s="151">
        <f t="shared" si="194"/>
        <v>0</v>
      </c>
      <c r="J191" s="251">
        <f t="shared" si="194"/>
        <v>0</v>
      </c>
      <c r="K191" s="252">
        <f t="shared" si="194"/>
        <v>0</v>
      </c>
      <c r="L191" s="108">
        <f t="shared" si="194"/>
        <v>0</v>
      </c>
      <c r="M191" s="253">
        <f t="shared" si="194"/>
        <v>0</v>
      </c>
      <c r="N191" s="252">
        <f t="shared" si="194"/>
        <v>0</v>
      </c>
      <c r="O191" s="151">
        <f>SUM(O192:O192)</f>
        <v>0</v>
      </c>
      <c r="P191" s="237"/>
      <c r="Q191" s="2"/>
    </row>
    <row r="192" spans="1:17" ht="36" hidden="1" x14ac:dyDescent="0.25">
      <c r="A192" s="62">
        <v>4311</v>
      </c>
      <c r="B192" s="111" t="s">
        <v>201</v>
      </c>
      <c r="C192" s="112">
        <f t="shared" si="170"/>
        <v>0</v>
      </c>
      <c r="D192" s="238"/>
      <c r="E192" s="239"/>
      <c r="F192" s="120">
        <f>D192+E192</f>
        <v>0</v>
      </c>
      <c r="G192" s="240"/>
      <c r="H192" s="239"/>
      <c r="I192" s="241">
        <f>G192+H192</f>
        <v>0</v>
      </c>
      <c r="J192" s="238"/>
      <c r="K192" s="239"/>
      <c r="L192" s="120">
        <f>J192+K192</f>
        <v>0</v>
      </c>
      <c r="M192" s="240"/>
      <c r="N192" s="239"/>
      <c r="O192" s="241">
        <f>M192+N192</f>
        <v>0</v>
      </c>
      <c r="P192" s="242"/>
      <c r="Q192" s="2"/>
    </row>
    <row r="193" spans="1:17" s="33" customFormat="1" ht="24" x14ac:dyDescent="0.25">
      <c r="A193" s="279"/>
      <c r="B193" s="25" t="s">
        <v>202</v>
      </c>
      <c r="C193" s="211">
        <f t="shared" si="170"/>
        <v>369</v>
      </c>
      <c r="D193" s="212">
        <f t="shared" ref="D193:E193" si="195">SUM(D194,D229,D268)</f>
        <v>369</v>
      </c>
      <c r="E193" s="216">
        <f t="shared" si="195"/>
        <v>0</v>
      </c>
      <c r="F193" s="364">
        <f>SUM(F194,F229,F268)</f>
        <v>369</v>
      </c>
      <c r="G193" s="215">
        <f t="shared" ref="G193:N193" si="196">SUM(G194,G229,G268)</f>
        <v>0</v>
      </c>
      <c r="H193" s="216">
        <f t="shared" si="196"/>
        <v>0</v>
      </c>
      <c r="I193" s="364">
        <f t="shared" si="196"/>
        <v>0</v>
      </c>
      <c r="J193" s="212">
        <f t="shared" si="196"/>
        <v>0</v>
      </c>
      <c r="K193" s="213">
        <f t="shared" si="196"/>
        <v>0</v>
      </c>
      <c r="L193" s="214">
        <f t="shared" si="196"/>
        <v>0</v>
      </c>
      <c r="M193" s="215">
        <f t="shared" si="196"/>
        <v>0</v>
      </c>
      <c r="N193" s="213">
        <f t="shared" si="196"/>
        <v>0</v>
      </c>
      <c r="O193" s="280">
        <f>SUM(O194,O229,O268)</f>
        <v>0</v>
      </c>
      <c r="P193" s="281"/>
      <c r="Q193" s="26"/>
    </row>
    <row r="194" spans="1:17" x14ac:dyDescent="0.25">
      <c r="A194" s="218">
        <v>5000</v>
      </c>
      <c r="B194" s="218" t="s">
        <v>203</v>
      </c>
      <c r="C194" s="219">
        <f t="shared" si="170"/>
        <v>369</v>
      </c>
      <c r="D194" s="220">
        <f t="shared" ref="D194:E194" si="197">D195+D203</f>
        <v>369</v>
      </c>
      <c r="E194" s="224">
        <f t="shared" si="197"/>
        <v>0</v>
      </c>
      <c r="F194" s="365">
        <f>F195+F203</f>
        <v>369</v>
      </c>
      <c r="G194" s="223">
        <f t="shared" ref="G194:N194" si="198">G195+G203</f>
        <v>0</v>
      </c>
      <c r="H194" s="224">
        <f t="shared" si="198"/>
        <v>0</v>
      </c>
      <c r="I194" s="365">
        <f t="shared" si="198"/>
        <v>0</v>
      </c>
      <c r="J194" s="220">
        <f t="shared" si="198"/>
        <v>0</v>
      </c>
      <c r="K194" s="221">
        <f t="shared" si="198"/>
        <v>0</v>
      </c>
      <c r="L194" s="222">
        <f t="shared" si="198"/>
        <v>0</v>
      </c>
      <c r="M194" s="223">
        <f t="shared" si="198"/>
        <v>0</v>
      </c>
      <c r="N194" s="221">
        <f t="shared" si="198"/>
        <v>0</v>
      </c>
      <c r="O194" s="224">
        <f>O195+O203</f>
        <v>0</v>
      </c>
      <c r="P194" s="225"/>
      <c r="Q194" s="2"/>
    </row>
    <row r="195" spans="1:17" hidden="1" x14ac:dyDescent="0.25">
      <c r="A195" s="83">
        <v>5100</v>
      </c>
      <c r="B195" s="226" t="s">
        <v>204</v>
      </c>
      <c r="C195" s="84">
        <f t="shared" si="170"/>
        <v>0</v>
      </c>
      <c r="D195" s="95">
        <f t="shared" ref="D195:E195" si="199">D196+D197+D200+D201+D202</f>
        <v>0</v>
      </c>
      <c r="E195" s="96">
        <f t="shared" si="199"/>
        <v>0</v>
      </c>
      <c r="F195" s="97">
        <f>F196+F197+F200+F201+F202</f>
        <v>0</v>
      </c>
      <c r="G195" s="227">
        <f t="shared" ref="G195:N195" si="200">G196+G197+G200+G201+G202</f>
        <v>0</v>
      </c>
      <c r="H195" s="96">
        <f t="shared" si="200"/>
        <v>0</v>
      </c>
      <c r="I195" s="228">
        <f t="shared" si="200"/>
        <v>0</v>
      </c>
      <c r="J195" s="95">
        <f t="shared" si="200"/>
        <v>0</v>
      </c>
      <c r="K195" s="96">
        <f t="shared" si="200"/>
        <v>0</v>
      </c>
      <c r="L195" s="97">
        <f t="shared" si="200"/>
        <v>0</v>
      </c>
      <c r="M195" s="227">
        <f t="shared" si="200"/>
        <v>0</v>
      </c>
      <c r="N195" s="96">
        <f t="shared" si="200"/>
        <v>0</v>
      </c>
      <c r="O195" s="228">
        <f>O196+O197+O200+O201+O202</f>
        <v>0</v>
      </c>
      <c r="P195" s="249"/>
      <c r="Q195" s="2"/>
    </row>
    <row r="196" spans="1:17" hidden="1" x14ac:dyDescent="0.25">
      <c r="A196" s="353">
        <v>5110</v>
      </c>
      <c r="B196" s="99" t="s">
        <v>205</v>
      </c>
      <c r="C196" s="100">
        <f t="shared" si="170"/>
        <v>0</v>
      </c>
      <c r="D196" s="152"/>
      <c r="E196" s="150"/>
      <c r="F196" s="108">
        <f>D196+E196</f>
        <v>0</v>
      </c>
      <c r="G196" s="149"/>
      <c r="H196" s="150"/>
      <c r="I196" s="151">
        <f>G196+H196</f>
        <v>0</v>
      </c>
      <c r="J196" s="152"/>
      <c r="K196" s="150"/>
      <c r="L196" s="108">
        <f>J196+K196</f>
        <v>0</v>
      </c>
      <c r="M196" s="149"/>
      <c r="N196" s="150"/>
      <c r="O196" s="151">
        <f>M196+N196</f>
        <v>0</v>
      </c>
      <c r="P196" s="237"/>
      <c r="Q196" s="2"/>
    </row>
    <row r="197" spans="1:17" ht="24" hidden="1" x14ac:dyDescent="0.25">
      <c r="A197" s="243">
        <v>5120</v>
      </c>
      <c r="B197" s="111" t="s">
        <v>206</v>
      </c>
      <c r="C197" s="112">
        <f t="shared" si="170"/>
        <v>0</v>
      </c>
      <c r="D197" s="244">
        <f t="shared" ref="D197:E197" si="201">D198+D199</f>
        <v>0</v>
      </c>
      <c r="E197" s="245">
        <f t="shared" si="201"/>
        <v>0</v>
      </c>
      <c r="F197" s="120">
        <f>F198+F199</f>
        <v>0</v>
      </c>
      <c r="G197" s="246">
        <f t="shared" ref="G197:O197" si="202">G198+G199</f>
        <v>0</v>
      </c>
      <c r="H197" s="245">
        <f t="shared" si="202"/>
        <v>0</v>
      </c>
      <c r="I197" s="241">
        <f t="shared" si="202"/>
        <v>0</v>
      </c>
      <c r="J197" s="244">
        <f t="shared" si="202"/>
        <v>0</v>
      </c>
      <c r="K197" s="245">
        <f t="shared" si="202"/>
        <v>0</v>
      </c>
      <c r="L197" s="120">
        <f t="shared" si="202"/>
        <v>0</v>
      </c>
      <c r="M197" s="246">
        <f t="shared" si="202"/>
        <v>0</v>
      </c>
      <c r="N197" s="245">
        <f t="shared" si="202"/>
        <v>0</v>
      </c>
      <c r="O197" s="241">
        <f t="shared" si="202"/>
        <v>0</v>
      </c>
      <c r="P197" s="242"/>
      <c r="Q197" s="2"/>
    </row>
    <row r="198" spans="1:17" hidden="1" x14ac:dyDescent="0.25">
      <c r="A198" s="62">
        <v>5121</v>
      </c>
      <c r="B198" s="111" t="s">
        <v>207</v>
      </c>
      <c r="C198" s="112">
        <f t="shared" si="170"/>
        <v>0</v>
      </c>
      <c r="D198" s="238"/>
      <c r="E198" s="239"/>
      <c r="F198" s="120">
        <f t="shared" ref="F198:F202" si="203">D198+E198</f>
        <v>0</v>
      </c>
      <c r="G198" s="240"/>
      <c r="H198" s="239"/>
      <c r="I198" s="241">
        <f t="shared" ref="I198:I202" si="204">G198+H198</f>
        <v>0</v>
      </c>
      <c r="J198" s="238"/>
      <c r="K198" s="239"/>
      <c r="L198" s="120">
        <f t="shared" ref="L198:L202" si="205">J198+K198</f>
        <v>0</v>
      </c>
      <c r="M198" s="240"/>
      <c r="N198" s="239"/>
      <c r="O198" s="241">
        <f t="shared" ref="O198:O202" si="206">M198+N198</f>
        <v>0</v>
      </c>
      <c r="P198" s="242"/>
      <c r="Q198" s="2"/>
    </row>
    <row r="199" spans="1:17" ht="24" hidden="1" x14ac:dyDescent="0.25">
      <c r="A199" s="62">
        <v>5129</v>
      </c>
      <c r="B199" s="111" t="s">
        <v>208</v>
      </c>
      <c r="C199" s="112">
        <f t="shared" si="170"/>
        <v>0</v>
      </c>
      <c r="D199" s="238"/>
      <c r="E199" s="239"/>
      <c r="F199" s="120">
        <f t="shared" si="203"/>
        <v>0</v>
      </c>
      <c r="G199" s="240"/>
      <c r="H199" s="239"/>
      <c r="I199" s="241">
        <f t="shared" si="204"/>
        <v>0</v>
      </c>
      <c r="J199" s="238"/>
      <c r="K199" s="239"/>
      <c r="L199" s="120">
        <f t="shared" si="205"/>
        <v>0</v>
      </c>
      <c r="M199" s="240"/>
      <c r="N199" s="239"/>
      <c r="O199" s="241">
        <f t="shared" si="206"/>
        <v>0</v>
      </c>
      <c r="P199" s="242"/>
      <c r="Q199" s="2"/>
    </row>
    <row r="200" spans="1:17" hidden="1" x14ac:dyDescent="0.25">
      <c r="A200" s="243">
        <v>5130</v>
      </c>
      <c r="B200" s="111" t="s">
        <v>209</v>
      </c>
      <c r="C200" s="112">
        <f t="shared" si="170"/>
        <v>0</v>
      </c>
      <c r="D200" s="238"/>
      <c r="E200" s="239"/>
      <c r="F200" s="120">
        <f t="shared" si="203"/>
        <v>0</v>
      </c>
      <c r="G200" s="240"/>
      <c r="H200" s="239"/>
      <c r="I200" s="241">
        <f t="shared" si="204"/>
        <v>0</v>
      </c>
      <c r="J200" s="238"/>
      <c r="K200" s="239"/>
      <c r="L200" s="120">
        <f t="shared" si="205"/>
        <v>0</v>
      </c>
      <c r="M200" s="240"/>
      <c r="N200" s="239"/>
      <c r="O200" s="241">
        <f t="shared" si="206"/>
        <v>0</v>
      </c>
      <c r="P200" s="242"/>
      <c r="Q200" s="2"/>
    </row>
    <row r="201" spans="1:17" hidden="1" x14ac:dyDescent="0.25">
      <c r="A201" s="243">
        <v>5140</v>
      </c>
      <c r="B201" s="111" t="s">
        <v>210</v>
      </c>
      <c r="C201" s="112">
        <f t="shared" si="170"/>
        <v>0</v>
      </c>
      <c r="D201" s="238"/>
      <c r="E201" s="239"/>
      <c r="F201" s="120">
        <f t="shared" si="203"/>
        <v>0</v>
      </c>
      <c r="G201" s="240"/>
      <c r="H201" s="239"/>
      <c r="I201" s="241">
        <f t="shared" si="204"/>
        <v>0</v>
      </c>
      <c r="J201" s="238"/>
      <c r="K201" s="239"/>
      <c r="L201" s="120">
        <f t="shared" si="205"/>
        <v>0</v>
      </c>
      <c r="M201" s="240"/>
      <c r="N201" s="239"/>
      <c r="O201" s="241">
        <f t="shared" si="206"/>
        <v>0</v>
      </c>
      <c r="P201" s="242"/>
      <c r="Q201" s="2"/>
    </row>
    <row r="202" spans="1:17" ht="24" hidden="1" x14ac:dyDescent="0.25">
      <c r="A202" s="243">
        <v>5170</v>
      </c>
      <c r="B202" s="111" t="s">
        <v>211</v>
      </c>
      <c r="C202" s="112">
        <f t="shared" si="170"/>
        <v>0</v>
      </c>
      <c r="D202" s="238"/>
      <c r="E202" s="239"/>
      <c r="F202" s="120">
        <f t="shared" si="203"/>
        <v>0</v>
      </c>
      <c r="G202" s="240"/>
      <c r="H202" s="239"/>
      <c r="I202" s="241">
        <f t="shared" si="204"/>
        <v>0</v>
      </c>
      <c r="J202" s="238"/>
      <c r="K202" s="239"/>
      <c r="L202" s="120">
        <f t="shared" si="205"/>
        <v>0</v>
      </c>
      <c r="M202" s="240"/>
      <c r="N202" s="239"/>
      <c r="O202" s="241">
        <f t="shared" si="206"/>
        <v>0</v>
      </c>
      <c r="P202" s="242"/>
      <c r="Q202" s="2"/>
    </row>
    <row r="203" spans="1:17" x14ac:dyDescent="0.25">
      <c r="A203" s="83">
        <v>5200</v>
      </c>
      <c r="B203" s="226" t="s">
        <v>212</v>
      </c>
      <c r="C203" s="84">
        <f t="shared" si="170"/>
        <v>369</v>
      </c>
      <c r="D203" s="95">
        <f t="shared" ref="D203:E203" si="207">D204+D214+D215+D224+D225+D226+D228</f>
        <v>369</v>
      </c>
      <c r="E203" s="228">
        <f t="shared" si="207"/>
        <v>0</v>
      </c>
      <c r="F203" s="366">
        <f>F204+F214+F215+F224+F225+F226+F228</f>
        <v>369</v>
      </c>
      <c r="G203" s="227">
        <f t="shared" ref="G203:O203" si="208">G204+G214+G215+G224+G225+G226+G228</f>
        <v>0</v>
      </c>
      <c r="H203" s="228">
        <f t="shared" si="208"/>
        <v>0</v>
      </c>
      <c r="I203" s="366">
        <f t="shared" si="208"/>
        <v>0</v>
      </c>
      <c r="J203" s="95">
        <f t="shared" si="208"/>
        <v>0</v>
      </c>
      <c r="K203" s="96">
        <f t="shared" si="208"/>
        <v>0</v>
      </c>
      <c r="L203" s="97">
        <f t="shared" si="208"/>
        <v>0</v>
      </c>
      <c r="M203" s="227">
        <f t="shared" si="208"/>
        <v>0</v>
      </c>
      <c r="N203" s="96">
        <f t="shared" si="208"/>
        <v>0</v>
      </c>
      <c r="O203" s="228">
        <f t="shared" si="208"/>
        <v>0</v>
      </c>
      <c r="P203" s="249"/>
      <c r="Q203" s="2"/>
    </row>
    <row r="204" spans="1:17" hidden="1" x14ac:dyDescent="0.25">
      <c r="A204" s="230">
        <v>5210</v>
      </c>
      <c r="B204" s="164" t="s">
        <v>213</v>
      </c>
      <c r="C204" s="176">
        <f t="shared" si="170"/>
        <v>0</v>
      </c>
      <c r="D204" s="231">
        <f>SUM(D205:D213)</f>
        <v>0</v>
      </c>
      <c r="E204" s="232">
        <f>SUM(E205:E213)</f>
        <v>0</v>
      </c>
      <c r="F204" s="233">
        <f t="shared" ref="F204:N204" si="209">SUM(F205:F213)</f>
        <v>0</v>
      </c>
      <c r="G204" s="234">
        <f t="shared" si="209"/>
        <v>0</v>
      </c>
      <c r="H204" s="232">
        <f t="shared" si="209"/>
        <v>0</v>
      </c>
      <c r="I204" s="235">
        <f t="shared" si="209"/>
        <v>0</v>
      </c>
      <c r="J204" s="231">
        <f t="shared" si="209"/>
        <v>0</v>
      </c>
      <c r="K204" s="232">
        <f t="shared" si="209"/>
        <v>0</v>
      </c>
      <c r="L204" s="233">
        <f t="shared" si="209"/>
        <v>0</v>
      </c>
      <c r="M204" s="234">
        <f t="shared" si="209"/>
        <v>0</v>
      </c>
      <c r="N204" s="232">
        <f t="shared" si="209"/>
        <v>0</v>
      </c>
      <c r="O204" s="235">
        <f>SUM(O205:O213)</f>
        <v>0</v>
      </c>
      <c r="P204" s="236"/>
      <c r="Q204" s="2"/>
    </row>
    <row r="205" spans="1:17" hidden="1" x14ac:dyDescent="0.25">
      <c r="A205" s="53">
        <v>5211</v>
      </c>
      <c r="B205" s="99" t="s">
        <v>214</v>
      </c>
      <c r="C205" s="100">
        <f t="shared" si="170"/>
        <v>0</v>
      </c>
      <c r="D205" s="152"/>
      <c r="E205" s="150"/>
      <c r="F205" s="108">
        <f t="shared" ref="F205:F214" si="210">D205+E205</f>
        <v>0</v>
      </c>
      <c r="G205" s="149"/>
      <c r="H205" s="150"/>
      <c r="I205" s="151">
        <f t="shared" ref="I205:I214" si="211">G205+H205</f>
        <v>0</v>
      </c>
      <c r="J205" s="152"/>
      <c r="K205" s="150"/>
      <c r="L205" s="108">
        <f t="shared" ref="L205:L214" si="212">J205+K205</f>
        <v>0</v>
      </c>
      <c r="M205" s="149"/>
      <c r="N205" s="150"/>
      <c r="O205" s="151">
        <f t="shared" ref="O205:O214" si="213">M205+N205</f>
        <v>0</v>
      </c>
      <c r="P205" s="237"/>
      <c r="Q205" s="2"/>
    </row>
    <row r="206" spans="1:17" hidden="1" x14ac:dyDescent="0.25">
      <c r="A206" s="62">
        <v>5212</v>
      </c>
      <c r="B206" s="111" t="s">
        <v>215</v>
      </c>
      <c r="C206" s="112">
        <f t="shared" si="170"/>
        <v>0</v>
      </c>
      <c r="D206" s="238"/>
      <c r="E206" s="239"/>
      <c r="F206" s="120">
        <f t="shared" si="210"/>
        <v>0</v>
      </c>
      <c r="G206" s="240"/>
      <c r="H206" s="239"/>
      <c r="I206" s="241">
        <f t="shared" si="211"/>
        <v>0</v>
      </c>
      <c r="J206" s="238"/>
      <c r="K206" s="239"/>
      <c r="L206" s="120">
        <f t="shared" si="212"/>
        <v>0</v>
      </c>
      <c r="M206" s="240"/>
      <c r="N206" s="239"/>
      <c r="O206" s="241">
        <f t="shared" si="213"/>
        <v>0</v>
      </c>
      <c r="P206" s="242"/>
      <c r="Q206" s="2"/>
    </row>
    <row r="207" spans="1:17" hidden="1" x14ac:dyDescent="0.25">
      <c r="A207" s="62">
        <v>5213</v>
      </c>
      <c r="B207" s="111" t="s">
        <v>216</v>
      </c>
      <c r="C207" s="112">
        <f t="shared" si="170"/>
        <v>0</v>
      </c>
      <c r="D207" s="238"/>
      <c r="E207" s="239"/>
      <c r="F207" s="120">
        <f t="shared" si="210"/>
        <v>0</v>
      </c>
      <c r="G207" s="240"/>
      <c r="H207" s="239"/>
      <c r="I207" s="241">
        <f t="shared" si="211"/>
        <v>0</v>
      </c>
      <c r="J207" s="238"/>
      <c r="K207" s="239"/>
      <c r="L207" s="120">
        <f t="shared" si="212"/>
        <v>0</v>
      </c>
      <c r="M207" s="240"/>
      <c r="N207" s="239"/>
      <c r="O207" s="241">
        <f t="shared" si="213"/>
        <v>0</v>
      </c>
      <c r="P207" s="242"/>
      <c r="Q207" s="2"/>
    </row>
    <row r="208" spans="1:17" hidden="1" x14ac:dyDescent="0.25">
      <c r="A208" s="62">
        <v>5214</v>
      </c>
      <c r="B208" s="111" t="s">
        <v>217</v>
      </c>
      <c r="C208" s="112">
        <f t="shared" si="170"/>
        <v>0</v>
      </c>
      <c r="D208" s="238"/>
      <c r="E208" s="239"/>
      <c r="F208" s="120">
        <f t="shared" si="210"/>
        <v>0</v>
      </c>
      <c r="G208" s="240"/>
      <c r="H208" s="239"/>
      <c r="I208" s="241">
        <f t="shared" si="211"/>
        <v>0</v>
      </c>
      <c r="J208" s="238"/>
      <c r="K208" s="239"/>
      <c r="L208" s="120">
        <f t="shared" si="212"/>
        <v>0</v>
      </c>
      <c r="M208" s="240"/>
      <c r="N208" s="239"/>
      <c r="O208" s="241">
        <f t="shared" si="213"/>
        <v>0</v>
      </c>
      <c r="P208" s="242"/>
      <c r="Q208" s="2"/>
    </row>
    <row r="209" spans="1:17" hidden="1" x14ac:dyDescent="0.25">
      <c r="A209" s="62">
        <v>5215</v>
      </c>
      <c r="B209" s="111" t="s">
        <v>218</v>
      </c>
      <c r="C209" s="112">
        <f t="shared" si="170"/>
        <v>0</v>
      </c>
      <c r="D209" s="238"/>
      <c r="E209" s="239"/>
      <c r="F209" s="120">
        <f t="shared" si="210"/>
        <v>0</v>
      </c>
      <c r="G209" s="240"/>
      <c r="H209" s="239"/>
      <c r="I209" s="241">
        <f t="shared" si="211"/>
        <v>0</v>
      </c>
      <c r="J209" s="238"/>
      <c r="K209" s="239"/>
      <c r="L209" s="120">
        <f t="shared" si="212"/>
        <v>0</v>
      </c>
      <c r="M209" s="240"/>
      <c r="N209" s="239"/>
      <c r="O209" s="241">
        <f t="shared" si="213"/>
        <v>0</v>
      </c>
      <c r="P209" s="242"/>
      <c r="Q209" s="2"/>
    </row>
    <row r="210" spans="1:17" ht="24" hidden="1" x14ac:dyDescent="0.25">
      <c r="A210" s="62">
        <v>5216</v>
      </c>
      <c r="B210" s="111" t="s">
        <v>219</v>
      </c>
      <c r="C210" s="112">
        <f t="shared" si="170"/>
        <v>0</v>
      </c>
      <c r="D210" s="238"/>
      <c r="E210" s="239"/>
      <c r="F210" s="120">
        <f t="shared" si="210"/>
        <v>0</v>
      </c>
      <c r="G210" s="240"/>
      <c r="H210" s="239"/>
      <c r="I210" s="241">
        <f t="shared" si="211"/>
        <v>0</v>
      </c>
      <c r="J210" s="238"/>
      <c r="K210" s="239"/>
      <c r="L210" s="120">
        <f t="shared" si="212"/>
        <v>0</v>
      </c>
      <c r="M210" s="240"/>
      <c r="N210" s="239"/>
      <c r="O210" s="241">
        <f t="shared" si="213"/>
        <v>0</v>
      </c>
      <c r="P210" s="242"/>
      <c r="Q210" s="2"/>
    </row>
    <row r="211" spans="1:17" hidden="1" x14ac:dyDescent="0.25">
      <c r="A211" s="62">
        <v>5217</v>
      </c>
      <c r="B211" s="111" t="s">
        <v>220</v>
      </c>
      <c r="C211" s="112">
        <f t="shared" si="170"/>
        <v>0</v>
      </c>
      <c r="D211" s="238"/>
      <c r="E211" s="239"/>
      <c r="F211" s="120">
        <f t="shared" si="210"/>
        <v>0</v>
      </c>
      <c r="G211" s="240"/>
      <c r="H211" s="239"/>
      <c r="I211" s="241">
        <f t="shared" si="211"/>
        <v>0</v>
      </c>
      <c r="J211" s="238"/>
      <c r="K211" s="239"/>
      <c r="L211" s="120">
        <f t="shared" si="212"/>
        <v>0</v>
      </c>
      <c r="M211" s="240"/>
      <c r="N211" s="239"/>
      <c r="O211" s="241">
        <f t="shared" si="213"/>
        <v>0</v>
      </c>
      <c r="P211" s="242"/>
      <c r="Q211" s="2"/>
    </row>
    <row r="212" spans="1:17" hidden="1" x14ac:dyDescent="0.25">
      <c r="A212" s="62">
        <v>5218</v>
      </c>
      <c r="B212" s="111" t="s">
        <v>221</v>
      </c>
      <c r="C212" s="112">
        <f t="shared" si="170"/>
        <v>0</v>
      </c>
      <c r="D212" s="238"/>
      <c r="E212" s="239"/>
      <c r="F212" s="120">
        <f t="shared" si="210"/>
        <v>0</v>
      </c>
      <c r="G212" s="240"/>
      <c r="H212" s="239"/>
      <c r="I212" s="241">
        <f t="shared" si="211"/>
        <v>0</v>
      </c>
      <c r="J212" s="238"/>
      <c r="K212" s="239"/>
      <c r="L212" s="120">
        <f t="shared" si="212"/>
        <v>0</v>
      </c>
      <c r="M212" s="240"/>
      <c r="N212" s="239"/>
      <c r="O212" s="241">
        <f t="shared" si="213"/>
        <v>0</v>
      </c>
      <c r="P212" s="242"/>
      <c r="Q212" s="2"/>
    </row>
    <row r="213" spans="1:17" hidden="1" x14ac:dyDescent="0.25">
      <c r="A213" s="62">
        <v>5219</v>
      </c>
      <c r="B213" s="111" t="s">
        <v>222</v>
      </c>
      <c r="C213" s="112">
        <f t="shared" si="170"/>
        <v>0</v>
      </c>
      <c r="D213" s="238"/>
      <c r="E213" s="239"/>
      <c r="F213" s="120">
        <f t="shared" si="210"/>
        <v>0</v>
      </c>
      <c r="G213" s="240"/>
      <c r="H213" s="239"/>
      <c r="I213" s="241">
        <f t="shared" si="211"/>
        <v>0</v>
      </c>
      <c r="J213" s="238"/>
      <c r="K213" s="239"/>
      <c r="L213" s="120">
        <f t="shared" si="212"/>
        <v>0</v>
      </c>
      <c r="M213" s="240"/>
      <c r="N213" s="239"/>
      <c r="O213" s="241">
        <f t="shared" si="213"/>
        <v>0</v>
      </c>
      <c r="P213" s="242"/>
      <c r="Q213" s="2"/>
    </row>
    <row r="214" spans="1:17" ht="13.5" hidden="1" customHeight="1" x14ac:dyDescent="0.25">
      <c r="A214" s="243">
        <v>5220</v>
      </c>
      <c r="B214" s="111" t="s">
        <v>223</v>
      </c>
      <c r="C214" s="112">
        <f t="shared" si="170"/>
        <v>0</v>
      </c>
      <c r="D214" s="238"/>
      <c r="E214" s="239"/>
      <c r="F214" s="120">
        <f t="shared" si="210"/>
        <v>0</v>
      </c>
      <c r="G214" s="240"/>
      <c r="H214" s="239"/>
      <c r="I214" s="241">
        <f t="shared" si="211"/>
        <v>0</v>
      </c>
      <c r="J214" s="238"/>
      <c r="K214" s="239"/>
      <c r="L214" s="120">
        <f t="shared" si="212"/>
        <v>0</v>
      </c>
      <c r="M214" s="240"/>
      <c r="N214" s="239"/>
      <c r="O214" s="241">
        <f t="shared" si="213"/>
        <v>0</v>
      </c>
      <c r="P214" s="242"/>
      <c r="Q214" s="2"/>
    </row>
    <row r="215" spans="1:17" x14ac:dyDescent="0.25">
      <c r="A215" s="243">
        <v>5230</v>
      </c>
      <c r="B215" s="111" t="s">
        <v>224</v>
      </c>
      <c r="C215" s="112">
        <f t="shared" si="170"/>
        <v>369</v>
      </c>
      <c r="D215" s="244">
        <f t="shared" ref="D215:E215" si="214">SUM(D216:D223)</f>
        <v>369</v>
      </c>
      <c r="E215" s="241">
        <f t="shared" si="214"/>
        <v>0</v>
      </c>
      <c r="F215" s="368">
        <f>SUM(F216:F223)</f>
        <v>369</v>
      </c>
      <c r="G215" s="246">
        <f t="shared" ref="G215:N215" si="215">SUM(G216:G223)</f>
        <v>0</v>
      </c>
      <c r="H215" s="241">
        <f t="shared" si="215"/>
        <v>0</v>
      </c>
      <c r="I215" s="368">
        <f t="shared" si="215"/>
        <v>0</v>
      </c>
      <c r="J215" s="244">
        <f t="shared" si="215"/>
        <v>0</v>
      </c>
      <c r="K215" s="245">
        <f t="shared" si="215"/>
        <v>0</v>
      </c>
      <c r="L215" s="120">
        <f t="shared" si="215"/>
        <v>0</v>
      </c>
      <c r="M215" s="246">
        <f t="shared" si="215"/>
        <v>0</v>
      </c>
      <c r="N215" s="245">
        <f t="shared" si="215"/>
        <v>0</v>
      </c>
      <c r="O215" s="241">
        <f>SUM(O216:O223)</f>
        <v>0</v>
      </c>
      <c r="P215" s="242"/>
      <c r="Q215" s="2"/>
    </row>
    <row r="216" spans="1:17" hidden="1" x14ac:dyDescent="0.25">
      <c r="A216" s="62">
        <v>5231</v>
      </c>
      <c r="B216" s="111" t="s">
        <v>225</v>
      </c>
      <c r="C216" s="112">
        <f t="shared" si="170"/>
        <v>0</v>
      </c>
      <c r="D216" s="238"/>
      <c r="E216" s="239"/>
      <c r="F216" s="120">
        <f t="shared" ref="F216:F225" si="216">D216+E216</f>
        <v>0</v>
      </c>
      <c r="G216" s="240"/>
      <c r="H216" s="239"/>
      <c r="I216" s="241">
        <f t="shared" ref="I216:I225" si="217">G216+H216</f>
        <v>0</v>
      </c>
      <c r="J216" s="238"/>
      <c r="K216" s="239"/>
      <c r="L216" s="120">
        <f t="shared" ref="L216:L225" si="218">J216+K216</f>
        <v>0</v>
      </c>
      <c r="M216" s="240"/>
      <c r="N216" s="239"/>
      <c r="O216" s="241">
        <f t="shared" ref="O216:O225" si="219">M216+N216</f>
        <v>0</v>
      </c>
      <c r="P216" s="242"/>
      <c r="Q216" s="2"/>
    </row>
    <row r="217" spans="1:17" hidden="1" x14ac:dyDescent="0.25">
      <c r="A217" s="62">
        <v>5232</v>
      </c>
      <c r="B217" s="111" t="s">
        <v>226</v>
      </c>
      <c r="C217" s="112">
        <f t="shared" si="170"/>
        <v>0</v>
      </c>
      <c r="D217" s="238"/>
      <c r="E217" s="239"/>
      <c r="F217" s="120">
        <f t="shared" si="216"/>
        <v>0</v>
      </c>
      <c r="G217" s="240"/>
      <c r="H217" s="239"/>
      <c r="I217" s="241">
        <f t="shared" si="217"/>
        <v>0</v>
      </c>
      <c r="J217" s="238"/>
      <c r="K217" s="239"/>
      <c r="L217" s="120">
        <f t="shared" si="218"/>
        <v>0</v>
      </c>
      <c r="M217" s="240"/>
      <c r="N217" s="239"/>
      <c r="O217" s="241">
        <f t="shared" si="219"/>
        <v>0</v>
      </c>
      <c r="P217" s="242"/>
      <c r="Q217" s="2"/>
    </row>
    <row r="218" spans="1:17" hidden="1" x14ac:dyDescent="0.25">
      <c r="A218" s="62">
        <v>5233</v>
      </c>
      <c r="B218" s="111" t="s">
        <v>227</v>
      </c>
      <c r="C218" s="112">
        <f t="shared" si="170"/>
        <v>0</v>
      </c>
      <c r="D218" s="238"/>
      <c r="E218" s="239"/>
      <c r="F218" s="120">
        <f t="shared" si="216"/>
        <v>0</v>
      </c>
      <c r="G218" s="240"/>
      <c r="H218" s="239"/>
      <c r="I218" s="241">
        <f t="shared" si="217"/>
        <v>0</v>
      </c>
      <c r="J218" s="238"/>
      <c r="K218" s="239"/>
      <c r="L218" s="120">
        <f t="shared" si="218"/>
        <v>0</v>
      </c>
      <c r="M218" s="240"/>
      <c r="N218" s="239"/>
      <c r="O218" s="241">
        <f t="shared" si="219"/>
        <v>0</v>
      </c>
      <c r="P218" s="242"/>
      <c r="Q218" s="2"/>
    </row>
    <row r="219" spans="1:17" ht="24" hidden="1" x14ac:dyDescent="0.25">
      <c r="A219" s="62">
        <v>5234</v>
      </c>
      <c r="B219" s="111" t="s">
        <v>228</v>
      </c>
      <c r="C219" s="112">
        <f t="shared" si="170"/>
        <v>0</v>
      </c>
      <c r="D219" s="238"/>
      <c r="E219" s="239"/>
      <c r="F219" s="120">
        <f t="shared" si="216"/>
        <v>0</v>
      </c>
      <c r="G219" s="240"/>
      <c r="H219" s="239"/>
      <c r="I219" s="241">
        <f t="shared" si="217"/>
        <v>0</v>
      </c>
      <c r="J219" s="238"/>
      <c r="K219" s="239"/>
      <c r="L219" s="120">
        <f t="shared" si="218"/>
        <v>0</v>
      </c>
      <c r="M219" s="240"/>
      <c r="N219" s="239"/>
      <c r="O219" s="241">
        <f t="shared" si="219"/>
        <v>0</v>
      </c>
      <c r="P219" s="242"/>
      <c r="Q219" s="2"/>
    </row>
    <row r="220" spans="1:17" ht="14.25" hidden="1" customHeight="1" x14ac:dyDescent="0.25">
      <c r="A220" s="62">
        <v>5236</v>
      </c>
      <c r="B220" s="111" t="s">
        <v>229</v>
      </c>
      <c r="C220" s="112">
        <f t="shared" si="170"/>
        <v>0</v>
      </c>
      <c r="D220" s="238"/>
      <c r="E220" s="239"/>
      <c r="F220" s="120">
        <f t="shared" si="216"/>
        <v>0</v>
      </c>
      <c r="G220" s="240"/>
      <c r="H220" s="239"/>
      <c r="I220" s="241">
        <f t="shared" si="217"/>
        <v>0</v>
      </c>
      <c r="J220" s="238"/>
      <c r="K220" s="239"/>
      <c r="L220" s="120">
        <f t="shared" si="218"/>
        <v>0</v>
      </c>
      <c r="M220" s="240"/>
      <c r="N220" s="239"/>
      <c r="O220" s="241">
        <f t="shared" si="219"/>
        <v>0</v>
      </c>
      <c r="P220" s="242"/>
      <c r="Q220" s="2"/>
    </row>
    <row r="221" spans="1:17" ht="14.25" hidden="1" customHeight="1" x14ac:dyDescent="0.25">
      <c r="A221" s="62">
        <v>5237</v>
      </c>
      <c r="B221" s="111" t="s">
        <v>230</v>
      </c>
      <c r="C221" s="112">
        <f t="shared" si="170"/>
        <v>0</v>
      </c>
      <c r="D221" s="238"/>
      <c r="E221" s="239"/>
      <c r="F221" s="120">
        <f t="shared" si="216"/>
        <v>0</v>
      </c>
      <c r="G221" s="240"/>
      <c r="H221" s="239"/>
      <c r="I221" s="241">
        <f t="shared" si="217"/>
        <v>0</v>
      </c>
      <c r="J221" s="238"/>
      <c r="K221" s="239"/>
      <c r="L221" s="120">
        <f t="shared" si="218"/>
        <v>0</v>
      </c>
      <c r="M221" s="240"/>
      <c r="N221" s="239"/>
      <c r="O221" s="241">
        <f t="shared" si="219"/>
        <v>0</v>
      </c>
      <c r="P221" s="242"/>
      <c r="Q221" s="2"/>
    </row>
    <row r="222" spans="1:17" ht="24" hidden="1" x14ac:dyDescent="0.25">
      <c r="A222" s="62">
        <v>5238</v>
      </c>
      <c r="B222" s="111" t="s">
        <v>231</v>
      </c>
      <c r="C222" s="112">
        <f t="shared" si="170"/>
        <v>0</v>
      </c>
      <c r="D222" s="238"/>
      <c r="E222" s="239"/>
      <c r="F222" s="120">
        <f t="shared" si="216"/>
        <v>0</v>
      </c>
      <c r="G222" s="240"/>
      <c r="H222" s="239"/>
      <c r="I222" s="241">
        <f t="shared" si="217"/>
        <v>0</v>
      </c>
      <c r="J222" s="238"/>
      <c r="K222" s="239"/>
      <c r="L222" s="120">
        <f t="shared" si="218"/>
        <v>0</v>
      </c>
      <c r="M222" s="240"/>
      <c r="N222" s="239"/>
      <c r="O222" s="241">
        <f t="shared" si="219"/>
        <v>0</v>
      </c>
      <c r="P222" s="242"/>
      <c r="Q222" s="2"/>
    </row>
    <row r="223" spans="1:17" ht="24" x14ac:dyDescent="0.25">
      <c r="A223" s="62">
        <v>5239</v>
      </c>
      <c r="B223" s="111" t="s">
        <v>232</v>
      </c>
      <c r="C223" s="112">
        <f t="shared" si="170"/>
        <v>369</v>
      </c>
      <c r="D223" s="238">
        <v>369</v>
      </c>
      <c r="E223" s="367"/>
      <c r="F223" s="368">
        <f t="shared" si="216"/>
        <v>369</v>
      </c>
      <c r="G223" s="240"/>
      <c r="H223" s="367"/>
      <c r="I223" s="368">
        <f t="shared" si="217"/>
        <v>0</v>
      </c>
      <c r="J223" s="238"/>
      <c r="K223" s="239"/>
      <c r="L223" s="120">
        <f t="shared" si="218"/>
        <v>0</v>
      </c>
      <c r="M223" s="240"/>
      <c r="N223" s="239"/>
      <c r="O223" s="241">
        <f t="shared" si="219"/>
        <v>0</v>
      </c>
      <c r="P223" s="350"/>
      <c r="Q223" s="2"/>
    </row>
    <row r="224" spans="1:17" ht="24" hidden="1" x14ac:dyDescent="0.25">
      <c r="A224" s="243">
        <v>5240</v>
      </c>
      <c r="B224" s="111" t="s">
        <v>233</v>
      </c>
      <c r="C224" s="112">
        <f t="shared" si="170"/>
        <v>0</v>
      </c>
      <c r="D224" s="238"/>
      <c r="E224" s="239"/>
      <c r="F224" s="120">
        <f t="shared" si="216"/>
        <v>0</v>
      </c>
      <c r="G224" s="240"/>
      <c r="H224" s="239"/>
      <c r="I224" s="241">
        <f t="shared" si="217"/>
        <v>0</v>
      </c>
      <c r="J224" s="238"/>
      <c r="K224" s="239"/>
      <c r="L224" s="120">
        <f t="shared" si="218"/>
        <v>0</v>
      </c>
      <c r="M224" s="240"/>
      <c r="N224" s="239"/>
      <c r="O224" s="241">
        <f t="shared" si="219"/>
        <v>0</v>
      </c>
      <c r="P224" s="242"/>
      <c r="Q224" s="2"/>
    </row>
    <row r="225" spans="1:17" hidden="1" x14ac:dyDescent="0.25">
      <c r="A225" s="243">
        <v>5250</v>
      </c>
      <c r="B225" s="111" t="s">
        <v>234</v>
      </c>
      <c r="C225" s="112">
        <f t="shared" si="170"/>
        <v>0</v>
      </c>
      <c r="D225" s="238"/>
      <c r="E225" s="239"/>
      <c r="F225" s="120">
        <f t="shared" si="216"/>
        <v>0</v>
      </c>
      <c r="G225" s="240"/>
      <c r="H225" s="239"/>
      <c r="I225" s="241">
        <f t="shared" si="217"/>
        <v>0</v>
      </c>
      <c r="J225" s="238"/>
      <c r="K225" s="239"/>
      <c r="L225" s="120">
        <f t="shared" si="218"/>
        <v>0</v>
      </c>
      <c r="M225" s="240"/>
      <c r="N225" s="239"/>
      <c r="O225" s="241">
        <f t="shared" si="219"/>
        <v>0</v>
      </c>
      <c r="P225" s="242"/>
      <c r="Q225" s="2"/>
    </row>
    <row r="226" spans="1:17" hidden="1" x14ac:dyDescent="0.25">
      <c r="A226" s="243">
        <v>5260</v>
      </c>
      <c r="B226" s="111" t="s">
        <v>235</v>
      </c>
      <c r="C226" s="112">
        <f t="shared" si="170"/>
        <v>0</v>
      </c>
      <c r="D226" s="244">
        <f t="shared" ref="D226:E226" si="220">SUM(D227)</f>
        <v>0</v>
      </c>
      <c r="E226" s="245">
        <f t="shared" si="220"/>
        <v>0</v>
      </c>
      <c r="F226" s="120">
        <f>SUM(F227)</f>
        <v>0</v>
      </c>
      <c r="G226" s="246">
        <f t="shared" ref="G226:N226" si="221">SUM(G227)</f>
        <v>0</v>
      </c>
      <c r="H226" s="245">
        <f t="shared" si="221"/>
        <v>0</v>
      </c>
      <c r="I226" s="241">
        <f t="shared" si="221"/>
        <v>0</v>
      </c>
      <c r="J226" s="244">
        <f t="shared" si="221"/>
        <v>0</v>
      </c>
      <c r="K226" s="245">
        <f t="shared" si="221"/>
        <v>0</v>
      </c>
      <c r="L226" s="120">
        <f t="shared" si="221"/>
        <v>0</v>
      </c>
      <c r="M226" s="246">
        <f t="shared" si="221"/>
        <v>0</v>
      </c>
      <c r="N226" s="245">
        <f t="shared" si="221"/>
        <v>0</v>
      </c>
      <c r="O226" s="241">
        <f>SUM(O227)</f>
        <v>0</v>
      </c>
      <c r="P226" s="242"/>
      <c r="Q226" s="2"/>
    </row>
    <row r="227" spans="1:17" ht="24" hidden="1" x14ac:dyDescent="0.25">
      <c r="A227" s="62">
        <v>5269</v>
      </c>
      <c r="B227" s="111" t="s">
        <v>236</v>
      </c>
      <c r="C227" s="112">
        <f t="shared" si="170"/>
        <v>0</v>
      </c>
      <c r="D227" s="238"/>
      <c r="E227" s="239"/>
      <c r="F227" s="120">
        <f t="shared" ref="F227:F228" si="222">D227+E227</f>
        <v>0</v>
      </c>
      <c r="G227" s="240"/>
      <c r="H227" s="239"/>
      <c r="I227" s="241">
        <f t="shared" ref="I227:I228" si="223">G227+H227</f>
        <v>0</v>
      </c>
      <c r="J227" s="238"/>
      <c r="K227" s="239"/>
      <c r="L227" s="120">
        <f t="shared" ref="L227:L228" si="224">J227+K227</f>
        <v>0</v>
      </c>
      <c r="M227" s="240"/>
      <c r="N227" s="239"/>
      <c r="O227" s="241">
        <f t="shared" ref="O227:O228" si="225">M227+N227</f>
        <v>0</v>
      </c>
      <c r="P227" s="242"/>
      <c r="Q227" s="2"/>
    </row>
    <row r="228" spans="1:17" ht="24" hidden="1" x14ac:dyDescent="0.25">
      <c r="A228" s="230">
        <v>5270</v>
      </c>
      <c r="B228" s="164" t="s">
        <v>237</v>
      </c>
      <c r="C228" s="176">
        <f t="shared" si="170"/>
        <v>0</v>
      </c>
      <c r="D228" s="177"/>
      <c r="E228" s="178"/>
      <c r="F228" s="233">
        <f t="shared" si="222"/>
        <v>0</v>
      </c>
      <c r="G228" s="247"/>
      <c r="H228" s="178"/>
      <c r="I228" s="235">
        <f t="shared" si="223"/>
        <v>0</v>
      </c>
      <c r="J228" s="177"/>
      <c r="K228" s="178"/>
      <c r="L228" s="233">
        <f t="shared" si="224"/>
        <v>0</v>
      </c>
      <c r="M228" s="247"/>
      <c r="N228" s="178"/>
      <c r="O228" s="235">
        <f t="shared" si="225"/>
        <v>0</v>
      </c>
      <c r="P228" s="236"/>
      <c r="Q228" s="2"/>
    </row>
    <row r="229" spans="1:17" hidden="1" x14ac:dyDescent="0.25">
      <c r="A229" s="218">
        <v>6000</v>
      </c>
      <c r="B229" s="218" t="s">
        <v>238</v>
      </c>
      <c r="C229" s="219">
        <f t="shared" si="170"/>
        <v>0</v>
      </c>
      <c r="D229" s="220">
        <f t="shared" ref="D229:E229" si="226">D230+D250+D258</f>
        <v>0</v>
      </c>
      <c r="E229" s="221">
        <f t="shared" si="226"/>
        <v>0</v>
      </c>
      <c r="F229" s="222">
        <f>F230+F250+F258</f>
        <v>0</v>
      </c>
      <c r="G229" s="223">
        <f t="shared" ref="G229:N229" si="227">G230+G250+G258</f>
        <v>0</v>
      </c>
      <c r="H229" s="221">
        <f t="shared" si="227"/>
        <v>0</v>
      </c>
      <c r="I229" s="224">
        <f t="shared" si="227"/>
        <v>0</v>
      </c>
      <c r="J229" s="220">
        <f t="shared" si="227"/>
        <v>0</v>
      </c>
      <c r="K229" s="221">
        <f t="shared" si="227"/>
        <v>0</v>
      </c>
      <c r="L229" s="222">
        <f t="shared" si="227"/>
        <v>0</v>
      </c>
      <c r="M229" s="223">
        <f t="shared" si="227"/>
        <v>0</v>
      </c>
      <c r="N229" s="221">
        <f t="shared" si="227"/>
        <v>0</v>
      </c>
      <c r="O229" s="224">
        <f>O230+O250+O258</f>
        <v>0</v>
      </c>
      <c r="P229" s="225"/>
      <c r="Q229" s="2"/>
    </row>
    <row r="230" spans="1:17" ht="14.25" hidden="1" customHeight="1" x14ac:dyDescent="0.25">
      <c r="A230" s="140">
        <v>6200</v>
      </c>
      <c r="B230" s="262" t="s">
        <v>239</v>
      </c>
      <c r="C230" s="272">
        <f t="shared" si="170"/>
        <v>0</v>
      </c>
      <c r="D230" s="273">
        <f t="shared" ref="D230:E230" si="228">SUM(D231,D232,D234,D237,D243,D244,D245)</f>
        <v>0</v>
      </c>
      <c r="E230" s="274">
        <f t="shared" si="228"/>
        <v>0</v>
      </c>
      <c r="F230" s="275">
        <f>SUM(F231,F232,F234,F237,F243,F244,F245)</f>
        <v>0</v>
      </c>
      <c r="G230" s="276">
        <f t="shared" ref="G230:N230" si="229">SUM(G231,G232,G234,G237,G243,G244,G245)</f>
        <v>0</v>
      </c>
      <c r="H230" s="274">
        <f t="shared" si="229"/>
        <v>0</v>
      </c>
      <c r="I230" s="263">
        <f t="shared" si="229"/>
        <v>0</v>
      </c>
      <c r="J230" s="273">
        <f t="shared" si="229"/>
        <v>0</v>
      </c>
      <c r="K230" s="274">
        <f t="shared" si="229"/>
        <v>0</v>
      </c>
      <c r="L230" s="275">
        <f t="shared" si="229"/>
        <v>0</v>
      </c>
      <c r="M230" s="276">
        <f t="shared" si="229"/>
        <v>0</v>
      </c>
      <c r="N230" s="274">
        <f t="shared" si="229"/>
        <v>0</v>
      </c>
      <c r="O230" s="263">
        <f>SUM(O231,O232,O234,O237,O243,O244,O245)</f>
        <v>0</v>
      </c>
      <c r="P230" s="229"/>
      <c r="Q230" s="2"/>
    </row>
    <row r="231" spans="1:17" ht="24" hidden="1" x14ac:dyDescent="0.25">
      <c r="A231" s="353">
        <v>6220</v>
      </c>
      <c r="B231" s="99" t="s">
        <v>240</v>
      </c>
      <c r="C231" s="100">
        <f t="shared" si="170"/>
        <v>0</v>
      </c>
      <c r="D231" s="152"/>
      <c r="E231" s="150"/>
      <c r="F231" s="108">
        <f>D231+E231</f>
        <v>0</v>
      </c>
      <c r="G231" s="149"/>
      <c r="H231" s="150"/>
      <c r="I231" s="151">
        <f>G231+H231</f>
        <v>0</v>
      </c>
      <c r="J231" s="152"/>
      <c r="K231" s="150"/>
      <c r="L231" s="108">
        <f>J231+K231</f>
        <v>0</v>
      </c>
      <c r="M231" s="149"/>
      <c r="N231" s="150"/>
      <c r="O231" s="151">
        <f>M231+N231</f>
        <v>0</v>
      </c>
      <c r="P231" s="237"/>
      <c r="Q231" s="2"/>
    </row>
    <row r="232" spans="1:17" hidden="1" x14ac:dyDescent="0.25">
      <c r="A232" s="243">
        <v>6230</v>
      </c>
      <c r="B232" s="111" t="s">
        <v>241</v>
      </c>
      <c r="C232" s="112">
        <f t="shared" si="170"/>
        <v>0</v>
      </c>
      <c r="D232" s="244">
        <f t="shared" ref="D232:O232" si="230">SUM(D233)</f>
        <v>0</v>
      </c>
      <c r="E232" s="245">
        <f t="shared" si="230"/>
        <v>0</v>
      </c>
      <c r="F232" s="120">
        <f t="shared" si="230"/>
        <v>0</v>
      </c>
      <c r="G232" s="246">
        <f t="shared" si="230"/>
        <v>0</v>
      </c>
      <c r="H232" s="245">
        <f t="shared" si="230"/>
        <v>0</v>
      </c>
      <c r="I232" s="241">
        <f t="shared" si="230"/>
        <v>0</v>
      </c>
      <c r="J232" s="244">
        <f t="shared" si="230"/>
        <v>0</v>
      </c>
      <c r="K232" s="245">
        <f t="shared" si="230"/>
        <v>0</v>
      </c>
      <c r="L232" s="120">
        <f t="shared" si="230"/>
        <v>0</v>
      </c>
      <c r="M232" s="246">
        <f t="shared" si="230"/>
        <v>0</v>
      </c>
      <c r="N232" s="245">
        <f t="shared" si="230"/>
        <v>0</v>
      </c>
      <c r="O232" s="241">
        <f t="shared" si="230"/>
        <v>0</v>
      </c>
      <c r="P232" s="242"/>
      <c r="Q232" s="2"/>
    </row>
    <row r="233" spans="1:17" ht="24" hidden="1" x14ac:dyDescent="0.25">
      <c r="A233" s="62">
        <v>6239</v>
      </c>
      <c r="B233" s="99" t="s">
        <v>242</v>
      </c>
      <c r="C233" s="112">
        <f t="shared" si="170"/>
        <v>0</v>
      </c>
      <c r="D233" s="152"/>
      <c r="E233" s="150"/>
      <c r="F233" s="108">
        <f>D233+E233</f>
        <v>0</v>
      </c>
      <c r="G233" s="149"/>
      <c r="H233" s="150"/>
      <c r="I233" s="151">
        <f>G233+H233</f>
        <v>0</v>
      </c>
      <c r="J233" s="152"/>
      <c r="K233" s="150"/>
      <c r="L233" s="108">
        <f>J233+K233</f>
        <v>0</v>
      </c>
      <c r="M233" s="149"/>
      <c r="N233" s="150"/>
      <c r="O233" s="151">
        <f>M233+N233</f>
        <v>0</v>
      </c>
      <c r="P233" s="237"/>
      <c r="Q233" s="2"/>
    </row>
    <row r="234" spans="1:17" ht="24" hidden="1" x14ac:dyDescent="0.25">
      <c r="A234" s="243">
        <v>6240</v>
      </c>
      <c r="B234" s="111" t="s">
        <v>243</v>
      </c>
      <c r="C234" s="112">
        <f t="shared" si="170"/>
        <v>0</v>
      </c>
      <c r="D234" s="244">
        <f t="shared" ref="D234:E234" si="231">SUM(D235:D236)</f>
        <v>0</v>
      </c>
      <c r="E234" s="245">
        <f t="shared" si="231"/>
        <v>0</v>
      </c>
      <c r="F234" s="120">
        <f>SUM(F235:F236)</f>
        <v>0</v>
      </c>
      <c r="G234" s="246">
        <f t="shared" ref="G234:N234" si="232">SUM(G235:G236)</f>
        <v>0</v>
      </c>
      <c r="H234" s="245">
        <f t="shared" si="232"/>
        <v>0</v>
      </c>
      <c r="I234" s="241">
        <f t="shared" si="232"/>
        <v>0</v>
      </c>
      <c r="J234" s="244">
        <f t="shared" si="232"/>
        <v>0</v>
      </c>
      <c r="K234" s="245">
        <f t="shared" si="232"/>
        <v>0</v>
      </c>
      <c r="L234" s="120">
        <f t="shared" si="232"/>
        <v>0</v>
      </c>
      <c r="M234" s="246">
        <f t="shared" si="232"/>
        <v>0</v>
      </c>
      <c r="N234" s="245">
        <f t="shared" si="232"/>
        <v>0</v>
      </c>
      <c r="O234" s="241">
        <f>SUM(O235:O236)</f>
        <v>0</v>
      </c>
      <c r="P234" s="242"/>
      <c r="Q234" s="2"/>
    </row>
    <row r="235" spans="1:17" hidden="1" x14ac:dyDescent="0.25">
      <c r="A235" s="62">
        <v>6241</v>
      </c>
      <c r="B235" s="111" t="s">
        <v>244</v>
      </c>
      <c r="C235" s="112">
        <f t="shared" si="170"/>
        <v>0</v>
      </c>
      <c r="D235" s="238"/>
      <c r="E235" s="239"/>
      <c r="F235" s="120">
        <f t="shared" ref="F235:F236" si="233">D235+E235</f>
        <v>0</v>
      </c>
      <c r="G235" s="240"/>
      <c r="H235" s="239"/>
      <c r="I235" s="241">
        <f t="shared" ref="I235:I236" si="234">G235+H235</f>
        <v>0</v>
      </c>
      <c r="J235" s="238"/>
      <c r="K235" s="239"/>
      <c r="L235" s="120">
        <f t="shared" ref="L235:L236" si="235">J235+K235</f>
        <v>0</v>
      </c>
      <c r="M235" s="240"/>
      <c r="N235" s="239"/>
      <c r="O235" s="241">
        <f t="shared" ref="O235:O236" si="236">M235+N235</f>
        <v>0</v>
      </c>
      <c r="P235" s="242"/>
      <c r="Q235" s="2"/>
    </row>
    <row r="236" spans="1:17" hidden="1" x14ac:dyDescent="0.25">
      <c r="A236" s="62">
        <v>6242</v>
      </c>
      <c r="B236" s="111" t="s">
        <v>245</v>
      </c>
      <c r="C236" s="112">
        <f t="shared" si="170"/>
        <v>0</v>
      </c>
      <c r="D236" s="238"/>
      <c r="E236" s="239"/>
      <c r="F236" s="120">
        <f t="shared" si="233"/>
        <v>0</v>
      </c>
      <c r="G236" s="240"/>
      <c r="H236" s="239"/>
      <c r="I236" s="241">
        <f t="shared" si="234"/>
        <v>0</v>
      </c>
      <c r="J236" s="238"/>
      <c r="K236" s="239"/>
      <c r="L236" s="120">
        <f t="shared" si="235"/>
        <v>0</v>
      </c>
      <c r="M236" s="240"/>
      <c r="N236" s="239"/>
      <c r="O236" s="241">
        <f t="shared" si="236"/>
        <v>0</v>
      </c>
      <c r="P236" s="242"/>
      <c r="Q236" s="2"/>
    </row>
    <row r="237" spans="1:17" ht="25.5" hidden="1" customHeight="1" x14ac:dyDescent="0.25">
      <c r="A237" s="243">
        <v>6250</v>
      </c>
      <c r="B237" s="111" t="s">
        <v>246</v>
      </c>
      <c r="C237" s="112">
        <f t="shared" si="170"/>
        <v>0</v>
      </c>
      <c r="D237" s="244">
        <f t="shared" ref="D237:E237" si="237">SUM(D238:D242)</f>
        <v>0</v>
      </c>
      <c r="E237" s="245">
        <f t="shared" si="237"/>
        <v>0</v>
      </c>
      <c r="F237" s="120">
        <f>SUM(F238:F242)</f>
        <v>0</v>
      </c>
      <c r="G237" s="246">
        <f t="shared" ref="G237:N237" si="238">SUM(G238:G242)</f>
        <v>0</v>
      </c>
      <c r="H237" s="245">
        <f t="shared" si="238"/>
        <v>0</v>
      </c>
      <c r="I237" s="241">
        <f t="shared" si="238"/>
        <v>0</v>
      </c>
      <c r="J237" s="244">
        <f t="shared" si="238"/>
        <v>0</v>
      </c>
      <c r="K237" s="245">
        <f t="shared" si="238"/>
        <v>0</v>
      </c>
      <c r="L237" s="120">
        <f t="shared" si="238"/>
        <v>0</v>
      </c>
      <c r="M237" s="246">
        <f t="shared" si="238"/>
        <v>0</v>
      </c>
      <c r="N237" s="245">
        <f t="shared" si="238"/>
        <v>0</v>
      </c>
      <c r="O237" s="241">
        <f>SUM(O238:O242)</f>
        <v>0</v>
      </c>
      <c r="P237" s="242"/>
      <c r="Q237" s="2"/>
    </row>
    <row r="238" spans="1:17" ht="14.25" hidden="1" customHeight="1" x14ac:dyDescent="0.25">
      <c r="A238" s="62">
        <v>6252</v>
      </c>
      <c r="B238" s="111" t="s">
        <v>247</v>
      </c>
      <c r="C238" s="112">
        <f t="shared" si="170"/>
        <v>0</v>
      </c>
      <c r="D238" s="238"/>
      <c r="E238" s="239"/>
      <c r="F238" s="120">
        <f t="shared" ref="F238:F244" si="239">D238+E238</f>
        <v>0</v>
      </c>
      <c r="G238" s="240"/>
      <c r="H238" s="239"/>
      <c r="I238" s="241">
        <f t="shared" ref="I238:I244" si="240">G238+H238</f>
        <v>0</v>
      </c>
      <c r="J238" s="238"/>
      <c r="K238" s="239"/>
      <c r="L238" s="120">
        <f t="shared" ref="L238:L244" si="241">J238+K238</f>
        <v>0</v>
      </c>
      <c r="M238" s="240"/>
      <c r="N238" s="239"/>
      <c r="O238" s="241">
        <f t="shared" ref="O238:O244" si="242">M238+N238</f>
        <v>0</v>
      </c>
      <c r="P238" s="242"/>
      <c r="Q238" s="2"/>
    </row>
    <row r="239" spans="1:17" ht="14.25" hidden="1" customHeight="1" x14ac:dyDescent="0.25">
      <c r="A239" s="62">
        <v>6253</v>
      </c>
      <c r="B239" s="111" t="s">
        <v>248</v>
      </c>
      <c r="C239" s="112">
        <f t="shared" si="170"/>
        <v>0</v>
      </c>
      <c r="D239" s="238"/>
      <c r="E239" s="239"/>
      <c r="F239" s="120">
        <f t="shared" si="239"/>
        <v>0</v>
      </c>
      <c r="G239" s="240"/>
      <c r="H239" s="239"/>
      <c r="I239" s="241">
        <f t="shared" si="240"/>
        <v>0</v>
      </c>
      <c r="J239" s="238"/>
      <c r="K239" s="239"/>
      <c r="L239" s="120">
        <f t="shared" si="241"/>
        <v>0</v>
      </c>
      <c r="M239" s="240"/>
      <c r="N239" s="239"/>
      <c r="O239" s="241">
        <f t="shared" si="242"/>
        <v>0</v>
      </c>
      <c r="P239" s="242"/>
      <c r="Q239" s="2"/>
    </row>
    <row r="240" spans="1:17" ht="24" hidden="1" x14ac:dyDescent="0.25">
      <c r="A240" s="62">
        <v>6254</v>
      </c>
      <c r="B240" s="111" t="s">
        <v>249</v>
      </c>
      <c r="C240" s="112">
        <f t="shared" si="170"/>
        <v>0</v>
      </c>
      <c r="D240" s="238"/>
      <c r="E240" s="239"/>
      <c r="F240" s="120">
        <f t="shared" si="239"/>
        <v>0</v>
      </c>
      <c r="G240" s="240"/>
      <c r="H240" s="239"/>
      <c r="I240" s="241">
        <f t="shared" si="240"/>
        <v>0</v>
      </c>
      <c r="J240" s="238"/>
      <c r="K240" s="239"/>
      <c r="L240" s="120">
        <f t="shared" si="241"/>
        <v>0</v>
      </c>
      <c r="M240" s="240"/>
      <c r="N240" s="239"/>
      <c r="O240" s="241">
        <f t="shared" si="242"/>
        <v>0</v>
      </c>
      <c r="P240" s="242"/>
      <c r="Q240" s="2"/>
    </row>
    <row r="241" spans="1:17" ht="24" hidden="1" x14ac:dyDescent="0.25">
      <c r="A241" s="62">
        <v>6255</v>
      </c>
      <c r="B241" s="111" t="s">
        <v>250</v>
      </c>
      <c r="C241" s="112">
        <f t="shared" ref="C241:C295" si="243">SUM(F241,I241,L241,O241)</f>
        <v>0</v>
      </c>
      <c r="D241" s="238"/>
      <c r="E241" s="239"/>
      <c r="F241" s="120">
        <f t="shared" si="239"/>
        <v>0</v>
      </c>
      <c r="G241" s="240"/>
      <c r="H241" s="239"/>
      <c r="I241" s="241">
        <f t="shared" si="240"/>
        <v>0</v>
      </c>
      <c r="J241" s="238"/>
      <c r="K241" s="239"/>
      <c r="L241" s="120">
        <f t="shared" si="241"/>
        <v>0</v>
      </c>
      <c r="M241" s="240"/>
      <c r="N241" s="239"/>
      <c r="O241" s="241">
        <f t="shared" si="242"/>
        <v>0</v>
      </c>
      <c r="P241" s="242"/>
      <c r="Q241" s="2"/>
    </row>
    <row r="242" spans="1:17" hidden="1" x14ac:dyDescent="0.25">
      <c r="A242" s="62">
        <v>6259</v>
      </c>
      <c r="B242" s="111" t="s">
        <v>251</v>
      </c>
      <c r="C242" s="112">
        <f t="shared" si="243"/>
        <v>0</v>
      </c>
      <c r="D242" s="238"/>
      <c r="E242" s="239"/>
      <c r="F242" s="120">
        <f t="shared" si="239"/>
        <v>0</v>
      </c>
      <c r="G242" s="240"/>
      <c r="H242" s="239"/>
      <c r="I242" s="241">
        <f t="shared" si="240"/>
        <v>0</v>
      </c>
      <c r="J242" s="238"/>
      <c r="K242" s="239"/>
      <c r="L242" s="120">
        <f t="shared" si="241"/>
        <v>0</v>
      </c>
      <c r="M242" s="240"/>
      <c r="N242" s="239"/>
      <c r="O242" s="241">
        <f t="shared" si="242"/>
        <v>0</v>
      </c>
      <c r="P242" s="242"/>
      <c r="Q242" s="2"/>
    </row>
    <row r="243" spans="1:17" ht="24" hidden="1" x14ac:dyDescent="0.25">
      <c r="A243" s="243">
        <v>6260</v>
      </c>
      <c r="B243" s="111" t="s">
        <v>252</v>
      </c>
      <c r="C243" s="112">
        <f t="shared" si="243"/>
        <v>0</v>
      </c>
      <c r="D243" s="238"/>
      <c r="E243" s="239"/>
      <c r="F243" s="120">
        <f t="shared" si="239"/>
        <v>0</v>
      </c>
      <c r="G243" s="240"/>
      <c r="H243" s="239"/>
      <c r="I243" s="241">
        <f t="shared" si="240"/>
        <v>0</v>
      </c>
      <c r="J243" s="238"/>
      <c r="K243" s="239"/>
      <c r="L243" s="120">
        <f t="shared" si="241"/>
        <v>0</v>
      </c>
      <c r="M243" s="240"/>
      <c r="N243" s="239"/>
      <c r="O243" s="241">
        <f t="shared" si="242"/>
        <v>0</v>
      </c>
      <c r="P243" s="242"/>
      <c r="Q243" s="2"/>
    </row>
    <row r="244" spans="1:17" hidden="1" x14ac:dyDescent="0.25">
      <c r="A244" s="243">
        <v>6270</v>
      </c>
      <c r="B244" s="111" t="s">
        <v>253</v>
      </c>
      <c r="C244" s="112">
        <f t="shared" si="243"/>
        <v>0</v>
      </c>
      <c r="D244" s="238"/>
      <c r="E244" s="239"/>
      <c r="F244" s="120">
        <f t="shared" si="239"/>
        <v>0</v>
      </c>
      <c r="G244" s="240"/>
      <c r="H244" s="239"/>
      <c r="I244" s="241">
        <f t="shared" si="240"/>
        <v>0</v>
      </c>
      <c r="J244" s="238"/>
      <c r="K244" s="239"/>
      <c r="L244" s="120">
        <f t="shared" si="241"/>
        <v>0</v>
      </c>
      <c r="M244" s="240"/>
      <c r="N244" s="239"/>
      <c r="O244" s="241">
        <f t="shared" si="242"/>
        <v>0</v>
      </c>
      <c r="P244" s="242"/>
      <c r="Q244" s="2"/>
    </row>
    <row r="245" spans="1:17" ht="24" hidden="1" x14ac:dyDescent="0.25">
      <c r="A245" s="353">
        <v>6290</v>
      </c>
      <c r="B245" s="99" t="s">
        <v>254</v>
      </c>
      <c r="C245" s="264">
        <f t="shared" si="243"/>
        <v>0</v>
      </c>
      <c r="D245" s="251">
        <f t="shared" ref="D245:E245" si="244">SUM(D246:D249)</f>
        <v>0</v>
      </c>
      <c r="E245" s="252">
        <f t="shared" si="244"/>
        <v>0</v>
      </c>
      <c r="F245" s="108">
        <f>SUM(F246:F249)</f>
        <v>0</v>
      </c>
      <c r="G245" s="253">
        <f t="shared" ref="G245:O245" si="245">SUM(G246:G249)</f>
        <v>0</v>
      </c>
      <c r="H245" s="252">
        <f t="shared" si="245"/>
        <v>0</v>
      </c>
      <c r="I245" s="151">
        <f t="shared" si="245"/>
        <v>0</v>
      </c>
      <c r="J245" s="251">
        <f t="shared" si="245"/>
        <v>0</v>
      </c>
      <c r="K245" s="252">
        <f t="shared" si="245"/>
        <v>0</v>
      </c>
      <c r="L245" s="108">
        <f t="shared" si="245"/>
        <v>0</v>
      </c>
      <c r="M245" s="253">
        <f t="shared" si="245"/>
        <v>0</v>
      </c>
      <c r="N245" s="252">
        <f t="shared" si="245"/>
        <v>0</v>
      </c>
      <c r="O245" s="151">
        <f t="shared" si="245"/>
        <v>0</v>
      </c>
      <c r="P245" s="266"/>
      <c r="Q245" s="2"/>
    </row>
    <row r="246" spans="1:17" hidden="1" x14ac:dyDescent="0.25">
      <c r="A246" s="62">
        <v>6291</v>
      </c>
      <c r="B246" s="111" t="s">
        <v>255</v>
      </c>
      <c r="C246" s="112">
        <f t="shared" si="243"/>
        <v>0</v>
      </c>
      <c r="D246" s="238"/>
      <c r="E246" s="239"/>
      <c r="F246" s="120">
        <f t="shared" ref="F246:F249" si="246">D246+E246</f>
        <v>0</v>
      </c>
      <c r="G246" s="240"/>
      <c r="H246" s="239"/>
      <c r="I246" s="241">
        <f t="shared" ref="I246:I249" si="247">G246+H246</f>
        <v>0</v>
      </c>
      <c r="J246" s="238"/>
      <c r="K246" s="239"/>
      <c r="L246" s="120">
        <f t="shared" ref="L246:L249" si="248">J246+K246</f>
        <v>0</v>
      </c>
      <c r="M246" s="240"/>
      <c r="N246" s="239"/>
      <c r="O246" s="241">
        <f t="shared" ref="O246:O249" si="249">M246+N246</f>
        <v>0</v>
      </c>
      <c r="P246" s="242"/>
      <c r="Q246" s="2"/>
    </row>
    <row r="247" spans="1:17" hidden="1" x14ac:dyDescent="0.25">
      <c r="A247" s="62">
        <v>6292</v>
      </c>
      <c r="B247" s="111" t="s">
        <v>256</v>
      </c>
      <c r="C247" s="112">
        <f t="shared" si="243"/>
        <v>0</v>
      </c>
      <c r="D247" s="238"/>
      <c r="E247" s="239"/>
      <c r="F247" s="120">
        <f t="shared" si="246"/>
        <v>0</v>
      </c>
      <c r="G247" s="240"/>
      <c r="H247" s="239"/>
      <c r="I247" s="241">
        <f t="shared" si="247"/>
        <v>0</v>
      </c>
      <c r="J247" s="238"/>
      <c r="K247" s="239"/>
      <c r="L247" s="120">
        <f t="shared" si="248"/>
        <v>0</v>
      </c>
      <c r="M247" s="240"/>
      <c r="N247" s="239"/>
      <c r="O247" s="241">
        <f t="shared" si="249"/>
        <v>0</v>
      </c>
      <c r="P247" s="242"/>
      <c r="Q247" s="2"/>
    </row>
    <row r="248" spans="1:17" ht="72" hidden="1" x14ac:dyDescent="0.25">
      <c r="A248" s="62">
        <v>6296</v>
      </c>
      <c r="B248" s="111" t="s">
        <v>257</v>
      </c>
      <c r="C248" s="112">
        <f t="shared" si="243"/>
        <v>0</v>
      </c>
      <c r="D248" s="238"/>
      <c r="E248" s="239"/>
      <c r="F248" s="120">
        <f t="shared" si="246"/>
        <v>0</v>
      </c>
      <c r="G248" s="240"/>
      <c r="H248" s="239"/>
      <c r="I248" s="241">
        <f t="shared" si="247"/>
        <v>0</v>
      </c>
      <c r="J248" s="238"/>
      <c r="K248" s="239"/>
      <c r="L248" s="120">
        <f t="shared" si="248"/>
        <v>0</v>
      </c>
      <c r="M248" s="240"/>
      <c r="N248" s="239"/>
      <c r="O248" s="241">
        <f t="shared" si="249"/>
        <v>0</v>
      </c>
      <c r="P248" s="242"/>
      <c r="Q248" s="2"/>
    </row>
    <row r="249" spans="1:17" ht="39.75" hidden="1" customHeight="1" x14ac:dyDescent="0.25">
      <c r="A249" s="62">
        <v>6299</v>
      </c>
      <c r="B249" s="111" t="s">
        <v>258</v>
      </c>
      <c r="C249" s="112">
        <f t="shared" si="243"/>
        <v>0</v>
      </c>
      <c r="D249" s="238"/>
      <c r="E249" s="239"/>
      <c r="F249" s="120">
        <f t="shared" si="246"/>
        <v>0</v>
      </c>
      <c r="G249" s="240"/>
      <c r="H249" s="239"/>
      <c r="I249" s="241">
        <f t="shared" si="247"/>
        <v>0</v>
      </c>
      <c r="J249" s="238"/>
      <c r="K249" s="239"/>
      <c r="L249" s="120">
        <f t="shared" si="248"/>
        <v>0</v>
      </c>
      <c r="M249" s="240"/>
      <c r="N249" s="239"/>
      <c r="O249" s="241">
        <f t="shared" si="249"/>
        <v>0</v>
      </c>
      <c r="P249" s="242"/>
      <c r="Q249" s="2"/>
    </row>
    <row r="250" spans="1:17" hidden="1" x14ac:dyDescent="0.25">
      <c r="A250" s="83">
        <v>6300</v>
      </c>
      <c r="B250" s="226" t="s">
        <v>259</v>
      </c>
      <c r="C250" s="84">
        <f t="shared" si="243"/>
        <v>0</v>
      </c>
      <c r="D250" s="95">
        <f t="shared" ref="D250:E250" si="250">SUM(D251,D256,D257)</f>
        <v>0</v>
      </c>
      <c r="E250" s="96">
        <f t="shared" si="250"/>
        <v>0</v>
      </c>
      <c r="F250" s="97">
        <f>SUM(F251,F256,F257)</f>
        <v>0</v>
      </c>
      <c r="G250" s="227">
        <f t="shared" ref="G250:O250" si="251">SUM(G251,G256,G257)</f>
        <v>0</v>
      </c>
      <c r="H250" s="96">
        <f t="shared" si="251"/>
        <v>0</v>
      </c>
      <c r="I250" s="228">
        <f t="shared" si="251"/>
        <v>0</v>
      </c>
      <c r="J250" s="95">
        <f t="shared" si="251"/>
        <v>0</v>
      </c>
      <c r="K250" s="96">
        <f t="shared" si="251"/>
        <v>0</v>
      </c>
      <c r="L250" s="97">
        <f t="shared" si="251"/>
        <v>0</v>
      </c>
      <c r="M250" s="227">
        <f t="shared" si="251"/>
        <v>0</v>
      </c>
      <c r="N250" s="96">
        <f t="shared" si="251"/>
        <v>0</v>
      </c>
      <c r="O250" s="228">
        <f t="shared" si="251"/>
        <v>0</v>
      </c>
      <c r="P250" s="254"/>
      <c r="Q250" s="2"/>
    </row>
    <row r="251" spans="1:17" ht="24" hidden="1" x14ac:dyDescent="0.25">
      <c r="A251" s="353">
        <v>6320</v>
      </c>
      <c r="B251" s="99" t="s">
        <v>260</v>
      </c>
      <c r="C251" s="264">
        <f t="shared" si="243"/>
        <v>0</v>
      </c>
      <c r="D251" s="251">
        <f t="shared" ref="D251:E251" si="252">SUM(D252:D255)</f>
        <v>0</v>
      </c>
      <c r="E251" s="252">
        <f t="shared" si="252"/>
        <v>0</v>
      </c>
      <c r="F251" s="108">
        <f>SUM(F252:F255)</f>
        <v>0</v>
      </c>
      <c r="G251" s="253">
        <f t="shared" ref="G251:O251" si="253">SUM(G252:G255)</f>
        <v>0</v>
      </c>
      <c r="H251" s="252">
        <f t="shared" si="253"/>
        <v>0</v>
      </c>
      <c r="I251" s="151">
        <f t="shared" si="253"/>
        <v>0</v>
      </c>
      <c r="J251" s="251">
        <f t="shared" si="253"/>
        <v>0</v>
      </c>
      <c r="K251" s="252">
        <f t="shared" si="253"/>
        <v>0</v>
      </c>
      <c r="L251" s="108">
        <f t="shared" si="253"/>
        <v>0</v>
      </c>
      <c r="M251" s="253">
        <f t="shared" si="253"/>
        <v>0</v>
      </c>
      <c r="N251" s="252">
        <f t="shared" si="253"/>
        <v>0</v>
      </c>
      <c r="O251" s="151">
        <f t="shared" si="253"/>
        <v>0</v>
      </c>
      <c r="P251" s="237"/>
      <c r="Q251" s="2"/>
    </row>
    <row r="252" spans="1:17" hidden="1" x14ac:dyDescent="0.25">
      <c r="A252" s="62">
        <v>6322</v>
      </c>
      <c r="B252" s="111" t="s">
        <v>261</v>
      </c>
      <c r="C252" s="112">
        <f t="shared" si="243"/>
        <v>0</v>
      </c>
      <c r="D252" s="238"/>
      <c r="E252" s="239"/>
      <c r="F252" s="120">
        <f t="shared" ref="F252:F257" si="254">D252+E252</f>
        <v>0</v>
      </c>
      <c r="G252" s="240"/>
      <c r="H252" s="239"/>
      <c r="I252" s="241">
        <f t="shared" ref="I252:I257" si="255">G252+H252</f>
        <v>0</v>
      </c>
      <c r="J252" s="238"/>
      <c r="K252" s="239"/>
      <c r="L252" s="120">
        <f t="shared" ref="L252:L257" si="256">J252+K252</f>
        <v>0</v>
      </c>
      <c r="M252" s="240"/>
      <c r="N252" s="239"/>
      <c r="O252" s="241">
        <f t="shared" ref="O252:O257" si="257">M252+N252</f>
        <v>0</v>
      </c>
      <c r="P252" s="242"/>
      <c r="Q252" s="2"/>
    </row>
    <row r="253" spans="1:17" ht="24" hidden="1" x14ac:dyDescent="0.25">
      <c r="A253" s="62">
        <v>6323</v>
      </c>
      <c r="B253" s="111" t="s">
        <v>262</v>
      </c>
      <c r="C253" s="112">
        <f t="shared" si="243"/>
        <v>0</v>
      </c>
      <c r="D253" s="238"/>
      <c r="E253" s="239"/>
      <c r="F253" s="120">
        <f t="shared" si="254"/>
        <v>0</v>
      </c>
      <c r="G253" s="240"/>
      <c r="H253" s="239"/>
      <c r="I253" s="241">
        <f t="shared" si="255"/>
        <v>0</v>
      </c>
      <c r="J253" s="238"/>
      <c r="K253" s="239"/>
      <c r="L253" s="120">
        <f t="shared" si="256"/>
        <v>0</v>
      </c>
      <c r="M253" s="240"/>
      <c r="N253" s="239"/>
      <c r="O253" s="241">
        <f t="shared" si="257"/>
        <v>0</v>
      </c>
      <c r="P253" s="242"/>
      <c r="Q253" s="2"/>
    </row>
    <row r="254" spans="1:17" ht="24" hidden="1" x14ac:dyDescent="0.25">
      <c r="A254" s="62">
        <v>6324</v>
      </c>
      <c r="B254" s="111" t="s">
        <v>263</v>
      </c>
      <c r="C254" s="112">
        <f t="shared" si="243"/>
        <v>0</v>
      </c>
      <c r="D254" s="238"/>
      <c r="E254" s="239"/>
      <c r="F254" s="120">
        <f t="shared" si="254"/>
        <v>0</v>
      </c>
      <c r="G254" s="240"/>
      <c r="H254" s="239"/>
      <c r="I254" s="241">
        <f t="shared" si="255"/>
        <v>0</v>
      </c>
      <c r="J254" s="238"/>
      <c r="K254" s="239"/>
      <c r="L254" s="120">
        <f t="shared" si="256"/>
        <v>0</v>
      </c>
      <c r="M254" s="240"/>
      <c r="N254" s="239"/>
      <c r="O254" s="241">
        <f t="shared" si="257"/>
        <v>0</v>
      </c>
      <c r="P254" s="242"/>
      <c r="Q254" s="2"/>
    </row>
    <row r="255" spans="1:17" hidden="1" x14ac:dyDescent="0.25">
      <c r="A255" s="53">
        <v>6329</v>
      </c>
      <c r="B255" s="99" t="s">
        <v>264</v>
      </c>
      <c r="C255" s="100">
        <f t="shared" si="243"/>
        <v>0</v>
      </c>
      <c r="D255" s="152"/>
      <c r="E255" s="150"/>
      <c r="F255" s="108">
        <f t="shared" si="254"/>
        <v>0</v>
      </c>
      <c r="G255" s="149"/>
      <c r="H255" s="150"/>
      <c r="I255" s="151">
        <f t="shared" si="255"/>
        <v>0</v>
      </c>
      <c r="J255" s="152"/>
      <c r="K255" s="150"/>
      <c r="L255" s="108">
        <f t="shared" si="256"/>
        <v>0</v>
      </c>
      <c r="M255" s="149"/>
      <c r="N255" s="150"/>
      <c r="O255" s="151">
        <f t="shared" si="257"/>
        <v>0</v>
      </c>
      <c r="P255" s="237"/>
      <c r="Q255" s="2"/>
    </row>
    <row r="256" spans="1:17" ht="24" hidden="1" x14ac:dyDescent="0.25">
      <c r="A256" s="282">
        <v>6330</v>
      </c>
      <c r="B256" s="283" t="s">
        <v>265</v>
      </c>
      <c r="C256" s="264">
        <f t="shared" si="243"/>
        <v>0</v>
      </c>
      <c r="D256" s="268"/>
      <c r="E256" s="269"/>
      <c r="F256" s="270">
        <f t="shared" si="254"/>
        <v>0</v>
      </c>
      <c r="G256" s="271"/>
      <c r="H256" s="269"/>
      <c r="I256" s="265">
        <f t="shared" si="255"/>
        <v>0</v>
      </c>
      <c r="J256" s="268"/>
      <c r="K256" s="269"/>
      <c r="L256" s="270">
        <f t="shared" si="256"/>
        <v>0</v>
      </c>
      <c r="M256" s="271"/>
      <c r="N256" s="269"/>
      <c r="O256" s="265">
        <f t="shared" si="257"/>
        <v>0</v>
      </c>
      <c r="P256" s="266"/>
      <c r="Q256" s="2"/>
    </row>
    <row r="257" spans="1:17" hidden="1" x14ac:dyDescent="0.25">
      <c r="A257" s="243">
        <v>6360</v>
      </c>
      <c r="B257" s="111" t="s">
        <v>266</v>
      </c>
      <c r="C257" s="112">
        <f t="shared" si="243"/>
        <v>0</v>
      </c>
      <c r="D257" s="238"/>
      <c r="E257" s="239"/>
      <c r="F257" s="120">
        <f t="shared" si="254"/>
        <v>0</v>
      </c>
      <c r="G257" s="240"/>
      <c r="H257" s="239"/>
      <c r="I257" s="241">
        <f t="shared" si="255"/>
        <v>0</v>
      </c>
      <c r="J257" s="238"/>
      <c r="K257" s="239"/>
      <c r="L257" s="120">
        <f t="shared" si="256"/>
        <v>0</v>
      </c>
      <c r="M257" s="240"/>
      <c r="N257" s="239"/>
      <c r="O257" s="241">
        <f t="shared" si="257"/>
        <v>0</v>
      </c>
      <c r="P257" s="242"/>
      <c r="Q257" s="2"/>
    </row>
    <row r="258" spans="1:17" ht="36" hidden="1" x14ac:dyDescent="0.25">
      <c r="A258" s="83">
        <v>6400</v>
      </c>
      <c r="B258" s="226" t="s">
        <v>267</v>
      </c>
      <c r="C258" s="84">
        <f t="shared" si="243"/>
        <v>0</v>
      </c>
      <c r="D258" s="95">
        <f t="shared" ref="D258:E258" si="258">SUM(D259,D263)</f>
        <v>0</v>
      </c>
      <c r="E258" s="96">
        <f t="shared" si="258"/>
        <v>0</v>
      </c>
      <c r="F258" s="97">
        <f>SUM(F259,F263)</f>
        <v>0</v>
      </c>
      <c r="G258" s="227">
        <f t="shared" ref="G258:O258" si="259">SUM(G259,G263)</f>
        <v>0</v>
      </c>
      <c r="H258" s="96">
        <f t="shared" si="259"/>
        <v>0</v>
      </c>
      <c r="I258" s="228">
        <f t="shared" si="259"/>
        <v>0</v>
      </c>
      <c r="J258" s="95">
        <f t="shared" si="259"/>
        <v>0</v>
      </c>
      <c r="K258" s="96">
        <f t="shared" si="259"/>
        <v>0</v>
      </c>
      <c r="L258" s="97">
        <f t="shared" si="259"/>
        <v>0</v>
      </c>
      <c r="M258" s="227">
        <f t="shared" si="259"/>
        <v>0</v>
      </c>
      <c r="N258" s="96">
        <f t="shared" si="259"/>
        <v>0</v>
      </c>
      <c r="O258" s="228">
        <f t="shared" si="259"/>
        <v>0</v>
      </c>
      <c r="P258" s="254"/>
      <c r="Q258" s="2"/>
    </row>
    <row r="259" spans="1:17" ht="24" hidden="1" x14ac:dyDescent="0.25">
      <c r="A259" s="353">
        <v>6410</v>
      </c>
      <c r="B259" s="99" t="s">
        <v>268</v>
      </c>
      <c r="C259" s="100">
        <f t="shared" si="243"/>
        <v>0</v>
      </c>
      <c r="D259" s="251">
        <f t="shared" ref="D259:E259" si="260">SUM(D260:D262)</f>
        <v>0</v>
      </c>
      <c r="E259" s="252">
        <f t="shared" si="260"/>
        <v>0</v>
      </c>
      <c r="F259" s="108">
        <f>SUM(F260:F262)</f>
        <v>0</v>
      </c>
      <c r="G259" s="253">
        <f t="shared" ref="G259:O259" si="261">SUM(G260:G262)</f>
        <v>0</v>
      </c>
      <c r="H259" s="252">
        <f t="shared" si="261"/>
        <v>0</v>
      </c>
      <c r="I259" s="151">
        <f t="shared" si="261"/>
        <v>0</v>
      </c>
      <c r="J259" s="251">
        <f t="shared" si="261"/>
        <v>0</v>
      </c>
      <c r="K259" s="252">
        <f t="shared" si="261"/>
        <v>0</v>
      </c>
      <c r="L259" s="108">
        <f t="shared" si="261"/>
        <v>0</v>
      </c>
      <c r="M259" s="253">
        <f t="shared" si="261"/>
        <v>0</v>
      </c>
      <c r="N259" s="252">
        <f t="shared" si="261"/>
        <v>0</v>
      </c>
      <c r="O259" s="258">
        <f t="shared" si="261"/>
        <v>0</v>
      </c>
      <c r="P259" s="259"/>
      <c r="Q259" s="2"/>
    </row>
    <row r="260" spans="1:17" hidden="1" x14ac:dyDescent="0.25">
      <c r="A260" s="62">
        <v>6411</v>
      </c>
      <c r="B260" s="255" t="s">
        <v>269</v>
      </c>
      <c r="C260" s="112">
        <f t="shared" si="243"/>
        <v>0</v>
      </c>
      <c r="D260" s="238"/>
      <c r="E260" s="239"/>
      <c r="F260" s="120">
        <f t="shared" ref="F260:F262" si="262">D260+E260</f>
        <v>0</v>
      </c>
      <c r="G260" s="240"/>
      <c r="H260" s="239"/>
      <c r="I260" s="241">
        <f t="shared" ref="I260:I262" si="263">G260+H260</f>
        <v>0</v>
      </c>
      <c r="J260" s="238"/>
      <c r="K260" s="239"/>
      <c r="L260" s="120">
        <f t="shared" ref="L260:L262" si="264">J260+K260</f>
        <v>0</v>
      </c>
      <c r="M260" s="240"/>
      <c r="N260" s="239"/>
      <c r="O260" s="241">
        <f t="shared" ref="O260:O262" si="265">M260+N260</f>
        <v>0</v>
      </c>
      <c r="P260" s="242"/>
      <c r="Q260" s="2"/>
    </row>
    <row r="261" spans="1:17" ht="36" hidden="1" x14ac:dyDescent="0.25">
      <c r="A261" s="62">
        <v>6412</v>
      </c>
      <c r="B261" s="111" t="s">
        <v>270</v>
      </c>
      <c r="C261" s="112">
        <f t="shared" si="243"/>
        <v>0</v>
      </c>
      <c r="D261" s="238"/>
      <c r="E261" s="239"/>
      <c r="F261" s="120">
        <f t="shared" si="262"/>
        <v>0</v>
      </c>
      <c r="G261" s="240"/>
      <c r="H261" s="239"/>
      <c r="I261" s="241">
        <f t="shared" si="263"/>
        <v>0</v>
      </c>
      <c r="J261" s="238"/>
      <c r="K261" s="239"/>
      <c r="L261" s="120">
        <f t="shared" si="264"/>
        <v>0</v>
      </c>
      <c r="M261" s="240"/>
      <c r="N261" s="239"/>
      <c r="O261" s="241">
        <f t="shared" si="265"/>
        <v>0</v>
      </c>
      <c r="P261" s="242"/>
      <c r="Q261" s="2"/>
    </row>
    <row r="262" spans="1:17" ht="36" hidden="1" x14ac:dyDescent="0.25">
      <c r="A262" s="62">
        <v>6419</v>
      </c>
      <c r="B262" s="111" t="s">
        <v>271</v>
      </c>
      <c r="C262" s="112">
        <f t="shared" si="243"/>
        <v>0</v>
      </c>
      <c r="D262" s="238"/>
      <c r="E262" s="239"/>
      <c r="F262" s="120">
        <f t="shared" si="262"/>
        <v>0</v>
      </c>
      <c r="G262" s="240"/>
      <c r="H262" s="239"/>
      <c r="I262" s="241">
        <f t="shared" si="263"/>
        <v>0</v>
      </c>
      <c r="J262" s="238"/>
      <c r="K262" s="239"/>
      <c r="L262" s="120">
        <f t="shared" si="264"/>
        <v>0</v>
      </c>
      <c r="M262" s="240"/>
      <c r="N262" s="239"/>
      <c r="O262" s="241">
        <f t="shared" si="265"/>
        <v>0</v>
      </c>
      <c r="P262" s="242"/>
      <c r="Q262" s="2"/>
    </row>
    <row r="263" spans="1:17" ht="36" hidden="1" x14ac:dyDescent="0.25">
      <c r="A263" s="243">
        <v>6420</v>
      </c>
      <c r="B263" s="111" t="s">
        <v>272</v>
      </c>
      <c r="C263" s="112">
        <f t="shared" si="243"/>
        <v>0</v>
      </c>
      <c r="D263" s="244">
        <f t="shared" ref="D263:E263" si="266">SUM(D264:D267)</f>
        <v>0</v>
      </c>
      <c r="E263" s="245">
        <f t="shared" si="266"/>
        <v>0</v>
      </c>
      <c r="F263" s="120">
        <f>SUM(F264:F267)</f>
        <v>0</v>
      </c>
      <c r="G263" s="246">
        <f t="shared" ref="G263:N263" si="267">SUM(G264:G267)</f>
        <v>0</v>
      </c>
      <c r="H263" s="245">
        <f t="shared" si="267"/>
        <v>0</v>
      </c>
      <c r="I263" s="241">
        <f t="shared" si="267"/>
        <v>0</v>
      </c>
      <c r="J263" s="244">
        <f t="shared" si="267"/>
        <v>0</v>
      </c>
      <c r="K263" s="245">
        <f t="shared" si="267"/>
        <v>0</v>
      </c>
      <c r="L263" s="120">
        <f t="shared" si="267"/>
        <v>0</v>
      </c>
      <c r="M263" s="246">
        <f t="shared" si="267"/>
        <v>0</v>
      </c>
      <c r="N263" s="245">
        <f t="shared" si="267"/>
        <v>0</v>
      </c>
      <c r="O263" s="241">
        <f>SUM(O264:O267)</f>
        <v>0</v>
      </c>
      <c r="P263" s="242"/>
      <c r="Q263" s="2"/>
    </row>
    <row r="264" spans="1:17" hidden="1" x14ac:dyDescent="0.25">
      <c r="A264" s="62">
        <v>6421</v>
      </c>
      <c r="B264" s="111" t="s">
        <v>273</v>
      </c>
      <c r="C264" s="112">
        <f t="shared" si="243"/>
        <v>0</v>
      </c>
      <c r="D264" s="238"/>
      <c r="E264" s="239"/>
      <c r="F264" s="120">
        <f t="shared" ref="F264:F267" si="268">D264+E264</f>
        <v>0</v>
      </c>
      <c r="G264" s="240"/>
      <c r="H264" s="239"/>
      <c r="I264" s="241">
        <f t="shared" ref="I264:I267" si="269">G264+H264</f>
        <v>0</v>
      </c>
      <c r="J264" s="238"/>
      <c r="K264" s="239"/>
      <c r="L264" s="120">
        <f t="shared" ref="L264:L267" si="270">J264+K264</f>
        <v>0</v>
      </c>
      <c r="M264" s="240"/>
      <c r="N264" s="239"/>
      <c r="O264" s="241">
        <f t="shared" ref="O264:O267" si="271">M264+N264</f>
        <v>0</v>
      </c>
      <c r="P264" s="242"/>
      <c r="Q264" s="2"/>
    </row>
    <row r="265" spans="1:17" hidden="1" x14ac:dyDescent="0.25">
      <c r="A265" s="62">
        <v>6422</v>
      </c>
      <c r="B265" s="111" t="s">
        <v>274</v>
      </c>
      <c r="C265" s="112">
        <f t="shared" si="243"/>
        <v>0</v>
      </c>
      <c r="D265" s="238"/>
      <c r="E265" s="239"/>
      <c r="F265" s="120">
        <f t="shared" si="268"/>
        <v>0</v>
      </c>
      <c r="G265" s="240"/>
      <c r="H265" s="239"/>
      <c r="I265" s="241">
        <f t="shared" si="269"/>
        <v>0</v>
      </c>
      <c r="J265" s="238"/>
      <c r="K265" s="239"/>
      <c r="L265" s="120">
        <f t="shared" si="270"/>
        <v>0</v>
      </c>
      <c r="M265" s="240"/>
      <c r="N265" s="239"/>
      <c r="O265" s="241">
        <f t="shared" si="271"/>
        <v>0</v>
      </c>
      <c r="P265" s="242"/>
      <c r="Q265" s="2"/>
    </row>
    <row r="266" spans="1:17" ht="24" hidden="1" x14ac:dyDescent="0.25">
      <c r="A266" s="62">
        <v>6423</v>
      </c>
      <c r="B266" s="111" t="s">
        <v>275</v>
      </c>
      <c r="C266" s="112">
        <f t="shared" si="243"/>
        <v>0</v>
      </c>
      <c r="D266" s="238"/>
      <c r="E266" s="239"/>
      <c r="F266" s="120">
        <f t="shared" si="268"/>
        <v>0</v>
      </c>
      <c r="G266" s="240"/>
      <c r="H266" s="239"/>
      <c r="I266" s="241">
        <f t="shared" si="269"/>
        <v>0</v>
      </c>
      <c r="J266" s="238"/>
      <c r="K266" s="239"/>
      <c r="L266" s="120">
        <f t="shared" si="270"/>
        <v>0</v>
      </c>
      <c r="M266" s="240"/>
      <c r="N266" s="239"/>
      <c r="O266" s="241">
        <f t="shared" si="271"/>
        <v>0</v>
      </c>
      <c r="P266" s="242"/>
      <c r="Q266" s="2"/>
    </row>
    <row r="267" spans="1:17" ht="36" hidden="1" x14ac:dyDescent="0.25">
      <c r="A267" s="62">
        <v>6424</v>
      </c>
      <c r="B267" s="111" t="s">
        <v>276</v>
      </c>
      <c r="C267" s="112">
        <f t="shared" si="243"/>
        <v>0</v>
      </c>
      <c r="D267" s="238"/>
      <c r="E267" s="239"/>
      <c r="F267" s="120">
        <f t="shared" si="268"/>
        <v>0</v>
      </c>
      <c r="G267" s="240"/>
      <c r="H267" s="239"/>
      <c r="I267" s="241">
        <f t="shared" si="269"/>
        <v>0</v>
      </c>
      <c r="J267" s="238"/>
      <c r="K267" s="239"/>
      <c r="L267" s="120">
        <f t="shared" si="270"/>
        <v>0</v>
      </c>
      <c r="M267" s="240"/>
      <c r="N267" s="239"/>
      <c r="O267" s="241">
        <f t="shared" si="271"/>
        <v>0</v>
      </c>
      <c r="P267" s="242"/>
      <c r="Q267" s="2"/>
    </row>
    <row r="268" spans="1:17" ht="36" hidden="1" x14ac:dyDescent="0.25">
      <c r="A268" s="284">
        <v>7000</v>
      </c>
      <c r="B268" s="284" t="s">
        <v>277</v>
      </c>
      <c r="C268" s="285">
        <f>SUM(F268,I268,L268,O268)</f>
        <v>0</v>
      </c>
      <c r="D268" s="286">
        <f t="shared" ref="D268:E268" si="272">SUM(D269,D279)</f>
        <v>0</v>
      </c>
      <c r="E268" s="287">
        <f t="shared" si="272"/>
        <v>0</v>
      </c>
      <c r="F268" s="288">
        <f>SUM(F269,F279)</f>
        <v>0</v>
      </c>
      <c r="G268" s="289">
        <f t="shared" ref="G268:N268" si="273">SUM(G269,G279)</f>
        <v>0</v>
      </c>
      <c r="H268" s="287">
        <f t="shared" si="273"/>
        <v>0</v>
      </c>
      <c r="I268" s="290">
        <f t="shared" si="273"/>
        <v>0</v>
      </c>
      <c r="J268" s="286">
        <f t="shared" si="273"/>
        <v>0</v>
      </c>
      <c r="K268" s="287">
        <f t="shared" si="273"/>
        <v>0</v>
      </c>
      <c r="L268" s="288">
        <f t="shared" si="273"/>
        <v>0</v>
      </c>
      <c r="M268" s="289">
        <f t="shared" si="273"/>
        <v>0</v>
      </c>
      <c r="N268" s="287">
        <f t="shared" si="273"/>
        <v>0</v>
      </c>
      <c r="O268" s="291">
        <f>SUM(O269,O279)</f>
        <v>0</v>
      </c>
      <c r="P268" s="292"/>
      <c r="Q268" s="2"/>
    </row>
    <row r="269" spans="1:17" ht="24" hidden="1" x14ac:dyDescent="0.25">
      <c r="A269" s="83">
        <v>7200</v>
      </c>
      <c r="B269" s="226" t="s">
        <v>278</v>
      </c>
      <c r="C269" s="84">
        <f t="shared" si="243"/>
        <v>0</v>
      </c>
      <c r="D269" s="95">
        <f t="shared" ref="D269:E269" si="274">SUM(D270,D271,D274,D275,D278)</f>
        <v>0</v>
      </c>
      <c r="E269" s="96">
        <f t="shared" si="274"/>
        <v>0</v>
      </c>
      <c r="F269" s="97">
        <f>SUM(F270,F271,F274,F275,F278)</f>
        <v>0</v>
      </c>
      <c r="G269" s="227"/>
      <c r="H269" s="96"/>
      <c r="I269" s="228">
        <f>SUM(I270,I271,I274,I275,I278)</f>
        <v>0</v>
      </c>
      <c r="J269" s="95"/>
      <c r="K269" s="96"/>
      <c r="L269" s="97">
        <f>SUM(L270,L271,L274,L275,L278)</f>
        <v>0</v>
      </c>
      <c r="M269" s="227"/>
      <c r="N269" s="96"/>
      <c r="O269" s="263">
        <f>SUM(O270,O271,O274,O275,O278)</f>
        <v>0</v>
      </c>
      <c r="P269" s="229"/>
      <c r="Q269" s="2"/>
    </row>
    <row r="270" spans="1:17" ht="24" hidden="1" x14ac:dyDescent="0.25">
      <c r="A270" s="353">
        <v>7210</v>
      </c>
      <c r="B270" s="99" t="s">
        <v>279</v>
      </c>
      <c r="C270" s="100">
        <f t="shared" si="243"/>
        <v>0</v>
      </c>
      <c r="D270" s="152"/>
      <c r="E270" s="150"/>
      <c r="F270" s="108">
        <f>D270+E270</f>
        <v>0</v>
      </c>
      <c r="G270" s="149"/>
      <c r="H270" s="150"/>
      <c r="I270" s="151">
        <f>G270+H270</f>
        <v>0</v>
      </c>
      <c r="J270" s="152"/>
      <c r="K270" s="150"/>
      <c r="L270" s="108">
        <f>J270+K270</f>
        <v>0</v>
      </c>
      <c r="M270" s="149"/>
      <c r="N270" s="150"/>
      <c r="O270" s="151">
        <f>M270+N270</f>
        <v>0</v>
      </c>
      <c r="P270" s="237"/>
      <c r="Q270" s="2"/>
    </row>
    <row r="271" spans="1:17" s="294" customFormat="1" ht="36" hidden="1" x14ac:dyDescent="0.25">
      <c r="A271" s="243">
        <v>7220</v>
      </c>
      <c r="B271" s="111" t="s">
        <v>280</v>
      </c>
      <c r="C271" s="112">
        <f t="shared" si="243"/>
        <v>0</v>
      </c>
      <c r="D271" s="244">
        <f t="shared" ref="D271:E271" si="275">SUM(D272:D273)</f>
        <v>0</v>
      </c>
      <c r="E271" s="245">
        <f t="shared" si="275"/>
        <v>0</v>
      </c>
      <c r="F271" s="120">
        <f>SUM(F272:F273)</f>
        <v>0</v>
      </c>
      <c r="G271" s="246">
        <f t="shared" ref="G271:O271" si="276">SUM(G272:G273)</f>
        <v>0</v>
      </c>
      <c r="H271" s="245">
        <f t="shared" si="276"/>
        <v>0</v>
      </c>
      <c r="I271" s="241">
        <f t="shared" si="276"/>
        <v>0</v>
      </c>
      <c r="J271" s="244">
        <f t="shared" si="276"/>
        <v>0</v>
      </c>
      <c r="K271" s="245">
        <f t="shared" si="276"/>
        <v>0</v>
      </c>
      <c r="L271" s="120">
        <f t="shared" si="276"/>
        <v>0</v>
      </c>
      <c r="M271" s="246">
        <f t="shared" si="276"/>
        <v>0</v>
      </c>
      <c r="N271" s="245">
        <f t="shared" si="276"/>
        <v>0</v>
      </c>
      <c r="O271" s="241">
        <f t="shared" si="276"/>
        <v>0</v>
      </c>
      <c r="P271" s="242"/>
      <c r="Q271" s="293"/>
    </row>
    <row r="272" spans="1:17" s="294" customFormat="1" ht="36" hidden="1" x14ac:dyDescent="0.25">
      <c r="A272" s="62">
        <v>7221</v>
      </c>
      <c r="B272" s="111" t="s">
        <v>281</v>
      </c>
      <c r="C272" s="112">
        <f t="shared" si="243"/>
        <v>0</v>
      </c>
      <c r="D272" s="238"/>
      <c r="E272" s="239"/>
      <c r="F272" s="120">
        <f t="shared" ref="F272:F274" si="277">D272+E272</f>
        <v>0</v>
      </c>
      <c r="G272" s="240"/>
      <c r="H272" s="239"/>
      <c r="I272" s="241">
        <f t="shared" ref="I272:I274" si="278">G272+H272</f>
        <v>0</v>
      </c>
      <c r="J272" s="238"/>
      <c r="K272" s="239"/>
      <c r="L272" s="120">
        <f t="shared" ref="L272:L274" si="279">J272+K272</f>
        <v>0</v>
      </c>
      <c r="M272" s="240"/>
      <c r="N272" s="239"/>
      <c r="O272" s="241">
        <f t="shared" ref="O272:O274" si="280">M272+N272</f>
        <v>0</v>
      </c>
      <c r="P272" s="242"/>
      <c r="Q272" s="293"/>
    </row>
    <row r="273" spans="1:17" s="294" customFormat="1" ht="36" hidden="1" x14ac:dyDescent="0.25">
      <c r="A273" s="62">
        <v>7222</v>
      </c>
      <c r="B273" s="111" t="s">
        <v>282</v>
      </c>
      <c r="C273" s="112">
        <f t="shared" si="243"/>
        <v>0</v>
      </c>
      <c r="D273" s="238"/>
      <c r="E273" s="239"/>
      <c r="F273" s="120">
        <f t="shared" si="277"/>
        <v>0</v>
      </c>
      <c r="G273" s="240"/>
      <c r="H273" s="239"/>
      <c r="I273" s="241">
        <f t="shared" si="278"/>
        <v>0</v>
      </c>
      <c r="J273" s="238"/>
      <c r="K273" s="239"/>
      <c r="L273" s="120">
        <f t="shared" si="279"/>
        <v>0</v>
      </c>
      <c r="M273" s="240"/>
      <c r="N273" s="239"/>
      <c r="O273" s="241">
        <f t="shared" si="280"/>
        <v>0</v>
      </c>
      <c r="P273" s="242"/>
      <c r="Q273" s="293"/>
    </row>
    <row r="274" spans="1:17" ht="24" hidden="1" x14ac:dyDescent="0.25">
      <c r="A274" s="243">
        <v>7230</v>
      </c>
      <c r="B274" s="111" t="s">
        <v>283</v>
      </c>
      <c r="C274" s="112">
        <f t="shared" si="243"/>
        <v>0</v>
      </c>
      <c r="D274" s="238"/>
      <c r="E274" s="239"/>
      <c r="F274" s="120">
        <f t="shared" si="277"/>
        <v>0</v>
      </c>
      <c r="G274" s="240"/>
      <c r="H274" s="239"/>
      <c r="I274" s="241">
        <f t="shared" si="278"/>
        <v>0</v>
      </c>
      <c r="J274" s="238"/>
      <c r="K274" s="239"/>
      <c r="L274" s="120">
        <f t="shared" si="279"/>
        <v>0</v>
      </c>
      <c r="M274" s="240"/>
      <c r="N274" s="239"/>
      <c r="O274" s="241">
        <f t="shared" si="280"/>
        <v>0</v>
      </c>
      <c r="P274" s="242"/>
      <c r="Q274" s="2"/>
    </row>
    <row r="275" spans="1:17" ht="24" hidden="1" x14ac:dyDescent="0.25">
      <c r="A275" s="243">
        <v>7240</v>
      </c>
      <c r="B275" s="111" t="s">
        <v>284</v>
      </c>
      <c r="C275" s="112">
        <f t="shared" si="243"/>
        <v>0</v>
      </c>
      <c r="D275" s="244">
        <f t="shared" ref="D275:E275" si="281">SUM(D276:D277)</f>
        <v>0</v>
      </c>
      <c r="E275" s="245">
        <f t="shared" si="281"/>
        <v>0</v>
      </c>
      <c r="F275" s="120">
        <f>SUM(F276:F277)</f>
        <v>0</v>
      </c>
      <c r="G275" s="246">
        <f t="shared" ref="G275:O275" si="282">SUM(G276:G277)</f>
        <v>0</v>
      </c>
      <c r="H275" s="245">
        <f t="shared" si="282"/>
        <v>0</v>
      </c>
      <c r="I275" s="241">
        <f t="shared" si="282"/>
        <v>0</v>
      </c>
      <c r="J275" s="244">
        <f t="shared" si="282"/>
        <v>0</v>
      </c>
      <c r="K275" s="245">
        <f t="shared" si="282"/>
        <v>0</v>
      </c>
      <c r="L275" s="120">
        <f t="shared" si="282"/>
        <v>0</v>
      </c>
      <c r="M275" s="246">
        <f t="shared" si="282"/>
        <v>0</v>
      </c>
      <c r="N275" s="245">
        <f t="shared" si="282"/>
        <v>0</v>
      </c>
      <c r="O275" s="241">
        <f t="shared" si="282"/>
        <v>0</v>
      </c>
      <c r="P275" s="242"/>
      <c r="Q275" s="2"/>
    </row>
    <row r="276" spans="1:17" ht="48" hidden="1" x14ac:dyDescent="0.25">
      <c r="A276" s="62">
        <v>7245</v>
      </c>
      <c r="B276" s="111" t="s">
        <v>285</v>
      </c>
      <c r="C276" s="112">
        <f t="shared" si="243"/>
        <v>0</v>
      </c>
      <c r="D276" s="238"/>
      <c r="E276" s="239"/>
      <c r="F276" s="120">
        <f t="shared" ref="F276:F278" si="283">D276+E276</f>
        <v>0</v>
      </c>
      <c r="G276" s="240"/>
      <c r="H276" s="239"/>
      <c r="I276" s="241">
        <f t="shared" ref="I276:I278" si="284">G276+H276</f>
        <v>0</v>
      </c>
      <c r="J276" s="238"/>
      <c r="K276" s="239"/>
      <c r="L276" s="120">
        <f t="shared" ref="L276:L278" si="285">J276+K276</f>
        <v>0</v>
      </c>
      <c r="M276" s="240"/>
      <c r="N276" s="239"/>
      <c r="O276" s="241">
        <f t="shared" ref="O276:O278" si="286">M276+N276</f>
        <v>0</v>
      </c>
      <c r="P276" s="242"/>
      <c r="Q276" s="2"/>
    </row>
    <row r="277" spans="1:17" ht="96" hidden="1" x14ac:dyDescent="0.25">
      <c r="A277" s="62">
        <v>7246</v>
      </c>
      <c r="B277" s="111" t="s">
        <v>286</v>
      </c>
      <c r="C277" s="112">
        <f t="shared" si="243"/>
        <v>0</v>
      </c>
      <c r="D277" s="238"/>
      <c r="E277" s="239"/>
      <c r="F277" s="120">
        <f t="shared" si="283"/>
        <v>0</v>
      </c>
      <c r="G277" s="240"/>
      <c r="H277" s="239"/>
      <c r="I277" s="241">
        <f t="shared" si="284"/>
        <v>0</v>
      </c>
      <c r="J277" s="238"/>
      <c r="K277" s="239"/>
      <c r="L277" s="120">
        <f t="shared" si="285"/>
        <v>0</v>
      </c>
      <c r="M277" s="240"/>
      <c r="N277" s="239"/>
      <c r="O277" s="241">
        <f t="shared" si="286"/>
        <v>0</v>
      </c>
      <c r="P277" s="242"/>
      <c r="Q277" s="2"/>
    </row>
    <row r="278" spans="1:17" ht="24" hidden="1" x14ac:dyDescent="0.25">
      <c r="A278" s="282">
        <v>7260</v>
      </c>
      <c r="B278" s="99" t="s">
        <v>287</v>
      </c>
      <c r="C278" s="100">
        <f t="shared" si="243"/>
        <v>0</v>
      </c>
      <c r="D278" s="152"/>
      <c r="E278" s="150"/>
      <c r="F278" s="108">
        <f t="shared" si="283"/>
        <v>0</v>
      </c>
      <c r="G278" s="149"/>
      <c r="H278" s="150"/>
      <c r="I278" s="151">
        <f t="shared" si="284"/>
        <v>0</v>
      </c>
      <c r="J278" s="152"/>
      <c r="K278" s="150"/>
      <c r="L278" s="108">
        <f t="shared" si="285"/>
        <v>0</v>
      </c>
      <c r="M278" s="149"/>
      <c r="N278" s="150"/>
      <c r="O278" s="151">
        <f t="shared" si="286"/>
        <v>0</v>
      </c>
      <c r="P278" s="237"/>
      <c r="Q278" s="2"/>
    </row>
    <row r="279" spans="1:17" hidden="1" x14ac:dyDescent="0.25">
      <c r="A279" s="154">
        <v>7700</v>
      </c>
      <c r="B279" s="295" t="s">
        <v>288</v>
      </c>
      <c r="C279" s="296">
        <f t="shared" si="243"/>
        <v>0</v>
      </c>
      <c r="D279" s="297">
        <f t="shared" ref="D279:O279" si="287">D280</f>
        <v>0</v>
      </c>
      <c r="E279" s="298">
        <f t="shared" si="287"/>
        <v>0</v>
      </c>
      <c r="F279" s="299">
        <f t="shared" si="287"/>
        <v>0</v>
      </c>
      <c r="G279" s="300">
        <f t="shared" si="287"/>
        <v>0</v>
      </c>
      <c r="H279" s="298">
        <f t="shared" si="287"/>
        <v>0</v>
      </c>
      <c r="I279" s="301">
        <f t="shared" si="287"/>
        <v>0</v>
      </c>
      <c r="J279" s="297">
        <f t="shared" si="287"/>
        <v>0</v>
      </c>
      <c r="K279" s="298">
        <f t="shared" si="287"/>
        <v>0</v>
      </c>
      <c r="L279" s="299">
        <f t="shared" si="287"/>
        <v>0</v>
      </c>
      <c r="M279" s="300">
        <f t="shared" si="287"/>
        <v>0</v>
      </c>
      <c r="N279" s="298">
        <f t="shared" si="287"/>
        <v>0</v>
      </c>
      <c r="O279" s="301">
        <f t="shared" si="287"/>
        <v>0</v>
      </c>
      <c r="P279" s="254"/>
      <c r="Q279" s="2"/>
    </row>
    <row r="280" spans="1:17" hidden="1" x14ac:dyDescent="0.25">
      <c r="A280" s="230">
        <v>7720</v>
      </c>
      <c r="B280" s="99" t="s">
        <v>289</v>
      </c>
      <c r="C280" s="125">
        <f t="shared" si="243"/>
        <v>0</v>
      </c>
      <c r="D280" s="147"/>
      <c r="E280" s="148"/>
      <c r="F280" s="133">
        <f>D280+E280</f>
        <v>0</v>
      </c>
      <c r="G280" s="302"/>
      <c r="H280" s="148"/>
      <c r="I280" s="258">
        <f>G280+H280</f>
        <v>0</v>
      </c>
      <c r="J280" s="147"/>
      <c r="K280" s="148"/>
      <c r="L280" s="133">
        <f>J280+K280</f>
        <v>0</v>
      </c>
      <c r="M280" s="302"/>
      <c r="N280" s="148"/>
      <c r="O280" s="258">
        <f>M280+N280</f>
        <v>0</v>
      </c>
      <c r="P280" s="259"/>
      <c r="Q280" s="2"/>
    </row>
    <row r="281" spans="1:17" hidden="1" x14ac:dyDescent="0.25">
      <c r="A281" s="255"/>
      <c r="B281" s="111" t="s">
        <v>290</v>
      </c>
      <c r="C281" s="112">
        <f t="shared" si="243"/>
        <v>0</v>
      </c>
      <c r="D281" s="244">
        <f t="shared" ref="D281:E281" si="288">SUM(D282:D283)</f>
        <v>0</v>
      </c>
      <c r="E281" s="245">
        <f t="shared" si="288"/>
        <v>0</v>
      </c>
      <c r="F281" s="120">
        <f>SUM(F282:F283)</f>
        <v>0</v>
      </c>
      <c r="G281" s="246">
        <f t="shared" ref="G281:O281" si="289">SUM(G282:G283)</f>
        <v>0</v>
      </c>
      <c r="H281" s="245">
        <f t="shared" si="289"/>
        <v>0</v>
      </c>
      <c r="I281" s="241">
        <f t="shared" si="289"/>
        <v>0</v>
      </c>
      <c r="J281" s="244">
        <f t="shared" si="289"/>
        <v>0</v>
      </c>
      <c r="K281" s="245">
        <f t="shared" si="289"/>
        <v>0</v>
      </c>
      <c r="L281" s="120">
        <f t="shared" si="289"/>
        <v>0</v>
      </c>
      <c r="M281" s="246">
        <f t="shared" si="289"/>
        <v>0</v>
      </c>
      <c r="N281" s="245">
        <f t="shared" si="289"/>
        <v>0</v>
      </c>
      <c r="O281" s="241">
        <f t="shared" si="289"/>
        <v>0</v>
      </c>
      <c r="P281" s="242"/>
      <c r="Q281" s="2"/>
    </row>
    <row r="282" spans="1:17" hidden="1" x14ac:dyDescent="0.25">
      <c r="A282" s="255" t="s">
        <v>291</v>
      </c>
      <c r="B282" s="62" t="s">
        <v>292</v>
      </c>
      <c r="C282" s="112">
        <f t="shared" si="243"/>
        <v>0</v>
      </c>
      <c r="D282" s="238"/>
      <c r="E282" s="239"/>
      <c r="F282" s="120">
        <f>E282+D282</f>
        <v>0</v>
      </c>
      <c r="G282" s="240"/>
      <c r="H282" s="239"/>
      <c r="I282" s="241">
        <f>H282+G282</f>
        <v>0</v>
      </c>
      <c r="J282" s="238"/>
      <c r="K282" s="239"/>
      <c r="L282" s="120">
        <f>K282+J282</f>
        <v>0</v>
      </c>
      <c r="M282" s="240"/>
      <c r="N282" s="239"/>
      <c r="O282" s="241">
        <f>N282+M282</f>
        <v>0</v>
      </c>
      <c r="P282" s="242"/>
      <c r="Q282" s="2"/>
    </row>
    <row r="283" spans="1:17" ht="24" hidden="1" x14ac:dyDescent="0.25">
      <c r="A283" s="255" t="s">
        <v>293</v>
      </c>
      <c r="B283" s="303" t="s">
        <v>294</v>
      </c>
      <c r="C283" s="100">
        <f t="shared" si="243"/>
        <v>0</v>
      </c>
      <c r="D283" s="152"/>
      <c r="E283" s="150"/>
      <c r="F283" s="108">
        <f>E283+D283</f>
        <v>0</v>
      </c>
      <c r="G283" s="149"/>
      <c r="H283" s="150"/>
      <c r="I283" s="151">
        <f>H283+G283</f>
        <v>0</v>
      </c>
      <c r="J283" s="152"/>
      <c r="K283" s="150"/>
      <c r="L283" s="108">
        <f>K283+J283</f>
        <v>0</v>
      </c>
      <c r="M283" s="149"/>
      <c r="N283" s="150"/>
      <c r="O283" s="151">
        <f>N283+M283</f>
        <v>0</v>
      </c>
      <c r="P283" s="237"/>
      <c r="Q283" s="2"/>
    </row>
    <row r="284" spans="1:17" ht="12.75" thickBot="1" x14ac:dyDescent="0.3">
      <c r="A284" s="304"/>
      <c r="B284" s="304" t="s">
        <v>295</v>
      </c>
      <c r="C284" s="305">
        <f t="shared" si="243"/>
        <v>308953</v>
      </c>
      <c r="D284" s="306">
        <f t="shared" ref="D284:O284" si="290">SUM(D281,D268,D229,D194,D186,D172,D74,D52)</f>
        <v>236133</v>
      </c>
      <c r="E284" s="310">
        <f t="shared" si="290"/>
        <v>0</v>
      </c>
      <c r="F284" s="369">
        <f t="shared" si="290"/>
        <v>236133</v>
      </c>
      <c r="G284" s="309">
        <f t="shared" si="290"/>
        <v>60584</v>
      </c>
      <c r="H284" s="310">
        <f t="shared" si="290"/>
        <v>0</v>
      </c>
      <c r="I284" s="369">
        <f t="shared" si="290"/>
        <v>60584</v>
      </c>
      <c r="J284" s="306">
        <f t="shared" si="290"/>
        <v>11153</v>
      </c>
      <c r="K284" s="307">
        <f t="shared" si="290"/>
        <v>1083</v>
      </c>
      <c r="L284" s="308">
        <f t="shared" si="290"/>
        <v>12236</v>
      </c>
      <c r="M284" s="309">
        <f t="shared" si="290"/>
        <v>0</v>
      </c>
      <c r="N284" s="307">
        <f t="shared" si="290"/>
        <v>0</v>
      </c>
      <c r="O284" s="310">
        <f t="shared" si="290"/>
        <v>0</v>
      </c>
      <c r="P284" s="311"/>
      <c r="Q284" s="2"/>
    </row>
    <row r="285" spans="1:17" s="33" customFormat="1" ht="13.5" thickTop="1" thickBot="1" x14ac:dyDescent="0.3">
      <c r="A285" s="713" t="s">
        <v>296</v>
      </c>
      <c r="B285" s="714"/>
      <c r="C285" s="312">
        <f t="shared" si="243"/>
        <v>-199</v>
      </c>
      <c r="D285" s="313">
        <f>SUM(D24,D25,D41,D42)-D50</f>
        <v>0</v>
      </c>
      <c r="E285" s="317">
        <f t="shared" ref="E285:F285" si="291">SUM(E24,E25,E41,E42)-E50</f>
        <v>0</v>
      </c>
      <c r="F285" s="380">
        <f t="shared" si="291"/>
        <v>0</v>
      </c>
      <c r="G285" s="316">
        <f>SUM(G24,G42)-G50</f>
        <v>0</v>
      </c>
      <c r="H285" s="317">
        <f t="shared" ref="H285:I285" si="292">SUM(H24,H42)-H50</f>
        <v>0</v>
      </c>
      <c r="I285" s="380">
        <f t="shared" si="292"/>
        <v>0</v>
      </c>
      <c r="J285" s="313">
        <f>SUM(J26,J42)-J50</f>
        <v>-199</v>
      </c>
      <c r="K285" s="314">
        <f t="shared" ref="K285:L285" si="293">SUM(K26,K42)-K50</f>
        <v>0</v>
      </c>
      <c r="L285" s="315">
        <f t="shared" si="293"/>
        <v>-199</v>
      </c>
      <c r="M285" s="316">
        <f>SUM(M44)-M50</f>
        <v>0</v>
      </c>
      <c r="N285" s="314">
        <f t="shared" ref="N285:O285" si="294">SUM(N44)-N50</f>
        <v>0</v>
      </c>
      <c r="O285" s="317">
        <f t="shared" si="294"/>
        <v>0</v>
      </c>
      <c r="P285" s="318"/>
      <c r="Q285" s="26"/>
    </row>
    <row r="286" spans="1:17" s="33" customFormat="1" ht="12.75" thickTop="1" x14ac:dyDescent="0.25">
      <c r="A286" s="715" t="s">
        <v>297</v>
      </c>
      <c r="B286" s="716"/>
      <c r="C286" s="319">
        <f t="shared" si="243"/>
        <v>199</v>
      </c>
      <c r="D286" s="320">
        <f>SUM(D287,D288)-D295+D296</f>
        <v>0</v>
      </c>
      <c r="E286" s="324">
        <f t="shared" ref="E286:O286" si="295">SUM(E287,E288)-E295+E296</f>
        <v>0</v>
      </c>
      <c r="F286" s="381">
        <f t="shared" si="295"/>
        <v>0</v>
      </c>
      <c r="G286" s="323">
        <f t="shared" si="295"/>
        <v>0</v>
      </c>
      <c r="H286" s="324">
        <f t="shared" si="295"/>
        <v>0</v>
      </c>
      <c r="I286" s="381">
        <f t="shared" si="295"/>
        <v>0</v>
      </c>
      <c r="J286" s="320">
        <f t="shared" si="295"/>
        <v>199</v>
      </c>
      <c r="K286" s="321">
        <f t="shared" si="295"/>
        <v>0</v>
      </c>
      <c r="L286" s="322">
        <f t="shared" si="295"/>
        <v>199</v>
      </c>
      <c r="M286" s="323">
        <f t="shared" si="295"/>
        <v>0</v>
      </c>
      <c r="N286" s="321">
        <f t="shared" si="295"/>
        <v>0</v>
      </c>
      <c r="O286" s="324">
        <f t="shared" si="295"/>
        <v>0</v>
      </c>
      <c r="P286" s="325"/>
      <c r="Q286" s="26"/>
    </row>
    <row r="287" spans="1:17" s="33" customFormat="1" ht="12.75" thickBot="1" x14ac:dyDescent="0.3">
      <c r="A287" s="193" t="s">
        <v>298</v>
      </c>
      <c r="B287" s="193" t="s">
        <v>299</v>
      </c>
      <c r="C287" s="194">
        <f t="shared" si="243"/>
        <v>199</v>
      </c>
      <c r="D287" s="195">
        <f t="shared" ref="D287:O287" si="296">D21-D281</f>
        <v>0</v>
      </c>
      <c r="E287" s="199">
        <f t="shared" si="296"/>
        <v>0</v>
      </c>
      <c r="F287" s="362">
        <f t="shared" si="296"/>
        <v>0</v>
      </c>
      <c r="G287" s="198">
        <f t="shared" si="296"/>
        <v>0</v>
      </c>
      <c r="H287" s="199">
        <f t="shared" si="296"/>
        <v>0</v>
      </c>
      <c r="I287" s="362">
        <f t="shared" si="296"/>
        <v>0</v>
      </c>
      <c r="J287" s="195">
        <f t="shared" si="296"/>
        <v>199</v>
      </c>
      <c r="K287" s="196">
        <f t="shared" si="296"/>
        <v>0</v>
      </c>
      <c r="L287" s="197">
        <f t="shared" si="296"/>
        <v>199</v>
      </c>
      <c r="M287" s="198">
        <f t="shared" si="296"/>
        <v>0</v>
      </c>
      <c r="N287" s="196">
        <f t="shared" si="296"/>
        <v>0</v>
      </c>
      <c r="O287" s="199">
        <f t="shared" si="296"/>
        <v>0</v>
      </c>
      <c r="P287" s="200"/>
      <c r="Q287" s="26"/>
    </row>
    <row r="288" spans="1:17" s="33" customFormat="1" ht="12.75" hidden="1" thickTop="1" x14ac:dyDescent="0.25">
      <c r="A288" s="326" t="s">
        <v>300</v>
      </c>
      <c r="B288" s="326" t="s">
        <v>301</v>
      </c>
      <c r="C288" s="319">
        <f t="shared" si="243"/>
        <v>0</v>
      </c>
      <c r="D288" s="320">
        <f t="shared" ref="D288:O288" si="297">SUM(D289,D291,D293)-SUM(D290,D292,D294)</f>
        <v>0</v>
      </c>
      <c r="E288" s="321">
        <f t="shared" si="297"/>
        <v>0</v>
      </c>
      <c r="F288" s="322">
        <f t="shared" si="297"/>
        <v>0</v>
      </c>
      <c r="G288" s="323">
        <f t="shared" si="297"/>
        <v>0</v>
      </c>
      <c r="H288" s="321">
        <f t="shared" si="297"/>
        <v>0</v>
      </c>
      <c r="I288" s="324">
        <f t="shared" si="297"/>
        <v>0</v>
      </c>
      <c r="J288" s="320">
        <f t="shared" si="297"/>
        <v>0</v>
      </c>
      <c r="K288" s="321">
        <f t="shared" si="297"/>
        <v>0</v>
      </c>
      <c r="L288" s="322">
        <f t="shared" si="297"/>
        <v>0</v>
      </c>
      <c r="M288" s="323">
        <f t="shared" si="297"/>
        <v>0</v>
      </c>
      <c r="N288" s="321">
        <f t="shared" si="297"/>
        <v>0</v>
      </c>
      <c r="O288" s="324">
        <f t="shared" si="297"/>
        <v>0</v>
      </c>
      <c r="P288" s="325"/>
      <c r="Q288" s="26"/>
    </row>
    <row r="289" spans="1:17" ht="12.75" hidden="1" thickTop="1" x14ac:dyDescent="0.25">
      <c r="A289" s="327" t="s">
        <v>302</v>
      </c>
      <c r="B289" s="175" t="s">
        <v>303</v>
      </c>
      <c r="C289" s="125">
        <f t="shared" si="243"/>
        <v>0</v>
      </c>
      <c r="D289" s="147"/>
      <c r="E289" s="148"/>
      <c r="F289" s="133">
        <f t="shared" ref="F289:F296" si="298">E289+D289</f>
        <v>0</v>
      </c>
      <c r="G289" s="302"/>
      <c r="H289" s="148"/>
      <c r="I289" s="258">
        <f t="shared" ref="I289:I296" si="299">H289+G289</f>
        <v>0</v>
      </c>
      <c r="J289" s="147"/>
      <c r="K289" s="148"/>
      <c r="L289" s="133">
        <f t="shared" ref="L289:L296" si="300">K289+J289</f>
        <v>0</v>
      </c>
      <c r="M289" s="302"/>
      <c r="N289" s="148"/>
      <c r="O289" s="258">
        <f t="shared" ref="O289:O296" si="301">N289+M289</f>
        <v>0</v>
      </c>
      <c r="P289" s="259"/>
      <c r="Q289" s="2"/>
    </row>
    <row r="290" spans="1:17" ht="24.75" hidden="1" thickTop="1" x14ac:dyDescent="0.25">
      <c r="A290" s="255" t="s">
        <v>304</v>
      </c>
      <c r="B290" s="61" t="s">
        <v>305</v>
      </c>
      <c r="C290" s="112">
        <f t="shared" si="243"/>
        <v>0</v>
      </c>
      <c r="D290" s="238"/>
      <c r="E290" s="239"/>
      <c r="F290" s="120">
        <f t="shared" si="298"/>
        <v>0</v>
      </c>
      <c r="G290" s="240"/>
      <c r="H290" s="239"/>
      <c r="I290" s="241">
        <f t="shared" si="299"/>
        <v>0</v>
      </c>
      <c r="J290" s="238"/>
      <c r="K290" s="239"/>
      <c r="L290" s="120">
        <f t="shared" si="300"/>
        <v>0</v>
      </c>
      <c r="M290" s="240"/>
      <c r="N290" s="239"/>
      <c r="O290" s="241">
        <f t="shared" si="301"/>
        <v>0</v>
      </c>
      <c r="P290" s="242"/>
      <c r="Q290" s="2"/>
    </row>
    <row r="291" spans="1:17" ht="12.75" hidden="1" thickTop="1" x14ac:dyDescent="0.25">
      <c r="A291" s="255" t="s">
        <v>306</v>
      </c>
      <c r="B291" s="61" t="s">
        <v>307</v>
      </c>
      <c r="C291" s="112">
        <f t="shared" si="243"/>
        <v>0</v>
      </c>
      <c r="D291" s="238"/>
      <c r="E291" s="239"/>
      <c r="F291" s="120">
        <f t="shared" si="298"/>
        <v>0</v>
      </c>
      <c r="G291" s="240"/>
      <c r="H291" s="239"/>
      <c r="I291" s="241">
        <f t="shared" si="299"/>
        <v>0</v>
      </c>
      <c r="J291" s="238"/>
      <c r="K291" s="239"/>
      <c r="L291" s="120">
        <f t="shared" si="300"/>
        <v>0</v>
      </c>
      <c r="M291" s="240"/>
      <c r="N291" s="239"/>
      <c r="O291" s="241">
        <f t="shared" si="301"/>
        <v>0</v>
      </c>
      <c r="P291" s="242"/>
      <c r="Q291" s="2"/>
    </row>
    <row r="292" spans="1:17" ht="24.75" hidden="1" thickTop="1" x14ac:dyDescent="0.25">
      <c r="A292" s="255" t="s">
        <v>308</v>
      </c>
      <c r="B292" s="61" t="s">
        <v>309</v>
      </c>
      <c r="C292" s="112">
        <f>SUM(F292,I292,L292,O292)</f>
        <v>0</v>
      </c>
      <c r="D292" s="238"/>
      <c r="E292" s="239"/>
      <c r="F292" s="120">
        <f t="shared" si="298"/>
        <v>0</v>
      </c>
      <c r="G292" s="240"/>
      <c r="H292" s="239"/>
      <c r="I292" s="241">
        <f t="shared" si="299"/>
        <v>0</v>
      </c>
      <c r="J292" s="238"/>
      <c r="K292" s="239"/>
      <c r="L292" s="120">
        <f t="shared" si="300"/>
        <v>0</v>
      </c>
      <c r="M292" s="240"/>
      <c r="N292" s="239"/>
      <c r="O292" s="241">
        <f t="shared" si="301"/>
        <v>0</v>
      </c>
      <c r="P292" s="242"/>
      <c r="Q292" s="2"/>
    </row>
    <row r="293" spans="1:17" ht="12.75" hidden="1" thickTop="1" x14ac:dyDescent="0.25">
      <c r="A293" s="255" t="s">
        <v>310</v>
      </c>
      <c r="B293" s="61" t="s">
        <v>311</v>
      </c>
      <c r="C293" s="112">
        <f t="shared" si="243"/>
        <v>0</v>
      </c>
      <c r="D293" s="238"/>
      <c r="E293" s="239"/>
      <c r="F293" s="120">
        <f t="shared" si="298"/>
        <v>0</v>
      </c>
      <c r="G293" s="240"/>
      <c r="H293" s="239"/>
      <c r="I293" s="241">
        <f t="shared" si="299"/>
        <v>0</v>
      </c>
      <c r="J293" s="238"/>
      <c r="K293" s="239"/>
      <c r="L293" s="120">
        <f t="shared" si="300"/>
        <v>0</v>
      </c>
      <c r="M293" s="240"/>
      <c r="N293" s="239"/>
      <c r="O293" s="241">
        <f t="shared" si="301"/>
        <v>0</v>
      </c>
      <c r="P293" s="242"/>
      <c r="Q293" s="2"/>
    </row>
    <row r="294" spans="1:17" ht="24.75" hidden="1" thickTop="1" x14ac:dyDescent="0.25">
      <c r="A294" s="328" t="s">
        <v>312</v>
      </c>
      <c r="B294" s="329" t="s">
        <v>313</v>
      </c>
      <c r="C294" s="264">
        <f t="shared" si="243"/>
        <v>0</v>
      </c>
      <c r="D294" s="268"/>
      <c r="E294" s="269"/>
      <c r="F294" s="270">
        <f t="shared" si="298"/>
        <v>0</v>
      </c>
      <c r="G294" s="271"/>
      <c r="H294" s="269"/>
      <c r="I294" s="265">
        <f t="shared" si="299"/>
        <v>0</v>
      </c>
      <c r="J294" s="268"/>
      <c r="K294" s="269"/>
      <c r="L294" s="270">
        <f t="shared" si="300"/>
        <v>0</v>
      </c>
      <c r="M294" s="271"/>
      <c r="N294" s="269"/>
      <c r="O294" s="265">
        <f t="shared" si="301"/>
        <v>0</v>
      </c>
      <c r="P294" s="266"/>
      <c r="Q294" s="2"/>
    </row>
    <row r="295" spans="1:17" s="33" customFormat="1" ht="13.5" hidden="1" thickTop="1" thickBot="1" x14ac:dyDescent="0.3">
      <c r="A295" s="330" t="s">
        <v>314</v>
      </c>
      <c r="B295" s="330" t="s">
        <v>315</v>
      </c>
      <c r="C295" s="312">
        <f t="shared" si="243"/>
        <v>0</v>
      </c>
      <c r="D295" s="331"/>
      <c r="E295" s="332"/>
      <c r="F295" s="315">
        <f t="shared" si="298"/>
        <v>0</v>
      </c>
      <c r="G295" s="333"/>
      <c r="H295" s="332"/>
      <c r="I295" s="317">
        <f t="shared" si="299"/>
        <v>0</v>
      </c>
      <c r="J295" s="331"/>
      <c r="K295" s="332"/>
      <c r="L295" s="315">
        <f t="shared" si="300"/>
        <v>0</v>
      </c>
      <c r="M295" s="333"/>
      <c r="N295" s="332"/>
      <c r="O295" s="317">
        <f t="shared" si="301"/>
        <v>0</v>
      </c>
      <c r="P295" s="318"/>
      <c r="Q295" s="26"/>
    </row>
    <row r="296" spans="1:17" s="33" customFormat="1" ht="48.75" hidden="1" thickTop="1" x14ac:dyDescent="0.25">
      <c r="A296" s="326" t="s">
        <v>316</v>
      </c>
      <c r="B296" s="334" t="s">
        <v>317</v>
      </c>
      <c r="C296" s="319">
        <f>SUM(F296,I296,L296,O296)</f>
        <v>0</v>
      </c>
      <c r="D296" s="335"/>
      <c r="E296" s="336"/>
      <c r="F296" s="97">
        <f t="shared" si="298"/>
        <v>0</v>
      </c>
      <c r="G296" s="257"/>
      <c r="H296" s="86"/>
      <c r="I296" s="228">
        <f t="shared" si="299"/>
        <v>0</v>
      </c>
      <c r="J296" s="85"/>
      <c r="K296" s="86"/>
      <c r="L296" s="97">
        <f t="shared" si="300"/>
        <v>0</v>
      </c>
      <c r="M296" s="257"/>
      <c r="N296" s="86"/>
      <c r="O296" s="228">
        <f t="shared" si="301"/>
        <v>0</v>
      </c>
      <c r="P296" s="249"/>
      <c r="Q296" s="26"/>
    </row>
    <row r="297" spans="1:17" ht="12.75" thickTop="1" x14ac:dyDescent="0.25">
      <c r="A297" s="1"/>
      <c r="B297" s="1"/>
      <c r="C297" s="1"/>
      <c r="D297" s="1"/>
      <c r="E297" s="1"/>
      <c r="F297" s="1"/>
      <c r="G297" s="1"/>
      <c r="H297" s="1"/>
      <c r="I297" s="1"/>
      <c r="J297" s="1"/>
      <c r="K297" s="1"/>
      <c r="L297" s="1"/>
      <c r="M297" s="1"/>
      <c r="N297" s="1"/>
      <c r="O297" s="1"/>
    </row>
    <row r="298" spans="1:17" x14ac:dyDescent="0.25">
      <c r="A298" s="1"/>
      <c r="B298" s="1"/>
      <c r="C298" s="1"/>
      <c r="D298" s="1"/>
      <c r="E298" s="1"/>
      <c r="F298" s="1"/>
      <c r="G298" s="1"/>
      <c r="H298" s="1"/>
      <c r="I298" s="1"/>
      <c r="J298" s="1"/>
      <c r="K298" s="1"/>
      <c r="L298" s="1"/>
      <c r="M298" s="1"/>
      <c r="N298" s="1"/>
      <c r="O298" s="1"/>
    </row>
    <row r="299" spans="1:17" x14ac:dyDescent="0.25">
      <c r="A299" s="1"/>
      <c r="B299" s="1"/>
      <c r="C299" s="1"/>
      <c r="D299" s="1"/>
      <c r="E299" s="1"/>
      <c r="F299" s="1"/>
      <c r="G299" s="1"/>
      <c r="H299" s="1"/>
      <c r="I299" s="1"/>
      <c r="J299" s="1"/>
      <c r="K299" s="1"/>
      <c r="L299" s="1"/>
      <c r="M299" s="1"/>
      <c r="N299" s="1"/>
      <c r="O299" s="1"/>
    </row>
    <row r="300" spans="1:17" x14ac:dyDescent="0.25">
      <c r="A300" s="1"/>
      <c r="B300" s="1"/>
      <c r="C300" s="1"/>
      <c r="D300" s="1"/>
      <c r="E300" s="1"/>
      <c r="F300" s="1"/>
      <c r="G300" s="1"/>
      <c r="H300" s="1"/>
      <c r="I300" s="1"/>
      <c r="J300" s="1"/>
      <c r="K300" s="1"/>
      <c r="L300" s="1"/>
      <c r="M300" s="1"/>
      <c r="N300" s="1"/>
      <c r="O300" s="1"/>
    </row>
    <row r="301" spans="1:17" x14ac:dyDescent="0.25">
      <c r="A301" s="1"/>
      <c r="B301" s="1"/>
      <c r="C301" s="1"/>
      <c r="D301" s="1"/>
      <c r="E301" s="1"/>
      <c r="F301" s="1"/>
      <c r="G301" s="1"/>
      <c r="H301" s="1"/>
      <c r="I301" s="1"/>
      <c r="J301" s="1"/>
      <c r="K301" s="1"/>
      <c r="L301" s="1"/>
      <c r="M301" s="1"/>
      <c r="N301" s="1"/>
      <c r="O301" s="1"/>
    </row>
    <row r="302" spans="1:17" x14ac:dyDescent="0.25">
      <c r="A302" s="1"/>
      <c r="B302" s="1"/>
      <c r="C302" s="1"/>
      <c r="D302" s="1"/>
      <c r="E302" s="1"/>
      <c r="F302" s="1"/>
      <c r="G302" s="1"/>
      <c r="H302" s="1"/>
      <c r="I302" s="1"/>
      <c r="J302" s="1"/>
      <c r="K302" s="1"/>
      <c r="L302" s="1"/>
      <c r="M302" s="1"/>
      <c r="N302" s="1"/>
      <c r="O302" s="1"/>
    </row>
    <row r="303" spans="1:17" x14ac:dyDescent="0.25">
      <c r="A303" s="1"/>
      <c r="B303" s="1"/>
      <c r="C303" s="1"/>
      <c r="D303" s="1"/>
      <c r="E303" s="1"/>
      <c r="F303" s="1"/>
      <c r="G303" s="1"/>
      <c r="H303" s="1"/>
      <c r="I303" s="1"/>
      <c r="J303" s="1"/>
      <c r="K303" s="1"/>
      <c r="L303" s="1"/>
      <c r="M303" s="1"/>
      <c r="N303" s="1"/>
      <c r="O303" s="1"/>
    </row>
    <row r="304" spans="1:17" x14ac:dyDescent="0.25">
      <c r="A304" s="1"/>
      <c r="B304" s="1"/>
      <c r="C304" s="1"/>
      <c r="D304" s="1"/>
      <c r="E304" s="1"/>
      <c r="F304" s="1"/>
      <c r="G304" s="1"/>
      <c r="H304" s="1"/>
      <c r="I304" s="1"/>
      <c r="J304" s="1"/>
      <c r="K304" s="1"/>
      <c r="L304" s="1"/>
      <c r="M304" s="1"/>
      <c r="N304" s="1"/>
      <c r="O304" s="1"/>
    </row>
    <row r="305" spans="1:15" x14ac:dyDescent="0.25">
      <c r="A305" s="1"/>
      <c r="B305" s="1"/>
      <c r="C305" s="1"/>
      <c r="D305" s="1"/>
      <c r="E305" s="1"/>
      <c r="F305" s="1"/>
      <c r="G305" s="1"/>
      <c r="H305" s="1"/>
      <c r="I305" s="1"/>
      <c r="J305" s="1"/>
      <c r="K305" s="1"/>
      <c r="L305" s="1"/>
      <c r="M305" s="1"/>
      <c r="N305" s="1"/>
      <c r="O305" s="1"/>
    </row>
    <row r="306" spans="1:15" x14ac:dyDescent="0.25">
      <c r="A306" s="1"/>
      <c r="B306" s="1"/>
      <c r="C306" s="1"/>
      <c r="D306" s="1"/>
      <c r="E306" s="1"/>
      <c r="F306" s="1"/>
      <c r="G306" s="1"/>
      <c r="H306" s="1"/>
      <c r="I306" s="1"/>
      <c r="J306" s="1"/>
      <c r="K306" s="1"/>
      <c r="L306" s="1"/>
      <c r="M306" s="1"/>
      <c r="N306" s="1"/>
      <c r="O306" s="1"/>
    </row>
    <row r="307" spans="1:15" x14ac:dyDescent="0.25">
      <c r="A307" s="1"/>
      <c r="B307" s="1"/>
      <c r="C307" s="1"/>
      <c r="D307" s="1"/>
      <c r="E307" s="1"/>
      <c r="F307" s="1"/>
      <c r="G307" s="1"/>
      <c r="H307" s="1"/>
      <c r="I307" s="1"/>
      <c r="J307" s="1"/>
      <c r="K307" s="1"/>
      <c r="L307" s="1"/>
      <c r="M307" s="1"/>
      <c r="N307" s="1"/>
      <c r="O307" s="1"/>
    </row>
    <row r="308" spans="1:15" x14ac:dyDescent="0.25">
      <c r="A308" s="1"/>
      <c r="B308" s="1"/>
      <c r="C308" s="1"/>
      <c r="D308" s="1"/>
      <c r="E308" s="1"/>
      <c r="F308" s="1"/>
      <c r="G308" s="1"/>
      <c r="H308" s="1"/>
      <c r="I308" s="1"/>
      <c r="J308" s="1"/>
      <c r="K308" s="1"/>
      <c r="L308" s="1"/>
      <c r="M308" s="1"/>
      <c r="N308" s="1"/>
      <c r="O308" s="1"/>
    </row>
    <row r="309" spans="1:15" x14ac:dyDescent="0.25">
      <c r="A309" s="1"/>
      <c r="B309" s="1"/>
      <c r="C309" s="1"/>
      <c r="D309" s="1"/>
      <c r="E309" s="1"/>
      <c r="F309" s="1"/>
      <c r="G309" s="1"/>
      <c r="H309" s="1"/>
      <c r="I309" s="1"/>
      <c r="J309" s="1"/>
      <c r="K309" s="1"/>
      <c r="L309" s="1"/>
      <c r="M309" s="1"/>
      <c r="N309" s="1"/>
      <c r="O309" s="1"/>
    </row>
    <row r="310" spans="1:15" x14ac:dyDescent="0.25">
      <c r="A310" s="1"/>
      <c r="B310" s="1"/>
      <c r="C310" s="1"/>
      <c r="D310" s="1"/>
      <c r="E310" s="1"/>
      <c r="F310" s="1"/>
      <c r="G310" s="1"/>
      <c r="H310" s="1"/>
      <c r="I310" s="1"/>
      <c r="J310" s="1"/>
      <c r="K310" s="1"/>
      <c r="L310" s="1"/>
      <c r="M310" s="1"/>
      <c r="N310" s="1"/>
      <c r="O310" s="1"/>
    </row>
    <row r="311" spans="1:15" x14ac:dyDescent="0.25">
      <c r="A311" s="1"/>
      <c r="B311" s="1"/>
      <c r="C311" s="1"/>
      <c r="D311" s="1"/>
      <c r="E311" s="1"/>
      <c r="F311" s="1"/>
      <c r="G311" s="1"/>
      <c r="H311" s="1"/>
      <c r="I311" s="1"/>
      <c r="J311" s="1"/>
      <c r="K311" s="1"/>
      <c r="L311" s="1"/>
      <c r="M311" s="1"/>
      <c r="N311" s="1"/>
      <c r="O311" s="1"/>
    </row>
    <row r="312" spans="1:15" x14ac:dyDescent="0.25">
      <c r="A312" s="1"/>
      <c r="B312" s="1"/>
      <c r="C312" s="1"/>
      <c r="D312" s="1"/>
      <c r="E312" s="1"/>
      <c r="F312" s="1"/>
      <c r="G312" s="1"/>
      <c r="H312" s="1"/>
      <c r="I312" s="1"/>
      <c r="J312" s="1"/>
      <c r="K312" s="1"/>
      <c r="L312" s="1"/>
      <c r="M312" s="1"/>
      <c r="N312" s="1"/>
      <c r="O312" s="1"/>
    </row>
    <row r="313" spans="1:15" x14ac:dyDescent="0.25">
      <c r="A313" s="1"/>
      <c r="B313" s="1"/>
      <c r="C313" s="1"/>
      <c r="D313" s="1"/>
      <c r="E313" s="1"/>
      <c r="F313" s="1"/>
      <c r="G313" s="1"/>
      <c r="H313" s="1"/>
      <c r="I313" s="1"/>
      <c r="J313" s="1"/>
      <c r="K313" s="1"/>
      <c r="L313" s="1"/>
      <c r="M313" s="1"/>
      <c r="N313" s="1"/>
      <c r="O313" s="1"/>
    </row>
    <row r="314" spans="1:15" x14ac:dyDescent="0.25">
      <c r="A314" s="1"/>
      <c r="B314" s="1"/>
      <c r="C314" s="1"/>
      <c r="D314" s="1"/>
      <c r="E314" s="1"/>
      <c r="F314" s="1"/>
      <c r="G314" s="1"/>
      <c r="H314" s="1"/>
      <c r="I314" s="1"/>
      <c r="J314" s="1"/>
      <c r="K314" s="1"/>
      <c r="L314" s="1"/>
      <c r="M314" s="1"/>
      <c r="N314" s="1"/>
      <c r="O314" s="1"/>
    </row>
  </sheetData>
  <sheetProtection algorithmName="SHA-512" hashValue="odXcG7+yRk82V9D3xDRXurl5XGMlR9pUSjEzzGo5acrL4b2a8porOfR+DVX054TzAiSpaGOr7pzD5QAFtk/L9Q==" saltValue="fdVY5LAsXHExrYcs7USoVg==" spinCount="100000" sheet="1" objects="1" scenarios="1" formatCells="0" formatColumns="0" formatRows="0"/>
  <autoFilter ref="A18:P296">
    <filterColumn colId="2">
      <filters blank="1">
        <filter val="1 123"/>
        <filter val="1 225"/>
        <filter val="1 292"/>
        <filter val="1 383"/>
        <filter val="1 415"/>
        <filter val="1 500"/>
        <filter val="1 633"/>
        <filter val="1 840"/>
        <filter val="100"/>
        <filter val="11 115"/>
        <filter val="11 578"/>
        <filter val="12 037"/>
        <filter val="12 615"/>
        <filter val="13 572"/>
        <filter val="140"/>
        <filter val="173 559"/>
        <filter val="19 440"/>
        <filter val="199"/>
        <filter val="-199"/>
        <filter val="2 000"/>
        <filter val="2 654"/>
        <filter val="2 680"/>
        <filter val="2 732"/>
        <filter val="203 098"/>
        <filter val="212"/>
        <filter val="22 034"/>
        <filter val="22 546"/>
        <filter val="250"/>
        <filter val="255"/>
        <filter val="266 386"/>
        <filter val="296 717"/>
        <filter val="3 237"/>
        <filter val="3 475"/>
        <filter val="3 709"/>
        <filter val="3 918"/>
        <filter val="308 584"/>
        <filter val="308 953"/>
        <filter val="320"/>
        <filter val="330"/>
        <filter val="369"/>
        <filter val="379"/>
        <filter val="4 262"/>
        <filter val="4 979"/>
        <filter val="42 198"/>
        <filter val="47"/>
        <filter val="5 216"/>
        <filter val="50"/>
        <filter val="50 673"/>
        <filter val="500"/>
        <filter val="505"/>
        <filter val="592"/>
        <filter val="6 044"/>
        <filter val="602"/>
        <filter val="63 288"/>
        <filter val="7 044"/>
        <filter val="7 055"/>
        <filter val="7 505"/>
        <filter val="70"/>
        <filter val="700"/>
        <filter val="72"/>
        <filter val="747"/>
        <filter val="750"/>
        <filter val="800"/>
        <filter val="830"/>
        <filter val="840"/>
        <filter val="870"/>
        <filter val="976"/>
        <filter val="986"/>
      </filters>
    </filterColumn>
  </autoFilter>
  <mergeCells count="32">
    <mergeCell ref="C12:P12"/>
    <mergeCell ref="A1:O1"/>
    <mergeCell ref="A2:P2"/>
    <mergeCell ref="C3:P3"/>
    <mergeCell ref="C4:P4"/>
    <mergeCell ref="C5:P5"/>
    <mergeCell ref="C6:P6"/>
    <mergeCell ref="C7:P7"/>
    <mergeCell ref="C8:P8"/>
    <mergeCell ref="C9:P9"/>
    <mergeCell ref="C10:P10"/>
    <mergeCell ref="C11:P11"/>
    <mergeCell ref="C13:P13"/>
    <mergeCell ref="A15:A17"/>
    <mergeCell ref="B15:B17"/>
    <mergeCell ref="C15:O15"/>
    <mergeCell ref="C16:C17"/>
    <mergeCell ref="D16:D17"/>
    <mergeCell ref="E16:E17"/>
    <mergeCell ref="F16:F17"/>
    <mergeCell ref="G16:G17"/>
    <mergeCell ref="H16:H17"/>
    <mergeCell ref="O16:O17"/>
    <mergeCell ref="P16:P17"/>
    <mergeCell ref="L16:L17"/>
    <mergeCell ref="M16:M17"/>
    <mergeCell ref="N16:N17"/>
    <mergeCell ref="A285:B285"/>
    <mergeCell ref="A286:B286"/>
    <mergeCell ref="I16:I17"/>
    <mergeCell ref="J16:J17"/>
    <mergeCell ref="K16:K17"/>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13.pielikums Jūrmalas pilsētas domes
2017.gada 14.septembra saistošajiem noteikumiem Nr.27
(protokols Nr.17, 6.punkts)
 </firstHeader>
    <firstFooter>&amp;L&amp;9&amp;D; &amp;T&amp;R&amp;9&amp;P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Q324"/>
  <sheetViews>
    <sheetView showGridLines="0" view="pageLayout" zoomScaleNormal="100" workbookViewId="0">
      <selection activeCell="U7" sqref="U7"/>
    </sheetView>
  </sheetViews>
  <sheetFormatPr defaultColWidth="9.140625" defaultRowHeight="12" outlineLevelCol="1" x14ac:dyDescent="0.25"/>
  <cols>
    <col min="1" max="1" width="10.42578125" style="347" customWidth="1"/>
    <col min="2" max="2" width="28" style="347" customWidth="1"/>
    <col min="3" max="3" width="8" style="347" customWidth="1"/>
    <col min="4" max="4" width="7.42578125" style="347" hidden="1" customWidth="1" outlineLevel="1"/>
    <col min="5" max="5" width="8.7109375" style="347" hidden="1" customWidth="1" outlineLevel="1"/>
    <col min="6" max="6" width="8.140625" style="347" customWidth="1" collapsed="1"/>
    <col min="7" max="7" width="11" style="347" hidden="1" customWidth="1" outlineLevel="1"/>
    <col min="8" max="8" width="9.42578125" style="347" hidden="1" customWidth="1" outlineLevel="1"/>
    <col min="9" max="9" width="8.7109375" style="347" customWidth="1" collapsed="1"/>
    <col min="10" max="10" width="8.7109375" style="347" hidden="1" customWidth="1" outlineLevel="1"/>
    <col min="11" max="11" width="8.28515625" style="347" hidden="1" customWidth="1" outlineLevel="1"/>
    <col min="12" max="12" width="7.5703125" style="347" customWidth="1" collapsed="1"/>
    <col min="13" max="14" width="8.7109375" style="347" hidden="1" customWidth="1" outlineLevel="1"/>
    <col min="15" max="15" width="7.5703125" style="347" customWidth="1" collapsed="1"/>
    <col min="16" max="16" width="28.42578125" style="1" hidden="1" customWidth="1" outlineLevel="1"/>
    <col min="17" max="17" width="9.140625" style="1" collapsed="1"/>
    <col min="18" max="16384" width="9.140625" style="1"/>
  </cols>
  <sheetData>
    <row r="1" spans="1:17" x14ac:dyDescent="0.25">
      <c r="A1" s="744" t="s">
        <v>327</v>
      </c>
      <c r="B1" s="744"/>
      <c r="C1" s="744"/>
      <c r="D1" s="744"/>
      <c r="E1" s="744"/>
      <c r="F1" s="744"/>
      <c r="G1" s="744"/>
      <c r="H1" s="744"/>
      <c r="I1" s="744"/>
      <c r="J1" s="744"/>
      <c r="K1" s="744"/>
      <c r="L1" s="744"/>
      <c r="M1" s="744"/>
      <c r="N1" s="744"/>
      <c r="O1" s="744"/>
    </row>
    <row r="2" spans="1:17" ht="35.25" customHeight="1" x14ac:dyDescent="0.25">
      <c r="A2" s="745" t="s">
        <v>3</v>
      </c>
      <c r="B2" s="746"/>
      <c r="C2" s="746"/>
      <c r="D2" s="746"/>
      <c r="E2" s="746"/>
      <c r="F2" s="746"/>
      <c r="G2" s="746"/>
      <c r="H2" s="746"/>
      <c r="I2" s="746"/>
      <c r="J2" s="746"/>
      <c r="K2" s="746"/>
      <c r="L2" s="746"/>
      <c r="M2" s="746"/>
      <c r="N2" s="746"/>
      <c r="O2" s="746"/>
      <c r="P2" s="747"/>
      <c r="Q2" s="2"/>
    </row>
    <row r="3" spans="1:17" ht="12.75" customHeight="1" x14ac:dyDescent="0.25">
      <c r="A3" s="3" t="s">
        <v>0</v>
      </c>
      <c r="B3" s="4"/>
      <c r="C3" s="748" t="s">
        <v>326</v>
      </c>
      <c r="D3" s="748"/>
      <c r="E3" s="748"/>
      <c r="F3" s="748"/>
      <c r="G3" s="748"/>
      <c r="H3" s="748"/>
      <c r="I3" s="748"/>
      <c r="J3" s="748"/>
      <c r="K3" s="748"/>
      <c r="L3" s="748"/>
      <c r="M3" s="748"/>
      <c r="N3" s="748"/>
      <c r="O3" s="748"/>
      <c r="P3" s="749"/>
      <c r="Q3" s="2"/>
    </row>
    <row r="4" spans="1:17" ht="12.75" customHeight="1" x14ac:dyDescent="0.25">
      <c r="A4" s="3" t="s">
        <v>1</v>
      </c>
      <c r="B4" s="4"/>
      <c r="C4" s="748" t="s">
        <v>325</v>
      </c>
      <c r="D4" s="748"/>
      <c r="E4" s="748"/>
      <c r="F4" s="748"/>
      <c r="G4" s="748"/>
      <c r="H4" s="748"/>
      <c r="I4" s="748"/>
      <c r="J4" s="748"/>
      <c r="K4" s="748"/>
      <c r="L4" s="748"/>
      <c r="M4" s="748"/>
      <c r="N4" s="748"/>
      <c r="O4" s="748"/>
      <c r="P4" s="749"/>
      <c r="Q4" s="2"/>
    </row>
    <row r="5" spans="1:17" ht="12.75" customHeight="1" x14ac:dyDescent="0.25">
      <c r="A5" s="5" t="s">
        <v>4</v>
      </c>
      <c r="B5" s="6"/>
      <c r="C5" s="723" t="s">
        <v>324</v>
      </c>
      <c r="D5" s="723"/>
      <c r="E5" s="723"/>
      <c r="F5" s="723"/>
      <c r="G5" s="723"/>
      <c r="H5" s="723"/>
      <c r="I5" s="723"/>
      <c r="J5" s="723"/>
      <c r="K5" s="723"/>
      <c r="L5" s="723"/>
      <c r="M5" s="723"/>
      <c r="N5" s="723"/>
      <c r="O5" s="723"/>
      <c r="P5" s="724"/>
      <c r="Q5" s="2"/>
    </row>
    <row r="6" spans="1:17" ht="12.75" customHeight="1" x14ac:dyDescent="0.25">
      <c r="A6" s="5" t="s">
        <v>5</v>
      </c>
      <c r="B6" s="6"/>
      <c r="C6" s="723" t="s">
        <v>323</v>
      </c>
      <c r="D6" s="723"/>
      <c r="E6" s="723"/>
      <c r="F6" s="723"/>
      <c r="G6" s="723"/>
      <c r="H6" s="723"/>
      <c r="I6" s="723"/>
      <c r="J6" s="723"/>
      <c r="K6" s="723"/>
      <c r="L6" s="723"/>
      <c r="M6" s="723"/>
      <c r="N6" s="723"/>
      <c r="O6" s="723"/>
      <c r="P6" s="724"/>
      <c r="Q6" s="2"/>
    </row>
    <row r="7" spans="1:17" x14ac:dyDescent="0.25">
      <c r="A7" s="5" t="s">
        <v>6</v>
      </c>
      <c r="B7" s="6"/>
      <c r="C7" s="748" t="s">
        <v>322</v>
      </c>
      <c r="D7" s="748"/>
      <c r="E7" s="748"/>
      <c r="F7" s="748"/>
      <c r="G7" s="748"/>
      <c r="H7" s="748"/>
      <c r="I7" s="748"/>
      <c r="J7" s="748"/>
      <c r="K7" s="748"/>
      <c r="L7" s="748"/>
      <c r="M7" s="748"/>
      <c r="N7" s="748"/>
      <c r="O7" s="748"/>
      <c r="P7" s="749"/>
      <c r="Q7" s="2"/>
    </row>
    <row r="8" spans="1:17" ht="12.75" customHeight="1" x14ac:dyDescent="0.25">
      <c r="A8" s="7" t="s">
        <v>7</v>
      </c>
      <c r="B8" s="6"/>
      <c r="C8" s="750"/>
      <c r="D8" s="750"/>
      <c r="E8" s="750"/>
      <c r="F8" s="750"/>
      <c r="G8" s="750"/>
      <c r="H8" s="750"/>
      <c r="I8" s="750"/>
      <c r="J8" s="750"/>
      <c r="K8" s="750"/>
      <c r="L8" s="750"/>
      <c r="M8" s="750"/>
      <c r="N8" s="750"/>
      <c r="O8" s="750"/>
      <c r="P8" s="751"/>
      <c r="Q8" s="2"/>
    </row>
    <row r="9" spans="1:17" ht="12.75" customHeight="1" x14ac:dyDescent="0.25">
      <c r="A9" s="5"/>
      <c r="B9" s="6" t="s">
        <v>8</v>
      </c>
      <c r="C9" s="723"/>
      <c r="D9" s="723"/>
      <c r="E9" s="723"/>
      <c r="F9" s="723"/>
      <c r="G9" s="723"/>
      <c r="H9" s="723"/>
      <c r="I9" s="723"/>
      <c r="J9" s="723"/>
      <c r="K9" s="723"/>
      <c r="L9" s="723"/>
      <c r="M9" s="723"/>
      <c r="N9" s="723"/>
      <c r="O9" s="723"/>
      <c r="P9" s="724"/>
      <c r="Q9" s="2"/>
    </row>
    <row r="10" spans="1:17" ht="12.75" customHeight="1" x14ac:dyDescent="0.25">
      <c r="A10" s="5"/>
      <c r="B10" s="6" t="s">
        <v>9</v>
      </c>
      <c r="C10" s="723"/>
      <c r="D10" s="723"/>
      <c r="E10" s="723"/>
      <c r="F10" s="723"/>
      <c r="G10" s="723"/>
      <c r="H10" s="723"/>
      <c r="I10" s="723"/>
      <c r="J10" s="723"/>
      <c r="K10" s="723"/>
      <c r="L10" s="723"/>
      <c r="M10" s="723"/>
      <c r="N10" s="723"/>
      <c r="O10" s="723"/>
      <c r="P10" s="724"/>
      <c r="Q10" s="2"/>
    </row>
    <row r="11" spans="1:17" ht="12.75" customHeight="1" x14ac:dyDescent="0.25">
      <c r="A11" s="5"/>
      <c r="B11" s="6" t="s">
        <v>10</v>
      </c>
      <c r="C11" s="750" t="s">
        <v>321</v>
      </c>
      <c r="D11" s="750"/>
      <c r="E11" s="750"/>
      <c r="F11" s="750"/>
      <c r="G11" s="750"/>
      <c r="H11" s="750"/>
      <c r="I11" s="750"/>
      <c r="J11" s="750"/>
      <c r="K11" s="750"/>
      <c r="L11" s="750"/>
      <c r="M11" s="750"/>
      <c r="N11" s="750"/>
      <c r="O11" s="750"/>
      <c r="P11" s="751"/>
      <c r="Q11" s="2"/>
    </row>
    <row r="12" spans="1:17" ht="12.75" customHeight="1" x14ac:dyDescent="0.25">
      <c r="A12" s="5"/>
      <c r="B12" s="6" t="s">
        <v>11</v>
      </c>
      <c r="C12" s="723"/>
      <c r="D12" s="723"/>
      <c r="E12" s="723"/>
      <c r="F12" s="723"/>
      <c r="G12" s="723"/>
      <c r="H12" s="723"/>
      <c r="I12" s="723"/>
      <c r="J12" s="723"/>
      <c r="K12" s="723"/>
      <c r="L12" s="723"/>
      <c r="M12" s="723"/>
      <c r="N12" s="723"/>
      <c r="O12" s="723"/>
      <c r="P12" s="724"/>
      <c r="Q12" s="2"/>
    </row>
    <row r="13" spans="1:17" ht="12.75" customHeight="1" x14ac:dyDescent="0.25">
      <c r="A13" s="5"/>
      <c r="B13" s="6" t="s">
        <v>12</v>
      </c>
      <c r="C13" s="723"/>
      <c r="D13" s="723"/>
      <c r="E13" s="723"/>
      <c r="F13" s="723"/>
      <c r="G13" s="723"/>
      <c r="H13" s="723"/>
      <c r="I13" s="723"/>
      <c r="J13" s="723"/>
      <c r="K13" s="723"/>
      <c r="L13" s="723"/>
      <c r="M13" s="723"/>
      <c r="N13" s="723"/>
      <c r="O13" s="723"/>
      <c r="P13" s="724"/>
      <c r="Q13" s="2"/>
    </row>
    <row r="14" spans="1:17" ht="12.75" customHeight="1" x14ac:dyDescent="0.25">
      <c r="A14" s="8"/>
      <c r="B14" s="9"/>
      <c r="C14" s="10"/>
      <c r="D14" s="10"/>
      <c r="E14" s="10"/>
      <c r="F14" s="10"/>
      <c r="G14" s="10"/>
      <c r="H14" s="10"/>
      <c r="I14" s="10"/>
      <c r="J14" s="10"/>
      <c r="K14" s="10"/>
      <c r="L14" s="10"/>
      <c r="M14" s="10"/>
      <c r="N14" s="10"/>
      <c r="O14" s="10"/>
      <c r="P14" s="11"/>
      <c r="Q14" s="2"/>
    </row>
    <row r="15" spans="1:17" s="14" customFormat="1" ht="12.75" customHeight="1" x14ac:dyDescent="0.25">
      <c r="A15" s="725" t="s">
        <v>13</v>
      </c>
      <c r="B15" s="728" t="s">
        <v>14</v>
      </c>
      <c r="C15" s="730" t="s">
        <v>15</v>
      </c>
      <c r="D15" s="731"/>
      <c r="E15" s="731"/>
      <c r="F15" s="731"/>
      <c r="G15" s="731"/>
      <c r="H15" s="731"/>
      <c r="I15" s="731"/>
      <c r="J15" s="731"/>
      <c r="K15" s="731"/>
      <c r="L15" s="731"/>
      <c r="M15" s="731"/>
      <c r="N15" s="731"/>
      <c r="O15" s="731"/>
      <c r="P15" s="12"/>
      <c r="Q15" s="13"/>
    </row>
    <row r="16" spans="1:17" s="14" customFormat="1" ht="12.75" customHeight="1" x14ac:dyDescent="0.25">
      <c r="A16" s="726"/>
      <c r="B16" s="729"/>
      <c r="C16" s="732" t="s">
        <v>16</v>
      </c>
      <c r="D16" s="719" t="s">
        <v>17</v>
      </c>
      <c r="E16" s="721" t="s">
        <v>18</v>
      </c>
      <c r="F16" s="754" t="s">
        <v>19</v>
      </c>
      <c r="G16" s="738" t="s">
        <v>20</v>
      </c>
      <c r="H16" s="721" t="s">
        <v>21</v>
      </c>
      <c r="I16" s="752" t="s">
        <v>22</v>
      </c>
      <c r="J16" s="719" t="s">
        <v>23</v>
      </c>
      <c r="K16" s="721" t="s">
        <v>24</v>
      </c>
      <c r="L16" s="740" t="s">
        <v>25</v>
      </c>
      <c r="M16" s="742" t="s">
        <v>26</v>
      </c>
      <c r="N16" s="721" t="s">
        <v>27</v>
      </c>
      <c r="O16" s="734" t="s">
        <v>28</v>
      </c>
      <c r="P16" s="726" t="s">
        <v>2</v>
      </c>
      <c r="Q16" s="13"/>
    </row>
    <row r="17" spans="1:17" s="16" customFormat="1" ht="66" customHeight="1" thickBot="1" x14ac:dyDescent="0.3">
      <c r="A17" s="727"/>
      <c r="B17" s="729"/>
      <c r="C17" s="733"/>
      <c r="D17" s="720"/>
      <c r="E17" s="722"/>
      <c r="F17" s="755"/>
      <c r="G17" s="739"/>
      <c r="H17" s="722"/>
      <c r="I17" s="753"/>
      <c r="J17" s="720"/>
      <c r="K17" s="722"/>
      <c r="L17" s="741"/>
      <c r="M17" s="743"/>
      <c r="N17" s="722"/>
      <c r="O17" s="735"/>
      <c r="P17" s="727"/>
      <c r="Q17" s="15"/>
    </row>
    <row r="18" spans="1:17" s="16" customFormat="1" ht="9.75" customHeight="1" thickTop="1" x14ac:dyDescent="0.25">
      <c r="A18" s="17" t="s">
        <v>29</v>
      </c>
      <c r="B18" s="17">
        <v>2</v>
      </c>
      <c r="C18" s="18">
        <v>3</v>
      </c>
      <c r="D18" s="19">
        <v>4</v>
      </c>
      <c r="E18" s="20">
        <v>5</v>
      </c>
      <c r="F18" s="21">
        <v>6</v>
      </c>
      <c r="G18" s="22">
        <v>7</v>
      </c>
      <c r="H18" s="20">
        <v>8</v>
      </c>
      <c r="I18" s="23">
        <v>9</v>
      </c>
      <c r="J18" s="19">
        <v>10</v>
      </c>
      <c r="K18" s="20">
        <v>11</v>
      </c>
      <c r="L18" s="21">
        <v>12</v>
      </c>
      <c r="M18" s="22">
        <v>13</v>
      </c>
      <c r="N18" s="20">
        <v>14</v>
      </c>
      <c r="O18" s="23">
        <v>15</v>
      </c>
      <c r="P18" s="17">
        <v>16</v>
      </c>
      <c r="Q18" s="15"/>
    </row>
    <row r="19" spans="1:17" s="33" customFormat="1" x14ac:dyDescent="0.25">
      <c r="A19" s="24"/>
      <c r="B19" s="25" t="s">
        <v>30</v>
      </c>
      <c r="C19" s="26"/>
      <c r="D19" s="27"/>
      <c r="E19" s="28"/>
      <c r="F19" s="29"/>
      <c r="G19" s="30"/>
      <c r="H19" s="28"/>
      <c r="I19" s="31"/>
      <c r="J19" s="27"/>
      <c r="K19" s="28"/>
      <c r="L19" s="29"/>
      <c r="M19" s="30"/>
      <c r="N19" s="28"/>
      <c r="O19" s="31"/>
      <c r="P19" s="32"/>
      <c r="Q19" s="26"/>
    </row>
    <row r="20" spans="1:17" s="33" customFormat="1" ht="12.75" thickBot="1" x14ac:dyDescent="0.3">
      <c r="A20" s="34"/>
      <c r="B20" s="35" t="s">
        <v>31</v>
      </c>
      <c r="C20" s="36">
        <f>SUM(F20,I20,L20,O20)</f>
        <v>16016</v>
      </c>
      <c r="D20" s="37">
        <f>SUM(D21,D24,D25,D41,D42)</f>
        <v>16016</v>
      </c>
      <c r="E20" s="38">
        <f>SUM(E21,E24,E25,E41,E42)</f>
        <v>0</v>
      </c>
      <c r="F20" s="39">
        <f>SUM(F21,F24,F25,F41,F42)</f>
        <v>16016</v>
      </c>
      <c r="G20" s="40">
        <f>SUM(G21,G24,G42)</f>
        <v>0</v>
      </c>
      <c r="H20" s="38">
        <f>SUM(H21,H24,H42)</f>
        <v>0</v>
      </c>
      <c r="I20" s="41">
        <f>SUM(I21,I24,I42)</f>
        <v>0</v>
      </c>
      <c r="J20" s="37">
        <f>SUM(J21,J26,J42)</f>
        <v>0</v>
      </c>
      <c r="K20" s="38">
        <f>SUM(K21,K26,K42)</f>
        <v>0</v>
      </c>
      <c r="L20" s="39">
        <f>SUM(L21,L26,L42)</f>
        <v>0</v>
      </c>
      <c r="M20" s="40">
        <f>SUM(M21,M44)</f>
        <v>0</v>
      </c>
      <c r="N20" s="38">
        <f>SUM(N21,N44)</f>
        <v>0</v>
      </c>
      <c r="O20" s="41">
        <f>SUM(O21,O44)</f>
        <v>0</v>
      </c>
      <c r="P20" s="42"/>
      <c r="Q20" s="26"/>
    </row>
    <row r="21" spans="1:17" ht="12.75" thickTop="1" x14ac:dyDescent="0.25">
      <c r="A21" s="43"/>
      <c r="B21" s="44" t="s">
        <v>32</v>
      </c>
      <c r="C21" s="45">
        <f>SUM(F21,I21,L21,O21)</f>
        <v>10410</v>
      </c>
      <c r="D21" s="46">
        <f t="shared" ref="D21:O21" si="0">SUM(D22:D23)</f>
        <v>10410</v>
      </c>
      <c r="E21" s="47">
        <f t="shared" si="0"/>
        <v>0</v>
      </c>
      <c r="F21" s="48">
        <f t="shared" si="0"/>
        <v>10410</v>
      </c>
      <c r="G21" s="49">
        <f t="shared" si="0"/>
        <v>0</v>
      </c>
      <c r="H21" s="47">
        <f t="shared" si="0"/>
        <v>0</v>
      </c>
      <c r="I21" s="50">
        <f t="shared" si="0"/>
        <v>0</v>
      </c>
      <c r="J21" s="46">
        <f t="shared" si="0"/>
        <v>0</v>
      </c>
      <c r="K21" s="47">
        <f t="shared" si="0"/>
        <v>0</v>
      </c>
      <c r="L21" s="48">
        <f t="shared" si="0"/>
        <v>0</v>
      </c>
      <c r="M21" s="49">
        <f t="shared" si="0"/>
        <v>0</v>
      </c>
      <c r="N21" s="47">
        <f t="shared" si="0"/>
        <v>0</v>
      </c>
      <c r="O21" s="50">
        <f t="shared" si="0"/>
        <v>0</v>
      </c>
      <c r="P21" s="51"/>
      <c r="Q21" s="2"/>
    </row>
    <row r="22" spans="1:17" hidden="1" x14ac:dyDescent="0.25">
      <c r="A22" s="52"/>
      <c r="B22" s="53" t="s">
        <v>33</v>
      </c>
      <c r="C22" s="54">
        <f>SUM(F22,I22,L22,O22)</f>
        <v>0</v>
      </c>
      <c r="D22" s="55"/>
      <c r="E22" s="56"/>
      <c r="F22" s="57">
        <f>D22+E22</f>
        <v>0</v>
      </c>
      <c r="G22" s="58"/>
      <c r="H22" s="56"/>
      <c r="I22" s="59">
        <f>G22+H22</f>
        <v>0</v>
      </c>
      <c r="J22" s="55"/>
      <c r="K22" s="56"/>
      <c r="L22" s="57">
        <f>J22+K22</f>
        <v>0</v>
      </c>
      <c r="M22" s="58"/>
      <c r="N22" s="56"/>
      <c r="O22" s="59">
        <f>M22+N22</f>
        <v>0</v>
      </c>
      <c r="P22" s="60"/>
      <c r="Q22" s="2"/>
    </row>
    <row r="23" spans="1:17" x14ac:dyDescent="0.25">
      <c r="A23" s="61"/>
      <c r="B23" s="62" t="s">
        <v>34</v>
      </c>
      <c r="C23" s="63">
        <f>SUM(F23,I23,L23,O23)</f>
        <v>10410</v>
      </c>
      <c r="D23" s="64">
        <v>10410</v>
      </c>
      <c r="E23" s="65"/>
      <c r="F23" s="66">
        <f>D23+E23</f>
        <v>10410</v>
      </c>
      <c r="G23" s="67"/>
      <c r="H23" s="65"/>
      <c r="I23" s="68">
        <f>G23+H23</f>
        <v>0</v>
      </c>
      <c r="J23" s="64"/>
      <c r="K23" s="65"/>
      <c r="L23" s="66">
        <f>J23+K23</f>
        <v>0</v>
      </c>
      <c r="M23" s="67"/>
      <c r="N23" s="65"/>
      <c r="O23" s="68">
        <f>M23+N23</f>
        <v>0</v>
      </c>
      <c r="P23" s="69"/>
      <c r="Q23" s="2"/>
    </row>
    <row r="24" spans="1:17" s="33" customFormat="1" ht="24.75" thickBot="1" x14ac:dyDescent="0.3">
      <c r="A24" s="70">
        <v>19300</v>
      </c>
      <c r="B24" s="70" t="s">
        <v>35</v>
      </c>
      <c r="C24" s="71">
        <f>SUM(F24,I24)</f>
        <v>3204</v>
      </c>
      <c r="D24" s="72">
        <v>3204</v>
      </c>
      <c r="E24" s="73"/>
      <c r="F24" s="74">
        <f>D24+E24</f>
        <v>3204</v>
      </c>
      <c r="G24" s="75"/>
      <c r="H24" s="73"/>
      <c r="I24" s="76">
        <f>G24+H24</f>
        <v>0</v>
      </c>
      <c r="J24" s="77" t="s">
        <v>36</v>
      </c>
      <c r="K24" s="78" t="s">
        <v>36</v>
      </c>
      <c r="L24" s="79" t="s">
        <v>36</v>
      </c>
      <c r="M24" s="80" t="s">
        <v>36</v>
      </c>
      <c r="N24" s="81" t="s">
        <v>36</v>
      </c>
      <c r="O24" s="81" t="s">
        <v>36</v>
      </c>
      <c r="P24" s="348"/>
      <c r="Q24" s="26"/>
    </row>
    <row r="25" spans="1:17" s="33" customFormat="1" ht="24.75" thickTop="1" x14ac:dyDescent="0.25">
      <c r="A25" s="82">
        <v>18630</v>
      </c>
      <c r="B25" s="83" t="s">
        <v>37</v>
      </c>
      <c r="C25" s="84">
        <f>SUM(F25)</f>
        <v>2402</v>
      </c>
      <c r="D25" s="85">
        <v>2402</v>
      </c>
      <c r="E25" s="86"/>
      <c r="F25" s="87">
        <f>D25+E25</f>
        <v>2402</v>
      </c>
      <c r="G25" s="88" t="s">
        <v>36</v>
      </c>
      <c r="H25" s="89" t="s">
        <v>36</v>
      </c>
      <c r="I25" s="90" t="s">
        <v>36</v>
      </c>
      <c r="J25" s="91" t="s">
        <v>36</v>
      </c>
      <c r="K25" s="89" t="s">
        <v>36</v>
      </c>
      <c r="L25" s="92" t="s">
        <v>36</v>
      </c>
      <c r="M25" s="93" t="s">
        <v>36</v>
      </c>
      <c r="N25" s="90" t="s">
        <v>36</v>
      </c>
      <c r="O25" s="90" t="s">
        <v>36</v>
      </c>
      <c r="P25" s="352"/>
      <c r="Q25" s="26"/>
    </row>
    <row r="26" spans="1:17" s="33" customFormat="1" ht="36" hidden="1" x14ac:dyDescent="0.25">
      <c r="A26" s="83">
        <v>21300</v>
      </c>
      <c r="B26" s="83" t="s">
        <v>38</v>
      </c>
      <c r="C26" s="84">
        <f t="shared" ref="C26:C40" si="1">SUM(L26)</f>
        <v>0</v>
      </c>
      <c r="D26" s="91" t="s">
        <v>36</v>
      </c>
      <c r="E26" s="89" t="s">
        <v>36</v>
      </c>
      <c r="F26" s="92" t="s">
        <v>36</v>
      </c>
      <c r="G26" s="88" t="s">
        <v>36</v>
      </c>
      <c r="H26" s="89" t="s">
        <v>36</v>
      </c>
      <c r="I26" s="90" t="s">
        <v>36</v>
      </c>
      <c r="J26" s="95">
        <f>SUM(J27,J31,J33,J36)</f>
        <v>0</v>
      </c>
      <c r="K26" s="96">
        <f>SUM(K27,K31,K33,K36)</f>
        <v>0</v>
      </c>
      <c r="L26" s="97">
        <f>SUM(L27,L31,L33,L36)</f>
        <v>0</v>
      </c>
      <c r="M26" s="93" t="s">
        <v>36</v>
      </c>
      <c r="N26" s="90" t="s">
        <v>36</v>
      </c>
      <c r="O26" s="90" t="s">
        <v>36</v>
      </c>
      <c r="P26" s="94"/>
      <c r="Q26" s="26"/>
    </row>
    <row r="27" spans="1:17" s="33" customFormat="1" ht="24" hidden="1" x14ac:dyDescent="0.25">
      <c r="A27" s="98">
        <v>21350</v>
      </c>
      <c r="B27" s="83" t="s">
        <v>39</v>
      </c>
      <c r="C27" s="84">
        <f t="shared" si="1"/>
        <v>0</v>
      </c>
      <c r="D27" s="91" t="s">
        <v>36</v>
      </c>
      <c r="E27" s="89" t="s">
        <v>36</v>
      </c>
      <c r="F27" s="92" t="s">
        <v>36</v>
      </c>
      <c r="G27" s="88" t="s">
        <v>36</v>
      </c>
      <c r="H27" s="89" t="s">
        <v>36</v>
      </c>
      <c r="I27" s="90" t="s">
        <v>36</v>
      </c>
      <c r="J27" s="95">
        <f>SUM(J28:J30)</f>
        <v>0</v>
      </c>
      <c r="K27" s="96">
        <f>SUM(K28:K30)</f>
        <v>0</v>
      </c>
      <c r="L27" s="97">
        <f>SUM(L28:L30)</f>
        <v>0</v>
      </c>
      <c r="M27" s="93" t="s">
        <v>36</v>
      </c>
      <c r="N27" s="90" t="s">
        <v>36</v>
      </c>
      <c r="O27" s="90" t="s">
        <v>36</v>
      </c>
      <c r="P27" s="94"/>
      <c r="Q27" s="26"/>
    </row>
    <row r="28" spans="1:17" hidden="1" x14ac:dyDescent="0.25">
      <c r="A28" s="52">
        <v>21351</v>
      </c>
      <c r="B28" s="99" t="s">
        <v>40</v>
      </c>
      <c r="C28" s="100">
        <f t="shared" si="1"/>
        <v>0</v>
      </c>
      <c r="D28" s="101" t="s">
        <v>36</v>
      </c>
      <c r="E28" s="102" t="s">
        <v>36</v>
      </c>
      <c r="F28" s="103" t="s">
        <v>36</v>
      </c>
      <c r="G28" s="104" t="s">
        <v>36</v>
      </c>
      <c r="H28" s="102" t="s">
        <v>36</v>
      </c>
      <c r="I28" s="105" t="s">
        <v>36</v>
      </c>
      <c r="J28" s="106"/>
      <c r="K28" s="107"/>
      <c r="L28" s="108">
        <f>J28+K28</f>
        <v>0</v>
      </c>
      <c r="M28" s="109" t="s">
        <v>36</v>
      </c>
      <c r="N28" s="105" t="s">
        <v>36</v>
      </c>
      <c r="O28" s="105" t="s">
        <v>36</v>
      </c>
      <c r="P28" s="110"/>
      <c r="Q28" s="2"/>
    </row>
    <row r="29" spans="1:17" hidden="1" x14ac:dyDescent="0.25">
      <c r="A29" s="61">
        <v>21352</v>
      </c>
      <c r="B29" s="111" t="s">
        <v>41</v>
      </c>
      <c r="C29" s="112">
        <f t="shared" si="1"/>
        <v>0</v>
      </c>
      <c r="D29" s="113" t="s">
        <v>36</v>
      </c>
      <c r="E29" s="114" t="s">
        <v>36</v>
      </c>
      <c r="F29" s="115" t="s">
        <v>36</v>
      </c>
      <c r="G29" s="116" t="s">
        <v>36</v>
      </c>
      <c r="H29" s="114" t="s">
        <v>36</v>
      </c>
      <c r="I29" s="117" t="s">
        <v>36</v>
      </c>
      <c r="J29" s="118"/>
      <c r="K29" s="119"/>
      <c r="L29" s="120">
        <f>J29+K29</f>
        <v>0</v>
      </c>
      <c r="M29" s="121" t="s">
        <v>36</v>
      </c>
      <c r="N29" s="117" t="s">
        <v>36</v>
      </c>
      <c r="O29" s="117" t="s">
        <v>36</v>
      </c>
      <c r="P29" s="122"/>
      <c r="Q29" s="2"/>
    </row>
    <row r="30" spans="1:17" ht="24" hidden="1" x14ac:dyDescent="0.25">
      <c r="A30" s="61">
        <v>21359</v>
      </c>
      <c r="B30" s="111" t="s">
        <v>42</v>
      </c>
      <c r="C30" s="112">
        <f t="shared" si="1"/>
        <v>0</v>
      </c>
      <c r="D30" s="113" t="s">
        <v>36</v>
      </c>
      <c r="E30" s="114" t="s">
        <v>36</v>
      </c>
      <c r="F30" s="115" t="s">
        <v>36</v>
      </c>
      <c r="G30" s="116" t="s">
        <v>36</v>
      </c>
      <c r="H30" s="114" t="s">
        <v>36</v>
      </c>
      <c r="I30" s="117" t="s">
        <v>36</v>
      </c>
      <c r="J30" s="118"/>
      <c r="K30" s="119"/>
      <c r="L30" s="120">
        <f>J30+K30</f>
        <v>0</v>
      </c>
      <c r="M30" s="121" t="s">
        <v>36</v>
      </c>
      <c r="N30" s="117" t="s">
        <v>36</v>
      </c>
      <c r="O30" s="117" t="s">
        <v>36</v>
      </c>
      <c r="P30" s="122"/>
      <c r="Q30" s="2"/>
    </row>
    <row r="31" spans="1:17" s="33" customFormat="1" ht="36" hidden="1" x14ac:dyDescent="0.25">
      <c r="A31" s="98">
        <v>21370</v>
      </c>
      <c r="B31" s="83" t="s">
        <v>43</v>
      </c>
      <c r="C31" s="84">
        <f t="shared" si="1"/>
        <v>0</v>
      </c>
      <c r="D31" s="91" t="s">
        <v>36</v>
      </c>
      <c r="E31" s="89" t="s">
        <v>36</v>
      </c>
      <c r="F31" s="92" t="s">
        <v>36</v>
      </c>
      <c r="G31" s="88" t="s">
        <v>36</v>
      </c>
      <c r="H31" s="89" t="s">
        <v>36</v>
      </c>
      <c r="I31" s="90" t="s">
        <v>36</v>
      </c>
      <c r="J31" s="95">
        <f>SUM(J32)</f>
        <v>0</v>
      </c>
      <c r="K31" s="96">
        <f>SUM(K32)</f>
        <v>0</v>
      </c>
      <c r="L31" s="97">
        <f>SUM(L32)</f>
        <v>0</v>
      </c>
      <c r="M31" s="93" t="s">
        <v>36</v>
      </c>
      <c r="N31" s="90" t="s">
        <v>36</v>
      </c>
      <c r="O31" s="90" t="s">
        <v>36</v>
      </c>
      <c r="P31" s="94"/>
      <c r="Q31" s="26"/>
    </row>
    <row r="32" spans="1:17" ht="36" hidden="1" x14ac:dyDescent="0.25">
      <c r="A32" s="123">
        <v>21379</v>
      </c>
      <c r="B32" s="124" t="s">
        <v>44</v>
      </c>
      <c r="C32" s="125">
        <f t="shared" si="1"/>
        <v>0</v>
      </c>
      <c r="D32" s="126" t="s">
        <v>36</v>
      </c>
      <c r="E32" s="127" t="s">
        <v>36</v>
      </c>
      <c r="F32" s="128" t="s">
        <v>36</v>
      </c>
      <c r="G32" s="129" t="s">
        <v>36</v>
      </c>
      <c r="H32" s="127" t="s">
        <v>36</v>
      </c>
      <c r="I32" s="130" t="s">
        <v>36</v>
      </c>
      <c r="J32" s="131"/>
      <c r="K32" s="132"/>
      <c r="L32" s="133">
        <f>J32+K32</f>
        <v>0</v>
      </c>
      <c r="M32" s="134" t="s">
        <v>36</v>
      </c>
      <c r="N32" s="130" t="s">
        <v>36</v>
      </c>
      <c r="O32" s="130" t="s">
        <v>36</v>
      </c>
      <c r="P32" s="135"/>
      <c r="Q32" s="2"/>
    </row>
    <row r="33" spans="1:17" s="33" customFormat="1" hidden="1" x14ac:dyDescent="0.25">
      <c r="A33" s="98">
        <v>21380</v>
      </c>
      <c r="B33" s="83" t="s">
        <v>45</v>
      </c>
      <c r="C33" s="84">
        <f t="shared" si="1"/>
        <v>0</v>
      </c>
      <c r="D33" s="91" t="s">
        <v>36</v>
      </c>
      <c r="E33" s="89" t="s">
        <v>36</v>
      </c>
      <c r="F33" s="92" t="s">
        <v>36</v>
      </c>
      <c r="G33" s="88" t="s">
        <v>36</v>
      </c>
      <c r="H33" s="89" t="s">
        <v>36</v>
      </c>
      <c r="I33" s="90" t="s">
        <v>36</v>
      </c>
      <c r="J33" s="95">
        <f>SUM(J34:J35)</f>
        <v>0</v>
      </c>
      <c r="K33" s="96">
        <f>SUM(K34:K35)</f>
        <v>0</v>
      </c>
      <c r="L33" s="97">
        <f>SUM(L34:L35)</f>
        <v>0</v>
      </c>
      <c r="M33" s="93" t="s">
        <v>36</v>
      </c>
      <c r="N33" s="90" t="s">
        <v>36</v>
      </c>
      <c r="O33" s="90" t="s">
        <v>36</v>
      </c>
      <c r="P33" s="94"/>
      <c r="Q33" s="26"/>
    </row>
    <row r="34" spans="1:17" hidden="1" x14ac:dyDescent="0.25">
      <c r="A34" s="53">
        <v>21381</v>
      </c>
      <c r="B34" s="99" t="s">
        <v>46</v>
      </c>
      <c r="C34" s="100">
        <f t="shared" si="1"/>
        <v>0</v>
      </c>
      <c r="D34" s="101" t="s">
        <v>36</v>
      </c>
      <c r="E34" s="102" t="s">
        <v>36</v>
      </c>
      <c r="F34" s="103" t="s">
        <v>36</v>
      </c>
      <c r="G34" s="104" t="s">
        <v>36</v>
      </c>
      <c r="H34" s="102" t="s">
        <v>36</v>
      </c>
      <c r="I34" s="105" t="s">
        <v>36</v>
      </c>
      <c r="J34" s="106"/>
      <c r="K34" s="107"/>
      <c r="L34" s="108">
        <f>J34+K34</f>
        <v>0</v>
      </c>
      <c r="M34" s="109" t="s">
        <v>36</v>
      </c>
      <c r="N34" s="105" t="s">
        <v>36</v>
      </c>
      <c r="O34" s="105" t="s">
        <v>36</v>
      </c>
      <c r="P34" s="110"/>
      <c r="Q34" s="2"/>
    </row>
    <row r="35" spans="1:17" ht="24" hidden="1" x14ac:dyDescent="0.25">
      <c r="A35" s="62">
        <v>21383</v>
      </c>
      <c r="B35" s="111" t="s">
        <v>47</v>
      </c>
      <c r="C35" s="112">
        <f t="shared" si="1"/>
        <v>0</v>
      </c>
      <c r="D35" s="113" t="s">
        <v>36</v>
      </c>
      <c r="E35" s="114" t="s">
        <v>36</v>
      </c>
      <c r="F35" s="115" t="s">
        <v>36</v>
      </c>
      <c r="G35" s="116" t="s">
        <v>36</v>
      </c>
      <c r="H35" s="114" t="s">
        <v>36</v>
      </c>
      <c r="I35" s="117" t="s">
        <v>36</v>
      </c>
      <c r="J35" s="118"/>
      <c r="K35" s="119"/>
      <c r="L35" s="120">
        <f>J35+K35</f>
        <v>0</v>
      </c>
      <c r="M35" s="121" t="s">
        <v>36</v>
      </c>
      <c r="N35" s="117" t="s">
        <v>36</v>
      </c>
      <c r="O35" s="117" t="s">
        <v>36</v>
      </c>
      <c r="P35" s="122"/>
      <c r="Q35" s="2"/>
    </row>
    <row r="36" spans="1:17" s="33" customFormat="1" ht="24" hidden="1" x14ac:dyDescent="0.25">
      <c r="A36" s="98">
        <v>21390</v>
      </c>
      <c r="B36" s="83" t="s">
        <v>48</v>
      </c>
      <c r="C36" s="84">
        <f t="shared" si="1"/>
        <v>0</v>
      </c>
      <c r="D36" s="91" t="s">
        <v>36</v>
      </c>
      <c r="E36" s="89" t="s">
        <v>36</v>
      </c>
      <c r="F36" s="92" t="s">
        <v>36</v>
      </c>
      <c r="G36" s="88" t="s">
        <v>36</v>
      </c>
      <c r="H36" s="89" t="s">
        <v>36</v>
      </c>
      <c r="I36" s="90" t="s">
        <v>36</v>
      </c>
      <c r="J36" s="95">
        <f>SUM(J37:J40)</f>
        <v>0</v>
      </c>
      <c r="K36" s="96">
        <f>SUM(K37:K40)</f>
        <v>0</v>
      </c>
      <c r="L36" s="97">
        <f>SUM(L37:L40)</f>
        <v>0</v>
      </c>
      <c r="M36" s="93" t="s">
        <v>36</v>
      </c>
      <c r="N36" s="90" t="s">
        <v>36</v>
      </c>
      <c r="O36" s="90" t="s">
        <v>36</v>
      </c>
      <c r="P36" s="94"/>
      <c r="Q36" s="26"/>
    </row>
    <row r="37" spans="1:17" ht="24" hidden="1" x14ac:dyDescent="0.25">
      <c r="A37" s="53">
        <v>21391</v>
      </c>
      <c r="B37" s="99" t="s">
        <v>49</v>
      </c>
      <c r="C37" s="100">
        <f t="shared" si="1"/>
        <v>0</v>
      </c>
      <c r="D37" s="101" t="s">
        <v>36</v>
      </c>
      <c r="E37" s="102" t="s">
        <v>36</v>
      </c>
      <c r="F37" s="103" t="s">
        <v>36</v>
      </c>
      <c r="G37" s="104" t="s">
        <v>36</v>
      </c>
      <c r="H37" s="102" t="s">
        <v>36</v>
      </c>
      <c r="I37" s="105" t="s">
        <v>36</v>
      </c>
      <c r="J37" s="106"/>
      <c r="K37" s="107"/>
      <c r="L37" s="108">
        <f>J37+K37</f>
        <v>0</v>
      </c>
      <c r="M37" s="109" t="s">
        <v>36</v>
      </c>
      <c r="N37" s="105" t="s">
        <v>36</v>
      </c>
      <c r="O37" s="105" t="s">
        <v>36</v>
      </c>
      <c r="P37" s="110"/>
      <c r="Q37" s="2"/>
    </row>
    <row r="38" spans="1:17" hidden="1" x14ac:dyDescent="0.25">
      <c r="A38" s="62">
        <v>21393</v>
      </c>
      <c r="B38" s="111" t="s">
        <v>50</v>
      </c>
      <c r="C38" s="112">
        <f t="shared" si="1"/>
        <v>0</v>
      </c>
      <c r="D38" s="113" t="s">
        <v>36</v>
      </c>
      <c r="E38" s="114" t="s">
        <v>36</v>
      </c>
      <c r="F38" s="115" t="s">
        <v>36</v>
      </c>
      <c r="G38" s="116" t="s">
        <v>36</v>
      </c>
      <c r="H38" s="114" t="s">
        <v>36</v>
      </c>
      <c r="I38" s="117" t="s">
        <v>36</v>
      </c>
      <c r="J38" s="118"/>
      <c r="K38" s="119"/>
      <c r="L38" s="120">
        <f>J38+K38</f>
        <v>0</v>
      </c>
      <c r="M38" s="121" t="s">
        <v>36</v>
      </c>
      <c r="N38" s="117" t="s">
        <v>36</v>
      </c>
      <c r="O38" s="117" t="s">
        <v>36</v>
      </c>
      <c r="P38" s="122"/>
      <c r="Q38" s="2"/>
    </row>
    <row r="39" spans="1:17" hidden="1" x14ac:dyDescent="0.25">
      <c r="A39" s="62">
        <v>21395</v>
      </c>
      <c r="B39" s="111" t="s">
        <v>51</v>
      </c>
      <c r="C39" s="112">
        <f t="shared" si="1"/>
        <v>0</v>
      </c>
      <c r="D39" s="113" t="s">
        <v>36</v>
      </c>
      <c r="E39" s="114" t="s">
        <v>36</v>
      </c>
      <c r="F39" s="115" t="s">
        <v>36</v>
      </c>
      <c r="G39" s="116" t="s">
        <v>36</v>
      </c>
      <c r="H39" s="114" t="s">
        <v>36</v>
      </c>
      <c r="I39" s="117" t="s">
        <v>36</v>
      </c>
      <c r="J39" s="118"/>
      <c r="K39" s="119"/>
      <c r="L39" s="120">
        <f>J39+K39</f>
        <v>0</v>
      </c>
      <c r="M39" s="121" t="s">
        <v>36</v>
      </c>
      <c r="N39" s="117" t="s">
        <v>36</v>
      </c>
      <c r="O39" s="117" t="s">
        <v>36</v>
      </c>
      <c r="P39" s="122"/>
      <c r="Q39" s="2"/>
    </row>
    <row r="40" spans="1:17" ht="24" hidden="1" x14ac:dyDescent="0.25">
      <c r="A40" s="62">
        <v>21399</v>
      </c>
      <c r="B40" s="111" t="s">
        <v>52</v>
      </c>
      <c r="C40" s="112">
        <f t="shared" si="1"/>
        <v>0</v>
      </c>
      <c r="D40" s="113" t="s">
        <v>36</v>
      </c>
      <c r="E40" s="114" t="s">
        <v>36</v>
      </c>
      <c r="F40" s="115" t="s">
        <v>36</v>
      </c>
      <c r="G40" s="116" t="s">
        <v>36</v>
      </c>
      <c r="H40" s="114" t="s">
        <v>36</v>
      </c>
      <c r="I40" s="117" t="s">
        <v>36</v>
      </c>
      <c r="J40" s="118"/>
      <c r="K40" s="119"/>
      <c r="L40" s="120">
        <f>J40+K40</f>
        <v>0</v>
      </c>
      <c r="M40" s="121" t="s">
        <v>36</v>
      </c>
      <c r="N40" s="117" t="s">
        <v>36</v>
      </c>
      <c r="O40" s="117" t="s">
        <v>36</v>
      </c>
      <c r="P40" s="122"/>
      <c r="Q40" s="2"/>
    </row>
    <row r="41" spans="1:17" s="33" customFormat="1" ht="36.75" hidden="1" customHeight="1" x14ac:dyDescent="0.25">
      <c r="A41" s="98">
        <v>21420</v>
      </c>
      <c r="B41" s="83" t="s">
        <v>53</v>
      </c>
      <c r="C41" s="136">
        <f>SUM(F41)</f>
        <v>0</v>
      </c>
      <c r="D41" s="137"/>
      <c r="E41" s="138"/>
      <c r="F41" s="87">
        <f>D41+E41</f>
        <v>0</v>
      </c>
      <c r="G41" s="88" t="s">
        <v>36</v>
      </c>
      <c r="H41" s="89" t="s">
        <v>36</v>
      </c>
      <c r="I41" s="90" t="s">
        <v>36</v>
      </c>
      <c r="J41" s="91" t="s">
        <v>36</v>
      </c>
      <c r="K41" s="89" t="s">
        <v>36</v>
      </c>
      <c r="L41" s="92" t="s">
        <v>36</v>
      </c>
      <c r="M41" s="93" t="s">
        <v>36</v>
      </c>
      <c r="N41" s="90" t="s">
        <v>36</v>
      </c>
      <c r="O41" s="90" t="s">
        <v>36</v>
      </c>
      <c r="P41" s="94"/>
      <c r="Q41" s="26"/>
    </row>
    <row r="42" spans="1:17" s="33" customFormat="1" ht="24" hidden="1" x14ac:dyDescent="0.25">
      <c r="A42" s="139">
        <v>21490</v>
      </c>
      <c r="B42" s="140" t="s">
        <v>54</v>
      </c>
      <c r="C42" s="136">
        <f>SUM(F42,I42,L42)</f>
        <v>0</v>
      </c>
      <c r="D42" s="141">
        <f t="shared" ref="D42:L42" si="2">D43</f>
        <v>0</v>
      </c>
      <c r="E42" s="142">
        <f t="shared" si="2"/>
        <v>0</v>
      </c>
      <c r="F42" s="143">
        <f t="shared" si="2"/>
        <v>0</v>
      </c>
      <c r="G42" s="144">
        <f t="shared" si="2"/>
        <v>0</v>
      </c>
      <c r="H42" s="142">
        <f t="shared" si="2"/>
        <v>0</v>
      </c>
      <c r="I42" s="145">
        <f t="shared" si="2"/>
        <v>0</v>
      </c>
      <c r="J42" s="141">
        <f t="shared" si="2"/>
        <v>0</v>
      </c>
      <c r="K42" s="142">
        <f t="shared" si="2"/>
        <v>0</v>
      </c>
      <c r="L42" s="143">
        <f t="shared" si="2"/>
        <v>0</v>
      </c>
      <c r="M42" s="93" t="s">
        <v>36</v>
      </c>
      <c r="N42" s="90" t="s">
        <v>36</v>
      </c>
      <c r="O42" s="90" t="s">
        <v>36</v>
      </c>
      <c r="P42" s="94"/>
      <c r="Q42" s="26"/>
    </row>
    <row r="43" spans="1:17" s="33" customFormat="1" ht="24" hidden="1" x14ac:dyDescent="0.25">
      <c r="A43" s="62">
        <v>21499</v>
      </c>
      <c r="B43" s="111" t="s">
        <v>55</v>
      </c>
      <c r="C43" s="146">
        <f>SUM(F43,I43,L43)</f>
        <v>0</v>
      </c>
      <c r="D43" s="147"/>
      <c r="E43" s="148"/>
      <c r="F43" s="108">
        <f>D43+E43</f>
        <v>0</v>
      </c>
      <c r="G43" s="149"/>
      <c r="H43" s="150"/>
      <c r="I43" s="151">
        <f>G43+H43</f>
        <v>0</v>
      </c>
      <c r="J43" s="152"/>
      <c r="K43" s="150"/>
      <c r="L43" s="108">
        <f>J43+K43</f>
        <v>0</v>
      </c>
      <c r="M43" s="134" t="s">
        <v>36</v>
      </c>
      <c r="N43" s="130" t="s">
        <v>36</v>
      </c>
      <c r="O43" s="130" t="s">
        <v>36</v>
      </c>
      <c r="P43" s="135"/>
      <c r="Q43" s="26"/>
    </row>
    <row r="44" spans="1:17" ht="24" hidden="1" x14ac:dyDescent="0.25">
      <c r="A44" s="153">
        <v>23000</v>
      </c>
      <c r="B44" s="154" t="s">
        <v>56</v>
      </c>
      <c r="C44" s="136">
        <f>SUM(O44)</f>
        <v>0</v>
      </c>
      <c r="D44" s="155" t="s">
        <v>36</v>
      </c>
      <c r="E44" s="156" t="s">
        <v>36</v>
      </c>
      <c r="F44" s="157" t="s">
        <v>36</v>
      </c>
      <c r="G44" s="158" t="s">
        <v>36</v>
      </c>
      <c r="H44" s="156" t="s">
        <v>36</v>
      </c>
      <c r="I44" s="159" t="s">
        <v>36</v>
      </c>
      <c r="J44" s="155" t="s">
        <v>36</v>
      </c>
      <c r="K44" s="156" t="s">
        <v>36</v>
      </c>
      <c r="L44" s="157" t="s">
        <v>36</v>
      </c>
      <c r="M44" s="160">
        <f>SUM(M45:M46)</f>
        <v>0</v>
      </c>
      <c r="N44" s="161">
        <f>SUM(N45:N46)</f>
        <v>0</v>
      </c>
      <c r="O44" s="161">
        <f>SUM(O45:O46)</f>
        <v>0</v>
      </c>
      <c r="P44" s="162"/>
      <c r="Q44" s="2"/>
    </row>
    <row r="45" spans="1:17" ht="24" hidden="1" x14ac:dyDescent="0.25">
      <c r="A45" s="163">
        <v>23410</v>
      </c>
      <c r="B45" s="164" t="s">
        <v>57</v>
      </c>
      <c r="C45" s="165">
        <f>SUM(O45)</f>
        <v>0</v>
      </c>
      <c r="D45" s="166" t="s">
        <v>36</v>
      </c>
      <c r="E45" s="167" t="s">
        <v>36</v>
      </c>
      <c r="F45" s="168" t="s">
        <v>36</v>
      </c>
      <c r="G45" s="169" t="s">
        <v>36</v>
      </c>
      <c r="H45" s="167" t="s">
        <v>36</v>
      </c>
      <c r="I45" s="170" t="s">
        <v>36</v>
      </c>
      <c r="J45" s="166" t="s">
        <v>36</v>
      </c>
      <c r="K45" s="167" t="s">
        <v>36</v>
      </c>
      <c r="L45" s="168" t="s">
        <v>36</v>
      </c>
      <c r="M45" s="171"/>
      <c r="N45" s="172"/>
      <c r="O45" s="173">
        <f>M45+N45</f>
        <v>0</v>
      </c>
      <c r="P45" s="174"/>
      <c r="Q45" s="2"/>
    </row>
    <row r="46" spans="1:17" ht="24" hidden="1" x14ac:dyDescent="0.25">
      <c r="A46" s="163">
        <v>23510</v>
      </c>
      <c r="B46" s="164" t="s">
        <v>58</v>
      </c>
      <c r="C46" s="165">
        <f>SUM(O46)</f>
        <v>0</v>
      </c>
      <c r="D46" s="166" t="s">
        <v>36</v>
      </c>
      <c r="E46" s="167" t="s">
        <v>36</v>
      </c>
      <c r="F46" s="168" t="s">
        <v>36</v>
      </c>
      <c r="G46" s="169" t="s">
        <v>36</v>
      </c>
      <c r="H46" s="167" t="s">
        <v>36</v>
      </c>
      <c r="I46" s="170" t="s">
        <v>36</v>
      </c>
      <c r="J46" s="166" t="s">
        <v>36</v>
      </c>
      <c r="K46" s="167" t="s">
        <v>36</v>
      </c>
      <c r="L46" s="168" t="s">
        <v>36</v>
      </c>
      <c r="M46" s="171"/>
      <c r="N46" s="172"/>
      <c r="O46" s="173">
        <f>M46+N46</f>
        <v>0</v>
      </c>
      <c r="P46" s="174"/>
      <c r="Q46" s="2"/>
    </row>
    <row r="47" spans="1:17" x14ac:dyDescent="0.25">
      <c r="A47" s="175"/>
      <c r="B47" s="164"/>
      <c r="C47" s="176"/>
      <c r="D47" s="177"/>
      <c r="E47" s="178"/>
      <c r="F47" s="168"/>
      <c r="G47" s="169"/>
      <c r="H47" s="167"/>
      <c r="I47" s="170"/>
      <c r="J47" s="166"/>
      <c r="K47" s="167"/>
      <c r="L47" s="179"/>
      <c r="M47" s="180"/>
      <c r="N47" s="181"/>
      <c r="O47" s="173"/>
      <c r="P47" s="174"/>
      <c r="Q47" s="2"/>
    </row>
    <row r="48" spans="1:17" s="33" customFormat="1" x14ac:dyDescent="0.25">
      <c r="A48" s="182"/>
      <c r="B48" s="183" t="s">
        <v>59</v>
      </c>
      <c r="C48" s="184"/>
      <c r="D48" s="185"/>
      <c r="E48" s="186"/>
      <c r="F48" s="187"/>
      <c r="G48" s="188"/>
      <c r="H48" s="189"/>
      <c r="I48" s="190"/>
      <c r="J48" s="191"/>
      <c r="K48" s="189"/>
      <c r="L48" s="187"/>
      <c r="M48" s="188"/>
      <c r="N48" s="189"/>
      <c r="O48" s="190"/>
      <c r="P48" s="192"/>
      <c r="Q48" s="26"/>
    </row>
    <row r="49" spans="1:17" s="33" customFormat="1" ht="12.75" thickBot="1" x14ac:dyDescent="0.3">
      <c r="A49" s="193"/>
      <c r="B49" s="34" t="s">
        <v>60</v>
      </c>
      <c r="C49" s="194">
        <f t="shared" ref="C49:C112" si="3">SUM(F49,I49,L49,O49)</f>
        <v>16016</v>
      </c>
      <c r="D49" s="195">
        <f t="shared" ref="D49:O49" si="4">SUM(D50,D281)</f>
        <v>16016</v>
      </c>
      <c r="E49" s="196">
        <f t="shared" si="4"/>
        <v>0</v>
      </c>
      <c r="F49" s="197">
        <f t="shared" si="4"/>
        <v>16016</v>
      </c>
      <c r="G49" s="198">
        <f t="shared" si="4"/>
        <v>0</v>
      </c>
      <c r="H49" s="196">
        <f t="shared" si="4"/>
        <v>0</v>
      </c>
      <c r="I49" s="199">
        <f t="shared" si="4"/>
        <v>0</v>
      </c>
      <c r="J49" s="195">
        <f t="shared" si="4"/>
        <v>0</v>
      </c>
      <c r="K49" s="196">
        <f t="shared" si="4"/>
        <v>0</v>
      </c>
      <c r="L49" s="197">
        <f t="shared" si="4"/>
        <v>0</v>
      </c>
      <c r="M49" s="198">
        <f t="shared" si="4"/>
        <v>0</v>
      </c>
      <c r="N49" s="196">
        <f t="shared" si="4"/>
        <v>0</v>
      </c>
      <c r="O49" s="199">
        <f t="shared" si="4"/>
        <v>0</v>
      </c>
      <c r="P49" s="200"/>
      <c r="Q49" s="26"/>
    </row>
    <row r="50" spans="1:17" s="33" customFormat="1" ht="36.75" thickTop="1" x14ac:dyDescent="0.25">
      <c r="A50" s="201"/>
      <c r="B50" s="202" t="s">
        <v>61</v>
      </c>
      <c r="C50" s="203">
        <f t="shared" si="3"/>
        <v>16016</v>
      </c>
      <c r="D50" s="204">
        <f t="shared" ref="D50:O50" si="5">SUM(D51,D193)</f>
        <v>16016</v>
      </c>
      <c r="E50" s="205">
        <f t="shared" si="5"/>
        <v>0</v>
      </c>
      <c r="F50" s="206">
        <f t="shared" si="5"/>
        <v>16016</v>
      </c>
      <c r="G50" s="207">
        <f t="shared" si="5"/>
        <v>0</v>
      </c>
      <c r="H50" s="205">
        <f t="shared" si="5"/>
        <v>0</v>
      </c>
      <c r="I50" s="208">
        <f t="shared" si="5"/>
        <v>0</v>
      </c>
      <c r="J50" s="204">
        <f t="shared" si="5"/>
        <v>0</v>
      </c>
      <c r="K50" s="205">
        <f t="shared" si="5"/>
        <v>0</v>
      </c>
      <c r="L50" s="206">
        <f t="shared" si="5"/>
        <v>0</v>
      </c>
      <c r="M50" s="207">
        <f t="shared" si="5"/>
        <v>0</v>
      </c>
      <c r="N50" s="205">
        <f t="shared" si="5"/>
        <v>0</v>
      </c>
      <c r="O50" s="208">
        <f t="shared" si="5"/>
        <v>0</v>
      </c>
      <c r="P50" s="209"/>
      <c r="Q50" s="26"/>
    </row>
    <row r="51" spans="1:17" s="33" customFormat="1" ht="24" x14ac:dyDescent="0.25">
      <c r="A51" s="210"/>
      <c r="B51" s="24" t="s">
        <v>62</v>
      </c>
      <c r="C51" s="211">
        <f t="shared" si="3"/>
        <v>10236</v>
      </c>
      <c r="D51" s="212">
        <f t="shared" ref="D51:O51" si="6">SUM(D52,D74,D172,D186)</f>
        <v>10196</v>
      </c>
      <c r="E51" s="213">
        <f t="shared" si="6"/>
        <v>40</v>
      </c>
      <c r="F51" s="214">
        <f t="shared" si="6"/>
        <v>10236</v>
      </c>
      <c r="G51" s="215">
        <f t="shared" si="6"/>
        <v>0</v>
      </c>
      <c r="H51" s="213">
        <f t="shared" si="6"/>
        <v>0</v>
      </c>
      <c r="I51" s="216">
        <f t="shared" si="6"/>
        <v>0</v>
      </c>
      <c r="J51" s="212">
        <f t="shared" si="6"/>
        <v>0</v>
      </c>
      <c r="K51" s="213">
        <f t="shared" si="6"/>
        <v>0</v>
      </c>
      <c r="L51" s="214">
        <f t="shared" si="6"/>
        <v>0</v>
      </c>
      <c r="M51" s="215">
        <f t="shared" si="6"/>
        <v>0</v>
      </c>
      <c r="N51" s="213">
        <f t="shared" si="6"/>
        <v>0</v>
      </c>
      <c r="O51" s="216">
        <f t="shared" si="6"/>
        <v>0</v>
      </c>
      <c r="P51" s="217"/>
      <c r="Q51" s="26"/>
    </row>
    <row r="52" spans="1:17" s="33" customFormat="1" x14ac:dyDescent="0.25">
      <c r="A52" s="218">
        <v>1000</v>
      </c>
      <c r="B52" s="218" t="s">
        <v>63</v>
      </c>
      <c r="C52" s="219">
        <f t="shared" si="3"/>
        <v>1080</v>
      </c>
      <c r="D52" s="220">
        <f t="shared" ref="D52:O52" si="7">SUM(D53,D66)</f>
        <v>1080</v>
      </c>
      <c r="E52" s="221">
        <f t="shared" si="7"/>
        <v>0</v>
      </c>
      <c r="F52" s="222">
        <f t="shared" si="7"/>
        <v>1080</v>
      </c>
      <c r="G52" s="223">
        <f t="shared" si="7"/>
        <v>0</v>
      </c>
      <c r="H52" s="221">
        <f t="shared" si="7"/>
        <v>0</v>
      </c>
      <c r="I52" s="224">
        <f t="shared" si="7"/>
        <v>0</v>
      </c>
      <c r="J52" s="220">
        <f t="shared" si="7"/>
        <v>0</v>
      </c>
      <c r="K52" s="221">
        <f t="shared" si="7"/>
        <v>0</v>
      </c>
      <c r="L52" s="222">
        <f t="shared" si="7"/>
        <v>0</v>
      </c>
      <c r="M52" s="223">
        <f t="shared" si="7"/>
        <v>0</v>
      </c>
      <c r="N52" s="221">
        <f t="shared" si="7"/>
        <v>0</v>
      </c>
      <c r="O52" s="224">
        <f t="shared" si="7"/>
        <v>0</v>
      </c>
      <c r="P52" s="225"/>
      <c r="Q52" s="26"/>
    </row>
    <row r="53" spans="1:17" x14ac:dyDescent="0.25">
      <c r="A53" s="83">
        <v>1100</v>
      </c>
      <c r="B53" s="226" t="s">
        <v>64</v>
      </c>
      <c r="C53" s="84">
        <f t="shared" si="3"/>
        <v>1011</v>
      </c>
      <c r="D53" s="95">
        <f t="shared" ref="D53:O53" si="8">SUM(D54,D57,D65)</f>
        <v>1011</v>
      </c>
      <c r="E53" s="96">
        <f t="shared" si="8"/>
        <v>0</v>
      </c>
      <c r="F53" s="97">
        <f t="shared" si="8"/>
        <v>1011</v>
      </c>
      <c r="G53" s="227">
        <f t="shared" si="8"/>
        <v>0</v>
      </c>
      <c r="H53" s="96">
        <f t="shared" si="8"/>
        <v>0</v>
      </c>
      <c r="I53" s="228">
        <f t="shared" si="8"/>
        <v>0</v>
      </c>
      <c r="J53" s="95">
        <f t="shared" si="8"/>
        <v>0</v>
      </c>
      <c r="K53" s="96">
        <f t="shared" si="8"/>
        <v>0</v>
      </c>
      <c r="L53" s="97">
        <f t="shared" si="8"/>
        <v>0</v>
      </c>
      <c r="M53" s="227">
        <f t="shared" si="8"/>
        <v>0</v>
      </c>
      <c r="N53" s="96">
        <f t="shared" si="8"/>
        <v>0</v>
      </c>
      <c r="O53" s="228">
        <f t="shared" si="8"/>
        <v>0</v>
      </c>
      <c r="P53" s="229"/>
      <c r="Q53" s="2"/>
    </row>
    <row r="54" spans="1:17" hidden="1" x14ac:dyDescent="0.25">
      <c r="A54" s="230">
        <v>1110</v>
      </c>
      <c r="B54" s="164" t="s">
        <v>65</v>
      </c>
      <c r="C54" s="176">
        <f t="shared" si="3"/>
        <v>0</v>
      </c>
      <c r="D54" s="231">
        <f t="shared" ref="D54:O54" si="9">SUM(D55:D56)</f>
        <v>0</v>
      </c>
      <c r="E54" s="232">
        <f t="shared" si="9"/>
        <v>0</v>
      </c>
      <c r="F54" s="233">
        <f t="shared" si="9"/>
        <v>0</v>
      </c>
      <c r="G54" s="234">
        <f t="shared" si="9"/>
        <v>0</v>
      </c>
      <c r="H54" s="232">
        <f t="shared" si="9"/>
        <v>0</v>
      </c>
      <c r="I54" s="235">
        <f t="shared" si="9"/>
        <v>0</v>
      </c>
      <c r="J54" s="231">
        <f t="shared" si="9"/>
        <v>0</v>
      </c>
      <c r="K54" s="232">
        <f t="shared" si="9"/>
        <v>0</v>
      </c>
      <c r="L54" s="233">
        <f t="shared" si="9"/>
        <v>0</v>
      </c>
      <c r="M54" s="234">
        <f t="shared" si="9"/>
        <v>0</v>
      </c>
      <c r="N54" s="232">
        <f t="shared" si="9"/>
        <v>0</v>
      </c>
      <c r="O54" s="235">
        <f t="shared" si="9"/>
        <v>0</v>
      </c>
      <c r="P54" s="236"/>
      <c r="Q54" s="2"/>
    </row>
    <row r="55" spans="1:17" hidden="1" x14ac:dyDescent="0.25">
      <c r="A55" s="53">
        <v>1111</v>
      </c>
      <c r="B55" s="99" t="s">
        <v>66</v>
      </c>
      <c r="C55" s="100">
        <f t="shared" si="3"/>
        <v>0</v>
      </c>
      <c r="D55" s="152"/>
      <c r="E55" s="150"/>
      <c r="F55" s="108">
        <f>D55+E55</f>
        <v>0</v>
      </c>
      <c r="G55" s="149"/>
      <c r="H55" s="150"/>
      <c r="I55" s="151">
        <f>G55+H55</f>
        <v>0</v>
      </c>
      <c r="J55" s="152"/>
      <c r="K55" s="150"/>
      <c r="L55" s="108">
        <f>J55+K55</f>
        <v>0</v>
      </c>
      <c r="M55" s="149"/>
      <c r="N55" s="150"/>
      <c r="O55" s="151">
        <f>M55+N55</f>
        <v>0</v>
      </c>
      <c r="P55" s="237"/>
      <c r="Q55" s="2"/>
    </row>
    <row r="56" spans="1:17" ht="24" hidden="1" customHeight="1" x14ac:dyDescent="0.25">
      <c r="A56" s="62">
        <v>1119</v>
      </c>
      <c r="B56" s="111" t="s">
        <v>67</v>
      </c>
      <c r="C56" s="112">
        <f t="shared" si="3"/>
        <v>0</v>
      </c>
      <c r="D56" s="238"/>
      <c r="E56" s="239"/>
      <c r="F56" s="120">
        <f>D56+E56</f>
        <v>0</v>
      </c>
      <c r="G56" s="240"/>
      <c r="H56" s="239"/>
      <c r="I56" s="241">
        <f>G56+H56</f>
        <v>0</v>
      </c>
      <c r="J56" s="238"/>
      <c r="K56" s="239"/>
      <c r="L56" s="120">
        <f>J56+K56</f>
        <v>0</v>
      </c>
      <c r="M56" s="240"/>
      <c r="N56" s="239"/>
      <c r="O56" s="241">
        <f>M56+N56</f>
        <v>0</v>
      </c>
      <c r="P56" s="242"/>
      <c r="Q56" s="2"/>
    </row>
    <row r="57" spans="1:17" ht="23.25" hidden="1" customHeight="1" x14ac:dyDescent="0.25">
      <c r="A57" s="243">
        <v>1140</v>
      </c>
      <c r="B57" s="111" t="s">
        <v>68</v>
      </c>
      <c r="C57" s="112">
        <f t="shared" si="3"/>
        <v>0</v>
      </c>
      <c r="D57" s="244">
        <f t="shared" ref="D57:O57" si="10">SUM(D58:D64)</f>
        <v>0</v>
      </c>
      <c r="E57" s="245">
        <f t="shared" si="10"/>
        <v>0</v>
      </c>
      <c r="F57" s="120">
        <f t="shared" si="10"/>
        <v>0</v>
      </c>
      <c r="G57" s="246">
        <f t="shared" si="10"/>
        <v>0</v>
      </c>
      <c r="H57" s="245">
        <f t="shared" si="10"/>
        <v>0</v>
      </c>
      <c r="I57" s="241">
        <f t="shared" si="10"/>
        <v>0</v>
      </c>
      <c r="J57" s="244">
        <f t="shared" si="10"/>
        <v>0</v>
      </c>
      <c r="K57" s="245">
        <f t="shared" si="10"/>
        <v>0</v>
      </c>
      <c r="L57" s="120">
        <f t="shared" si="10"/>
        <v>0</v>
      </c>
      <c r="M57" s="246">
        <f t="shared" si="10"/>
        <v>0</v>
      </c>
      <c r="N57" s="245">
        <f t="shared" si="10"/>
        <v>0</v>
      </c>
      <c r="O57" s="241">
        <f t="shared" si="10"/>
        <v>0</v>
      </c>
      <c r="P57" s="242"/>
      <c r="Q57" s="2"/>
    </row>
    <row r="58" spans="1:17" hidden="1" x14ac:dyDescent="0.25">
      <c r="A58" s="62">
        <v>1141</v>
      </c>
      <c r="B58" s="111" t="s">
        <v>69</v>
      </c>
      <c r="C58" s="112">
        <f t="shared" si="3"/>
        <v>0</v>
      </c>
      <c r="D58" s="238"/>
      <c r="E58" s="239"/>
      <c r="F58" s="120">
        <f t="shared" ref="F58:F65" si="11">D58+E58</f>
        <v>0</v>
      </c>
      <c r="G58" s="240"/>
      <c r="H58" s="239"/>
      <c r="I58" s="241">
        <f t="shared" ref="I58:I65" si="12">G58+H58</f>
        <v>0</v>
      </c>
      <c r="J58" s="238"/>
      <c r="K58" s="239"/>
      <c r="L58" s="120">
        <f t="shared" ref="L58:L65" si="13">J58+K58</f>
        <v>0</v>
      </c>
      <c r="M58" s="240"/>
      <c r="N58" s="239"/>
      <c r="O58" s="241">
        <f t="shared" ref="O58:O65" si="14">M58+N58</f>
        <v>0</v>
      </c>
      <c r="P58" s="242"/>
      <c r="Q58" s="2"/>
    </row>
    <row r="59" spans="1:17" ht="24.75" hidden="1" customHeight="1" x14ac:dyDescent="0.25">
      <c r="A59" s="62">
        <v>1142</v>
      </c>
      <c r="B59" s="111" t="s">
        <v>70</v>
      </c>
      <c r="C59" s="112">
        <f t="shared" si="3"/>
        <v>0</v>
      </c>
      <c r="D59" s="238"/>
      <c r="E59" s="239"/>
      <c r="F59" s="120">
        <f t="shared" si="11"/>
        <v>0</v>
      </c>
      <c r="G59" s="240"/>
      <c r="H59" s="239"/>
      <c r="I59" s="241">
        <f t="shared" si="12"/>
        <v>0</v>
      </c>
      <c r="J59" s="238"/>
      <c r="K59" s="239"/>
      <c r="L59" s="120">
        <f t="shared" si="13"/>
        <v>0</v>
      </c>
      <c r="M59" s="240"/>
      <c r="N59" s="239"/>
      <c r="O59" s="241">
        <f t="shared" si="14"/>
        <v>0</v>
      </c>
      <c r="P59" s="242"/>
      <c r="Q59" s="2"/>
    </row>
    <row r="60" spans="1:17" ht="24" hidden="1" x14ac:dyDescent="0.25">
      <c r="A60" s="62">
        <v>1145</v>
      </c>
      <c r="B60" s="111" t="s">
        <v>71</v>
      </c>
      <c r="C60" s="112">
        <f t="shared" si="3"/>
        <v>0</v>
      </c>
      <c r="D60" s="238"/>
      <c r="E60" s="239"/>
      <c r="F60" s="120">
        <f t="shared" si="11"/>
        <v>0</v>
      </c>
      <c r="G60" s="240"/>
      <c r="H60" s="239"/>
      <c r="I60" s="241">
        <f t="shared" si="12"/>
        <v>0</v>
      </c>
      <c r="J60" s="238"/>
      <c r="K60" s="239"/>
      <c r="L60" s="120">
        <f t="shared" si="13"/>
        <v>0</v>
      </c>
      <c r="M60" s="240"/>
      <c r="N60" s="239"/>
      <c r="O60" s="241">
        <f t="shared" si="14"/>
        <v>0</v>
      </c>
      <c r="P60" s="242"/>
      <c r="Q60" s="2"/>
    </row>
    <row r="61" spans="1:17" ht="27.75" hidden="1" customHeight="1" x14ac:dyDescent="0.25">
      <c r="A61" s="62">
        <v>1146</v>
      </c>
      <c r="B61" s="111" t="s">
        <v>72</v>
      </c>
      <c r="C61" s="112">
        <f t="shared" si="3"/>
        <v>0</v>
      </c>
      <c r="D61" s="238"/>
      <c r="E61" s="239"/>
      <c r="F61" s="120">
        <f t="shared" si="11"/>
        <v>0</v>
      </c>
      <c r="G61" s="240"/>
      <c r="H61" s="239"/>
      <c r="I61" s="241">
        <f t="shared" si="12"/>
        <v>0</v>
      </c>
      <c r="J61" s="238"/>
      <c r="K61" s="239"/>
      <c r="L61" s="120">
        <f t="shared" si="13"/>
        <v>0</v>
      </c>
      <c r="M61" s="240"/>
      <c r="N61" s="239"/>
      <c r="O61" s="241">
        <f t="shared" si="14"/>
        <v>0</v>
      </c>
      <c r="P61" s="242"/>
      <c r="Q61" s="2"/>
    </row>
    <row r="62" spans="1:17" hidden="1" x14ac:dyDescent="0.25">
      <c r="A62" s="62">
        <v>1147</v>
      </c>
      <c r="B62" s="111" t="s">
        <v>73</v>
      </c>
      <c r="C62" s="112">
        <f t="shared" si="3"/>
        <v>0</v>
      </c>
      <c r="D62" s="238"/>
      <c r="E62" s="239"/>
      <c r="F62" s="120">
        <f t="shared" si="11"/>
        <v>0</v>
      </c>
      <c r="G62" s="240"/>
      <c r="H62" s="239"/>
      <c r="I62" s="241">
        <f t="shared" si="12"/>
        <v>0</v>
      </c>
      <c r="J62" s="238"/>
      <c r="K62" s="239"/>
      <c r="L62" s="120">
        <f t="shared" si="13"/>
        <v>0</v>
      </c>
      <c r="M62" s="240"/>
      <c r="N62" s="239"/>
      <c r="O62" s="241">
        <f t="shared" si="14"/>
        <v>0</v>
      </c>
      <c r="P62" s="242"/>
      <c r="Q62" s="2"/>
    </row>
    <row r="63" spans="1:17" hidden="1" x14ac:dyDescent="0.25">
      <c r="A63" s="62">
        <v>1148</v>
      </c>
      <c r="B63" s="111" t="s">
        <v>74</v>
      </c>
      <c r="C63" s="112">
        <f t="shared" si="3"/>
        <v>0</v>
      </c>
      <c r="D63" s="238"/>
      <c r="E63" s="239"/>
      <c r="F63" s="120">
        <f t="shared" si="11"/>
        <v>0</v>
      </c>
      <c r="G63" s="240"/>
      <c r="H63" s="239"/>
      <c r="I63" s="241">
        <f t="shared" si="12"/>
        <v>0</v>
      </c>
      <c r="J63" s="238"/>
      <c r="K63" s="239"/>
      <c r="L63" s="120">
        <f t="shared" si="13"/>
        <v>0</v>
      </c>
      <c r="M63" s="240"/>
      <c r="N63" s="239"/>
      <c r="O63" s="241">
        <f t="shared" si="14"/>
        <v>0</v>
      </c>
      <c r="P63" s="242"/>
      <c r="Q63" s="2"/>
    </row>
    <row r="64" spans="1:17" ht="36" hidden="1" x14ac:dyDescent="0.25">
      <c r="A64" s="62">
        <v>1149</v>
      </c>
      <c r="B64" s="111" t="s">
        <v>75</v>
      </c>
      <c r="C64" s="112">
        <f t="shared" si="3"/>
        <v>0</v>
      </c>
      <c r="D64" s="238"/>
      <c r="E64" s="239"/>
      <c r="F64" s="120">
        <f t="shared" si="11"/>
        <v>0</v>
      </c>
      <c r="G64" s="240"/>
      <c r="H64" s="239"/>
      <c r="I64" s="241">
        <f t="shared" si="12"/>
        <v>0</v>
      </c>
      <c r="J64" s="238"/>
      <c r="K64" s="239"/>
      <c r="L64" s="120">
        <f t="shared" si="13"/>
        <v>0</v>
      </c>
      <c r="M64" s="240"/>
      <c r="N64" s="239"/>
      <c r="O64" s="241">
        <f t="shared" si="14"/>
        <v>0</v>
      </c>
      <c r="P64" s="242"/>
      <c r="Q64" s="2"/>
    </row>
    <row r="65" spans="1:17" ht="36" x14ac:dyDescent="0.25">
      <c r="A65" s="230">
        <v>1150</v>
      </c>
      <c r="B65" s="164" t="s">
        <v>76</v>
      </c>
      <c r="C65" s="176">
        <f t="shared" si="3"/>
        <v>1011</v>
      </c>
      <c r="D65" s="177">
        <v>1011</v>
      </c>
      <c r="E65" s="178"/>
      <c r="F65" s="233">
        <f t="shared" si="11"/>
        <v>1011</v>
      </c>
      <c r="G65" s="247"/>
      <c r="H65" s="178"/>
      <c r="I65" s="235">
        <f t="shared" si="12"/>
        <v>0</v>
      </c>
      <c r="J65" s="177"/>
      <c r="K65" s="178"/>
      <c r="L65" s="233">
        <f t="shared" si="13"/>
        <v>0</v>
      </c>
      <c r="M65" s="247"/>
      <c r="N65" s="178"/>
      <c r="O65" s="235">
        <f t="shared" si="14"/>
        <v>0</v>
      </c>
      <c r="P65" s="248"/>
      <c r="Q65" s="2"/>
    </row>
    <row r="66" spans="1:17" ht="36" x14ac:dyDescent="0.25">
      <c r="A66" s="83">
        <v>1200</v>
      </c>
      <c r="B66" s="226" t="s">
        <v>77</v>
      </c>
      <c r="C66" s="84">
        <f t="shared" si="3"/>
        <v>69</v>
      </c>
      <c r="D66" s="95">
        <f t="shared" ref="D66:O66" si="15">SUM(D67:D68)</f>
        <v>69</v>
      </c>
      <c r="E66" s="96">
        <f t="shared" si="15"/>
        <v>0</v>
      </c>
      <c r="F66" s="97">
        <f t="shared" si="15"/>
        <v>69</v>
      </c>
      <c r="G66" s="227">
        <f t="shared" si="15"/>
        <v>0</v>
      </c>
      <c r="H66" s="96">
        <f t="shared" si="15"/>
        <v>0</v>
      </c>
      <c r="I66" s="228">
        <f t="shared" si="15"/>
        <v>0</v>
      </c>
      <c r="J66" s="95">
        <f t="shared" si="15"/>
        <v>0</v>
      </c>
      <c r="K66" s="96">
        <f t="shared" si="15"/>
        <v>0</v>
      </c>
      <c r="L66" s="97">
        <f t="shared" si="15"/>
        <v>0</v>
      </c>
      <c r="M66" s="227">
        <f t="shared" si="15"/>
        <v>0</v>
      </c>
      <c r="N66" s="96">
        <f t="shared" si="15"/>
        <v>0</v>
      </c>
      <c r="O66" s="228">
        <f t="shared" si="15"/>
        <v>0</v>
      </c>
      <c r="P66" s="249"/>
      <c r="Q66" s="2"/>
    </row>
    <row r="67" spans="1:17" ht="24" x14ac:dyDescent="0.25">
      <c r="A67" s="250">
        <v>1210</v>
      </c>
      <c r="B67" s="99" t="s">
        <v>78</v>
      </c>
      <c r="C67" s="100">
        <f t="shared" si="3"/>
        <v>69</v>
      </c>
      <c r="D67" s="152">
        <v>69</v>
      </c>
      <c r="E67" s="150"/>
      <c r="F67" s="108">
        <f>D67+E67</f>
        <v>69</v>
      </c>
      <c r="G67" s="149"/>
      <c r="H67" s="150"/>
      <c r="I67" s="151">
        <f>G67+H67</f>
        <v>0</v>
      </c>
      <c r="J67" s="152"/>
      <c r="K67" s="150"/>
      <c r="L67" s="108">
        <f>J67+K67</f>
        <v>0</v>
      </c>
      <c r="M67" s="149"/>
      <c r="N67" s="150"/>
      <c r="O67" s="151">
        <f>M67+N67</f>
        <v>0</v>
      </c>
      <c r="P67" s="351"/>
      <c r="Q67" s="2"/>
    </row>
    <row r="68" spans="1:17" ht="24" hidden="1" x14ac:dyDescent="0.25">
      <c r="A68" s="243">
        <v>1220</v>
      </c>
      <c r="B68" s="111" t="s">
        <v>79</v>
      </c>
      <c r="C68" s="112">
        <f t="shared" si="3"/>
        <v>0</v>
      </c>
      <c r="D68" s="244">
        <f t="shared" ref="D68:O68" si="16">SUM(D69:D73)</f>
        <v>0</v>
      </c>
      <c r="E68" s="245">
        <f t="shared" si="16"/>
        <v>0</v>
      </c>
      <c r="F68" s="120">
        <f t="shared" si="16"/>
        <v>0</v>
      </c>
      <c r="G68" s="246">
        <f t="shared" si="16"/>
        <v>0</v>
      </c>
      <c r="H68" s="245">
        <f t="shared" si="16"/>
        <v>0</v>
      </c>
      <c r="I68" s="241">
        <f t="shared" si="16"/>
        <v>0</v>
      </c>
      <c r="J68" s="244">
        <f t="shared" si="16"/>
        <v>0</v>
      </c>
      <c r="K68" s="245">
        <f t="shared" si="16"/>
        <v>0</v>
      </c>
      <c r="L68" s="120">
        <f t="shared" si="16"/>
        <v>0</v>
      </c>
      <c r="M68" s="246">
        <f t="shared" si="16"/>
        <v>0</v>
      </c>
      <c r="N68" s="245">
        <f t="shared" si="16"/>
        <v>0</v>
      </c>
      <c r="O68" s="241">
        <f t="shared" si="16"/>
        <v>0</v>
      </c>
      <c r="P68" s="242"/>
      <c r="Q68" s="2"/>
    </row>
    <row r="69" spans="1:17" ht="60" hidden="1" x14ac:dyDescent="0.25">
      <c r="A69" s="62">
        <v>1221</v>
      </c>
      <c r="B69" s="111" t="s">
        <v>80</v>
      </c>
      <c r="C69" s="112">
        <f t="shared" si="3"/>
        <v>0</v>
      </c>
      <c r="D69" s="238"/>
      <c r="E69" s="239"/>
      <c r="F69" s="120">
        <f>D69+E69</f>
        <v>0</v>
      </c>
      <c r="G69" s="240"/>
      <c r="H69" s="239"/>
      <c r="I69" s="241">
        <f>G69+H69</f>
        <v>0</v>
      </c>
      <c r="J69" s="238"/>
      <c r="K69" s="239"/>
      <c r="L69" s="120">
        <f>J69+K69</f>
        <v>0</v>
      </c>
      <c r="M69" s="240"/>
      <c r="N69" s="239"/>
      <c r="O69" s="241">
        <f>M69+N69</f>
        <v>0</v>
      </c>
      <c r="P69" s="242"/>
      <c r="Q69" s="2"/>
    </row>
    <row r="70" spans="1:17" hidden="1" x14ac:dyDescent="0.25">
      <c r="A70" s="62">
        <v>1223</v>
      </c>
      <c r="B70" s="111" t="s">
        <v>81</v>
      </c>
      <c r="C70" s="112">
        <f t="shared" si="3"/>
        <v>0</v>
      </c>
      <c r="D70" s="238"/>
      <c r="E70" s="239"/>
      <c r="F70" s="120">
        <f>D70+E70</f>
        <v>0</v>
      </c>
      <c r="G70" s="240"/>
      <c r="H70" s="239"/>
      <c r="I70" s="241">
        <f>G70+H70</f>
        <v>0</v>
      </c>
      <c r="J70" s="238"/>
      <c r="K70" s="239"/>
      <c r="L70" s="120">
        <f>J70+K70</f>
        <v>0</v>
      </c>
      <c r="M70" s="240"/>
      <c r="N70" s="239"/>
      <c r="O70" s="241">
        <f>M70+N70</f>
        <v>0</v>
      </c>
      <c r="P70" s="242"/>
      <c r="Q70" s="2"/>
    </row>
    <row r="71" spans="1:17" hidden="1" x14ac:dyDescent="0.25">
      <c r="A71" s="62">
        <v>1225</v>
      </c>
      <c r="B71" s="111" t="s">
        <v>82</v>
      </c>
      <c r="C71" s="112">
        <f t="shared" si="3"/>
        <v>0</v>
      </c>
      <c r="D71" s="238"/>
      <c r="E71" s="239"/>
      <c r="F71" s="120">
        <f>D71+E71</f>
        <v>0</v>
      </c>
      <c r="G71" s="240"/>
      <c r="H71" s="239"/>
      <c r="I71" s="241">
        <f>G71+H71</f>
        <v>0</v>
      </c>
      <c r="J71" s="238"/>
      <c r="K71" s="239"/>
      <c r="L71" s="120">
        <f>J71+K71</f>
        <v>0</v>
      </c>
      <c r="M71" s="240"/>
      <c r="N71" s="239"/>
      <c r="O71" s="241">
        <f>M71+N71</f>
        <v>0</v>
      </c>
      <c r="P71" s="242"/>
      <c r="Q71" s="2"/>
    </row>
    <row r="72" spans="1:17" ht="36" hidden="1" x14ac:dyDescent="0.25">
      <c r="A72" s="62">
        <v>1227</v>
      </c>
      <c r="B72" s="111" t="s">
        <v>83</v>
      </c>
      <c r="C72" s="112">
        <f t="shared" si="3"/>
        <v>0</v>
      </c>
      <c r="D72" s="238"/>
      <c r="E72" s="239"/>
      <c r="F72" s="120">
        <f>D72+E72</f>
        <v>0</v>
      </c>
      <c r="G72" s="240"/>
      <c r="H72" s="239"/>
      <c r="I72" s="241">
        <f>G72+H72</f>
        <v>0</v>
      </c>
      <c r="J72" s="238"/>
      <c r="K72" s="239"/>
      <c r="L72" s="120">
        <f>J72+K72</f>
        <v>0</v>
      </c>
      <c r="M72" s="240"/>
      <c r="N72" s="239"/>
      <c r="O72" s="241">
        <f>M72+N72</f>
        <v>0</v>
      </c>
      <c r="P72" s="242"/>
      <c r="Q72" s="2"/>
    </row>
    <row r="73" spans="1:17" ht="60" hidden="1" x14ac:dyDescent="0.25">
      <c r="A73" s="62">
        <v>1228</v>
      </c>
      <c r="B73" s="111" t="s">
        <v>84</v>
      </c>
      <c r="C73" s="112">
        <f t="shared" si="3"/>
        <v>0</v>
      </c>
      <c r="D73" s="238"/>
      <c r="E73" s="239"/>
      <c r="F73" s="120">
        <f>D73+E73</f>
        <v>0</v>
      </c>
      <c r="G73" s="240"/>
      <c r="H73" s="239"/>
      <c r="I73" s="241">
        <f>G73+H73</f>
        <v>0</v>
      </c>
      <c r="J73" s="238"/>
      <c r="K73" s="239"/>
      <c r="L73" s="120">
        <f>J73+K73</f>
        <v>0</v>
      </c>
      <c r="M73" s="240"/>
      <c r="N73" s="239"/>
      <c r="O73" s="241">
        <f>M73+N73</f>
        <v>0</v>
      </c>
      <c r="P73" s="242"/>
      <c r="Q73" s="2"/>
    </row>
    <row r="74" spans="1:17" x14ac:dyDescent="0.25">
      <c r="A74" s="218">
        <v>2000</v>
      </c>
      <c r="B74" s="218" t="s">
        <v>85</v>
      </c>
      <c r="C74" s="219">
        <f t="shared" si="3"/>
        <v>9156</v>
      </c>
      <c r="D74" s="220">
        <f t="shared" ref="D74:O74" si="17">SUM(D75,D82,D129,D163,D164,D171)</f>
        <v>9116</v>
      </c>
      <c r="E74" s="221">
        <f t="shared" si="17"/>
        <v>40</v>
      </c>
      <c r="F74" s="222">
        <f t="shared" si="17"/>
        <v>9156</v>
      </c>
      <c r="G74" s="223">
        <f t="shared" si="17"/>
        <v>0</v>
      </c>
      <c r="H74" s="221">
        <f t="shared" si="17"/>
        <v>0</v>
      </c>
      <c r="I74" s="224">
        <f t="shared" si="17"/>
        <v>0</v>
      </c>
      <c r="J74" s="220">
        <f t="shared" si="17"/>
        <v>0</v>
      </c>
      <c r="K74" s="221">
        <f t="shared" si="17"/>
        <v>0</v>
      </c>
      <c r="L74" s="222">
        <f t="shared" si="17"/>
        <v>0</v>
      </c>
      <c r="M74" s="223">
        <f t="shared" si="17"/>
        <v>0</v>
      </c>
      <c r="N74" s="221">
        <f t="shared" si="17"/>
        <v>0</v>
      </c>
      <c r="O74" s="224">
        <f t="shared" si="17"/>
        <v>0</v>
      </c>
      <c r="P74" s="225"/>
      <c r="Q74" s="2"/>
    </row>
    <row r="75" spans="1:17" ht="24" hidden="1" x14ac:dyDescent="0.25">
      <c r="A75" s="83">
        <v>2100</v>
      </c>
      <c r="B75" s="226" t="s">
        <v>86</v>
      </c>
      <c r="C75" s="84">
        <f t="shared" si="3"/>
        <v>0</v>
      </c>
      <c r="D75" s="95">
        <f t="shared" ref="D75:O75" si="18">SUM(D76,D79)</f>
        <v>0</v>
      </c>
      <c r="E75" s="96">
        <f t="shared" si="18"/>
        <v>0</v>
      </c>
      <c r="F75" s="97">
        <f t="shared" si="18"/>
        <v>0</v>
      </c>
      <c r="G75" s="227">
        <f t="shared" si="18"/>
        <v>0</v>
      </c>
      <c r="H75" s="96">
        <f t="shared" si="18"/>
        <v>0</v>
      </c>
      <c r="I75" s="228">
        <f t="shared" si="18"/>
        <v>0</v>
      </c>
      <c r="J75" s="95">
        <f t="shared" si="18"/>
        <v>0</v>
      </c>
      <c r="K75" s="96">
        <f t="shared" si="18"/>
        <v>0</v>
      </c>
      <c r="L75" s="97">
        <f t="shared" si="18"/>
        <v>0</v>
      </c>
      <c r="M75" s="227">
        <f t="shared" si="18"/>
        <v>0</v>
      </c>
      <c r="N75" s="96">
        <f t="shared" si="18"/>
        <v>0</v>
      </c>
      <c r="O75" s="228">
        <f t="shared" si="18"/>
        <v>0</v>
      </c>
      <c r="P75" s="249"/>
      <c r="Q75" s="2"/>
    </row>
    <row r="76" spans="1:17" ht="24" hidden="1" x14ac:dyDescent="0.25">
      <c r="A76" s="250">
        <v>2110</v>
      </c>
      <c r="B76" s="99" t="s">
        <v>87</v>
      </c>
      <c r="C76" s="100">
        <f t="shared" si="3"/>
        <v>0</v>
      </c>
      <c r="D76" s="251">
        <f t="shared" ref="D76:O76" si="19">SUM(D77:D78)</f>
        <v>0</v>
      </c>
      <c r="E76" s="252">
        <f t="shared" si="19"/>
        <v>0</v>
      </c>
      <c r="F76" s="108">
        <f t="shared" si="19"/>
        <v>0</v>
      </c>
      <c r="G76" s="253">
        <f t="shared" si="19"/>
        <v>0</v>
      </c>
      <c r="H76" s="252">
        <f t="shared" si="19"/>
        <v>0</v>
      </c>
      <c r="I76" s="151">
        <f t="shared" si="19"/>
        <v>0</v>
      </c>
      <c r="J76" s="251">
        <f t="shared" si="19"/>
        <v>0</v>
      </c>
      <c r="K76" s="252">
        <f t="shared" si="19"/>
        <v>0</v>
      </c>
      <c r="L76" s="108">
        <f t="shared" si="19"/>
        <v>0</v>
      </c>
      <c r="M76" s="253">
        <f t="shared" si="19"/>
        <v>0</v>
      </c>
      <c r="N76" s="252">
        <f t="shared" si="19"/>
        <v>0</v>
      </c>
      <c r="O76" s="151">
        <f t="shared" si="19"/>
        <v>0</v>
      </c>
      <c r="P76" s="237"/>
      <c r="Q76" s="2"/>
    </row>
    <row r="77" spans="1:17" hidden="1" x14ac:dyDescent="0.25">
      <c r="A77" s="62">
        <v>2111</v>
      </c>
      <c r="B77" s="111" t="s">
        <v>88</v>
      </c>
      <c r="C77" s="112">
        <f t="shared" si="3"/>
        <v>0</v>
      </c>
      <c r="D77" s="238"/>
      <c r="E77" s="239"/>
      <c r="F77" s="120">
        <f>D77+E77</f>
        <v>0</v>
      </c>
      <c r="G77" s="240"/>
      <c r="H77" s="239"/>
      <c r="I77" s="241">
        <f>G77+H77</f>
        <v>0</v>
      </c>
      <c r="J77" s="238"/>
      <c r="K77" s="239"/>
      <c r="L77" s="120">
        <f>J77+K77</f>
        <v>0</v>
      </c>
      <c r="M77" s="240"/>
      <c r="N77" s="239"/>
      <c r="O77" s="241">
        <f>M77+N77</f>
        <v>0</v>
      </c>
      <c r="P77" s="242"/>
      <c r="Q77" s="2"/>
    </row>
    <row r="78" spans="1:17" ht="24" hidden="1" x14ac:dyDescent="0.25">
      <c r="A78" s="62">
        <v>2112</v>
      </c>
      <c r="B78" s="111" t="s">
        <v>89</v>
      </c>
      <c r="C78" s="112">
        <f t="shared" si="3"/>
        <v>0</v>
      </c>
      <c r="D78" s="238"/>
      <c r="E78" s="239"/>
      <c r="F78" s="120">
        <f>D78+E78</f>
        <v>0</v>
      </c>
      <c r="G78" s="240"/>
      <c r="H78" s="239"/>
      <c r="I78" s="241">
        <f>G78+H78</f>
        <v>0</v>
      </c>
      <c r="J78" s="238"/>
      <c r="K78" s="239"/>
      <c r="L78" s="120">
        <f>J78+K78</f>
        <v>0</v>
      </c>
      <c r="M78" s="240"/>
      <c r="N78" s="239"/>
      <c r="O78" s="241">
        <f>M78+N78</f>
        <v>0</v>
      </c>
      <c r="P78" s="242"/>
      <c r="Q78" s="2"/>
    </row>
    <row r="79" spans="1:17" ht="24" hidden="1" x14ac:dyDescent="0.25">
      <c r="A79" s="243">
        <v>2120</v>
      </c>
      <c r="B79" s="111" t="s">
        <v>90</v>
      </c>
      <c r="C79" s="112">
        <f t="shared" si="3"/>
        <v>0</v>
      </c>
      <c r="D79" s="244">
        <f t="shared" ref="D79:O79" si="20">SUM(D80:D81)</f>
        <v>0</v>
      </c>
      <c r="E79" s="245">
        <f t="shared" si="20"/>
        <v>0</v>
      </c>
      <c r="F79" s="120">
        <f t="shared" si="20"/>
        <v>0</v>
      </c>
      <c r="G79" s="246">
        <f t="shared" si="20"/>
        <v>0</v>
      </c>
      <c r="H79" s="245">
        <f t="shared" si="20"/>
        <v>0</v>
      </c>
      <c r="I79" s="241">
        <f t="shared" si="20"/>
        <v>0</v>
      </c>
      <c r="J79" s="244">
        <f t="shared" si="20"/>
        <v>0</v>
      </c>
      <c r="K79" s="245">
        <f t="shared" si="20"/>
        <v>0</v>
      </c>
      <c r="L79" s="120">
        <f t="shared" si="20"/>
        <v>0</v>
      </c>
      <c r="M79" s="246">
        <f t="shared" si="20"/>
        <v>0</v>
      </c>
      <c r="N79" s="245">
        <f t="shared" si="20"/>
        <v>0</v>
      </c>
      <c r="O79" s="241">
        <f t="shared" si="20"/>
        <v>0</v>
      </c>
      <c r="P79" s="242"/>
      <c r="Q79" s="2"/>
    </row>
    <row r="80" spans="1:17" hidden="1" x14ac:dyDescent="0.25">
      <c r="A80" s="62">
        <v>2121</v>
      </c>
      <c r="B80" s="111" t="s">
        <v>88</v>
      </c>
      <c r="C80" s="112">
        <f t="shared" si="3"/>
        <v>0</v>
      </c>
      <c r="D80" s="238"/>
      <c r="E80" s="239"/>
      <c r="F80" s="120">
        <f>D80+E80</f>
        <v>0</v>
      </c>
      <c r="G80" s="240"/>
      <c r="H80" s="239"/>
      <c r="I80" s="241">
        <f>G80+H80</f>
        <v>0</v>
      </c>
      <c r="J80" s="238"/>
      <c r="K80" s="239"/>
      <c r="L80" s="120">
        <f>J80+K80</f>
        <v>0</v>
      </c>
      <c r="M80" s="240"/>
      <c r="N80" s="239"/>
      <c r="O80" s="241">
        <f>M80+N80</f>
        <v>0</v>
      </c>
      <c r="P80" s="242"/>
      <c r="Q80" s="2"/>
    </row>
    <row r="81" spans="1:17" ht="24" hidden="1" x14ac:dyDescent="0.25">
      <c r="A81" s="62">
        <v>2122</v>
      </c>
      <c r="B81" s="111" t="s">
        <v>89</v>
      </c>
      <c r="C81" s="112">
        <f t="shared" si="3"/>
        <v>0</v>
      </c>
      <c r="D81" s="238"/>
      <c r="E81" s="239"/>
      <c r="F81" s="120">
        <f>D81+E81</f>
        <v>0</v>
      </c>
      <c r="G81" s="240"/>
      <c r="H81" s="239"/>
      <c r="I81" s="241">
        <f>G81+H81</f>
        <v>0</v>
      </c>
      <c r="J81" s="238"/>
      <c r="K81" s="239"/>
      <c r="L81" s="120">
        <f>J81+K81</f>
        <v>0</v>
      </c>
      <c r="M81" s="240"/>
      <c r="N81" s="239"/>
      <c r="O81" s="241">
        <f>M81+N81</f>
        <v>0</v>
      </c>
      <c r="P81" s="242"/>
      <c r="Q81" s="2"/>
    </row>
    <row r="82" spans="1:17" x14ac:dyDescent="0.25">
      <c r="A82" s="83">
        <v>2200</v>
      </c>
      <c r="B82" s="226" t="s">
        <v>91</v>
      </c>
      <c r="C82" s="84">
        <f t="shared" si="3"/>
        <v>5829</v>
      </c>
      <c r="D82" s="95">
        <f t="shared" ref="D82:O82" si="21">SUM(D83,D88,D94,D102,D111,D115,D121,D127)</f>
        <v>5789</v>
      </c>
      <c r="E82" s="96">
        <f t="shared" si="21"/>
        <v>40</v>
      </c>
      <c r="F82" s="97">
        <f t="shared" si="21"/>
        <v>5829</v>
      </c>
      <c r="G82" s="227">
        <f t="shared" si="21"/>
        <v>0</v>
      </c>
      <c r="H82" s="96">
        <f t="shared" si="21"/>
        <v>0</v>
      </c>
      <c r="I82" s="228">
        <f t="shared" si="21"/>
        <v>0</v>
      </c>
      <c r="J82" s="95">
        <f t="shared" si="21"/>
        <v>0</v>
      </c>
      <c r="K82" s="96">
        <f t="shared" si="21"/>
        <v>0</v>
      </c>
      <c r="L82" s="97">
        <f t="shared" si="21"/>
        <v>0</v>
      </c>
      <c r="M82" s="227">
        <f t="shared" si="21"/>
        <v>0</v>
      </c>
      <c r="N82" s="96">
        <f t="shared" si="21"/>
        <v>0</v>
      </c>
      <c r="O82" s="228">
        <f t="shared" si="21"/>
        <v>0</v>
      </c>
      <c r="P82" s="254"/>
      <c r="Q82" s="2"/>
    </row>
    <row r="83" spans="1:17" ht="24" hidden="1" x14ac:dyDescent="0.25">
      <c r="A83" s="230">
        <v>2210</v>
      </c>
      <c r="B83" s="164" t="s">
        <v>92</v>
      </c>
      <c r="C83" s="176">
        <f t="shared" si="3"/>
        <v>0</v>
      </c>
      <c r="D83" s="231">
        <f t="shared" ref="D83:O83" si="22">SUM(D84:D87)</f>
        <v>0</v>
      </c>
      <c r="E83" s="232">
        <f t="shared" si="22"/>
        <v>0</v>
      </c>
      <c r="F83" s="233">
        <f t="shared" si="22"/>
        <v>0</v>
      </c>
      <c r="G83" s="234">
        <f t="shared" si="22"/>
        <v>0</v>
      </c>
      <c r="H83" s="232">
        <f t="shared" si="22"/>
        <v>0</v>
      </c>
      <c r="I83" s="235">
        <f t="shared" si="22"/>
        <v>0</v>
      </c>
      <c r="J83" s="231">
        <f t="shared" si="22"/>
        <v>0</v>
      </c>
      <c r="K83" s="232">
        <f t="shared" si="22"/>
        <v>0</v>
      </c>
      <c r="L83" s="233">
        <f t="shared" si="22"/>
        <v>0</v>
      </c>
      <c r="M83" s="234">
        <f t="shared" si="22"/>
        <v>0</v>
      </c>
      <c r="N83" s="232">
        <f t="shared" si="22"/>
        <v>0</v>
      </c>
      <c r="O83" s="235">
        <f t="shared" si="22"/>
        <v>0</v>
      </c>
      <c r="P83" s="236"/>
      <c r="Q83" s="2"/>
    </row>
    <row r="84" spans="1:17" ht="24" hidden="1" x14ac:dyDescent="0.25">
      <c r="A84" s="53">
        <v>2211</v>
      </c>
      <c r="B84" s="99" t="s">
        <v>93</v>
      </c>
      <c r="C84" s="100">
        <f t="shared" si="3"/>
        <v>0</v>
      </c>
      <c r="D84" s="152"/>
      <c r="E84" s="150"/>
      <c r="F84" s="108">
        <f>D84+E84</f>
        <v>0</v>
      </c>
      <c r="G84" s="149"/>
      <c r="H84" s="150"/>
      <c r="I84" s="151">
        <f>G84+H84</f>
        <v>0</v>
      </c>
      <c r="J84" s="152"/>
      <c r="K84" s="150"/>
      <c r="L84" s="108">
        <f>J84+K84</f>
        <v>0</v>
      </c>
      <c r="M84" s="149"/>
      <c r="N84" s="150"/>
      <c r="O84" s="151">
        <f>M84+N84</f>
        <v>0</v>
      </c>
      <c r="P84" s="237"/>
      <c r="Q84" s="2"/>
    </row>
    <row r="85" spans="1:17" ht="36" hidden="1" x14ac:dyDescent="0.25">
      <c r="A85" s="62">
        <v>2212</v>
      </c>
      <c r="B85" s="111" t="s">
        <v>94</v>
      </c>
      <c r="C85" s="112">
        <f t="shared" si="3"/>
        <v>0</v>
      </c>
      <c r="D85" s="238"/>
      <c r="E85" s="239"/>
      <c r="F85" s="120">
        <f>D85+E85</f>
        <v>0</v>
      </c>
      <c r="G85" s="240"/>
      <c r="H85" s="239"/>
      <c r="I85" s="241">
        <f>G85+H85</f>
        <v>0</v>
      </c>
      <c r="J85" s="238"/>
      <c r="K85" s="239"/>
      <c r="L85" s="120">
        <f>J85+K85</f>
        <v>0</v>
      </c>
      <c r="M85" s="240"/>
      <c r="N85" s="239"/>
      <c r="O85" s="241">
        <f>M85+N85</f>
        <v>0</v>
      </c>
      <c r="P85" s="242"/>
      <c r="Q85" s="2"/>
    </row>
    <row r="86" spans="1:17" ht="24" hidden="1" x14ac:dyDescent="0.25">
      <c r="A86" s="62">
        <v>2214</v>
      </c>
      <c r="B86" s="111" t="s">
        <v>95</v>
      </c>
      <c r="C86" s="112">
        <f t="shared" si="3"/>
        <v>0</v>
      </c>
      <c r="D86" s="238"/>
      <c r="E86" s="239"/>
      <c r="F86" s="120">
        <f>D86+E86</f>
        <v>0</v>
      </c>
      <c r="G86" s="240"/>
      <c r="H86" s="239"/>
      <c r="I86" s="241">
        <f>G86+H86</f>
        <v>0</v>
      </c>
      <c r="J86" s="238"/>
      <c r="K86" s="239"/>
      <c r="L86" s="120">
        <f>J86+K86</f>
        <v>0</v>
      </c>
      <c r="M86" s="240"/>
      <c r="N86" s="239"/>
      <c r="O86" s="241">
        <f>M86+N86</f>
        <v>0</v>
      </c>
      <c r="P86" s="242"/>
      <c r="Q86" s="2"/>
    </row>
    <row r="87" spans="1:17" hidden="1" x14ac:dyDescent="0.25">
      <c r="A87" s="62">
        <v>2219</v>
      </c>
      <c r="B87" s="111" t="s">
        <v>96</v>
      </c>
      <c r="C87" s="112">
        <f t="shared" si="3"/>
        <v>0</v>
      </c>
      <c r="D87" s="238"/>
      <c r="E87" s="239"/>
      <c r="F87" s="120">
        <f>D87+E87</f>
        <v>0</v>
      </c>
      <c r="G87" s="240"/>
      <c r="H87" s="239"/>
      <c r="I87" s="241">
        <f>G87+H87</f>
        <v>0</v>
      </c>
      <c r="J87" s="238"/>
      <c r="K87" s="239"/>
      <c r="L87" s="120">
        <f>J87+K87</f>
        <v>0</v>
      </c>
      <c r="M87" s="240"/>
      <c r="N87" s="239"/>
      <c r="O87" s="241">
        <f>M87+N87</f>
        <v>0</v>
      </c>
      <c r="P87" s="242"/>
      <c r="Q87" s="2"/>
    </row>
    <row r="88" spans="1:17" ht="24" hidden="1" x14ac:dyDescent="0.25">
      <c r="A88" s="243">
        <v>2220</v>
      </c>
      <c r="B88" s="111" t="s">
        <v>97</v>
      </c>
      <c r="C88" s="112">
        <f t="shared" si="3"/>
        <v>0</v>
      </c>
      <c r="D88" s="244">
        <f t="shared" ref="D88:O88" si="23">SUM(D89:D93)</f>
        <v>0</v>
      </c>
      <c r="E88" s="245">
        <f t="shared" si="23"/>
        <v>0</v>
      </c>
      <c r="F88" s="120">
        <f t="shared" si="23"/>
        <v>0</v>
      </c>
      <c r="G88" s="246">
        <f t="shared" si="23"/>
        <v>0</v>
      </c>
      <c r="H88" s="245">
        <f t="shared" si="23"/>
        <v>0</v>
      </c>
      <c r="I88" s="241">
        <f t="shared" si="23"/>
        <v>0</v>
      </c>
      <c r="J88" s="244">
        <f t="shared" si="23"/>
        <v>0</v>
      </c>
      <c r="K88" s="245">
        <f t="shared" si="23"/>
        <v>0</v>
      </c>
      <c r="L88" s="120">
        <f t="shared" si="23"/>
        <v>0</v>
      </c>
      <c r="M88" s="246">
        <f t="shared" si="23"/>
        <v>0</v>
      </c>
      <c r="N88" s="245">
        <f t="shared" si="23"/>
        <v>0</v>
      </c>
      <c r="O88" s="241">
        <f t="shared" si="23"/>
        <v>0</v>
      </c>
      <c r="P88" s="242"/>
      <c r="Q88" s="2"/>
    </row>
    <row r="89" spans="1:17" ht="24" hidden="1" x14ac:dyDescent="0.25">
      <c r="A89" s="62">
        <v>2221</v>
      </c>
      <c r="B89" s="111" t="s">
        <v>98</v>
      </c>
      <c r="C89" s="112">
        <f t="shared" si="3"/>
        <v>0</v>
      </c>
      <c r="D89" s="238"/>
      <c r="E89" s="239"/>
      <c r="F89" s="120">
        <f>D89+E89</f>
        <v>0</v>
      </c>
      <c r="G89" s="240"/>
      <c r="H89" s="239"/>
      <c r="I89" s="241">
        <f>G89+H89</f>
        <v>0</v>
      </c>
      <c r="J89" s="238"/>
      <c r="K89" s="239"/>
      <c r="L89" s="120">
        <f>J89+K89</f>
        <v>0</v>
      </c>
      <c r="M89" s="240"/>
      <c r="N89" s="239"/>
      <c r="O89" s="241">
        <f>M89+N89</f>
        <v>0</v>
      </c>
      <c r="P89" s="242"/>
      <c r="Q89" s="2"/>
    </row>
    <row r="90" spans="1:17" hidden="1" x14ac:dyDescent="0.25">
      <c r="A90" s="62">
        <v>2222</v>
      </c>
      <c r="B90" s="111" t="s">
        <v>99</v>
      </c>
      <c r="C90" s="112">
        <f t="shared" si="3"/>
        <v>0</v>
      </c>
      <c r="D90" s="238"/>
      <c r="E90" s="239"/>
      <c r="F90" s="120">
        <f>D90+E90</f>
        <v>0</v>
      </c>
      <c r="G90" s="240"/>
      <c r="H90" s="239"/>
      <c r="I90" s="241">
        <f>G90+H90</f>
        <v>0</v>
      </c>
      <c r="J90" s="238"/>
      <c r="K90" s="239"/>
      <c r="L90" s="120">
        <f>J90+K90</f>
        <v>0</v>
      </c>
      <c r="M90" s="240"/>
      <c r="N90" s="239"/>
      <c r="O90" s="241">
        <f>M90+N90</f>
        <v>0</v>
      </c>
      <c r="P90" s="242"/>
      <c r="Q90" s="2"/>
    </row>
    <row r="91" spans="1:17" hidden="1" x14ac:dyDescent="0.25">
      <c r="A91" s="62">
        <v>2223</v>
      </c>
      <c r="B91" s="111" t="s">
        <v>100</v>
      </c>
      <c r="C91" s="112">
        <f t="shared" si="3"/>
        <v>0</v>
      </c>
      <c r="D91" s="238"/>
      <c r="E91" s="239"/>
      <c r="F91" s="120">
        <f>D91+E91</f>
        <v>0</v>
      </c>
      <c r="G91" s="240"/>
      <c r="H91" s="239"/>
      <c r="I91" s="241">
        <f>G91+H91</f>
        <v>0</v>
      </c>
      <c r="J91" s="238"/>
      <c r="K91" s="239"/>
      <c r="L91" s="120">
        <f>J91+K91</f>
        <v>0</v>
      </c>
      <c r="M91" s="240"/>
      <c r="N91" s="239"/>
      <c r="O91" s="241">
        <f>M91+N91</f>
        <v>0</v>
      </c>
      <c r="P91" s="242"/>
      <c r="Q91" s="2"/>
    </row>
    <row r="92" spans="1:17" ht="48" hidden="1" x14ac:dyDescent="0.25">
      <c r="A92" s="62">
        <v>2224</v>
      </c>
      <c r="B92" s="111" t="s">
        <v>101</v>
      </c>
      <c r="C92" s="112">
        <f t="shared" si="3"/>
        <v>0</v>
      </c>
      <c r="D92" s="238"/>
      <c r="E92" s="239"/>
      <c r="F92" s="120">
        <f>D92+E92</f>
        <v>0</v>
      </c>
      <c r="G92" s="240"/>
      <c r="H92" s="239"/>
      <c r="I92" s="241">
        <f>G92+H92</f>
        <v>0</v>
      </c>
      <c r="J92" s="238"/>
      <c r="K92" s="239"/>
      <c r="L92" s="120">
        <f>J92+K92</f>
        <v>0</v>
      </c>
      <c r="M92" s="240"/>
      <c r="N92" s="239"/>
      <c r="O92" s="241">
        <f>M92+N92</f>
        <v>0</v>
      </c>
      <c r="P92" s="242"/>
      <c r="Q92" s="2"/>
    </row>
    <row r="93" spans="1:17" ht="24" hidden="1" x14ac:dyDescent="0.25">
      <c r="A93" s="62">
        <v>2229</v>
      </c>
      <c r="B93" s="111" t="s">
        <v>102</v>
      </c>
      <c r="C93" s="112">
        <f t="shared" si="3"/>
        <v>0</v>
      </c>
      <c r="D93" s="238"/>
      <c r="E93" s="239"/>
      <c r="F93" s="120">
        <f>D93+E93</f>
        <v>0</v>
      </c>
      <c r="G93" s="240"/>
      <c r="H93" s="239"/>
      <c r="I93" s="241">
        <f>G93+H93</f>
        <v>0</v>
      </c>
      <c r="J93" s="238"/>
      <c r="K93" s="239"/>
      <c r="L93" s="120">
        <f>J93+K93</f>
        <v>0</v>
      </c>
      <c r="M93" s="240"/>
      <c r="N93" s="239"/>
      <c r="O93" s="241">
        <f>M93+N93</f>
        <v>0</v>
      </c>
      <c r="P93" s="242"/>
      <c r="Q93" s="2"/>
    </row>
    <row r="94" spans="1:17" ht="36" x14ac:dyDescent="0.25">
      <c r="A94" s="243">
        <v>2230</v>
      </c>
      <c r="B94" s="111" t="s">
        <v>103</v>
      </c>
      <c r="C94" s="112">
        <f t="shared" si="3"/>
        <v>3960</v>
      </c>
      <c r="D94" s="244">
        <f t="shared" ref="D94:O94" si="24">SUM(D95:D101)</f>
        <v>3960</v>
      </c>
      <c r="E94" s="245">
        <f t="shared" si="24"/>
        <v>0</v>
      </c>
      <c r="F94" s="120">
        <f t="shared" si="24"/>
        <v>3960</v>
      </c>
      <c r="G94" s="246">
        <f t="shared" si="24"/>
        <v>0</v>
      </c>
      <c r="H94" s="245">
        <f t="shared" si="24"/>
        <v>0</v>
      </c>
      <c r="I94" s="241">
        <f t="shared" si="24"/>
        <v>0</v>
      </c>
      <c r="J94" s="244">
        <f t="shared" si="24"/>
        <v>0</v>
      </c>
      <c r="K94" s="245">
        <f t="shared" si="24"/>
        <v>0</v>
      </c>
      <c r="L94" s="120">
        <f t="shared" si="24"/>
        <v>0</v>
      </c>
      <c r="M94" s="246">
        <f t="shared" si="24"/>
        <v>0</v>
      </c>
      <c r="N94" s="245">
        <f t="shared" si="24"/>
        <v>0</v>
      </c>
      <c r="O94" s="241">
        <f t="shared" si="24"/>
        <v>0</v>
      </c>
      <c r="P94" s="242"/>
      <c r="Q94" s="2"/>
    </row>
    <row r="95" spans="1:17" ht="24" x14ac:dyDescent="0.25">
      <c r="A95" s="62">
        <v>2231</v>
      </c>
      <c r="B95" s="111" t="s">
        <v>104</v>
      </c>
      <c r="C95" s="112">
        <f t="shared" si="3"/>
        <v>3960</v>
      </c>
      <c r="D95" s="238">
        <v>3960</v>
      </c>
      <c r="E95" s="239"/>
      <c r="F95" s="120">
        <f t="shared" ref="F95:F101" si="25">D95+E95</f>
        <v>3960</v>
      </c>
      <c r="G95" s="240"/>
      <c r="H95" s="239"/>
      <c r="I95" s="241">
        <f t="shared" ref="I95:I101" si="26">G95+H95</f>
        <v>0</v>
      </c>
      <c r="J95" s="238"/>
      <c r="K95" s="239"/>
      <c r="L95" s="120">
        <f t="shared" ref="L95:L101" si="27">J95+K95</f>
        <v>0</v>
      </c>
      <c r="M95" s="240"/>
      <c r="N95" s="239"/>
      <c r="O95" s="241">
        <f t="shared" ref="O95:O101" si="28">M95+N95</f>
        <v>0</v>
      </c>
      <c r="P95" s="242"/>
      <c r="Q95" s="2"/>
    </row>
    <row r="96" spans="1:17" ht="36" hidden="1" x14ac:dyDescent="0.25">
      <c r="A96" s="62">
        <v>2232</v>
      </c>
      <c r="B96" s="111" t="s">
        <v>105</v>
      </c>
      <c r="C96" s="112">
        <f t="shared" si="3"/>
        <v>0</v>
      </c>
      <c r="D96" s="238"/>
      <c r="E96" s="239"/>
      <c r="F96" s="120">
        <f t="shared" si="25"/>
        <v>0</v>
      </c>
      <c r="G96" s="240"/>
      <c r="H96" s="239"/>
      <c r="I96" s="241">
        <f t="shared" si="26"/>
        <v>0</v>
      </c>
      <c r="J96" s="238"/>
      <c r="K96" s="239"/>
      <c r="L96" s="120">
        <f t="shared" si="27"/>
        <v>0</v>
      </c>
      <c r="M96" s="240"/>
      <c r="N96" s="239"/>
      <c r="O96" s="241">
        <f t="shared" si="28"/>
        <v>0</v>
      </c>
      <c r="P96" s="242"/>
      <c r="Q96" s="2"/>
    </row>
    <row r="97" spans="1:17" ht="24" hidden="1" x14ac:dyDescent="0.25">
      <c r="A97" s="53">
        <v>2233</v>
      </c>
      <c r="B97" s="99" t="s">
        <v>106</v>
      </c>
      <c r="C97" s="100">
        <f t="shared" si="3"/>
        <v>0</v>
      </c>
      <c r="D97" s="152"/>
      <c r="E97" s="150"/>
      <c r="F97" s="108">
        <f t="shared" si="25"/>
        <v>0</v>
      </c>
      <c r="G97" s="149"/>
      <c r="H97" s="150"/>
      <c r="I97" s="151">
        <f t="shared" si="26"/>
        <v>0</v>
      </c>
      <c r="J97" s="152"/>
      <c r="K97" s="150"/>
      <c r="L97" s="108">
        <f t="shared" si="27"/>
        <v>0</v>
      </c>
      <c r="M97" s="149"/>
      <c r="N97" s="150"/>
      <c r="O97" s="151">
        <f t="shared" si="28"/>
        <v>0</v>
      </c>
      <c r="P97" s="237"/>
      <c r="Q97" s="2"/>
    </row>
    <row r="98" spans="1:17" ht="36" hidden="1" x14ac:dyDescent="0.25">
      <c r="A98" s="62">
        <v>2234</v>
      </c>
      <c r="B98" s="111" t="s">
        <v>107</v>
      </c>
      <c r="C98" s="112">
        <f t="shared" si="3"/>
        <v>0</v>
      </c>
      <c r="D98" s="238"/>
      <c r="E98" s="239"/>
      <c r="F98" s="120">
        <f t="shared" si="25"/>
        <v>0</v>
      </c>
      <c r="G98" s="240"/>
      <c r="H98" s="239"/>
      <c r="I98" s="241">
        <f t="shared" si="26"/>
        <v>0</v>
      </c>
      <c r="J98" s="238"/>
      <c r="K98" s="239"/>
      <c r="L98" s="120">
        <f t="shared" si="27"/>
        <v>0</v>
      </c>
      <c r="M98" s="240"/>
      <c r="N98" s="239"/>
      <c r="O98" s="241">
        <f t="shared" si="28"/>
        <v>0</v>
      </c>
      <c r="P98" s="242"/>
      <c r="Q98" s="2"/>
    </row>
    <row r="99" spans="1:17" ht="24" hidden="1" x14ac:dyDescent="0.25">
      <c r="A99" s="62">
        <v>2235</v>
      </c>
      <c r="B99" s="111" t="s">
        <v>108</v>
      </c>
      <c r="C99" s="112">
        <f t="shared" si="3"/>
        <v>0</v>
      </c>
      <c r="D99" s="238"/>
      <c r="E99" s="239"/>
      <c r="F99" s="120">
        <f t="shared" si="25"/>
        <v>0</v>
      </c>
      <c r="G99" s="240"/>
      <c r="H99" s="239"/>
      <c r="I99" s="241">
        <f t="shared" si="26"/>
        <v>0</v>
      </c>
      <c r="J99" s="238"/>
      <c r="K99" s="239"/>
      <c r="L99" s="120">
        <f t="shared" si="27"/>
        <v>0</v>
      </c>
      <c r="M99" s="240"/>
      <c r="N99" s="239"/>
      <c r="O99" s="241">
        <f t="shared" si="28"/>
        <v>0</v>
      </c>
      <c r="P99" s="242"/>
      <c r="Q99" s="2"/>
    </row>
    <row r="100" spans="1:17" hidden="1" x14ac:dyDescent="0.25">
      <c r="A100" s="62">
        <v>2236</v>
      </c>
      <c r="B100" s="111" t="s">
        <v>109</v>
      </c>
      <c r="C100" s="112">
        <f t="shared" si="3"/>
        <v>0</v>
      </c>
      <c r="D100" s="238"/>
      <c r="E100" s="239"/>
      <c r="F100" s="120">
        <f t="shared" si="25"/>
        <v>0</v>
      </c>
      <c r="G100" s="240"/>
      <c r="H100" s="239"/>
      <c r="I100" s="241">
        <f t="shared" si="26"/>
        <v>0</v>
      </c>
      <c r="J100" s="238"/>
      <c r="K100" s="239"/>
      <c r="L100" s="120">
        <f t="shared" si="27"/>
        <v>0</v>
      </c>
      <c r="M100" s="240"/>
      <c r="N100" s="239"/>
      <c r="O100" s="241">
        <f t="shared" si="28"/>
        <v>0</v>
      </c>
      <c r="P100" s="242"/>
      <c r="Q100" s="2"/>
    </row>
    <row r="101" spans="1:17" ht="24" hidden="1" x14ac:dyDescent="0.25">
      <c r="A101" s="62">
        <v>2239</v>
      </c>
      <c r="B101" s="111" t="s">
        <v>110</v>
      </c>
      <c r="C101" s="112">
        <f t="shared" si="3"/>
        <v>0</v>
      </c>
      <c r="D101" s="238"/>
      <c r="E101" s="239"/>
      <c r="F101" s="120">
        <f t="shared" si="25"/>
        <v>0</v>
      </c>
      <c r="G101" s="240"/>
      <c r="H101" s="239"/>
      <c r="I101" s="241">
        <f t="shared" si="26"/>
        <v>0</v>
      </c>
      <c r="J101" s="238"/>
      <c r="K101" s="239"/>
      <c r="L101" s="120">
        <f t="shared" si="27"/>
        <v>0</v>
      </c>
      <c r="M101" s="240"/>
      <c r="N101" s="239"/>
      <c r="O101" s="241">
        <f t="shared" si="28"/>
        <v>0</v>
      </c>
      <c r="P101" s="242"/>
      <c r="Q101" s="2"/>
    </row>
    <row r="102" spans="1:17" ht="36" hidden="1" x14ac:dyDescent="0.25">
      <c r="A102" s="243">
        <v>2240</v>
      </c>
      <c r="B102" s="111" t="s">
        <v>111</v>
      </c>
      <c r="C102" s="112">
        <f t="shared" si="3"/>
        <v>0</v>
      </c>
      <c r="D102" s="244">
        <f t="shared" ref="D102:O102" si="29">SUM(D103:D110)</f>
        <v>0</v>
      </c>
      <c r="E102" s="245">
        <f t="shared" si="29"/>
        <v>0</v>
      </c>
      <c r="F102" s="120">
        <f t="shared" si="29"/>
        <v>0</v>
      </c>
      <c r="G102" s="246">
        <f t="shared" si="29"/>
        <v>0</v>
      </c>
      <c r="H102" s="245">
        <f t="shared" si="29"/>
        <v>0</v>
      </c>
      <c r="I102" s="241">
        <f t="shared" si="29"/>
        <v>0</v>
      </c>
      <c r="J102" s="244">
        <f t="shared" si="29"/>
        <v>0</v>
      </c>
      <c r="K102" s="245">
        <f t="shared" si="29"/>
        <v>0</v>
      </c>
      <c r="L102" s="120">
        <f t="shared" si="29"/>
        <v>0</v>
      </c>
      <c r="M102" s="246">
        <f t="shared" si="29"/>
        <v>0</v>
      </c>
      <c r="N102" s="245">
        <f t="shared" si="29"/>
        <v>0</v>
      </c>
      <c r="O102" s="241">
        <f t="shared" si="29"/>
        <v>0</v>
      </c>
      <c r="P102" s="242"/>
      <c r="Q102" s="2"/>
    </row>
    <row r="103" spans="1:17" hidden="1" x14ac:dyDescent="0.25">
      <c r="A103" s="62">
        <v>2241</v>
      </c>
      <c r="B103" s="111" t="s">
        <v>112</v>
      </c>
      <c r="C103" s="112">
        <f t="shared" si="3"/>
        <v>0</v>
      </c>
      <c r="D103" s="238"/>
      <c r="E103" s="239"/>
      <c r="F103" s="120">
        <f t="shared" ref="F103:F110" si="30">D103+E103</f>
        <v>0</v>
      </c>
      <c r="G103" s="240"/>
      <c r="H103" s="239"/>
      <c r="I103" s="241">
        <f t="shared" ref="I103:I110" si="31">G103+H103</f>
        <v>0</v>
      </c>
      <c r="J103" s="238"/>
      <c r="K103" s="239"/>
      <c r="L103" s="120">
        <f t="shared" ref="L103:L110" si="32">J103+K103</f>
        <v>0</v>
      </c>
      <c r="M103" s="240"/>
      <c r="N103" s="239"/>
      <c r="O103" s="241">
        <f t="shared" ref="O103:O110" si="33">M103+N103</f>
        <v>0</v>
      </c>
      <c r="P103" s="242"/>
      <c r="Q103" s="2"/>
    </row>
    <row r="104" spans="1:17" ht="24" hidden="1" x14ac:dyDescent="0.25">
      <c r="A104" s="62">
        <v>2242</v>
      </c>
      <c r="B104" s="111" t="s">
        <v>113</v>
      </c>
      <c r="C104" s="112">
        <f t="shared" si="3"/>
        <v>0</v>
      </c>
      <c r="D104" s="238"/>
      <c r="E104" s="239"/>
      <c r="F104" s="120">
        <f t="shared" si="30"/>
        <v>0</v>
      </c>
      <c r="G104" s="240"/>
      <c r="H104" s="239"/>
      <c r="I104" s="241">
        <f t="shared" si="31"/>
        <v>0</v>
      </c>
      <c r="J104" s="238"/>
      <c r="K104" s="239"/>
      <c r="L104" s="120">
        <f t="shared" si="32"/>
        <v>0</v>
      </c>
      <c r="M104" s="240"/>
      <c r="N104" s="239"/>
      <c r="O104" s="241">
        <f t="shared" si="33"/>
        <v>0</v>
      </c>
      <c r="P104" s="242"/>
      <c r="Q104" s="2"/>
    </row>
    <row r="105" spans="1:17" ht="24" hidden="1" x14ac:dyDescent="0.25">
      <c r="A105" s="62">
        <v>2243</v>
      </c>
      <c r="B105" s="111" t="s">
        <v>114</v>
      </c>
      <c r="C105" s="112">
        <f t="shared" si="3"/>
        <v>0</v>
      </c>
      <c r="D105" s="238"/>
      <c r="E105" s="239"/>
      <c r="F105" s="120">
        <f t="shared" si="30"/>
        <v>0</v>
      </c>
      <c r="G105" s="240"/>
      <c r="H105" s="239"/>
      <c r="I105" s="241">
        <f t="shared" si="31"/>
        <v>0</v>
      </c>
      <c r="J105" s="238"/>
      <c r="K105" s="239"/>
      <c r="L105" s="120">
        <f t="shared" si="32"/>
        <v>0</v>
      </c>
      <c r="M105" s="240"/>
      <c r="N105" s="239"/>
      <c r="O105" s="241">
        <f t="shared" si="33"/>
        <v>0</v>
      </c>
      <c r="P105" s="242"/>
      <c r="Q105" s="2"/>
    </row>
    <row r="106" spans="1:17" hidden="1" x14ac:dyDescent="0.25">
      <c r="A106" s="62">
        <v>2244</v>
      </c>
      <c r="B106" s="111" t="s">
        <v>115</v>
      </c>
      <c r="C106" s="112">
        <f t="shared" si="3"/>
        <v>0</v>
      </c>
      <c r="D106" s="238"/>
      <c r="E106" s="239"/>
      <c r="F106" s="120">
        <f t="shared" si="30"/>
        <v>0</v>
      </c>
      <c r="G106" s="240"/>
      <c r="H106" s="239"/>
      <c r="I106" s="241">
        <f t="shared" si="31"/>
        <v>0</v>
      </c>
      <c r="J106" s="238"/>
      <c r="K106" s="239"/>
      <c r="L106" s="120">
        <f t="shared" si="32"/>
        <v>0</v>
      </c>
      <c r="M106" s="240"/>
      <c r="N106" s="239"/>
      <c r="O106" s="241">
        <f t="shared" si="33"/>
        <v>0</v>
      </c>
      <c r="P106" s="242"/>
      <c r="Q106" s="2"/>
    </row>
    <row r="107" spans="1:17" ht="24" hidden="1" x14ac:dyDescent="0.25">
      <c r="A107" s="62">
        <v>2246</v>
      </c>
      <c r="B107" s="111" t="s">
        <v>116</v>
      </c>
      <c r="C107" s="112">
        <f t="shared" si="3"/>
        <v>0</v>
      </c>
      <c r="D107" s="238"/>
      <c r="E107" s="239"/>
      <c r="F107" s="120">
        <f t="shared" si="30"/>
        <v>0</v>
      </c>
      <c r="G107" s="240"/>
      <c r="H107" s="239"/>
      <c r="I107" s="241">
        <f t="shared" si="31"/>
        <v>0</v>
      </c>
      <c r="J107" s="238"/>
      <c r="K107" s="239"/>
      <c r="L107" s="120">
        <f t="shared" si="32"/>
        <v>0</v>
      </c>
      <c r="M107" s="240"/>
      <c r="N107" s="239"/>
      <c r="O107" s="241">
        <f t="shared" si="33"/>
        <v>0</v>
      </c>
      <c r="P107" s="242"/>
      <c r="Q107" s="2"/>
    </row>
    <row r="108" spans="1:17" hidden="1" x14ac:dyDescent="0.25">
      <c r="A108" s="62">
        <v>2247</v>
      </c>
      <c r="B108" s="111" t="s">
        <v>117</v>
      </c>
      <c r="C108" s="112">
        <f t="shared" si="3"/>
        <v>0</v>
      </c>
      <c r="D108" s="238"/>
      <c r="E108" s="239"/>
      <c r="F108" s="120">
        <f t="shared" si="30"/>
        <v>0</v>
      </c>
      <c r="G108" s="240"/>
      <c r="H108" s="239"/>
      <c r="I108" s="241">
        <f t="shared" si="31"/>
        <v>0</v>
      </c>
      <c r="J108" s="238"/>
      <c r="K108" s="239"/>
      <c r="L108" s="120">
        <f t="shared" si="32"/>
        <v>0</v>
      </c>
      <c r="M108" s="240"/>
      <c r="N108" s="239"/>
      <c r="O108" s="241">
        <f t="shared" si="33"/>
        <v>0</v>
      </c>
      <c r="P108" s="242"/>
      <c r="Q108" s="2"/>
    </row>
    <row r="109" spans="1:17" ht="24" hidden="1" x14ac:dyDescent="0.25">
      <c r="A109" s="62">
        <v>2248</v>
      </c>
      <c r="B109" s="111" t="s">
        <v>118</v>
      </c>
      <c r="C109" s="112">
        <f t="shared" si="3"/>
        <v>0</v>
      </c>
      <c r="D109" s="238"/>
      <c r="E109" s="239"/>
      <c r="F109" s="120">
        <f t="shared" si="30"/>
        <v>0</v>
      </c>
      <c r="G109" s="240"/>
      <c r="H109" s="239"/>
      <c r="I109" s="241">
        <f t="shared" si="31"/>
        <v>0</v>
      </c>
      <c r="J109" s="238"/>
      <c r="K109" s="239"/>
      <c r="L109" s="120">
        <f t="shared" si="32"/>
        <v>0</v>
      </c>
      <c r="M109" s="240"/>
      <c r="N109" s="239"/>
      <c r="O109" s="241">
        <f t="shared" si="33"/>
        <v>0</v>
      </c>
      <c r="P109" s="242"/>
      <c r="Q109" s="2"/>
    </row>
    <row r="110" spans="1:17" ht="24" hidden="1" x14ac:dyDescent="0.25">
      <c r="A110" s="62">
        <v>2249</v>
      </c>
      <c r="B110" s="111" t="s">
        <v>119</v>
      </c>
      <c r="C110" s="112">
        <f t="shared" si="3"/>
        <v>0</v>
      </c>
      <c r="D110" s="238"/>
      <c r="E110" s="239"/>
      <c r="F110" s="120">
        <f t="shared" si="30"/>
        <v>0</v>
      </c>
      <c r="G110" s="240"/>
      <c r="H110" s="239"/>
      <c r="I110" s="241">
        <f t="shared" si="31"/>
        <v>0</v>
      </c>
      <c r="J110" s="238"/>
      <c r="K110" s="239"/>
      <c r="L110" s="120">
        <f t="shared" si="32"/>
        <v>0</v>
      </c>
      <c r="M110" s="240"/>
      <c r="N110" s="239"/>
      <c r="O110" s="241">
        <f t="shared" si="33"/>
        <v>0</v>
      </c>
      <c r="P110" s="242"/>
      <c r="Q110" s="2"/>
    </row>
    <row r="111" spans="1:17" hidden="1" x14ac:dyDescent="0.25">
      <c r="A111" s="243">
        <v>2250</v>
      </c>
      <c r="B111" s="111" t="s">
        <v>120</v>
      </c>
      <c r="C111" s="112">
        <f t="shared" si="3"/>
        <v>0</v>
      </c>
      <c r="D111" s="244">
        <f t="shared" ref="D111:O111" si="34">SUM(D112:D114)</f>
        <v>0</v>
      </c>
      <c r="E111" s="245">
        <f t="shared" si="34"/>
        <v>0</v>
      </c>
      <c r="F111" s="120">
        <f t="shared" si="34"/>
        <v>0</v>
      </c>
      <c r="G111" s="246">
        <f t="shared" si="34"/>
        <v>0</v>
      </c>
      <c r="H111" s="245">
        <f t="shared" si="34"/>
        <v>0</v>
      </c>
      <c r="I111" s="241">
        <f t="shared" si="34"/>
        <v>0</v>
      </c>
      <c r="J111" s="244">
        <f t="shared" si="34"/>
        <v>0</v>
      </c>
      <c r="K111" s="245">
        <f t="shared" si="34"/>
        <v>0</v>
      </c>
      <c r="L111" s="120">
        <f t="shared" si="34"/>
        <v>0</v>
      </c>
      <c r="M111" s="246">
        <f t="shared" si="34"/>
        <v>0</v>
      </c>
      <c r="N111" s="245">
        <f t="shared" si="34"/>
        <v>0</v>
      </c>
      <c r="O111" s="241">
        <f t="shared" si="34"/>
        <v>0</v>
      </c>
      <c r="P111" s="242"/>
      <c r="Q111" s="2"/>
    </row>
    <row r="112" spans="1:17" hidden="1" x14ac:dyDescent="0.25">
      <c r="A112" s="62">
        <v>2251</v>
      </c>
      <c r="B112" s="111" t="s">
        <v>121</v>
      </c>
      <c r="C112" s="112">
        <f t="shared" si="3"/>
        <v>0</v>
      </c>
      <c r="D112" s="238"/>
      <c r="E112" s="239"/>
      <c r="F112" s="120">
        <f>D112+E112</f>
        <v>0</v>
      </c>
      <c r="G112" s="240"/>
      <c r="H112" s="239"/>
      <c r="I112" s="241">
        <f>G112+H112</f>
        <v>0</v>
      </c>
      <c r="J112" s="238"/>
      <c r="K112" s="239"/>
      <c r="L112" s="120">
        <f>J112+K112</f>
        <v>0</v>
      </c>
      <c r="M112" s="240"/>
      <c r="N112" s="239"/>
      <c r="O112" s="241">
        <f>M112+N112</f>
        <v>0</v>
      </c>
      <c r="P112" s="242"/>
      <c r="Q112" s="2"/>
    </row>
    <row r="113" spans="1:17" ht="24" hidden="1" x14ac:dyDescent="0.25">
      <c r="A113" s="62">
        <v>2252</v>
      </c>
      <c r="B113" s="111" t="s">
        <v>122</v>
      </c>
      <c r="C113" s="112">
        <f t="shared" ref="C113:C176" si="35">SUM(F113,I113,L113,O113)</f>
        <v>0</v>
      </c>
      <c r="D113" s="238"/>
      <c r="E113" s="239"/>
      <c r="F113" s="120">
        <f>D113+E113</f>
        <v>0</v>
      </c>
      <c r="G113" s="240"/>
      <c r="H113" s="239"/>
      <c r="I113" s="241">
        <f>G113+H113</f>
        <v>0</v>
      </c>
      <c r="J113" s="238"/>
      <c r="K113" s="239"/>
      <c r="L113" s="120">
        <f>J113+K113</f>
        <v>0</v>
      </c>
      <c r="M113" s="240"/>
      <c r="N113" s="239"/>
      <c r="O113" s="241">
        <f>M113+N113</f>
        <v>0</v>
      </c>
      <c r="P113" s="242"/>
      <c r="Q113" s="2"/>
    </row>
    <row r="114" spans="1:17" ht="24" hidden="1" x14ac:dyDescent="0.25">
      <c r="A114" s="62">
        <v>2259</v>
      </c>
      <c r="B114" s="111" t="s">
        <v>123</v>
      </c>
      <c r="C114" s="112">
        <f t="shared" si="35"/>
        <v>0</v>
      </c>
      <c r="D114" s="238"/>
      <c r="E114" s="239"/>
      <c r="F114" s="120">
        <f>D114+E114</f>
        <v>0</v>
      </c>
      <c r="G114" s="240"/>
      <c r="H114" s="239"/>
      <c r="I114" s="241">
        <f>G114+H114</f>
        <v>0</v>
      </c>
      <c r="J114" s="238"/>
      <c r="K114" s="239"/>
      <c r="L114" s="120">
        <f>J114+K114</f>
        <v>0</v>
      </c>
      <c r="M114" s="240"/>
      <c r="N114" s="239"/>
      <c r="O114" s="241">
        <f>M114+N114</f>
        <v>0</v>
      </c>
      <c r="P114" s="242"/>
      <c r="Q114" s="2"/>
    </row>
    <row r="115" spans="1:17" x14ac:dyDescent="0.25">
      <c r="A115" s="243">
        <v>2260</v>
      </c>
      <c r="B115" s="111" t="s">
        <v>124</v>
      </c>
      <c r="C115" s="112">
        <f t="shared" si="35"/>
        <v>1537</v>
      </c>
      <c r="D115" s="244">
        <f t="shared" ref="D115:O115" si="36">SUM(D116:D120)</f>
        <v>1377</v>
      </c>
      <c r="E115" s="245">
        <f t="shared" si="36"/>
        <v>160</v>
      </c>
      <c r="F115" s="120">
        <f t="shared" si="36"/>
        <v>1537</v>
      </c>
      <c r="G115" s="246">
        <f t="shared" si="36"/>
        <v>0</v>
      </c>
      <c r="H115" s="245">
        <f t="shared" si="36"/>
        <v>0</v>
      </c>
      <c r="I115" s="241">
        <f t="shared" si="36"/>
        <v>0</v>
      </c>
      <c r="J115" s="244">
        <f t="shared" si="36"/>
        <v>0</v>
      </c>
      <c r="K115" s="245">
        <f t="shared" si="36"/>
        <v>0</v>
      </c>
      <c r="L115" s="120">
        <f t="shared" si="36"/>
        <v>0</v>
      </c>
      <c r="M115" s="246">
        <f t="shared" si="36"/>
        <v>0</v>
      </c>
      <c r="N115" s="245">
        <f t="shared" si="36"/>
        <v>0</v>
      </c>
      <c r="O115" s="241">
        <f t="shared" si="36"/>
        <v>0</v>
      </c>
      <c r="P115" s="242"/>
      <c r="Q115" s="2"/>
    </row>
    <row r="116" spans="1:17" x14ac:dyDescent="0.25">
      <c r="A116" s="62">
        <v>2261</v>
      </c>
      <c r="B116" s="111" t="s">
        <v>125</v>
      </c>
      <c r="C116" s="112">
        <f t="shared" si="35"/>
        <v>700</v>
      </c>
      <c r="D116" s="238">
        <v>700</v>
      </c>
      <c r="E116" s="239"/>
      <c r="F116" s="120">
        <f>D116+E116</f>
        <v>700</v>
      </c>
      <c r="G116" s="240"/>
      <c r="H116" s="239"/>
      <c r="I116" s="241">
        <f>G116+H116</f>
        <v>0</v>
      </c>
      <c r="J116" s="238"/>
      <c r="K116" s="239"/>
      <c r="L116" s="120">
        <f>J116+K116</f>
        <v>0</v>
      </c>
      <c r="M116" s="240"/>
      <c r="N116" s="239"/>
      <c r="O116" s="241">
        <f>M116+N116</f>
        <v>0</v>
      </c>
      <c r="P116" s="242"/>
      <c r="Q116" s="2"/>
    </row>
    <row r="117" spans="1:17" ht="24" x14ac:dyDescent="0.25">
      <c r="A117" s="62">
        <v>2262</v>
      </c>
      <c r="B117" s="111" t="s">
        <v>126</v>
      </c>
      <c r="C117" s="112">
        <f t="shared" si="35"/>
        <v>409</v>
      </c>
      <c r="D117" s="238">
        <v>249</v>
      </c>
      <c r="E117" s="239">
        <v>160</v>
      </c>
      <c r="F117" s="120">
        <f>D117+E117</f>
        <v>409</v>
      </c>
      <c r="G117" s="240"/>
      <c r="H117" s="239"/>
      <c r="I117" s="241">
        <f>G117+H117</f>
        <v>0</v>
      </c>
      <c r="J117" s="238"/>
      <c r="K117" s="239"/>
      <c r="L117" s="120">
        <f>J117+K117</f>
        <v>0</v>
      </c>
      <c r="M117" s="240"/>
      <c r="N117" s="239"/>
      <c r="O117" s="241">
        <f>M117+N117</f>
        <v>0</v>
      </c>
      <c r="P117" s="350" t="s">
        <v>320</v>
      </c>
      <c r="Q117" s="2"/>
    </row>
    <row r="118" spans="1:17" hidden="1" x14ac:dyDescent="0.25">
      <c r="A118" s="62">
        <v>2263</v>
      </c>
      <c r="B118" s="111" t="s">
        <v>127</v>
      </c>
      <c r="C118" s="112">
        <f t="shared" si="35"/>
        <v>0</v>
      </c>
      <c r="D118" s="238"/>
      <c r="E118" s="239"/>
      <c r="F118" s="120">
        <f>D118+E118</f>
        <v>0</v>
      </c>
      <c r="G118" s="240"/>
      <c r="H118" s="239"/>
      <c r="I118" s="241">
        <f>G118+H118</f>
        <v>0</v>
      </c>
      <c r="J118" s="238"/>
      <c r="K118" s="239"/>
      <c r="L118" s="120">
        <f>J118+K118</f>
        <v>0</v>
      </c>
      <c r="M118" s="240"/>
      <c r="N118" s="239"/>
      <c r="O118" s="241">
        <f>M118+N118</f>
        <v>0</v>
      </c>
      <c r="P118" s="242"/>
      <c r="Q118" s="2"/>
    </row>
    <row r="119" spans="1:17" ht="24" x14ac:dyDescent="0.25">
      <c r="A119" s="62">
        <v>2264</v>
      </c>
      <c r="B119" s="111" t="s">
        <v>128</v>
      </c>
      <c r="C119" s="112">
        <f t="shared" si="35"/>
        <v>428</v>
      </c>
      <c r="D119" s="238">
        <v>428</v>
      </c>
      <c r="E119" s="239"/>
      <c r="F119" s="120">
        <f>D119+E119</f>
        <v>428</v>
      </c>
      <c r="G119" s="240"/>
      <c r="H119" s="239"/>
      <c r="I119" s="241">
        <f>G119+H119</f>
        <v>0</v>
      </c>
      <c r="J119" s="238"/>
      <c r="K119" s="239"/>
      <c r="L119" s="120">
        <f>J119+K119</f>
        <v>0</v>
      </c>
      <c r="M119" s="240"/>
      <c r="N119" s="239"/>
      <c r="O119" s="241">
        <f>M119+N119</f>
        <v>0</v>
      </c>
      <c r="P119" s="350"/>
      <c r="Q119" s="2"/>
    </row>
    <row r="120" spans="1:17" hidden="1" x14ac:dyDescent="0.25">
      <c r="A120" s="62">
        <v>2269</v>
      </c>
      <c r="B120" s="111" t="s">
        <v>129</v>
      </c>
      <c r="C120" s="112">
        <f t="shared" si="35"/>
        <v>0</v>
      </c>
      <c r="D120" s="238"/>
      <c r="E120" s="239"/>
      <c r="F120" s="120">
        <f>D120+E120</f>
        <v>0</v>
      </c>
      <c r="G120" s="240"/>
      <c r="H120" s="239"/>
      <c r="I120" s="241">
        <f>G120+H120</f>
        <v>0</v>
      </c>
      <c r="J120" s="238"/>
      <c r="K120" s="239"/>
      <c r="L120" s="120">
        <f>J120+K120</f>
        <v>0</v>
      </c>
      <c r="M120" s="240"/>
      <c r="N120" s="239"/>
      <c r="O120" s="241">
        <f>M120+N120</f>
        <v>0</v>
      </c>
      <c r="P120" s="242"/>
      <c r="Q120" s="2"/>
    </row>
    <row r="121" spans="1:17" x14ac:dyDescent="0.25">
      <c r="A121" s="243">
        <v>2270</v>
      </c>
      <c r="B121" s="111" t="s">
        <v>130</v>
      </c>
      <c r="C121" s="112">
        <f t="shared" si="35"/>
        <v>332</v>
      </c>
      <c r="D121" s="244">
        <f t="shared" ref="D121:O121" si="37">SUM(D122:D126)</f>
        <v>452</v>
      </c>
      <c r="E121" s="245">
        <f t="shared" si="37"/>
        <v>-120</v>
      </c>
      <c r="F121" s="120">
        <f t="shared" si="37"/>
        <v>332</v>
      </c>
      <c r="G121" s="246">
        <f t="shared" si="37"/>
        <v>0</v>
      </c>
      <c r="H121" s="245">
        <f t="shared" si="37"/>
        <v>0</v>
      </c>
      <c r="I121" s="241">
        <f t="shared" si="37"/>
        <v>0</v>
      </c>
      <c r="J121" s="244">
        <f t="shared" si="37"/>
        <v>0</v>
      </c>
      <c r="K121" s="245">
        <f t="shared" si="37"/>
        <v>0</v>
      </c>
      <c r="L121" s="120">
        <f t="shared" si="37"/>
        <v>0</v>
      </c>
      <c r="M121" s="246">
        <f t="shared" si="37"/>
        <v>0</v>
      </c>
      <c r="N121" s="245">
        <f t="shared" si="37"/>
        <v>0</v>
      </c>
      <c r="O121" s="241">
        <f t="shared" si="37"/>
        <v>0</v>
      </c>
      <c r="P121" s="242"/>
      <c r="Q121" s="2"/>
    </row>
    <row r="122" spans="1:17" hidden="1" x14ac:dyDescent="0.25">
      <c r="A122" s="62">
        <v>2272</v>
      </c>
      <c r="B122" s="255" t="s">
        <v>131</v>
      </c>
      <c r="C122" s="112">
        <f t="shared" si="35"/>
        <v>0</v>
      </c>
      <c r="D122" s="238"/>
      <c r="E122" s="239"/>
      <c r="F122" s="120">
        <f>D122+E122</f>
        <v>0</v>
      </c>
      <c r="G122" s="240"/>
      <c r="H122" s="239"/>
      <c r="I122" s="241">
        <f>G122+H122</f>
        <v>0</v>
      </c>
      <c r="J122" s="238"/>
      <c r="K122" s="239"/>
      <c r="L122" s="120">
        <f>J122+K122</f>
        <v>0</v>
      </c>
      <c r="M122" s="240"/>
      <c r="N122" s="239"/>
      <c r="O122" s="241">
        <f>M122+N122</f>
        <v>0</v>
      </c>
      <c r="P122" s="242"/>
      <c r="Q122" s="2"/>
    </row>
    <row r="123" spans="1:17" ht="24" hidden="1" x14ac:dyDescent="0.25">
      <c r="A123" s="62">
        <v>2274</v>
      </c>
      <c r="B123" s="256" t="s">
        <v>132</v>
      </c>
      <c r="C123" s="112">
        <f t="shared" si="35"/>
        <v>0</v>
      </c>
      <c r="D123" s="238"/>
      <c r="E123" s="239"/>
      <c r="F123" s="120">
        <f>D123+E123</f>
        <v>0</v>
      </c>
      <c r="G123" s="240"/>
      <c r="H123" s="239"/>
      <c r="I123" s="241">
        <f>G123+H123</f>
        <v>0</v>
      </c>
      <c r="J123" s="238"/>
      <c r="K123" s="239"/>
      <c r="L123" s="120">
        <f>J123+K123</f>
        <v>0</v>
      </c>
      <c r="M123" s="240"/>
      <c r="N123" s="239"/>
      <c r="O123" s="241">
        <f>M123+N123</f>
        <v>0</v>
      </c>
      <c r="P123" s="242"/>
      <c r="Q123" s="2"/>
    </row>
    <row r="124" spans="1:17" ht="24" hidden="1" x14ac:dyDescent="0.25">
      <c r="A124" s="62">
        <v>2275</v>
      </c>
      <c r="B124" s="111" t="s">
        <v>133</v>
      </c>
      <c r="C124" s="112">
        <f t="shared" si="35"/>
        <v>0</v>
      </c>
      <c r="D124" s="238"/>
      <c r="E124" s="239"/>
      <c r="F124" s="120">
        <f>D124+E124</f>
        <v>0</v>
      </c>
      <c r="G124" s="240"/>
      <c r="H124" s="239"/>
      <c r="I124" s="241">
        <f>G124+H124</f>
        <v>0</v>
      </c>
      <c r="J124" s="238"/>
      <c r="K124" s="239"/>
      <c r="L124" s="120">
        <f>J124+K124</f>
        <v>0</v>
      </c>
      <c r="M124" s="240"/>
      <c r="N124" s="239"/>
      <c r="O124" s="241">
        <f>M124+N124</f>
        <v>0</v>
      </c>
      <c r="P124" s="242"/>
      <c r="Q124" s="2"/>
    </row>
    <row r="125" spans="1:17" ht="36" hidden="1" x14ac:dyDescent="0.25">
      <c r="A125" s="62">
        <v>2276</v>
      </c>
      <c r="B125" s="111" t="s">
        <v>134</v>
      </c>
      <c r="C125" s="112">
        <f t="shared" si="35"/>
        <v>0</v>
      </c>
      <c r="D125" s="238"/>
      <c r="E125" s="239"/>
      <c r="F125" s="120">
        <f>D125+E125</f>
        <v>0</v>
      </c>
      <c r="G125" s="240"/>
      <c r="H125" s="239"/>
      <c r="I125" s="241">
        <f>G125+H125</f>
        <v>0</v>
      </c>
      <c r="J125" s="238"/>
      <c r="K125" s="239"/>
      <c r="L125" s="120">
        <f>J125+K125</f>
        <v>0</v>
      </c>
      <c r="M125" s="240"/>
      <c r="N125" s="239"/>
      <c r="O125" s="241">
        <f>M125+N125</f>
        <v>0</v>
      </c>
      <c r="P125" s="242"/>
      <c r="Q125" s="2"/>
    </row>
    <row r="126" spans="1:17" ht="24" x14ac:dyDescent="0.25">
      <c r="A126" s="62">
        <v>2279</v>
      </c>
      <c r="B126" s="111" t="s">
        <v>135</v>
      </c>
      <c r="C126" s="112">
        <f t="shared" si="35"/>
        <v>332</v>
      </c>
      <c r="D126" s="238">
        <v>452</v>
      </c>
      <c r="E126" s="239">
        <v>-120</v>
      </c>
      <c r="F126" s="120">
        <f>D126+E126</f>
        <v>332</v>
      </c>
      <c r="G126" s="240"/>
      <c r="H126" s="239"/>
      <c r="I126" s="241">
        <f>G126+H126</f>
        <v>0</v>
      </c>
      <c r="J126" s="238"/>
      <c r="K126" s="239"/>
      <c r="L126" s="120">
        <f>J126+K126</f>
        <v>0</v>
      </c>
      <c r="M126" s="240"/>
      <c r="N126" s="239"/>
      <c r="O126" s="241">
        <f>M126+N126</f>
        <v>0</v>
      </c>
      <c r="P126" s="350" t="s">
        <v>319</v>
      </c>
      <c r="Q126" s="2"/>
    </row>
    <row r="127" spans="1:17" ht="24" hidden="1" x14ac:dyDescent="0.25">
      <c r="A127" s="250">
        <v>2280</v>
      </c>
      <c r="B127" s="99" t="s">
        <v>136</v>
      </c>
      <c r="C127" s="100">
        <f t="shared" si="35"/>
        <v>0</v>
      </c>
      <c r="D127" s="251">
        <f t="shared" ref="D127:O127" si="38">SUM(D128)</f>
        <v>0</v>
      </c>
      <c r="E127" s="252">
        <f t="shared" si="38"/>
        <v>0</v>
      </c>
      <c r="F127" s="108">
        <f t="shared" si="38"/>
        <v>0</v>
      </c>
      <c r="G127" s="253">
        <f t="shared" si="38"/>
        <v>0</v>
      </c>
      <c r="H127" s="252">
        <f t="shared" si="38"/>
        <v>0</v>
      </c>
      <c r="I127" s="151">
        <f t="shared" si="38"/>
        <v>0</v>
      </c>
      <c r="J127" s="251">
        <f t="shared" si="38"/>
        <v>0</v>
      </c>
      <c r="K127" s="252">
        <f t="shared" si="38"/>
        <v>0</v>
      </c>
      <c r="L127" s="108">
        <f t="shared" si="38"/>
        <v>0</v>
      </c>
      <c r="M127" s="253">
        <f t="shared" si="38"/>
        <v>0</v>
      </c>
      <c r="N127" s="252">
        <f t="shared" si="38"/>
        <v>0</v>
      </c>
      <c r="O127" s="241">
        <f t="shared" si="38"/>
        <v>0</v>
      </c>
      <c r="P127" s="242"/>
      <c r="Q127" s="2"/>
    </row>
    <row r="128" spans="1:17" ht="24" hidden="1" x14ac:dyDescent="0.25">
      <c r="A128" s="62">
        <v>2283</v>
      </c>
      <c r="B128" s="111" t="s">
        <v>137</v>
      </c>
      <c r="C128" s="112">
        <f t="shared" si="35"/>
        <v>0</v>
      </c>
      <c r="D128" s="238"/>
      <c r="E128" s="239"/>
      <c r="F128" s="120">
        <f>D128+E128</f>
        <v>0</v>
      </c>
      <c r="G128" s="240"/>
      <c r="H128" s="239"/>
      <c r="I128" s="241">
        <f>G128+H128</f>
        <v>0</v>
      </c>
      <c r="J128" s="238"/>
      <c r="K128" s="239"/>
      <c r="L128" s="120">
        <f>J128+K128</f>
        <v>0</v>
      </c>
      <c r="M128" s="240"/>
      <c r="N128" s="239"/>
      <c r="O128" s="241">
        <f>M128+N128</f>
        <v>0</v>
      </c>
      <c r="P128" s="242"/>
      <c r="Q128" s="2"/>
    </row>
    <row r="129" spans="1:17" ht="38.25" customHeight="1" x14ac:dyDescent="0.25">
      <c r="A129" s="83">
        <v>2300</v>
      </c>
      <c r="B129" s="226" t="s">
        <v>138</v>
      </c>
      <c r="C129" s="84">
        <f t="shared" si="35"/>
        <v>3327</v>
      </c>
      <c r="D129" s="95">
        <f t="shared" ref="D129:O129" si="39">SUM(D130,D135,D139,D140,D143,D150,D158,D159,D162)</f>
        <v>3327</v>
      </c>
      <c r="E129" s="96">
        <f t="shared" si="39"/>
        <v>0</v>
      </c>
      <c r="F129" s="97">
        <f t="shared" si="39"/>
        <v>3327</v>
      </c>
      <c r="G129" s="227">
        <f t="shared" si="39"/>
        <v>0</v>
      </c>
      <c r="H129" s="96">
        <f t="shared" si="39"/>
        <v>0</v>
      </c>
      <c r="I129" s="228">
        <f t="shared" si="39"/>
        <v>0</v>
      </c>
      <c r="J129" s="95">
        <f t="shared" si="39"/>
        <v>0</v>
      </c>
      <c r="K129" s="96">
        <f t="shared" si="39"/>
        <v>0</v>
      </c>
      <c r="L129" s="97">
        <f t="shared" si="39"/>
        <v>0</v>
      </c>
      <c r="M129" s="227">
        <f t="shared" si="39"/>
        <v>0</v>
      </c>
      <c r="N129" s="96">
        <f t="shared" si="39"/>
        <v>0</v>
      </c>
      <c r="O129" s="228">
        <f t="shared" si="39"/>
        <v>0</v>
      </c>
      <c r="P129" s="249"/>
      <c r="Q129" s="2"/>
    </row>
    <row r="130" spans="1:17" ht="24" x14ac:dyDescent="0.25">
      <c r="A130" s="250">
        <v>2310</v>
      </c>
      <c r="B130" s="99" t="s">
        <v>139</v>
      </c>
      <c r="C130" s="100">
        <f t="shared" si="35"/>
        <v>150</v>
      </c>
      <c r="D130" s="251">
        <f t="shared" ref="D130:O130" si="40">SUM(D131:D134)</f>
        <v>150</v>
      </c>
      <c r="E130" s="252">
        <f t="shared" si="40"/>
        <v>0</v>
      </c>
      <c r="F130" s="108">
        <f t="shared" si="40"/>
        <v>150</v>
      </c>
      <c r="G130" s="253">
        <f t="shared" si="40"/>
        <v>0</v>
      </c>
      <c r="H130" s="252">
        <f t="shared" si="40"/>
        <v>0</v>
      </c>
      <c r="I130" s="151">
        <f t="shared" si="40"/>
        <v>0</v>
      </c>
      <c r="J130" s="251">
        <f t="shared" si="40"/>
        <v>0</v>
      </c>
      <c r="K130" s="252">
        <f t="shared" si="40"/>
        <v>0</v>
      </c>
      <c r="L130" s="108">
        <f t="shared" si="40"/>
        <v>0</v>
      </c>
      <c r="M130" s="253">
        <f t="shared" si="40"/>
        <v>0</v>
      </c>
      <c r="N130" s="252">
        <f t="shared" si="40"/>
        <v>0</v>
      </c>
      <c r="O130" s="151">
        <f t="shared" si="40"/>
        <v>0</v>
      </c>
      <c r="P130" s="237"/>
      <c r="Q130" s="2"/>
    </row>
    <row r="131" spans="1:17" x14ac:dyDescent="0.25">
      <c r="A131" s="62">
        <v>2311</v>
      </c>
      <c r="B131" s="111" t="s">
        <v>140</v>
      </c>
      <c r="C131" s="112">
        <f t="shared" si="35"/>
        <v>150</v>
      </c>
      <c r="D131" s="238">
        <v>150</v>
      </c>
      <c r="E131" s="239"/>
      <c r="F131" s="120">
        <f>D131+E131</f>
        <v>150</v>
      </c>
      <c r="G131" s="240"/>
      <c r="H131" s="239"/>
      <c r="I131" s="241">
        <f>G131+H131</f>
        <v>0</v>
      </c>
      <c r="J131" s="238"/>
      <c r="K131" s="239"/>
      <c r="L131" s="120">
        <f>J131+K131</f>
        <v>0</v>
      </c>
      <c r="M131" s="240"/>
      <c r="N131" s="239"/>
      <c r="O131" s="241">
        <f>M131+N131</f>
        <v>0</v>
      </c>
      <c r="P131" s="242"/>
      <c r="Q131" s="2"/>
    </row>
    <row r="132" spans="1:17" hidden="1" x14ac:dyDescent="0.25">
      <c r="A132" s="62">
        <v>2312</v>
      </c>
      <c r="B132" s="111" t="s">
        <v>141</v>
      </c>
      <c r="C132" s="112">
        <f t="shared" si="35"/>
        <v>0</v>
      </c>
      <c r="D132" s="238"/>
      <c r="E132" s="239"/>
      <c r="F132" s="120">
        <f>D132+E132</f>
        <v>0</v>
      </c>
      <c r="G132" s="240"/>
      <c r="H132" s="239"/>
      <c r="I132" s="241">
        <f>G132+H132</f>
        <v>0</v>
      </c>
      <c r="J132" s="238"/>
      <c r="K132" s="239"/>
      <c r="L132" s="120">
        <f>J132+K132</f>
        <v>0</v>
      </c>
      <c r="M132" s="240"/>
      <c r="N132" s="239"/>
      <c r="O132" s="241">
        <f>M132+N132</f>
        <v>0</v>
      </c>
      <c r="P132" s="242"/>
      <c r="Q132" s="2"/>
    </row>
    <row r="133" spans="1:17" hidden="1" x14ac:dyDescent="0.25">
      <c r="A133" s="62">
        <v>2313</v>
      </c>
      <c r="B133" s="111" t="s">
        <v>142</v>
      </c>
      <c r="C133" s="112">
        <f t="shared" si="35"/>
        <v>0</v>
      </c>
      <c r="D133" s="238"/>
      <c r="E133" s="239"/>
      <c r="F133" s="120">
        <f>D133+E133</f>
        <v>0</v>
      </c>
      <c r="G133" s="240"/>
      <c r="H133" s="239"/>
      <c r="I133" s="241">
        <f>G133+H133</f>
        <v>0</v>
      </c>
      <c r="J133" s="238"/>
      <c r="K133" s="239"/>
      <c r="L133" s="120">
        <f>J133+K133</f>
        <v>0</v>
      </c>
      <c r="M133" s="240"/>
      <c r="N133" s="239"/>
      <c r="O133" s="241">
        <f>M133+N133</f>
        <v>0</v>
      </c>
      <c r="P133" s="242"/>
      <c r="Q133" s="2"/>
    </row>
    <row r="134" spans="1:17" ht="47.25" hidden="1" customHeight="1" x14ac:dyDescent="0.25">
      <c r="A134" s="62">
        <v>2314</v>
      </c>
      <c r="B134" s="111" t="s">
        <v>143</v>
      </c>
      <c r="C134" s="112">
        <f t="shared" si="35"/>
        <v>0</v>
      </c>
      <c r="D134" s="238"/>
      <c r="E134" s="239"/>
      <c r="F134" s="120">
        <f>D134+E134</f>
        <v>0</v>
      </c>
      <c r="G134" s="240"/>
      <c r="H134" s="239"/>
      <c r="I134" s="241">
        <f>G134+H134</f>
        <v>0</v>
      </c>
      <c r="J134" s="238"/>
      <c r="K134" s="239"/>
      <c r="L134" s="120">
        <f>J134+K134</f>
        <v>0</v>
      </c>
      <c r="M134" s="240"/>
      <c r="N134" s="239"/>
      <c r="O134" s="241">
        <f>M134+N134</f>
        <v>0</v>
      </c>
      <c r="P134" s="242"/>
      <c r="Q134" s="2"/>
    </row>
    <row r="135" spans="1:17" x14ac:dyDescent="0.25">
      <c r="A135" s="243">
        <v>2320</v>
      </c>
      <c r="B135" s="111" t="s">
        <v>144</v>
      </c>
      <c r="C135" s="112">
        <f t="shared" si="35"/>
        <v>30</v>
      </c>
      <c r="D135" s="244">
        <f t="shared" ref="D135:O135" si="41">SUM(D136:D138)</f>
        <v>30</v>
      </c>
      <c r="E135" s="245">
        <f t="shared" si="41"/>
        <v>0</v>
      </c>
      <c r="F135" s="120">
        <f t="shared" si="41"/>
        <v>30</v>
      </c>
      <c r="G135" s="246">
        <f t="shared" si="41"/>
        <v>0</v>
      </c>
      <c r="H135" s="245">
        <f t="shared" si="41"/>
        <v>0</v>
      </c>
      <c r="I135" s="241">
        <f t="shared" si="41"/>
        <v>0</v>
      </c>
      <c r="J135" s="244">
        <f t="shared" si="41"/>
        <v>0</v>
      </c>
      <c r="K135" s="245">
        <f t="shared" si="41"/>
        <v>0</v>
      </c>
      <c r="L135" s="120">
        <f t="shared" si="41"/>
        <v>0</v>
      </c>
      <c r="M135" s="246">
        <f t="shared" si="41"/>
        <v>0</v>
      </c>
      <c r="N135" s="245">
        <f t="shared" si="41"/>
        <v>0</v>
      </c>
      <c r="O135" s="241">
        <f t="shared" si="41"/>
        <v>0</v>
      </c>
      <c r="P135" s="242"/>
      <c r="Q135" s="2"/>
    </row>
    <row r="136" spans="1:17" hidden="1" x14ac:dyDescent="0.25">
      <c r="A136" s="62">
        <v>2321</v>
      </c>
      <c r="B136" s="111" t="s">
        <v>145</v>
      </c>
      <c r="C136" s="112">
        <f t="shared" si="35"/>
        <v>0</v>
      </c>
      <c r="D136" s="238"/>
      <c r="E136" s="239"/>
      <c r="F136" s="120">
        <f>D136+E136</f>
        <v>0</v>
      </c>
      <c r="G136" s="240"/>
      <c r="H136" s="239"/>
      <c r="I136" s="241">
        <f>G136+H136</f>
        <v>0</v>
      </c>
      <c r="J136" s="238"/>
      <c r="K136" s="239"/>
      <c r="L136" s="120">
        <f>J136+K136</f>
        <v>0</v>
      </c>
      <c r="M136" s="240"/>
      <c r="N136" s="239"/>
      <c r="O136" s="241">
        <f>M136+N136</f>
        <v>0</v>
      </c>
      <c r="P136" s="242"/>
      <c r="Q136" s="2"/>
    </row>
    <row r="137" spans="1:17" x14ac:dyDescent="0.25">
      <c r="A137" s="62">
        <v>2322</v>
      </c>
      <c r="B137" s="111" t="s">
        <v>146</v>
      </c>
      <c r="C137" s="112">
        <f t="shared" si="35"/>
        <v>30</v>
      </c>
      <c r="D137" s="238">
        <v>30</v>
      </c>
      <c r="E137" s="239"/>
      <c r="F137" s="120">
        <f>D137+E137</f>
        <v>30</v>
      </c>
      <c r="G137" s="240"/>
      <c r="H137" s="239"/>
      <c r="I137" s="241">
        <f>G137+H137</f>
        <v>0</v>
      </c>
      <c r="J137" s="238"/>
      <c r="K137" s="239"/>
      <c r="L137" s="120">
        <f>J137+K137</f>
        <v>0</v>
      </c>
      <c r="M137" s="240"/>
      <c r="N137" s="239"/>
      <c r="O137" s="241">
        <f>M137+N137</f>
        <v>0</v>
      </c>
      <c r="P137" s="242"/>
      <c r="Q137" s="2"/>
    </row>
    <row r="138" spans="1:17" ht="10.5" hidden="1" customHeight="1" x14ac:dyDescent="0.25">
      <c r="A138" s="62">
        <v>2329</v>
      </c>
      <c r="B138" s="111" t="s">
        <v>147</v>
      </c>
      <c r="C138" s="112">
        <f t="shared" si="35"/>
        <v>0</v>
      </c>
      <c r="D138" s="238"/>
      <c r="E138" s="239"/>
      <c r="F138" s="120">
        <f>D138+E138</f>
        <v>0</v>
      </c>
      <c r="G138" s="240"/>
      <c r="H138" s="239"/>
      <c r="I138" s="241">
        <f>G138+H138</f>
        <v>0</v>
      </c>
      <c r="J138" s="238"/>
      <c r="K138" s="239"/>
      <c r="L138" s="120">
        <f>J138+K138</f>
        <v>0</v>
      </c>
      <c r="M138" s="240"/>
      <c r="N138" s="239"/>
      <c r="O138" s="241">
        <f>M138+N138</f>
        <v>0</v>
      </c>
      <c r="P138" s="242"/>
      <c r="Q138" s="2"/>
    </row>
    <row r="139" spans="1:17" hidden="1" x14ac:dyDescent="0.25">
      <c r="A139" s="243">
        <v>2330</v>
      </c>
      <c r="B139" s="111" t="s">
        <v>148</v>
      </c>
      <c r="C139" s="112">
        <f t="shared" si="35"/>
        <v>0</v>
      </c>
      <c r="D139" s="238"/>
      <c r="E139" s="239"/>
      <c r="F139" s="120">
        <f>D139+E139</f>
        <v>0</v>
      </c>
      <c r="G139" s="240"/>
      <c r="H139" s="239"/>
      <c r="I139" s="241">
        <f>G139+H139</f>
        <v>0</v>
      </c>
      <c r="J139" s="238"/>
      <c r="K139" s="239"/>
      <c r="L139" s="120">
        <f>J139+K139</f>
        <v>0</v>
      </c>
      <c r="M139" s="240"/>
      <c r="N139" s="239"/>
      <c r="O139" s="241">
        <f>M139+N139</f>
        <v>0</v>
      </c>
      <c r="P139" s="242"/>
      <c r="Q139" s="2"/>
    </row>
    <row r="140" spans="1:17" ht="48" x14ac:dyDescent="0.25">
      <c r="A140" s="243">
        <v>2340</v>
      </c>
      <c r="B140" s="111" t="s">
        <v>149</v>
      </c>
      <c r="C140" s="112">
        <f t="shared" si="35"/>
        <v>30</v>
      </c>
      <c r="D140" s="244">
        <f t="shared" ref="D140:O140" si="42">SUM(D141:D142)</f>
        <v>30</v>
      </c>
      <c r="E140" s="245">
        <f t="shared" si="42"/>
        <v>0</v>
      </c>
      <c r="F140" s="120">
        <f t="shared" si="42"/>
        <v>30</v>
      </c>
      <c r="G140" s="246">
        <f t="shared" si="42"/>
        <v>0</v>
      </c>
      <c r="H140" s="245">
        <f t="shared" si="42"/>
        <v>0</v>
      </c>
      <c r="I140" s="241">
        <f t="shared" si="42"/>
        <v>0</v>
      </c>
      <c r="J140" s="244">
        <f t="shared" si="42"/>
        <v>0</v>
      </c>
      <c r="K140" s="245">
        <f t="shared" si="42"/>
        <v>0</v>
      </c>
      <c r="L140" s="120">
        <f t="shared" si="42"/>
        <v>0</v>
      </c>
      <c r="M140" s="246">
        <f t="shared" si="42"/>
        <v>0</v>
      </c>
      <c r="N140" s="245">
        <f t="shared" si="42"/>
        <v>0</v>
      </c>
      <c r="O140" s="241">
        <f t="shared" si="42"/>
        <v>0</v>
      </c>
      <c r="P140" s="242"/>
      <c r="Q140" s="2"/>
    </row>
    <row r="141" spans="1:17" x14ac:dyDescent="0.25">
      <c r="A141" s="62">
        <v>2341</v>
      </c>
      <c r="B141" s="111" t="s">
        <v>150</v>
      </c>
      <c r="C141" s="112">
        <f t="shared" si="35"/>
        <v>30</v>
      </c>
      <c r="D141" s="238">
        <v>30</v>
      </c>
      <c r="E141" s="239"/>
      <c r="F141" s="120">
        <f>D141+E141</f>
        <v>30</v>
      </c>
      <c r="G141" s="240"/>
      <c r="H141" s="239"/>
      <c r="I141" s="241">
        <f>G141+H141</f>
        <v>0</v>
      </c>
      <c r="J141" s="238"/>
      <c r="K141" s="239"/>
      <c r="L141" s="120">
        <f>J141+K141</f>
        <v>0</v>
      </c>
      <c r="M141" s="240"/>
      <c r="N141" s="239"/>
      <c r="O141" s="241">
        <f>M141+N141</f>
        <v>0</v>
      </c>
      <c r="P141" s="242"/>
      <c r="Q141" s="2"/>
    </row>
    <row r="142" spans="1:17" ht="24" hidden="1" x14ac:dyDescent="0.25">
      <c r="A142" s="62">
        <v>2344</v>
      </c>
      <c r="B142" s="111" t="s">
        <v>151</v>
      </c>
      <c r="C142" s="112">
        <f t="shared" si="35"/>
        <v>0</v>
      </c>
      <c r="D142" s="238"/>
      <c r="E142" s="239"/>
      <c r="F142" s="120">
        <f>D142+E142</f>
        <v>0</v>
      </c>
      <c r="G142" s="240"/>
      <c r="H142" s="239"/>
      <c r="I142" s="241">
        <f>G142+H142</f>
        <v>0</v>
      </c>
      <c r="J142" s="238"/>
      <c r="K142" s="239"/>
      <c r="L142" s="120">
        <f>J142+K142</f>
        <v>0</v>
      </c>
      <c r="M142" s="240"/>
      <c r="N142" s="239"/>
      <c r="O142" s="241">
        <f>M142+N142</f>
        <v>0</v>
      </c>
      <c r="P142" s="242"/>
      <c r="Q142" s="2"/>
    </row>
    <row r="143" spans="1:17" ht="24" x14ac:dyDescent="0.25">
      <c r="A143" s="230">
        <v>2350</v>
      </c>
      <c r="B143" s="164" t="s">
        <v>152</v>
      </c>
      <c r="C143" s="176">
        <f t="shared" si="35"/>
        <v>50</v>
      </c>
      <c r="D143" s="231">
        <f t="shared" ref="D143:O143" si="43">SUM(D144:D149)</f>
        <v>50</v>
      </c>
      <c r="E143" s="232">
        <f t="shared" si="43"/>
        <v>0</v>
      </c>
      <c r="F143" s="233">
        <f t="shared" si="43"/>
        <v>50</v>
      </c>
      <c r="G143" s="234">
        <f t="shared" si="43"/>
        <v>0</v>
      </c>
      <c r="H143" s="232">
        <f t="shared" si="43"/>
        <v>0</v>
      </c>
      <c r="I143" s="235">
        <f t="shared" si="43"/>
        <v>0</v>
      </c>
      <c r="J143" s="231">
        <f t="shared" si="43"/>
        <v>0</v>
      </c>
      <c r="K143" s="232">
        <f t="shared" si="43"/>
        <v>0</v>
      </c>
      <c r="L143" s="233">
        <f t="shared" si="43"/>
        <v>0</v>
      </c>
      <c r="M143" s="234">
        <f t="shared" si="43"/>
        <v>0</v>
      </c>
      <c r="N143" s="232">
        <f t="shared" si="43"/>
        <v>0</v>
      </c>
      <c r="O143" s="235">
        <f t="shared" si="43"/>
        <v>0</v>
      </c>
      <c r="P143" s="236"/>
      <c r="Q143" s="2"/>
    </row>
    <row r="144" spans="1:17" hidden="1" x14ac:dyDescent="0.25">
      <c r="A144" s="53">
        <v>2351</v>
      </c>
      <c r="B144" s="99" t="s">
        <v>153</v>
      </c>
      <c r="C144" s="100">
        <f t="shared" si="35"/>
        <v>0</v>
      </c>
      <c r="D144" s="152"/>
      <c r="E144" s="150"/>
      <c r="F144" s="108">
        <f t="shared" ref="F144:F149" si="44">D144+E144</f>
        <v>0</v>
      </c>
      <c r="G144" s="149"/>
      <c r="H144" s="150"/>
      <c r="I144" s="151">
        <f t="shared" ref="I144:I149" si="45">G144+H144</f>
        <v>0</v>
      </c>
      <c r="J144" s="152"/>
      <c r="K144" s="150"/>
      <c r="L144" s="108">
        <f t="shared" ref="L144:L149" si="46">J144+K144</f>
        <v>0</v>
      </c>
      <c r="M144" s="149"/>
      <c r="N144" s="150"/>
      <c r="O144" s="151">
        <f t="shared" ref="O144:O149" si="47">M144+N144</f>
        <v>0</v>
      </c>
      <c r="P144" s="237"/>
      <c r="Q144" s="2"/>
    </row>
    <row r="145" spans="1:17" x14ac:dyDescent="0.25">
      <c r="A145" s="62">
        <v>2352</v>
      </c>
      <c r="B145" s="111" t="s">
        <v>154</v>
      </c>
      <c r="C145" s="112">
        <f t="shared" si="35"/>
        <v>50</v>
      </c>
      <c r="D145" s="238">
        <v>50</v>
      </c>
      <c r="E145" s="239"/>
      <c r="F145" s="120">
        <f t="shared" si="44"/>
        <v>50</v>
      </c>
      <c r="G145" s="240"/>
      <c r="H145" s="239"/>
      <c r="I145" s="241">
        <f t="shared" si="45"/>
        <v>0</v>
      </c>
      <c r="J145" s="238"/>
      <c r="K145" s="239"/>
      <c r="L145" s="120">
        <f t="shared" si="46"/>
        <v>0</v>
      </c>
      <c r="M145" s="240"/>
      <c r="N145" s="239"/>
      <c r="O145" s="241">
        <f t="shared" si="47"/>
        <v>0</v>
      </c>
      <c r="P145" s="242"/>
      <c r="Q145" s="2"/>
    </row>
    <row r="146" spans="1:17" ht="24" hidden="1" x14ac:dyDescent="0.25">
      <c r="A146" s="62">
        <v>2353</v>
      </c>
      <c r="B146" s="111" t="s">
        <v>155</v>
      </c>
      <c r="C146" s="112">
        <f t="shared" si="35"/>
        <v>0</v>
      </c>
      <c r="D146" s="238"/>
      <c r="E146" s="239"/>
      <c r="F146" s="120">
        <f t="shared" si="44"/>
        <v>0</v>
      </c>
      <c r="G146" s="240"/>
      <c r="H146" s="239"/>
      <c r="I146" s="241">
        <f t="shared" si="45"/>
        <v>0</v>
      </c>
      <c r="J146" s="238"/>
      <c r="K146" s="239"/>
      <c r="L146" s="120">
        <f t="shared" si="46"/>
        <v>0</v>
      </c>
      <c r="M146" s="240"/>
      <c r="N146" s="239"/>
      <c r="O146" s="241">
        <f t="shared" si="47"/>
        <v>0</v>
      </c>
      <c r="P146" s="242"/>
      <c r="Q146" s="2"/>
    </row>
    <row r="147" spans="1:17" ht="24" hidden="1" x14ac:dyDescent="0.25">
      <c r="A147" s="62">
        <v>2354</v>
      </c>
      <c r="B147" s="111" t="s">
        <v>156</v>
      </c>
      <c r="C147" s="112">
        <f t="shared" si="35"/>
        <v>0</v>
      </c>
      <c r="D147" s="238"/>
      <c r="E147" s="239"/>
      <c r="F147" s="120">
        <f t="shared" si="44"/>
        <v>0</v>
      </c>
      <c r="G147" s="240"/>
      <c r="H147" s="239"/>
      <c r="I147" s="241">
        <f t="shared" si="45"/>
        <v>0</v>
      </c>
      <c r="J147" s="238"/>
      <c r="K147" s="239"/>
      <c r="L147" s="120">
        <f t="shared" si="46"/>
        <v>0</v>
      </c>
      <c r="M147" s="240"/>
      <c r="N147" s="239"/>
      <c r="O147" s="241">
        <f t="shared" si="47"/>
        <v>0</v>
      </c>
      <c r="P147" s="242"/>
      <c r="Q147" s="2"/>
    </row>
    <row r="148" spans="1:17" ht="24" hidden="1" x14ac:dyDescent="0.25">
      <c r="A148" s="62">
        <v>2355</v>
      </c>
      <c r="B148" s="111" t="s">
        <v>157</v>
      </c>
      <c r="C148" s="112">
        <f t="shared" si="35"/>
        <v>0</v>
      </c>
      <c r="D148" s="238"/>
      <c r="E148" s="239"/>
      <c r="F148" s="120">
        <f t="shared" si="44"/>
        <v>0</v>
      </c>
      <c r="G148" s="240"/>
      <c r="H148" s="239"/>
      <c r="I148" s="241">
        <f t="shared" si="45"/>
        <v>0</v>
      </c>
      <c r="J148" s="238"/>
      <c r="K148" s="239"/>
      <c r="L148" s="120">
        <f t="shared" si="46"/>
        <v>0</v>
      </c>
      <c r="M148" s="240"/>
      <c r="N148" s="239"/>
      <c r="O148" s="241">
        <f t="shared" si="47"/>
        <v>0</v>
      </c>
      <c r="P148" s="242"/>
      <c r="Q148" s="2"/>
    </row>
    <row r="149" spans="1:17" ht="24" hidden="1" x14ac:dyDescent="0.25">
      <c r="A149" s="62">
        <v>2359</v>
      </c>
      <c r="B149" s="111" t="s">
        <v>158</v>
      </c>
      <c r="C149" s="112">
        <f t="shared" si="35"/>
        <v>0</v>
      </c>
      <c r="D149" s="238"/>
      <c r="E149" s="239"/>
      <c r="F149" s="120">
        <f t="shared" si="44"/>
        <v>0</v>
      </c>
      <c r="G149" s="240"/>
      <c r="H149" s="239"/>
      <c r="I149" s="241">
        <f t="shared" si="45"/>
        <v>0</v>
      </c>
      <c r="J149" s="238"/>
      <c r="K149" s="239"/>
      <c r="L149" s="120">
        <f t="shared" si="46"/>
        <v>0</v>
      </c>
      <c r="M149" s="240"/>
      <c r="N149" s="239"/>
      <c r="O149" s="241">
        <f t="shared" si="47"/>
        <v>0</v>
      </c>
      <c r="P149" s="242"/>
      <c r="Q149" s="2"/>
    </row>
    <row r="150" spans="1:17" ht="24.75" customHeight="1" x14ac:dyDescent="0.25">
      <c r="A150" s="243">
        <v>2360</v>
      </c>
      <c r="B150" s="111" t="s">
        <v>159</v>
      </c>
      <c r="C150" s="112">
        <f t="shared" si="35"/>
        <v>3067</v>
      </c>
      <c r="D150" s="244">
        <f t="shared" ref="D150:O150" si="48">SUM(D151:D157)</f>
        <v>3067</v>
      </c>
      <c r="E150" s="245">
        <f t="shared" si="48"/>
        <v>0</v>
      </c>
      <c r="F150" s="120">
        <f t="shared" si="48"/>
        <v>3067</v>
      </c>
      <c r="G150" s="246">
        <f t="shared" si="48"/>
        <v>0</v>
      </c>
      <c r="H150" s="245">
        <f t="shared" si="48"/>
        <v>0</v>
      </c>
      <c r="I150" s="241">
        <f t="shared" si="48"/>
        <v>0</v>
      </c>
      <c r="J150" s="244">
        <f t="shared" si="48"/>
        <v>0</v>
      </c>
      <c r="K150" s="245">
        <f t="shared" si="48"/>
        <v>0</v>
      </c>
      <c r="L150" s="120">
        <f t="shared" si="48"/>
        <v>0</v>
      </c>
      <c r="M150" s="246">
        <f t="shared" si="48"/>
        <v>0</v>
      </c>
      <c r="N150" s="245">
        <f t="shared" si="48"/>
        <v>0</v>
      </c>
      <c r="O150" s="241">
        <f t="shared" si="48"/>
        <v>0</v>
      </c>
      <c r="P150" s="242"/>
      <c r="Q150" s="2"/>
    </row>
    <row r="151" spans="1:17" hidden="1" x14ac:dyDescent="0.25">
      <c r="A151" s="61">
        <v>2361</v>
      </c>
      <c r="B151" s="111" t="s">
        <v>160</v>
      </c>
      <c r="C151" s="112">
        <f t="shared" si="35"/>
        <v>0</v>
      </c>
      <c r="D151" s="238"/>
      <c r="E151" s="239"/>
      <c r="F151" s="120">
        <f t="shared" ref="F151:F158" si="49">D151+E151</f>
        <v>0</v>
      </c>
      <c r="G151" s="240"/>
      <c r="H151" s="239"/>
      <c r="I151" s="241">
        <f t="shared" ref="I151:I158" si="50">G151+H151</f>
        <v>0</v>
      </c>
      <c r="J151" s="238"/>
      <c r="K151" s="239"/>
      <c r="L151" s="120">
        <f t="shared" ref="L151:L158" si="51">J151+K151</f>
        <v>0</v>
      </c>
      <c r="M151" s="240"/>
      <c r="N151" s="239"/>
      <c r="O151" s="241">
        <f t="shared" ref="O151:O158" si="52">M151+N151</f>
        <v>0</v>
      </c>
      <c r="P151" s="242"/>
      <c r="Q151" s="2"/>
    </row>
    <row r="152" spans="1:17" ht="24" hidden="1" x14ac:dyDescent="0.25">
      <c r="A152" s="61">
        <v>2362</v>
      </c>
      <c r="B152" s="111" t="s">
        <v>161</v>
      </c>
      <c r="C152" s="112">
        <f t="shared" si="35"/>
        <v>0</v>
      </c>
      <c r="D152" s="238"/>
      <c r="E152" s="239"/>
      <c r="F152" s="120">
        <f t="shared" si="49"/>
        <v>0</v>
      </c>
      <c r="G152" s="240"/>
      <c r="H152" s="239"/>
      <c r="I152" s="241">
        <f t="shared" si="50"/>
        <v>0</v>
      </c>
      <c r="J152" s="238"/>
      <c r="K152" s="239"/>
      <c r="L152" s="120">
        <f t="shared" si="51"/>
        <v>0</v>
      </c>
      <c r="M152" s="240"/>
      <c r="N152" s="239"/>
      <c r="O152" s="241">
        <f t="shared" si="52"/>
        <v>0</v>
      </c>
      <c r="P152" s="242"/>
      <c r="Q152" s="2"/>
    </row>
    <row r="153" spans="1:17" x14ac:dyDescent="0.25">
      <c r="A153" s="61">
        <v>2363</v>
      </c>
      <c r="B153" s="111" t="s">
        <v>162</v>
      </c>
      <c r="C153" s="112">
        <f t="shared" si="35"/>
        <v>3016</v>
      </c>
      <c r="D153" s="238">
        <v>3016</v>
      </c>
      <c r="E153" s="239"/>
      <c r="F153" s="120">
        <f t="shared" si="49"/>
        <v>3016</v>
      </c>
      <c r="G153" s="240"/>
      <c r="H153" s="239"/>
      <c r="I153" s="241">
        <f t="shared" si="50"/>
        <v>0</v>
      </c>
      <c r="J153" s="238"/>
      <c r="K153" s="239"/>
      <c r="L153" s="120">
        <f t="shared" si="51"/>
        <v>0</v>
      </c>
      <c r="M153" s="240"/>
      <c r="N153" s="239"/>
      <c r="O153" s="241">
        <f t="shared" si="52"/>
        <v>0</v>
      </c>
      <c r="P153" s="350"/>
      <c r="Q153" s="2"/>
    </row>
    <row r="154" spans="1:17" hidden="1" x14ac:dyDescent="0.25">
      <c r="A154" s="61">
        <v>2364</v>
      </c>
      <c r="B154" s="111" t="s">
        <v>163</v>
      </c>
      <c r="C154" s="112">
        <f t="shared" si="35"/>
        <v>0</v>
      </c>
      <c r="D154" s="238"/>
      <c r="E154" s="239"/>
      <c r="F154" s="120">
        <f t="shared" si="49"/>
        <v>0</v>
      </c>
      <c r="G154" s="240"/>
      <c r="H154" s="239"/>
      <c r="I154" s="241">
        <f t="shared" si="50"/>
        <v>0</v>
      </c>
      <c r="J154" s="238"/>
      <c r="K154" s="239"/>
      <c r="L154" s="120">
        <f t="shared" si="51"/>
        <v>0</v>
      </c>
      <c r="M154" s="240"/>
      <c r="N154" s="239"/>
      <c r="O154" s="241">
        <f t="shared" si="52"/>
        <v>0</v>
      </c>
      <c r="P154" s="242"/>
      <c r="Q154" s="2"/>
    </row>
    <row r="155" spans="1:17" ht="12.75" hidden="1" customHeight="1" x14ac:dyDescent="0.25">
      <c r="A155" s="61">
        <v>2365</v>
      </c>
      <c r="B155" s="111" t="s">
        <v>164</v>
      </c>
      <c r="C155" s="112">
        <f t="shared" si="35"/>
        <v>0</v>
      </c>
      <c r="D155" s="238"/>
      <c r="E155" s="239"/>
      <c r="F155" s="120">
        <f t="shared" si="49"/>
        <v>0</v>
      </c>
      <c r="G155" s="240"/>
      <c r="H155" s="239"/>
      <c r="I155" s="241">
        <f t="shared" si="50"/>
        <v>0</v>
      </c>
      <c r="J155" s="238"/>
      <c r="K155" s="239"/>
      <c r="L155" s="120">
        <f t="shared" si="51"/>
        <v>0</v>
      </c>
      <c r="M155" s="240"/>
      <c r="N155" s="239"/>
      <c r="O155" s="241">
        <f t="shared" si="52"/>
        <v>0</v>
      </c>
      <c r="P155" s="242"/>
      <c r="Q155" s="2"/>
    </row>
    <row r="156" spans="1:17" ht="36" x14ac:dyDescent="0.25">
      <c r="A156" s="61">
        <v>2366</v>
      </c>
      <c r="B156" s="111" t="s">
        <v>165</v>
      </c>
      <c r="C156" s="112">
        <f t="shared" si="35"/>
        <v>51</v>
      </c>
      <c r="D156" s="238">
        <v>51</v>
      </c>
      <c r="E156" s="239"/>
      <c r="F156" s="120">
        <f t="shared" si="49"/>
        <v>51</v>
      </c>
      <c r="G156" s="240"/>
      <c r="H156" s="239"/>
      <c r="I156" s="241">
        <f t="shared" si="50"/>
        <v>0</v>
      </c>
      <c r="J156" s="238"/>
      <c r="K156" s="239"/>
      <c r="L156" s="120">
        <f t="shared" si="51"/>
        <v>0</v>
      </c>
      <c r="M156" s="240"/>
      <c r="N156" s="239"/>
      <c r="O156" s="241">
        <f t="shared" si="52"/>
        <v>0</v>
      </c>
      <c r="P156" s="242"/>
      <c r="Q156" s="2"/>
    </row>
    <row r="157" spans="1:17" ht="48" hidden="1" x14ac:dyDescent="0.25">
      <c r="A157" s="61">
        <v>2369</v>
      </c>
      <c r="B157" s="111" t="s">
        <v>166</v>
      </c>
      <c r="C157" s="112">
        <f t="shared" si="35"/>
        <v>0</v>
      </c>
      <c r="D157" s="238"/>
      <c r="E157" s="239"/>
      <c r="F157" s="120">
        <f t="shared" si="49"/>
        <v>0</v>
      </c>
      <c r="G157" s="240"/>
      <c r="H157" s="239"/>
      <c r="I157" s="241">
        <f t="shared" si="50"/>
        <v>0</v>
      </c>
      <c r="J157" s="238"/>
      <c r="K157" s="239"/>
      <c r="L157" s="120">
        <f t="shared" si="51"/>
        <v>0</v>
      </c>
      <c r="M157" s="240"/>
      <c r="N157" s="239"/>
      <c r="O157" s="241">
        <f t="shared" si="52"/>
        <v>0</v>
      </c>
      <c r="P157" s="242"/>
      <c r="Q157" s="2"/>
    </row>
    <row r="158" spans="1:17" hidden="1" x14ac:dyDescent="0.25">
      <c r="A158" s="230">
        <v>2370</v>
      </c>
      <c r="B158" s="164" t="s">
        <v>167</v>
      </c>
      <c r="C158" s="176">
        <f t="shared" si="35"/>
        <v>0</v>
      </c>
      <c r="D158" s="177"/>
      <c r="E158" s="178"/>
      <c r="F158" s="233">
        <f t="shared" si="49"/>
        <v>0</v>
      </c>
      <c r="G158" s="247"/>
      <c r="H158" s="178"/>
      <c r="I158" s="235">
        <f t="shared" si="50"/>
        <v>0</v>
      </c>
      <c r="J158" s="177"/>
      <c r="K158" s="178"/>
      <c r="L158" s="233">
        <f t="shared" si="51"/>
        <v>0</v>
      </c>
      <c r="M158" s="247"/>
      <c r="N158" s="178"/>
      <c r="O158" s="235">
        <f t="shared" si="52"/>
        <v>0</v>
      </c>
      <c r="P158" s="236"/>
      <c r="Q158" s="2"/>
    </row>
    <row r="159" spans="1:17" hidden="1" x14ac:dyDescent="0.25">
      <c r="A159" s="230">
        <v>2380</v>
      </c>
      <c r="B159" s="164" t="s">
        <v>168</v>
      </c>
      <c r="C159" s="176">
        <f t="shared" si="35"/>
        <v>0</v>
      </c>
      <c r="D159" s="231">
        <f t="shared" ref="D159:O159" si="53">SUM(D160:D161)</f>
        <v>0</v>
      </c>
      <c r="E159" s="232">
        <f t="shared" si="53"/>
        <v>0</v>
      </c>
      <c r="F159" s="233">
        <f t="shared" si="53"/>
        <v>0</v>
      </c>
      <c r="G159" s="234">
        <f t="shared" si="53"/>
        <v>0</v>
      </c>
      <c r="H159" s="232">
        <f t="shared" si="53"/>
        <v>0</v>
      </c>
      <c r="I159" s="235">
        <f t="shared" si="53"/>
        <v>0</v>
      </c>
      <c r="J159" s="231">
        <f t="shared" si="53"/>
        <v>0</v>
      </c>
      <c r="K159" s="232">
        <f t="shared" si="53"/>
        <v>0</v>
      </c>
      <c r="L159" s="233">
        <f t="shared" si="53"/>
        <v>0</v>
      </c>
      <c r="M159" s="234">
        <f t="shared" si="53"/>
        <v>0</v>
      </c>
      <c r="N159" s="232">
        <f t="shared" si="53"/>
        <v>0</v>
      </c>
      <c r="O159" s="235">
        <f t="shared" si="53"/>
        <v>0</v>
      </c>
      <c r="P159" s="236"/>
      <c r="Q159" s="2"/>
    </row>
    <row r="160" spans="1:17" hidden="1" x14ac:dyDescent="0.25">
      <c r="A160" s="52">
        <v>2381</v>
      </c>
      <c r="B160" s="99" t="s">
        <v>169</v>
      </c>
      <c r="C160" s="100">
        <f t="shared" si="35"/>
        <v>0</v>
      </c>
      <c r="D160" s="152"/>
      <c r="E160" s="150"/>
      <c r="F160" s="108">
        <f>D160+E160</f>
        <v>0</v>
      </c>
      <c r="G160" s="149"/>
      <c r="H160" s="150"/>
      <c r="I160" s="151">
        <f>G160+H160</f>
        <v>0</v>
      </c>
      <c r="J160" s="152"/>
      <c r="K160" s="150"/>
      <c r="L160" s="108">
        <f>J160+K160</f>
        <v>0</v>
      </c>
      <c r="M160" s="149"/>
      <c r="N160" s="150"/>
      <c r="O160" s="151">
        <f>M160+N160</f>
        <v>0</v>
      </c>
      <c r="P160" s="237"/>
      <c r="Q160" s="2"/>
    </row>
    <row r="161" spans="1:17" ht="24" hidden="1" x14ac:dyDescent="0.25">
      <c r="A161" s="61">
        <v>2389</v>
      </c>
      <c r="B161" s="111" t="s">
        <v>170</v>
      </c>
      <c r="C161" s="112">
        <f t="shared" si="35"/>
        <v>0</v>
      </c>
      <c r="D161" s="238"/>
      <c r="E161" s="239"/>
      <c r="F161" s="120">
        <f>D161+E161</f>
        <v>0</v>
      </c>
      <c r="G161" s="240"/>
      <c r="H161" s="239"/>
      <c r="I161" s="241">
        <f>G161+H161</f>
        <v>0</v>
      </c>
      <c r="J161" s="238"/>
      <c r="K161" s="239"/>
      <c r="L161" s="120">
        <f>J161+K161</f>
        <v>0</v>
      </c>
      <c r="M161" s="240"/>
      <c r="N161" s="239"/>
      <c r="O161" s="241">
        <f>M161+N161</f>
        <v>0</v>
      </c>
      <c r="P161" s="242"/>
      <c r="Q161" s="2"/>
    </row>
    <row r="162" spans="1:17" hidden="1" x14ac:dyDescent="0.25">
      <c r="A162" s="230">
        <v>2390</v>
      </c>
      <c r="B162" s="164" t="s">
        <v>171</v>
      </c>
      <c r="C162" s="176">
        <f t="shared" si="35"/>
        <v>0</v>
      </c>
      <c r="D162" s="177"/>
      <c r="E162" s="178"/>
      <c r="F162" s="233">
        <f>D162+E162</f>
        <v>0</v>
      </c>
      <c r="G162" s="247"/>
      <c r="H162" s="178"/>
      <c r="I162" s="235">
        <f>G162+H162</f>
        <v>0</v>
      </c>
      <c r="J162" s="177"/>
      <c r="K162" s="178"/>
      <c r="L162" s="233">
        <f>J162+K162</f>
        <v>0</v>
      </c>
      <c r="M162" s="247"/>
      <c r="N162" s="178"/>
      <c r="O162" s="235">
        <f>M162+N162</f>
        <v>0</v>
      </c>
      <c r="P162" s="236"/>
      <c r="Q162" s="2"/>
    </row>
    <row r="163" spans="1:17" hidden="1" x14ac:dyDescent="0.25">
      <c r="A163" s="83">
        <v>2400</v>
      </c>
      <c r="B163" s="226" t="s">
        <v>172</v>
      </c>
      <c r="C163" s="84">
        <f t="shared" si="35"/>
        <v>0</v>
      </c>
      <c r="D163" s="85"/>
      <c r="E163" s="86"/>
      <c r="F163" s="97">
        <f>D163+E163</f>
        <v>0</v>
      </c>
      <c r="G163" s="257"/>
      <c r="H163" s="86"/>
      <c r="I163" s="228">
        <f>G163+H163</f>
        <v>0</v>
      </c>
      <c r="J163" s="85"/>
      <c r="K163" s="86"/>
      <c r="L163" s="97">
        <f>J163+K163</f>
        <v>0</v>
      </c>
      <c r="M163" s="257"/>
      <c r="N163" s="86"/>
      <c r="O163" s="228">
        <f>M163+N163</f>
        <v>0</v>
      </c>
      <c r="P163" s="249"/>
      <c r="Q163" s="2"/>
    </row>
    <row r="164" spans="1:17" ht="24" hidden="1" x14ac:dyDescent="0.25">
      <c r="A164" s="83">
        <v>2500</v>
      </c>
      <c r="B164" s="226" t="s">
        <v>173</v>
      </c>
      <c r="C164" s="84">
        <f t="shared" si="35"/>
        <v>0</v>
      </c>
      <c r="D164" s="95">
        <f t="shared" ref="D164:O164" si="54">SUM(D165,D170)</f>
        <v>0</v>
      </c>
      <c r="E164" s="96">
        <f t="shared" si="54"/>
        <v>0</v>
      </c>
      <c r="F164" s="97">
        <f t="shared" si="54"/>
        <v>0</v>
      </c>
      <c r="G164" s="227">
        <f t="shared" si="54"/>
        <v>0</v>
      </c>
      <c r="H164" s="96">
        <f t="shared" si="54"/>
        <v>0</v>
      </c>
      <c r="I164" s="228">
        <f t="shared" si="54"/>
        <v>0</v>
      </c>
      <c r="J164" s="95">
        <f t="shared" si="54"/>
        <v>0</v>
      </c>
      <c r="K164" s="96">
        <f t="shared" si="54"/>
        <v>0</v>
      </c>
      <c r="L164" s="97">
        <f t="shared" si="54"/>
        <v>0</v>
      </c>
      <c r="M164" s="227">
        <f t="shared" si="54"/>
        <v>0</v>
      </c>
      <c r="N164" s="96">
        <f t="shared" si="54"/>
        <v>0</v>
      </c>
      <c r="O164" s="228">
        <f t="shared" si="54"/>
        <v>0</v>
      </c>
      <c r="P164" s="229"/>
      <c r="Q164" s="2"/>
    </row>
    <row r="165" spans="1:17" ht="16.5" hidden="1" customHeight="1" x14ac:dyDescent="0.25">
      <c r="A165" s="250">
        <v>2510</v>
      </c>
      <c r="B165" s="99" t="s">
        <v>174</v>
      </c>
      <c r="C165" s="100">
        <f t="shared" si="35"/>
        <v>0</v>
      </c>
      <c r="D165" s="251">
        <f t="shared" ref="D165:O165" si="55">SUM(D166:D169)</f>
        <v>0</v>
      </c>
      <c r="E165" s="252">
        <f t="shared" si="55"/>
        <v>0</v>
      </c>
      <c r="F165" s="108">
        <f t="shared" si="55"/>
        <v>0</v>
      </c>
      <c r="G165" s="253">
        <f t="shared" si="55"/>
        <v>0</v>
      </c>
      <c r="H165" s="252">
        <f t="shared" si="55"/>
        <v>0</v>
      </c>
      <c r="I165" s="151">
        <f t="shared" si="55"/>
        <v>0</v>
      </c>
      <c r="J165" s="251">
        <f t="shared" si="55"/>
        <v>0</v>
      </c>
      <c r="K165" s="252">
        <f t="shared" si="55"/>
        <v>0</v>
      </c>
      <c r="L165" s="108">
        <f t="shared" si="55"/>
        <v>0</v>
      </c>
      <c r="M165" s="253">
        <f t="shared" si="55"/>
        <v>0</v>
      </c>
      <c r="N165" s="252">
        <f t="shared" si="55"/>
        <v>0</v>
      </c>
      <c r="O165" s="258">
        <f t="shared" si="55"/>
        <v>0</v>
      </c>
      <c r="P165" s="259"/>
      <c r="Q165" s="2"/>
    </row>
    <row r="166" spans="1:17" ht="24" hidden="1" x14ac:dyDescent="0.25">
      <c r="A166" s="62">
        <v>2512</v>
      </c>
      <c r="B166" s="111" t="s">
        <v>175</v>
      </c>
      <c r="C166" s="112">
        <f t="shared" si="35"/>
        <v>0</v>
      </c>
      <c r="D166" s="238"/>
      <c r="E166" s="239"/>
      <c r="F166" s="120">
        <f t="shared" ref="F166:F171" si="56">D166+E166</f>
        <v>0</v>
      </c>
      <c r="G166" s="240"/>
      <c r="H166" s="239"/>
      <c r="I166" s="241">
        <f t="shared" ref="I166:I171" si="57">G166+H166</f>
        <v>0</v>
      </c>
      <c r="J166" s="238"/>
      <c r="K166" s="239"/>
      <c r="L166" s="120">
        <f t="shared" ref="L166:L171" si="58">J166+K166</f>
        <v>0</v>
      </c>
      <c r="M166" s="240"/>
      <c r="N166" s="239"/>
      <c r="O166" s="241">
        <f t="shared" ref="O166:O171" si="59">M166+N166</f>
        <v>0</v>
      </c>
      <c r="P166" s="242"/>
      <c r="Q166" s="2"/>
    </row>
    <row r="167" spans="1:17" ht="36" hidden="1" x14ac:dyDescent="0.25">
      <c r="A167" s="62">
        <v>2513</v>
      </c>
      <c r="B167" s="111" t="s">
        <v>176</v>
      </c>
      <c r="C167" s="112">
        <f t="shared" si="35"/>
        <v>0</v>
      </c>
      <c r="D167" s="238"/>
      <c r="E167" s="239"/>
      <c r="F167" s="120">
        <f t="shared" si="56"/>
        <v>0</v>
      </c>
      <c r="G167" s="240"/>
      <c r="H167" s="239"/>
      <c r="I167" s="241">
        <f t="shared" si="57"/>
        <v>0</v>
      </c>
      <c r="J167" s="238"/>
      <c r="K167" s="239"/>
      <c r="L167" s="120">
        <f t="shared" si="58"/>
        <v>0</v>
      </c>
      <c r="M167" s="240"/>
      <c r="N167" s="239"/>
      <c r="O167" s="241">
        <f t="shared" si="59"/>
        <v>0</v>
      </c>
      <c r="P167" s="242"/>
      <c r="Q167" s="2"/>
    </row>
    <row r="168" spans="1:17" ht="24" hidden="1" x14ac:dyDescent="0.25">
      <c r="A168" s="62">
        <v>2515</v>
      </c>
      <c r="B168" s="111" t="s">
        <v>177</v>
      </c>
      <c r="C168" s="112">
        <f t="shared" si="35"/>
        <v>0</v>
      </c>
      <c r="D168" s="238"/>
      <c r="E168" s="239"/>
      <c r="F168" s="120">
        <f t="shared" si="56"/>
        <v>0</v>
      </c>
      <c r="G168" s="240"/>
      <c r="H168" s="239"/>
      <c r="I168" s="241">
        <f t="shared" si="57"/>
        <v>0</v>
      </c>
      <c r="J168" s="238"/>
      <c r="K168" s="239"/>
      <c r="L168" s="120">
        <f t="shared" si="58"/>
        <v>0</v>
      </c>
      <c r="M168" s="240"/>
      <c r="N168" s="239"/>
      <c r="O168" s="241">
        <f t="shared" si="59"/>
        <v>0</v>
      </c>
      <c r="P168" s="242"/>
      <c r="Q168" s="2"/>
    </row>
    <row r="169" spans="1:17" ht="24" hidden="1" x14ac:dyDescent="0.25">
      <c r="A169" s="62">
        <v>2519</v>
      </c>
      <c r="B169" s="111" t="s">
        <v>178</v>
      </c>
      <c r="C169" s="112">
        <f t="shared" si="35"/>
        <v>0</v>
      </c>
      <c r="D169" s="238"/>
      <c r="E169" s="239"/>
      <c r="F169" s="120">
        <f t="shared" si="56"/>
        <v>0</v>
      </c>
      <c r="G169" s="240"/>
      <c r="H169" s="239"/>
      <c r="I169" s="241">
        <f t="shared" si="57"/>
        <v>0</v>
      </c>
      <c r="J169" s="238"/>
      <c r="K169" s="239"/>
      <c r="L169" s="120">
        <f t="shared" si="58"/>
        <v>0</v>
      </c>
      <c r="M169" s="240"/>
      <c r="N169" s="239"/>
      <c r="O169" s="241">
        <f t="shared" si="59"/>
        <v>0</v>
      </c>
      <c r="P169" s="242"/>
      <c r="Q169" s="2"/>
    </row>
    <row r="170" spans="1:17" ht="24" hidden="1" x14ac:dyDescent="0.25">
      <c r="A170" s="243">
        <v>2520</v>
      </c>
      <c r="B170" s="111" t="s">
        <v>179</v>
      </c>
      <c r="C170" s="112">
        <f t="shared" si="35"/>
        <v>0</v>
      </c>
      <c r="D170" s="238"/>
      <c r="E170" s="239"/>
      <c r="F170" s="120">
        <f t="shared" si="56"/>
        <v>0</v>
      </c>
      <c r="G170" s="240"/>
      <c r="H170" s="239"/>
      <c r="I170" s="241">
        <f t="shared" si="57"/>
        <v>0</v>
      </c>
      <c r="J170" s="238"/>
      <c r="K170" s="239"/>
      <c r="L170" s="120">
        <f t="shared" si="58"/>
        <v>0</v>
      </c>
      <c r="M170" s="240"/>
      <c r="N170" s="239"/>
      <c r="O170" s="241">
        <f t="shared" si="59"/>
        <v>0</v>
      </c>
      <c r="P170" s="242"/>
      <c r="Q170" s="2"/>
    </row>
    <row r="171" spans="1:17" s="261" customFormat="1" ht="48" hidden="1" x14ac:dyDescent="0.25">
      <c r="A171" s="25">
        <v>2800</v>
      </c>
      <c r="B171" s="99" t="s">
        <v>180</v>
      </c>
      <c r="C171" s="100">
        <f t="shared" si="35"/>
        <v>0</v>
      </c>
      <c r="D171" s="152"/>
      <c r="E171" s="150"/>
      <c r="F171" s="57">
        <f t="shared" si="56"/>
        <v>0</v>
      </c>
      <c r="G171" s="58"/>
      <c r="H171" s="56"/>
      <c r="I171" s="59">
        <f t="shared" si="57"/>
        <v>0</v>
      </c>
      <c r="J171" s="55"/>
      <c r="K171" s="56"/>
      <c r="L171" s="57">
        <f t="shared" si="58"/>
        <v>0</v>
      </c>
      <c r="M171" s="58"/>
      <c r="N171" s="56"/>
      <c r="O171" s="59">
        <f t="shared" si="59"/>
        <v>0</v>
      </c>
      <c r="P171" s="60"/>
      <c r="Q171" s="260"/>
    </row>
    <row r="172" spans="1:17" hidden="1" x14ac:dyDescent="0.25">
      <c r="A172" s="218">
        <v>3000</v>
      </c>
      <c r="B172" s="218" t="s">
        <v>181</v>
      </c>
      <c r="C172" s="219">
        <f t="shared" si="35"/>
        <v>0</v>
      </c>
      <c r="D172" s="220">
        <f t="shared" ref="D172:O172" si="60">SUM(D173,D183)</f>
        <v>0</v>
      </c>
      <c r="E172" s="221">
        <f t="shared" si="60"/>
        <v>0</v>
      </c>
      <c r="F172" s="222">
        <f t="shared" si="60"/>
        <v>0</v>
      </c>
      <c r="G172" s="223">
        <f t="shared" si="60"/>
        <v>0</v>
      </c>
      <c r="H172" s="221">
        <f t="shared" si="60"/>
        <v>0</v>
      </c>
      <c r="I172" s="224">
        <f t="shared" si="60"/>
        <v>0</v>
      </c>
      <c r="J172" s="220">
        <f t="shared" si="60"/>
        <v>0</v>
      </c>
      <c r="K172" s="221">
        <f t="shared" si="60"/>
        <v>0</v>
      </c>
      <c r="L172" s="222">
        <f t="shared" si="60"/>
        <v>0</v>
      </c>
      <c r="M172" s="223">
        <f t="shared" si="60"/>
        <v>0</v>
      </c>
      <c r="N172" s="221">
        <f t="shared" si="60"/>
        <v>0</v>
      </c>
      <c r="O172" s="224">
        <f t="shared" si="60"/>
        <v>0</v>
      </c>
      <c r="P172" s="225"/>
      <c r="Q172" s="2"/>
    </row>
    <row r="173" spans="1:17" ht="24" hidden="1" x14ac:dyDescent="0.25">
      <c r="A173" s="83">
        <v>3200</v>
      </c>
      <c r="B173" s="262" t="s">
        <v>182</v>
      </c>
      <c r="C173" s="84">
        <f t="shared" si="35"/>
        <v>0</v>
      </c>
      <c r="D173" s="95">
        <f t="shared" ref="D173:O173" si="61">SUM(D174,D178)</f>
        <v>0</v>
      </c>
      <c r="E173" s="96">
        <f t="shared" si="61"/>
        <v>0</v>
      </c>
      <c r="F173" s="97">
        <f t="shared" si="61"/>
        <v>0</v>
      </c>
      <c r="G173" s="227">
        <f t="shared" si="61"/>
        <v>0</v>
      </c>
      <c r="H173" s="96">
        <f t="shared" si="61"/>
        <v>0</v>
      </c>
      <c r="I173" s="228">
        <f t="shared" si="61"/>
        <v>0</v>
      </c>
      <c r="J173" s="95">
        <f t="shared" si="61"/>
        <v>0</v>
      </c>
      <c r="K173" s="96">
        <f t="shared" si="61"/>
        <v>0</v>
      </c>
      <c r="L173" s="97">
        <f t="shared" si="61"/>
        <v>0</v>
      </c>
      <c r="M173" s="227">
        <f t="shared" si="61"/>
        <v>0</v>
      </c>
      <c r="N173" s="96">
        <f t="shared" si="61"/>
        <v>0</v>
      </c>
      <c r="O173" s="263">
        <f t="shared" si="61"/>
        <v>0</v>
      </c>
      <c r="P173" s="229"/>
      <c r="Q173" s="2"/>
    </row>
    <row r="174" spans="1:17" ht="36" hidden="1" x14ac:dyDescent="0.25">
      <c r="A174" s="250">
        <v>3260</v>
      </c>
      <c r="B174" s="99" t="s">
        <v>183</v>
      </c>
      <c r="C174" s="100">
        <f t="shared" si="35"/>
        <v>0</v>
      </c>
      <c r="D174" s="251">
        <f t="shared" ref="D174:O174" si="62">SUM(D175:D177)</f>
        <v>0</v>
      </c>
      <c r="E174" s="252">
        <f t="shared" si="62"/>
        <v>0</v>
      </c>
      <c r="F174" s="108">
        <f t="shared" si="62"/>
        <v>0</v>
      </c>
      <c r="G174" s="253">
        <f t="shared" si="62"/>
        <v>0</v>
      </c>
      <c r="H174" s="252">
        <f t="shared" si="62"/>
        <v>0</v>
      </c>
      <c r="I174" s="151">
        <f t="shared" si="62"/>
        <v>0</v>
      </c>
      <c r="J174" s="251">
        <f t="shared" si="62"/>
        <v>0</v>
      </c>
      <c r="K174" s="252">
        <f t="shared" si="62"/>
        <v>0</v>
      </c>
      <c r="L174" s="108">
        <f t="shared" si="62"/>
        <v>0</v>
      </c>
      <c r="M174" s="253">
        <f t="shared" si="62"/>
        <v>0</v>
      </c>
      <c r="N174" s="252">
        <f t="shared" si="62"/>
        <v>0</v>
      </c>
      <c r="O174" s="151">
        <f t="shared" si="62"/>
        <v>0</v>
      </c>
      <c r="P174" s="237"/>
      <c r="Q174" s="2"/>
    </row>
    <row r="175" spans="1:17" ht="24" hidden="1" x14ac:dyDescent="0.25">
      <c r="A175" s="62">
        <v>3261</v>
      </c>
      <c r="B175" s="111" t="s">
        <v>184</v>
      </c>
      <c r="C175" s="112">
        <f t="shared" si="35"/>
        <v>0</v>
      </c>
      <c r="D175" s="238"/>
      <c r="E175" s="239"/>
      <c r="F175" s="120">
        <f>D175+E175</f>
        <v>0</v>
      </c>
      <c r="G175" s="240"/>
      <c r="H175" s="239"/>
      <c r="I175" s="241">
        <f>G175+H175</f>
        <v>0</v>
      </c>
      <c r="J175" s="238"/>
      <c r="K175" s="239"/>
      <c r="L175" s="120">
        <f>J175+K175</f>
        <v>0</v>
      </c>
      <c r="M175" s="240"/>
      <c r="N175" s="239"/>
      <c r="O175" s="241">
        <f>M175+N175</f>
        <v>0</v>
      </c>
      <c r="P175" s="242"/>
      <c r="Q175" s="2"/>
    </row>
    <row r="176" spans="1:17" ht="36" hidden="1" x14ac:dyDescent="0.25">
      <c r="A176" s="62">
        <v>3262</v>
      </c>
      <c r="B176" s="111" t="s">
        <v>185</v>
      </c>
      <c r="C176" s="112">
        <f t="shared" si="35"/>
        <v>0</v>
      </c>
      <c r="D176" s="238"/>
      <c r="E176" s="239"/>
      <c r="F176" s="120">
        <f>D176+E176</f>
        <v>0</v>
      </c>
      <c r="G176" s="240"/>
      <c r="H176" s="239"/>
      <c r="I176" s="241">
        <f>G176+H176</f>
        <v>0</v>
      </c>
      <c r="J176" s="238"/>
      <c r="K176" s="239"/>
      <c r="L176" s="120">
        <f>J176+K176</f>
        <v>0</v>
      </c>
      <c r="M176" s="240"/>
      <c r="N176" s="239"/>
      <c r="O176" s="241">
        <f>M176+N176</f>
        <v>0</v>
      </c>
      <c r="P176" s="242"/>
      <c r="Q176" s="2"/>
    </row>
    <row r="177" spans="1:17" ht="24" hidden="1" x14ac:dyDescent="0.25">
      <c r="A177" s="62">
        <v>3263</v>
      </c>
      <c r="B177" s="111" t="s">
        <v>186</v>
      </c>
      <c r="C177" s="112">
        <f t="shared" ref="C177:C240" si="63">SUM(F177,I177,L177,O177)</f>
        <v>0</v>
      </c>
      <c r="D177" s="238"/>
      <c r="E177" s="239"/>
      <c r="F177" s="120">
        <f>D177+E177</f>
        <v>0</v>
      </c>
      <c r="G177" s="240"/>
      <c r="H177" s="239"/>
      <c r="I177" s="241">
        <f>G177+H177</f>
        <v>0</v>
      </c>
      <c r="J177" s="238"/>
      <c r="K177" s="239"/>
      <c r="L177" s="120">
        <f>J177+K177</f>
        <v>0</v>
      </c>
      <c r="M177" s="240"/>
      <c r="N177" s="239"/>
      <c r="O177" s="241">
        <f>M177+N177</f>
        <v>0</v>
      </c>
      <c r="P177" s="242"/>
      <c r="Q177" s="2"/>
    </row>
    <row r="178" spans="1:17" ht="84" hidden="1" x14ac:dyDescent="0.25">
      <c r="A178" s="250">
        <v>3290</v>
      </c>
      <c r="B178" s="99" t="s">
        <v>187</v>
      </c>
      <c r="C178" s="264">
        <f t="shared" si="63"/>
        <v>0</v>
      </c>
      <c r="D178" s="251">
        <f t="shared" ref="D178:O178" si="64">SUM(D179:D182)</f>
        <v>0</v>
      </c>
      <c r="E178" s="252">
        <f t="shared" si="64"/>
        <v>0</v>
      </c>
      <c r="F178" s="108">
        <f t="shared" si="64"/>
        <v>0</v>
      </c>
      <c r="G178" s="253">
        <f t="shared" si="64"/>
        <v>0</v>
      </c>
      <c r="H178" s="252">
        <f t="shared" si="64"/>
        <v>0</v>
      </c>
      <c r="I178" s="151">
        <f t="shared" si="64"/>
        <v>0</v>
      </c>
      <c r="J178" s="251">
        <f t="shared" si="64"/>
        <v>0</v>
      </c>
      <c r="K178" s="252">
        <f t="shared" si="64"/>
        <v>0</v>
      </c>
      <c r="L178" s="108">
        <f t="shared" si="64"/>
        <v>0</v>
      </c>
      <c r="M178" s="253">
        <f t="shared" si="64"/>
        <v>0</v>
      </c>
      <c r="N178" s="252">
        <f t="shared" si="64"/>
        <v>0</v>
      </c>
      <c r="O178" s="265">
        <f t="shared" si="64"/>
        <v>0</v>
      </c>
      <c r="P178" s="266"/>
      <c r="Q178" s="2"/>
    </row>
    <row r="179" spans="1:17" ht="72" hidden="1" x14ac:dyDescent="0.25">
      <c r="A179" s="62">
        <v>3291</v>
      </c>
      <c r="B179" s="111" t="s">
        <v>188</v>
      </c>
      <c r="C179" s="112">
        <f t="shared" si="63"/>
        <v>0</v>
      </c>
      <c r="D179" s="238"/>
      <c r="E179" s="239"/>
      <c r="F179" s="120">
        <f>D179+E179</f>
        <v>0</v>
      </c>
      <c r="G179" s="240"/>
      <c r="H179" s="239"/>
      <c r="I179" s="241">
        <f>G179+H179</f>
        <v>0</v>
      </c>
      <c r="J179" s="238"/>
      <c r="K179" s="239"/>
      <c r="L179" s="120">
        <f>J179+K179</f>
        <v>0</v>
      </c>
      <c r="M179" s="240"/>
      <c r="N179" s="239"/>
      <c r="O179" s="241">
        <f>M179+N179</f>
        <v>0</v>
      </c>
      <c r="P179" s="242"/>
      <c r="Q179" s="2"/>
    </row>
    <row r="180" spans="1:17" ht="72" hidden="1" x14ac:dyDescent="0.25">
      <c r="A180" s="62">
        <v>3292</v>
      </c>
      <c r="B180" s="111" t="s">
        <v>189</v>
      </c>
      <c r="C180" s="112">
        <f t="shared" si="63"/>
        <v>0</v>
      </c>
      <c r="D180" s="238"/>
      <c r="E180" s="239"/>
      <c r="F180" s="120">
        <f>D180+E180</f>
        <v>0</v>
      </c>
      <c r="G180" s="240"/>
      <c r="H180" s="239"/>
      <c r="I180" s="241">
        <f>G180+H180</f>
        <v>0</v>
      </c>
      <c r="J180" s="238"/>
      <c r="K180" s="239"/>
      <c r="L180" s="120">
        <f>J180+K180</f>
        <v>0</v>
      </c>
      <c r="M180" s="240"/>
      <c r="N180" s="239"/>
      <c r="O180" s="241">
        <f>M180+N180</f>
        <v>0</v>
      </c>
      <c r="P180" s="242"/>
      <c r="Q180" s="2"/>
    </row>
    <row r="181" spans="1:17" ht="72" hidden="1" x14ac:dyDescent="0.25">
      <c r="A181" s="62">
        <v>3293</v>
      </c>
      <c r="B181" s="111" t="s">
        <v>190</v>
      </c>
      <c r="C181" s="112">
        <f t="shared" si="63"/>
        <v>0</v>
      </c>
      <c r="D181" s="238"/>
      <c r="E181" s="239"/>
      <c r="F181" s="120">
        <f>D181+E181</f>
        <v>0</v>
      </c>
      <c r="G181" s="240"/>
      <c r="H181" s="239"/>
      <c r="I181" s="241">
        <f>G181+H181</f>
        <v>0</v>
      </c>
      <c r="J181" s="238"/>
      <c r="K181" s="239"/>
      <c r="L181" s="120">
        <f>J181+K181</f>
        <v>0</v>
      </c>
      <c r="M181" s="240"/>
      <c r="N181" s="239"/>
      <c r="O181" s="241">
        <f>M181+N181</f>
        <v>0</v>
      </c>
      <c r="P181" s="242"/>
      <c r="Q181" s="2"/>
    </row>
    <row r="182" spans="1:17" ht="60" hidden="1" x14ac:dyDescent="0.25">
      <c r="A182" s="267">
        <v>3294</v>
      </c>
      <c r="B182" s="111" t="s">
        <v>191</v>
      </c>
      <c r="C182" s="264">
        <f t="shared" si="63"/>
        <v>0</v>
      </c>
      <c r="D182" s="268"/>
      <c r="E182" s="269"/>
      <c r="F182" s="270">
        <f>D182+E182</f>
        <v>0</v>
      </c>
      <c r="G182" s="271"/>
      <c r="H182" s="269"/>
      <c r="I182" s="265">
        <f>G182+H182</f>
        <v>0</v>
      </c>
      <c r="J182" s="268"/>
      <c r="K182" s="269"/>
      <c r="L182" s="270">
        <f>J182+K182</f>
        <v>0</v>
      </c>
      <c r="M182" s="271"/>
      <c r="N182" s="269"/>
      <c r="O182" s="265">
        <f>M182+N182</f>
        <v>0</v>
      </c>
      <c r="P182" s="266"/>
      <c r="Q182" s="2"/>
    </row>
    <row r="183" spans="1:17" ht="48" hidden="1" x14ac:dyDescent="0.25">
      <c r="A183" s="140">
        <v>3300</v>
      </c>
      <c r="B183" s="262" t="s">
        <v>192</v>
      </c>
      <c r="C183" s="272">
        <f t="shared" si="63"/>
        <v>0</v>
      </c>
      <c r="D183" s="273">
        <f t="shared" ref="D183:O183" si="65">SUM(D184:D185)</f>
        <v>0</v>
      </c>
      <c r="E183" s="274">
        <f t="shared" si="65"/>
        <v>0</v>
      </c>
      <c r="F183" s="275">
        <f t="shared" si="65"/>
        <v>0</v>
      </c>
      <c r="G183" s="276">
        <f t="shared" si="65"/>
        <v>0</v>
      </c>
      <c r="H183" s="274">
        <f t="shared" si="65"/>
        <v>0</v>
      </c>
      <c r="I183" s="263">
        <f t="shared" si="65"/>
        <v>0</v>
      </c>
      <c r="J183" s="273">
        <f t="shared" si="65"/>
        <v>0</v>
      </c>
      <c r="K183" s="274">
        <f t="shared" si="65"/>
        <v>0</v>
      </c>
      <c r="L183" s="275">
        <f t="shared" si="65"/>
        <v>0</v>
      </c>
      <c r="M183" s="276">
        <f t="shared" si="65"/>
        <v>0</v>
      </c>
      <c r="N183" s="274">
        <f t="shared" si="65"/>
        <v>0</v>
      </c>
      <c r="O183" s="263">
        <f t="shared" si="65"/>
        <v>0</v>
      </c>
      <c r="P183" s="229"/>
      <c r="Q183" s="2"/>
    </row>
    <row r="184" spans="1:17" ht="48" hidden="1" x14ac:dyDescent="0.25">
      <c r="A184" s="163">
        <v>3310</v>
      </c>
      <c r="B184" s="164" t="s">
        <v>193</v>
      </c>
      <c r="C184" s="176">
        <f t="shared" si="63"/>
        <v>0</v>
      </c>
      <c r="D184" s="177"/>
      <c r="E184" s="178"/>
      <c r="F184" s="233">
        <f>D184+E184</f>
        <v>0</v>
      </c>
      <c r="G184" s="247"/>
      <c r="H184" s="178"/>
      <c r="I184" s="235">
        <f>G184+H184</f>
        <v>0</v>
      </c>
      <c r="J184" s="177"/>
      <c r="K184" s="178"/>
      <c r="L184" s="233">
        <f>J184+K184</f>
        <v>0</v>
      </c>
      <c r="M184" s="247"/>
      <c r="N184" s="178"/>
      <c r="O184" s="235">
        <f>M184+N184</f>
        <v>0</v>
      </c>
      <c r="P184" s="236"/>
      <c r="Q184" s="2"/>
    </row>
    <row r="185" spans="1:17" ht="60" hidden="1" x14ac:dyDescent="0.25">
      <c r="A185" s="53">
        <v>3320</v>
      </c>
      <c r="B185" s="99" t="s">
        <v>194</v>
      </c>
      <c r="C185" s="100">
        <f t="shared" si="63"/>
        <v>0</v>
      </c>
      <c r="D185" s="152"/>
      <c r="E185" s="150"/>
      <c r="F185" s="108">
        <f>D185+E185</f>
        <v>0</v>
      </c>
      <c r="G185" s="149"/>
      <c r="H185" s="150"/>
      <c r="I185" s="151">
        <f>G185+H185</f>
        <v>0</v>
      </c>
      <c r="J185" s="152"/>
      <c r="K185" s="150"/>
      <c r="L185" s="108">
        <f>J185+K185</f>
        <v>0</v>
      </c>
      <c r="M185" s="149"/>
      <c r="N185" s="150"/>
      <c r="O185" s="151">
        <f>M185+N185</f>
        <v>0</v>
      </c>
      <c r="P185" s="237"/>
      <c r="Q185" s="2"/>
    </row>
    <row r="186" spans="1:17" hidden="1" x14ac:dyDescent="0.25">
      <c r="A186" s="277">
        <v>4000</v>
      </c>
      <c r="B186" s="218" t="s">
        <v>195</v>
      </c>
      <c r="C186" s="219">
        <f t="shared" si="63"/>
        <v>0</v>
      </c>
      <c r="D186" s="220">
        <f t="shared" ref="D186:O186" si="66">SUM(D187,D190)</f>
        <v>0</v>
      </c>
      <c r="E186" s="221">
        <f t="shared" si="66"/>
        <v>0</v>
      </c>
      <c r="F186" s="222">
        <f t="shared" si="66"/>
        <v>0</v>
      </c>
      <c r="G186" s="223">
        <f t="shared" si="66"/>
        <v>0</v>
      </c>
      <c r="H186" s="221">
        <f t="shared" si="66"/>
        <v>0</v>
      </c>
      <c r="I186" s="224">
        <f t="shared" si="66"/>
        <v>0</v>
      </c>
      <c r="J186" s="220">
        <f t="shared" si="66"/>
        <v>0</v>
      </c>
      <c r="K186" s="221">
        <f t="shared" si="66"/>
        <v>0</v>
      </c>
      <c r="L186" s="222">
        <f t="shared" si="66"/>
        <v>0</v>
      </c>
      <c r="M186" s="223">
        <f t="shared" si="66"/>
        <v>0</v>
      </c>
      <c r="N186" s="221">
        <f t="shared" si="66"/>
        <v>0</v>
      </c>
      <c r="O186" s="224">
        <f t="shared" si="66"/>
        <v>0</v>
      </c>
      <c r="P186" s="225"/>
      <c r="Q186" s="2"/>
    </row>
    <row r="187" spans="1:17" ht="24" hidden="1" x14ac:dyDescent="0.25">
      <c r="A187" s="278">
        <v>4200</v>
      </c>
      <c r="B187" s="226" t="s">
        <v>196</v>
      </c>
      <c r="C187" s="84">
        <f t="shared" si="63"/>
        <v>0</v>
      </c>
      <c r="D187" s="95">
        <f t="shared" ref="D187:O187" si="67">SUM(D188,D189)</f>
        <v>0</v>
      </c>
      <c r="E187" s="96">
        <f t="shared" si="67"/>
        <v>0</v>
      </c>
      <c r="F187" s="97">
        <f t="shared" si="67"/>
        <v>0</v>
      </c>
      <c r="G187" s="227">
        <f t="shared" si="67"/>
        <v>0</v>
      </c>
      <c r="H187" s="96">
        <f t="shared" si="67"/>
        <v>0</v>
      </c>
      <c r="I187" s="228">
        <f t="shared" si="67"/>
        <v>0</v>
      </c>
      <c r="J187" s="95">
        <f t="shared" si="67"/>
        <v>0</v>
      </c>
      <c r="K187" s="96">
        <f t="shared" si="67"/>
        <v>0</v>
      </c>
      <c r="L187" s="97">
        <f t="shared" si="67"/>
        <v>0</v>
      </c>
      <c r="M187" s="227">
        <f t="shared" si="67"/>
        <v>0</v>
      </c>
      <c r="N187" s="96">
        <f t="shared" si="67"/>
        <v>0</v>
      </c>
      <c r="O187" s="228">
        <f t="shared" si="67"/>
        <v>0</v>
      </c>
      <c r="P187" s="249"/>
      <c r="Q187" s="2"/>
    </row>
    <row r="188" spans="1:17" ht="36" hidden="1" x14ac:dyDescent="0.25">
      <c r="A188" s="250">
        <v>4240</v>
      </c>
      <c r="B188" s="99" t="s">
        <v>197</v>
      </c>
      <c r="C188" s="100">
        <f t="shared" si="63"/>
        <v>0</v>
      </c>
      <c r="D188" s="152"/>
      <c r="E188" s="150"/>
      <c r="F188" s="108">
        <f>D188+E188</f>
        <v>0</v>
      </c>
      <c r="G188" s="149"/>
      <c r="H188" s="150"/>
      <c r="I188" s="151">
        <f>G188+H188</f>
        <v>0</v>
      </c>
      <c r="J188" s="152"/>
      <c r="K188" s="150"/>
      <c r="L188" s="108">
        <f>J188+K188</f>
        <v>0</v>
      </c>
      <c r="M188" s="149"/>
      <c r="N188" s="150"/>
      <c r="O188" s="151">
        <f>M188+N188</f>
        <v>0</v>
      </c>
      <c r="P188" s="237"/>
      <c r="Q188" s="2"/>
    </row>
    <row r="189" spans="1:17" ht="24" hidden="1" x14ac:dyDescent="0.25">
      <c r="A189" s="243">
        <v>4250</v>
      </c>
      <c r="B189" s="111" t="s">
        <v>198</v>
      </c>
      <c r="C189" s="112">
        <f t="shared" si="63"/>
        <v>0</v>
      </c>
      <c r="D189" s="238"/>
      <c r="E189" s="239"/>
      <c r="F189" s="120">
        <f>D189+E189</f>
        <v>0</v>
      </c>
      <c r="G189" s="240"/>
      <c r="H189" s="239"/>
      <c r="I189" s="241">
        <f>G189+H189</f>
        <v>0</v>
      </c>
      <c r="J189" s="238"/>
      <c r="K189" s="239"/>
      <c r="L189" s="120">
        <f>J189+K189</f>
        <v>0</v>
      </c>
      <c r="M189" s="240"/>
      <c r="N189" s="239"/>
      <c r="O189" s="241">
        <f>M189+N189</f>
        <v>0</v>
      </c>
      <c r="P189" s="242"/>
      <c r="Q189" s="2"/>
    </row>
    <row r="190" spans="1:17" hidden="1" x14ac:dyDescent="0.25">
      <c r="A190" s="83">
        <v>4300</v>
      </c>
      <c r="B190" s="226" t="s">
        <v>199</v>
      </c>
      <c r="C190" s="84">
        <f t="shared" si="63"/>
        <v>0</v>
      </c>
      <c r="D190" s="95">
        <f t="shared" ref="D190:O190" si="68">SUM(D191)</f>
        <v>0</v>
      </c>
      <c r="E190" s="96">
        <f t="shared" si="68"/>
        <v>0</v>
      </c>
      <c r="F190" s="97">
        <f t="shared" si="68"/>
        <v>0</v>
      </c>
      <c r="G190" s="227">
        <f t="shared" si="68"/>
        <v>0</v>
      </c>
      <c r="H190" s="96">
        <f t="shared" si="68"/>
        <v>0</v>
      </c>
      <c r="I190" s="228">
        <f t="shared" si="68"/>
        <v>0</v>
      </c>
      <c r="J190" s="95">
        <f t="shared" si="68"/>
        <v>0</v>
      </c>
      <c r="K190" s="96">
        <f t="shared" si="68"/>
        <v>0</v>
      </c>
      <c r="L190" s="97">
        <f t="shared" si="68"/>
        <v>0</v>
      </c>
      <c r="M190" s="227">
        <f t="shared" si="68"/>
        <v>0</v>
      </c>
      <c r="N190" s="96">
        <f t="shared" si="68"/>
        <v>0</v>
      </c>
      <c r="O190" s="228">
        <f t="shared" si="68"/>
        <v>0</v>
      </c>
      <c r="P190" s="249"/>
      <c r="Q190" s="2"/>
    </row>
    <row r="191" spans="1:17" ht="24" hidden="1" x14ac:dyDescent="0.25">
      <c r="A191" s="250">
        <v>4310</v>
      </c>
      <c r="B191" s="99" t="s">
        <v>200</v>
      </c>
      <c r="C191" s="100">
        <f t="shared" si="63"/>
        <v>0</v>
      </c>
      <c r="D191" s="251">
        <f t="shared" ref="D191:O191" si="69">SUM(D192:D192)</f>
        <v>0</v>
      </c>
      <c r="E191" s="252">
        <f t="shared" si="69"/>
        <v>0</v>
      </c>
      <c r="F191" s="108">
        <f t="shared" si="69"/>
        <v>0</v>
      </c>
      <c r="G191" s="253">
        <f t="shared" si="69"/>
        <v>0</v>
      </c>
      <c r="H191" s="252">
        <f t="shared" si="69"/>
        <v>0</v>
      </c>
      <c r="I191" s="151">
        <f t="shared" si="69"/>
        <v>0</v>
      </c>
      <c r="J191" s="251">
        <f t="shared" si="69"/>
        <v>0</v>
      </c>
      <c r="K191" s="252">
        <f t="shared" si="69"/>
        <v>0</v>
      </c>
      <c r="L191" s="108">
        <f t="shared" si="69"/>
        <v>0</v>
      </c>
      <c r="M191" s="253">
        <f t="shared" si="69"/>
        <v>0</v>
      </c>
      <c r="N191" s="252">
        <f t="shared" si="69"/>
        <v>0</v>
      </c>
      <c r="O191" s="151">
        <f t="shared" si="69"/>
        <v>0</v>
      </c>
      <c r="P191" s="237"/>
      <c r="Q191" s="2"/>
    </row>
    <row r="192" spans="1:17" ht="36" hidden="1" x14ac:dyDescent="0.25">
      <c r="A192" s="62">
        <v>4311</v>
      </c>
      <c r="B192" s="111" t="s">
        <v>201</v>
      </c>
      <c r="C192" s="112">
        <f t="shared" si="63"/>
        <v>0</v>
      </c>
      <c r="D192" s="238"/>
      <c r="E192" s="239"/>
      <c r="F192" s="120">
        <f>D192+E192</f>
        <v>0</v>
      </c>
      <c r="G192" s="240"/>
      <c r="H192" s="239"/>
      <c r="I192" s="241">
        <f>G192+H192</f>
        <v>0</v>
      </c>
      <c r="J192" s="238"/>
      <c r="K192" s="239"/>
      <c r="L192" s="120">
        <f>J192+K192</f>
        <v>0</v>
      </c>
      <c r="M192" s="240"/>
      <c r="N192" s="239"/>
      <c r="O192" s="241">
        <f>M192+N192</f>
        <v>0</v>
      </c>
      <c r="P192" s="242"/>
      <c r="Q192" s="2"/>
    </row>
    <row r="193" spans="1:17" s="33" customFormat="1" ht="24" x14ac:dyDescent="0.25">
      <c r="A193" s="279"/>
      <c r="B193" s="25" t="s">
        <v>202</v>
      </c>
      <c r="C193" s="211">
        <f t="shared" si="63"/>
        <v>5780</v>
      </c>
      <c r="D193" s="212">
        <f t="shared" ref="D193:O193" si="70">SUM(D194,D229,D268)</f>
        <v>5820</v>
      </c>
      <c r="E193" s="213">
        <f t="shared" si="70"/>
        <v>-40</v>
      </c>
      <c r="F193" s="214">
        <f t="shared" si="70"/>
        <v>5780</v>
      </c>
      <c r="G193" s="215">
        <f t="shared" si="70"/>
        <v>0</v>
      </c>
      <c r="H193" s="213">
        <f t="shared" si="70"/>
        <v>0</v>
      </c>
      <c r="I193" s="216">
        <f t="shared" si="70"/>
        <v>0</v>
      </c>
      <c r="J193" s="212">
        <f t="shared" si="70"/>
        <v>0</v>
      </c>
      <c r="K193" s="213">
        <f t="shared" si="70"/>
        <v>0</v>
      </c>
      <c r="L193" s="214">
        <f t="shared" si="70"/>
        <v>0</v>
      </c>
      <c r="M193" s="215">
        <f t="shared" si="70"/>
        <v>0</v>
      </c>
      <c r="N193" s="213">
        <f t="shared" si="70"/>
        <v>0</v>
      </c>
      <c r="O193" s="280">
        <f t="shared" si="70"/>
        <v>0</v>
      </c>
      <c r="P193" s="281"/>
      <c r="Q193" s="26"/>
    </row>
    <row r="194" spans="1:17" hidden="1" x14ac:dyDescent="0.25">
      <c r="A194" s="218">
        <v>5000</v>
      </c>
      <c r="B194" s="218" t="s">
        <v>203</v>
      </c>
      <c r="C194" s="219">
        <f t="shared" si="63"/>
        <v>0</v>
      </c>
      <c r="D194" s="220">
        <f t="shared" ref="D194:O194" si="71">D195+D203</f>
        <v>0</v>
      </c>
      <c r="E194" s="221">
        <f t="shared" si="71"/>
        <v>0</v>
      </c>
      <c r="F194" s="222">
        <f t="shared" si="71"/>
        <v>0</v>
      </c>
      <c r="G194" s="223">
        <f t="shared" si="71"/>
        <v>0</v>
      </c>
      <c r="H194" s="221">
        <f t="shared" si="71"/>
        <v>0</v>
      </c>
      <c r="I194" s="224">
        <f t="shared" si="71"/>
        <v>0</v>
      </c>
      <c r="J194" s="220">
        <f t="shared" si="71"/>
        <v>0</v>
      </c>
      <c r="K194" s="221">
        <f t="shared" si="71"/>
        <v>0</v>
      </c>
      <c r="L194" s="222">
        <f t="shared" si="71"/>
        <v>0</v>
      </c>
      <c r="M194" s="223">
        <f t="shared" si="71"/>
        <v>0</v>
      </c>
      <c r="N194" s="221">
        <f t="shared" si="71"/>
        <v>0</v>
      </c>
      <c r="O194" s="224">
        <f t="shared" si="71"/>
        <v>0</v>
      </c>
      <c r="P194" s="225"/>
      <c r="Q194" s="2"/>
    </row>
    <row r="195" spans="1:17" hidden="1" x14ac:dyDescent="0.25">
      <c r="A195" s="83">
        <v>5100</v>
      </c>
      <c r="B195" s="226" t="s">
        <v>204</v>
      </c>
      <c r="C195" s="84">
        <f t="shared" si="63"/>
        <v>0</v>
      </c>
      <c r="D195" s="95">
        <f t="shared" ref="D195:O195" si="72">D196+D197+D200+D201+D202</f>
        <v>0</v>
      </c>
      <c r="E195" s="96">
        <f t="shared" si="72"/>
        <v>0</v>
      </c>
      <c r="F195" s="97">
        <f t="shared" si="72"/>
        <v>0</v>
      </c>
      <c r="G195" s="227">
        <f t="shared" si="72"/>
        <v>0</v>
      </c>
      <c r="H195" s="96">
        <f t="shared" si="72"/>
        <v>0</v>
      </c>
      <c r="I195" s="228">
        <f t="shared" si="72"/>
        <v>0</v>
      </c>
      <c r="J195" s="95">
        <f t="shared" si="72"/>
        <v>0</v>
      </c>
      <c r="K195" s="96">
        <f t="shared" si="72"/>
        <v>0</v>
      </c>
      <c r="L195" s="97">
        <f t="shared" si="72"/>
        <v>0</v>
      </c>
      <c r="M195" s="227">
        <f t="shared" si="72"/>
        <v>0</v>
      </c>
      <c r="N195" s="96">
        <f t="shared" si="72"/>
        <v>0</v>
      </c>
      <c r="O195" s="228">
        <f t="shared" si="72"/>
        <v>0</v>
      </c>
      <c r="P195" s="249"/>
      <c r="Q195" s="2"/>
    </row>
    <row r="196" spans="1:17" hidden="1" x14ac:dyDescent="0.25">
      <c r="A196" s="250">
        <v>5110</v>
      </c>
      <c r="B196" s="99" t="s">
        <v>205</v>
      </c>
      <c r="C196" s="100">
        <f t="shared" si="63"/>
        <v>0</v>
      </c>
      <c r="D196" s="152"/>
      <c r="E196" s="150"/>
      <c r="F196" s="108">
        <f>D196+E196</f>
        <v>0</v>
      </c>
      <c r="G196" s="149"/>
      <c r="H196" s="150"/>
      <c r="I196" s="151">
        <f>G196+H196</f>
        <v>0</v>
      </c>
      <c r="J196" s="152"/>
      <c r="K196" s="150"/>
      <c r="L196" s="108">
        <f>J196+K196</f>
        <v>0</v>
      </c>
      <c r="M196" s="149"/>
      <c r="N196" s="150"/>
      <c r="O196" s="151">
        <f>M196+N196</f>
        <v>0</v>
      </c>
      <c r="P196" s="237"/>
      <c r="Q196" s="2"/>
    </row>
    <row r="197" spans="1:17" ht="24" hidden="1" x14ac:dyDescent="0.25">
      <c r="A197" s="243">
        <v>5120</v>
      </c>
      <c r="B197" s="111" t="s">
        <v>206</v>
      </c>
      <c r="C197" s="112">
        <f t="shared" si="63"/>
        <v>0</v>
      </c>
      <c r="D197" s="244">
        <f t="shared" ref="D197:O197" si="73">D198+D199</f>
        <v>0</v>
      </c>
      <c r="E197" s="245">
        <f t="shared" si="73"/>
        <v>0</v>
      </c>
      <c r="F197" s="120">
        <f t="shared" si="73"/>
        <v>0</v>
      </c>
      <c r="G197" s="246">
        <f t="shared" si="73"/>
        <v>0</v>
      </c>
      <c r="H197" s="245">
        <f t="shared" si="73"/>
        <v>0</v>
      </c>
      <c r="I197" s="241">
        <f t="shared" si="73"/>
        <v>0</v>
      </c>
      <c r="J197" s="244">
        <f t="shared" si="73"/>
        <v>0</v>
      </c>
      <c r="K197" s="245">
        <f t="shared" si="73"/>
        <v>0</v>
      </c>
      <c r="L197" s="120">
        <f t="shared" si="73"/>
        <v>0</v>
      </c>
      <c r="M197" s="246">
        <f t="shared" si="73"/>
        <v>0</v>
      </c>
      <c r="N197" s="245">
        <f t="shared" si="73"/>
        <v>0</v>
      </c>
      <c r="O197" s="241">
        <f t="shared" si="73"/>
        <v>0</v>
      </c>
      <c r="P197" s="242"/>
      <c r="Q197" s="2"/>
    </row>
    <row r="198" spans="1:17" hidden="1" x14ac:dyDescent="0.25">
      <c r="A198" s="62">
        <v>5121</v>
      </c>
      <c r="B198" s="111" t="s">
        <v>207</v>
      </c>
      <c r="C198" s="112">
        <f t="shared" si="63"/>
        <v>0</v>
      </c>
      <c r="D198" s="238"/>
      <c r="E198" s="239"/>
      <c r="F198" s="120">
        <f>D198+E198</f>
        <v>0</v>
      </c>
      <c r="G198" s="240"/>
      <c r="H198" s="239"/>
      <c r="I198" s="241">
        <f>G198+H198</f>
        <v>0</v>
      </c>
      <c r="J198" s="238"/>
      <c r="K198" s="239"/>
      <c r="L198" s="120">
        <f>J198+K198</f>
        <v>0</v>
      </c>
      <c r="M198" s="240"/>
      <c r="N198" s="239"/>
      <c r="O198" s="241">
        <f>M198+N198</f>
        <v>0</v>
      </c>
      <c r="P198" s="242"/>
      <c r="Q198" s="2"/>
    </row>
    <row r="199" spans="1:17" ht="24" hidden="1" x14ac:dyDescent="0.25">
      <c r="A199" s="62">
        <v>5129</v>
      </c>
      <c r="B199" s="111" t="s">
        <v>208</v>
      </c>
      <c r="C199" s="112">
        <f t="shared" si="63"/>
        <v>0</v>
      </c>
      <c r="D199" s="238"/>
      <c r="E199" s="239"/>
      <c r="F199" s="120">
        <f>D199+E199</f>
        <v>0</v>
      </c>
      <c r="G199" s="240"/>
      <c r="H199" s="239"/>
      <c r="I199" s="241">
        <f>G199+H199</f>
        <v>0</v>
      </c>
      <c r="J199" s="238"/>
      <c r="K199" s="239"/>
      <c r="L199" s="120">
        <f>J199+K199</f>
        <v>0</v>
      </c>
      <c r="M199" s="240"/>
      <c r="N199" s="239"/>
      <c r="O199" s="241">
        <f>M199+N199</f>
        <v>0</v>
      </c>
      <c r="P199" s="242"/>
      <c r="Q199" s="2"/>
    </row>
    <row r="200" spans="1:17" hidden="1" x14ac:dyDescent="0.25">
      <c r="A200" s="243">
        <v>5130</v>
      </c>
      <c r="B200" s="111" t="s">
        <v>209</v>
      </c>
      <c r="C200" s="112">
        <f t="shared" si="63"/>
        <v>0</v>
      </c>
      <c r="D200" s="238"/>
      <c r="E200" s="239"/>
      <c r="F200" s="120">
        <f>D200+E200</f>
        <v>0</v>
      </c>
      <c r="G200" s="240"/>
      <c r="H200" s="239"/>
      <c r="I200" s="241">
        <f>G200+H200</f>
        <v>0</v>
      </c>
      <c r="J200" s="238"/>
      <c r="K200" s="239"/>
      <c r="L200" s="120">
        <f>J200+K200</f>
        <v>0</v>
      </c>
      <c r="M200" s="240"/>
      <c r="N200" s="239"/>
      <c r="O200" s="241">
        <f>M200+N200</f>
        <v>0</v>
      </c>
      <c r="P200" s="242"/>
      <c r="Q200" s="2"/>
    </row>
    <row r="201" spans="1:17" hidden="1" x14ac:dyDescent="0.25">
      <c r="A201" s="243">
        <v>5140</v>
      </c>
      <c r="B201" s="111" t="s">
        <v>210</v>
      </c>
      <c r="C201" s="112">
        <f t="shared" si="63"/>
        <v>0</v>
      </c>
      <c r="D201" s="238"/>
      <c r="E201" s="239"/>
      <c r="F201" s="120">
        <f>D201+E201</f>
        <v>0</v>
      </c>
      <c r="G201" s="240"/>
      <c r="H201" s="239"/>
      <c r="I201" s="241">
        <f>G201+H201</f>
        <v>0</v>
      </c>
      <c r="J201" s="238"/>
      <c r="K201" s="239"/>
      <c r="L201" s="120">
        <f>J201+K201</f>
        <v>0</v>
      </c>
      <c r="M201" s="240"/>
      <c r="N201" s="239"/>
      <c r="O201" s="241">
        <f>M201+N201</f>
        <v>0</v>
      </c>
      <c r="P201" s="242"/>
      <c r="Q201" s="2"/>
    </row>
    <row r="202" spans="1:17" ht="24" hidden="1" x14ac:dyDescent="0.25">
      <c r="A202" s="243">
        <v>5170</v>
      </c>
      <c r="B202" s="111" t="s">
        <v>211</v>
      </c>
      <c r="C202" s="112">
        <f t="shared" si="63"/>
        <v>0</v>
      </c>
      <c r="D202" s="238"/>
      <c r="E202" s="239"/>
      <c r="F202" s="120">
        <f>D202+E202</f>
        <v>0</v>
      </c>
      <c r="G202" s="240"/>
      <c r="H202" s="239"/>
      <c r="I202" s="241">
        <f>G202+H202</f>
        <v>0</v>
      </c>
      <c r="J202" s="238"/>
      <c r="K202" s="239"/>
      <c r="L202" s="120">
        <f>J202+K202</f>
        <v>0</v>
      </c>
      <c r="M202" s="240"/>
      <c r="N202" s="239"/>
      <c r="O202" s="241">
        <f>M202+N202</f>
        <v>0</v>
      </c>
      <c r="P202" s="242"/>
      <c r="Q202" s="2"/>
    </row>
    <row r="203" spans="1:17" hidden="1" x14ac:dyDescent="0.25">
      <c r="A203" s="83">
        <v>5200</v>
      </c>
      <c r="B203" s="226" t="s">
        <v>212</v>
      </c>
      <c r="C203" s="84">
        <f t="shared" si="63"/>
        <v>0</v>
      </c>
      <c r="D203" s="95">
        <f t="shared" ref="D203:O203" si="74">D204+D214+D215+D224+D225+D226+D228</f>
        <v>0</v>
      </c>
      <c r="E203" s="96">
        <f t="shared" si="74"/>
        <v>0</v>
      </c>
      <c r="F203" s="97">
        <f t="shared" si="74"/>
        <v>0</v>
      </c>
      <c r="G203" s="227">
        <f t="shared" si="74"/>
        <v>0</v>
      </c>
      <c r="H203" s="96">
        <f t="shared" si="74"/>
        <v>0</v>
      </c>
      <c r="I203" s="228">
        <f t="shared" si="74"/>
        <v>0</v>
      </c>
      <c r="J203" s="95">
        <f t="shared" si="74"/>
        <v>0</v>
      </c>
      <c r="K203" s="96">
        <f t="shared" si="74"/>
        <v>0</v>
      </c>
      <c r="L203" s="97">
        <f t="shared" si="74"/>
        <v>0</v>
      </c>
      <c r="M203" s="227">
        <f t="shared" si="74"/>
        <v>0</v>
      </c>
      <c r="N203" s="96">
        <f t="shared" si="74"/>
        <v>0</v>
      </c>
      <c r="O203" s="228">
        <f t="shared" si="74"/>
        <v>0</v>
      </c>
      <c r="P203" s="249"/>
      <c r="Q203" s="2"/>
    </row>
    <row r="204" spans="1:17" hidden="1" x14ac:dyDescent="0.25">
      <c r="A204" s="230">
        <v>5210</v>
      </c>
      <c r="B204" s="164" t="s">
        <v>213</v>
      </c>
      <c r="C204" s="176">
        <f t="shared" si="63"/>
        <v>0</v>
      </c>
      <c r="D204" s="231">
        <f t="shared" ref="D204:O204" si="75">SUM(D205:D213)</f>
        <v>0</v>
      </c>
      <c r="E204" s="232">
        <f t="shared" si="75"/>
        <v>0</v>
      </c>
      <c r="F204" s="233">
        <f t="shared" si="75"/>
        <v>0</v>
      </c>
      <c r="G204" s="234">
        <f t="shared" si="75"/>
        <v>0</v>
      </c>
      <c r="H204" s="232">
        <f t="shared" si="75"/>
        <v>0</v>
      </c>
      <c r="I204" s="235">
        <f t="shared" si="75"/>
        <v>0</v>
      </c>
      <c r="J204" s="231">
        <f t="shared" si="75"/>
        <v>0</v>
      </c>
      <c r="K204" s="232">
        <f t="shared" si="75"/>
        <v>0</v>
      </c>
      <c r="L204" s="233">
        <f t="shared" si="75"/>
        <v>0</v>
      </c>
      <c r="M204" s="234">
        <f t="shared" si="75"/>
        <v>0</v>
      </c>
      <c r="N204" s="232">
        <f t="shared" si="75"/>
        <v>0</v>
      </c>
      <c r="O204" s="235">
        <f t="shared" si="75"/>
        <v>0</v>
      </c>
      <c r="P204" s="236"/>
      <c r="Q204" s="2"/>
    </row>
    <row r="205" spans="1:17" hidden="1" x14ac:dyDescent="0.25">
      <c r="A205" s="53">
        <v>5211</v>
      </c>
      <c r="B205" s="99" t="s">
        <v>214</v>
      </c>
      <c r="C205" s="100">
        <f t="shared" si="63"/>
        <v>0</v>
      </c>
      <c r="D205" s="152"/>
      <c r="E205" s="150"/>
      <c r="F205" s="108">
        <f t="shared" ref="F205:F214" si="76">D205+E205</f>
        <v>0</v>
      </c>
      <c r="G205" s="149"/>
      <c r="H205" s="150"/>
      <c r="I205" s="151">
        <f t="shared" ref="I205:I214" si="77">G205+H205</f>
        <v>0</v>
      </c>
      <c r="J205" s="152"/>
      <c r="K205" s="150"/>
      <c r="L205" s="108">
        <f t="shared" ref="L205:L214" si="78">J205+K205</f>
        <v>0</v>
      </c>
      <c r="M205" s="149"/>
      <c r="N205" s="150"/>
      <c r="O205" s="151">
        <f t="shared" ref="O205:O214" si="79">M205+N205</f>
        <v>0</v>
      </c>
      <c r="P205" s="237"/>
      <c r="Q205" s="2"/>
    </row>
    <row r="206" spans="1:17" hidden="1" x14ac:dyDescent="0.25">
      <c r="A206" s="62">
        <v>5212</v>
      </c>
      <c r="B206" s="111" t="s">
        <v>215</v>
      </c>
      <c r="C206" s="112">
        <f t="shared" si="63"/>
        <v>0</v>
      </c>
      <c r="D206" s="238"/>
      <c r="E206" s="239"/>
      <c r="F206" s="120">
        <f t="shared" si="76"/>
        <v>0</v>
      </c>
      <c r="G206" s="240"/>
      <c r="H206" s="239"/>
      <c r="I206" s="241">
        <f t="shared" si="77"/>
        <v>0</v>
      </c>
      <c r="J206" s="238"/>
      <c r="K206" s="239"/>
      <c r="L206" s="120">
        <f t="shared" si="78"/>
        <v>0</v>
      </c>
      <c r="M206" s="240"/>
      <c r="N206" s="239"/>
      <c r="O206" s="241">
        <f t="shared" si="79"/>
        <v>0</v>
      </c>
      <c r="P206" s="242"/>
      <c r="Q206" s="2"/>
    </row>
    <row r="207" spans="1:17" hidden="1" x14ac:dyDescent="0.25">
      <c r="A207" s="62">
        <v>5213</v>
      </c>
      <c r="B207" s="111" t="s">
        <v>216</v>
      </c>
      <c r="C207" s="112">
        <f t="shared" si="63"/>
        <v>0</v>
      </c>
      <c r="D207" s="238"/>
      <c r="E207" s="239"/>
      <c r="F207" s="120">
        <f t="shared" si="76"/>
        <v>0</v>
      </c>
      <c r="G207" s="240"/>
      <c r="H207" s="239"/>
      <c r="I207" s="241">
        <f t="shared" si="77"/>
        <v>0</v>
      </c>
      <c r="J207" s="238"/>
      <c r="K207" s="239"/>
      <c r="L207" s="120">
        <f t="shared" si="78"/>
        <v>0</v>
      </c>
      <c r="M207" s="240"/>
      <c r="N207" s="239"/>
      <c r="O207" s="241">
        <f t="shared" si="79"/>
        <v>0</v>
      </c>
      <c r="P207" s="242"/>
      <c r="Q207" s="2"/>
    </row>
    <row r="208" spans="1:17" hidden="1" x14ac:dyDescent="0.25">
      <c r="A208" s="62">
        <v>5214</v>
      </c>
      <c r="B208" s="111" t="s">
        <v>217</v>
      </c>
      <c r="C208" s="112">
        <f t="shared" si="63"/>
        <v>0</v>
      </c>
      <c r="D208" s="238"/>
      <c r="E208" s="239"/>
      <c r="F208" s="120">
        <f t="shared" si="76"/>
        <v>0</v>
      </c>
      <c r="G208" s="240"/>
      <c r="H208" s="239"/>
      <c r="I208" s="241">
        <f t="shared" si="77"/>
        <v>0</v>
      </c>
      <c r="J208" s="238"/>
      <c r="K208" s="239"/>
      <c r="L208" s="120">
        <f t="shared" si="78"/>
        <v>0</v>
      </c>
      <c r="M208" s="240"/>
      <c r="N208" s="239"/>
      <c r="O208" s="241">
        <f t="shared" si="79"/>
        <v>0</v>
      </c>
      <c r="P208" s="242"/>
      <c r="Q208" s="2"/>
    </row>
    <row r="209" spans="1:17" hidden="1" x14ac:dyDescent="0.25">
      <c r="A209" s="62">
        <v>5215</v>
      </c>
      <c r="B209" s="111" t="s">
        <v>218</v>
      </c>
      <c r="C209" s="112">
        <f t="shared" si="63"/>
        <v>0</v>
      </c>
      <c r="D209" s="238"/>
      <c r="E209" s="239"/>
      <c r="F209" s="120">
        <f t="shared" si="76"/>
        <v>0</v>
      </c>
      <c r="G209" s="240"/>
      <c r="H209" s="239"/>
      <c r="I209" s="241">
        <f t="shared" si="77"/>
        <v>0</v>
      </c>
      <c r="J209" s="238"/>
      <c r="K209" s="239"/>
      <c r="L209" s="120">
        <f t="shared" si="78"/>
        <v>0</v>
      </c>
      <c r="M209" s="240"/>
      <c r="N209" s="239"/>
      <c r="O209" s="241">
        <f t="shared" si="79"/>
        <v>0</v>
      </c>
      <c r="P209" s="242"/>
      <c r="Q209" s="2"/>
    </row>
    <row r="210" spans="1:17" ht="24" hidden="1" x14ac:dyDescent="0.25">
      <c r="A210" s="62">
        <v>5216</v>
      </c>
      <c r="B210" s="111" t="s">
        <v>219</v>
      </c>
      <c r="C210" s="112">
        <f t="shared" si="63"/>
        <v>0</v>
      </c>
      <c r="D210" s="238"/>
      <c r="E210" s="239"/>
      <c r="F210" s="120">
        <f t="shared" si="76"/>
        <v>0</v>
      </c>
      <c r="G210" s="240"/>
      <c r="H210" s="239"/>
      <c r="I210" s="241">
        <f t="shared" si="77"/>
        <v>0</v>
      </c>
      <c r="J210" s="238"/>
      <c r="K210" s="239"/>
      <c r="L210" s="120">
        <f t="shared" si="78"/>
        <v>0</v>
      </c>
      <c r="M210" s="240"/>
      <c r="N210" s="239"/>
      <c r="O210" s="241">
        <f t="shared" si="79"/>
        <v>0</v>
      </c>
      <c r="P210" s="242"/>
      <c r="Q210" s="2"/>
    </row>
    <row r="211" spans="1:17" hidden="1" x14ac:dyDescent="0.25">
      <c r="A211" s="62">
        <v>5217</v>
      </c>
      <c r="B211" s="111" t="s">
        <v>220</v>
      </c>
      <c r="C211" s="112">
        <f t="shared" si="63"/>
        <v>0</v>
      </c>
      <c r="D211" s="238"/>
      <c r="E211" s="239"/>
      <c r="F211" s="120">
        <f t="shared" si="76"/>
        <v>0</v>
      </c>
      <c r="G211" s="240"/>
      <c r="H211" s="239"/>
      <c r="I211" s="241">
        <f t="shared" si="77"/>
        <v>0</v>
      </c>
      <c r="J211" s="238"/>
      <c r="K211" s="239"/>
      <c r="L211" s="120">
        <f t="shared" si="78"/>
        <v>0</v>
      </c>
      <c r="M211" s="240"/>
      <c r="N211" s="239"/>
      <c r="O211" s="241">
        <f t="shared" si="79"/>
        <v>0</v>
      </c>
      <c r="P211" s="242"/>
      <c r="Q211" s="2"/>
    </row>
    <row r="212" spans="1:17" hidden="1" x14ac:dyDescent="0.25">
      <c r="A212" s="62">
        <v>5218</v>
      </c>
      <c r="B212" s="111" t="s">
        <v>221</v>
      </c>
      <c r="C212" s="112">
        <f t="shared" si="63"/>
        <v>0</v>
      </c>
      <c r="D212" s="238"/>
      <c r="E212" s="239"/>
      <c r="F212" s="120">
        <f t="shared" si="76"/>
        <v>0</v>
      </c>
      <c r="G212" s="240"/>
      <c r="H212" s="239"/>
      <c r="I212" s="241">
        <f t="shared" si="77"/>
        <v>0</v>
      </c>
      <c r="J212" s="238"/>
      <c r="K212" s="239"/>
      <c r="L212" s="120">
        <f t="shared" si="78"/>
        <v>0</v>
      </c>
      <c r="M212" s="240"/>
      <c r="N212" s="239"/>
      <c r="O212" s="241">
        <f t="shared" si="79"/>
        <v>0</v>
      </c>
      <c r="P212" s="242"/>
      <c r="Q212" s="2"/>
    </row>
    <row r="213" spans="1:17" hidden="1" x14ac:dyDescent="0.25">
      <c r="A213" s="62">
        <v>5219</v>
      </c>
      <c r="B213" s="111" t="s">
        <v>222</v>
      </c>
      <c r="C213" s="112">
        <f t="shared" si="63"/>
        <v>0</v>
      </c>
      <c r="D213" s="238"/>
      <c r="E213" s="239"/>
      <c r="F213" s="120">
        <f t="shared" si="76"/>
        <v>0</v>
      </c>
      <c r="G213" s="240"/>
      <c r="H213" s="239"/>
      <c r="I213" s="241">
        <f t="shared" si="77"/>
        <v>0</v>
      </c>
      <c r="J213" s="238"/>
      <c r="K213" s="239"/>
      <c r="L213" s="120">
        <f t="shared" si="78"/>
        <v>0</v>
      </c>
      <c r="M213" s="240"/>
      <c r="N213" s="239"/>
      <c r="O213" s="241">
        <f t="shared" si="79"/>
        <v>0</v>
      </c>
      <c r="P213" s="242"/>
      <c r="Q213" s="2"/>
    </row>
    <row r="214" spans="1:17" ht="13.5" hidden="1" customHeight="1" x14ac:dyDescent="0.25">
      <c r="A214" s="243">
        <v>5220</v>
      </c>
      <c r="B214" s="111" t="s">
        <v>223</v>
      </c>
      <c r="C214" s="112">
        <f t="shared" si="63"/>
        <v>0</v>
      </c>
      <c r="D214" s="238"/>
      <c r="E214" s="239"/>
      <c r="F214" s="120">
        <f t="shared" si="76"/>
        <v>0</v>
      </c>
      <c r="G214" s="240"/>
      <c r="H214" s="239"/>
      <c r="I214" s="241">
        <f t="shared" si="77"/>
        <v>0</v>
      </c>
      <c r="J214" s="238"/>
      <c r="K214" s="239"/>
      <c r="L214" s="120">
        <f t="shared" si="78"/>
        <v>0</v>
      </c>
      <c r="M214" s="240"/>
      <c r="N214" s="239"/>
      <c r="O214" s="241">
        <f t="shared" si="79"/>
        <v>0</v>
      </c>
      <c r="P214" s="242"/>
      <c r="Q214" s="2"/>
    </row>
    <row r="215" spans="1:17" hidden="1" x14ac:dyDescent="0.25">
      <c r="A215" s="243">
        <v>5230</v>
      </c>
      <c r="B215" s="111" t="s">
        <v>224</v>
      </c>
      <c r="C215" s="112">
        <f t="shared" si="63"/>
        <v>0</v>
      </c>
      <c r="D215" s="244">
        <f t="shared" ref="D215:O215" si="80">SUM(D216:D223)</f>
        <v>0</v>
      </c>
      <c r="E215" s="245">
        <f t="shared" si="80"/>
        <v>0</v>
      </c>
      <c r="F215" s="120">
        <f t="shared" si="80"/>
        <v>0</v>
      </c>
      <c r="G215" s="246">
        <f t="shared" si="80"/>
        <v>0</v>
      </c>
      <c r="H215" s="245">
        <f t="shared" si="80"/>
        <v>0</v>
      </c>
      <c r="I215" s="241">
        <f t="shared" si="80"/>
        <v>0</v>
      </c>
      <c r="J215" s="244">
        <f t="shared" si="80"/>
        <v>0</v>
      </c>
      <c r="K215" s="245">
        <f t="shared" si="80"/>
        <v>0</v>
      </c>
      <c r="L215" s="120">
        <f t="shared" si="80"/>
        <v>0</v>
      </c>
      <c r="M215" s="246">
        <f t="shared" si="80"/>
        <v>0</v>
      </c>
      <c r="N215" s="245">
        <f t="shared" si="80"/>
        <v>0</v>
      </c>
      <c r="O215" s="241">
        <f t="shared" si="80"/>
        <v>0</v>
      </c>
      <c r="P215" s="242"/>
      <c r="Q215" s="2"/>
    </row>
    <row r="216" spans="1:17" hidden="1" x14ac:dyDescent="0.25">
      <c r="A216" s="62">
        <v>5231</v>
      </c>
      <c r="B216" s="111" t="s">
        <v>225</v>
      </c>
      <c r="C216" s="112">
        <f t="shared" si="63"/>
        <v>0</v>
      </c>
      <c r="D216" s="238"/>
      <c r="E216" s="239"/>
      <c r="F216" s="120">
        <f t="shared" ref="F216:F225" si="81">D216+E216</f>
        <v>0</v>
      </c>
      <c r="G216" s="240"/>
      <c r="H216" s="239"/>
      <c r="I216" s="241">
        <f t="shared" ref="I216:I225" si="82">G216+H216</f>
        <v>0</v>
      </c>
      <c r="J216" s="238"/>
      <c r="K216" s="239"/>
      <c r="L216" s="120">
        <f t="shared" ref="L216:L225" si="83">J216+K216</f>
        <v>0</v>
      </c>
      <c r="M216" s="240"/>
      <c r="N216" s="239"/>
      <c r="O216" s="241">
        <f t="shared" ref="O216:O225" si="84">M216+N216</f>
        <v>0</v>
      </c>
      <c r="P216" s="242"/>
      <c r="Q216" s="2"/>
    </row>
    <row r="217" spans="1:17" hidden="1" x14ac:dyDescent="0.25">
      <c r="A217" s="62">
        <v>5232</v>
      </c>
      <c r="B217" s="111" t="s">
        <v>226</v>
      </c>
      <c r="C217" s="112">
        <f t="shared" si="63"/>
        <v>0</v>
      </c>
      <c r="D217" s="238"/>
      <c r="E217" s="239"/>
      <c r="F217" s="120">
        <f t="shared" si="81"/>
        <v>0</v>
      </c>
      <c r="G217" s="240"/>
      <c r="H217" s="239"/>
      <c r="I217" s="241">
        <f t="shared" si="82"/>
        <v>0</v>
      </c>
      <c r="J217" s="238"/>
      <c r="K217" s="239"/>
      <c r="L217" s="120">
        <f t="shared" si="83"/>
        <v>0</v>
      </c>
      <c r="M217" s="240"/>
      <c r="N217" s="239"/>
      <c r="O217" s="241">
        <f t="shared" si="84"/>
        <v>0</v>
      </c>
      <c r="P217" s="242"/>
      <c r="Q217" s="2"/>
    </row>
    <row r="218" spans="1:17" hidden="1" x14ac:dyDescent="0.25">
      <c r="A218" s="62">
        <v>5233</v>
      </c>
      <c r="B218" s="111" t="s">
        <v>227</v>
      </c>
      <c r="C218" s="112">
        <f t="shared" si="63"/>
        <v>0</v>
      </c>
      <c r="D218" s="238"/>
      <c r="E218" s="239"/>
      <c r="F218" s="120">
        <f t="shared" si="81"/>
        <v>0</v>
      </c>
      <c r="G218" s="240"/>
      <c r="H218" s="239"/>
      <c r="I218" s="241">
        <f t="shared" si="82"/>
        <v>0</v>
      </c>
      <c r="J218" s="238"/>
      <c r="K218" s="239"/>
      <c r="L218" s="120">
        <f t="shared" si="83"/>
        <v>0</v>
      </c>
      <c r="M218" s="240"/>
      <c r="N218" s="239"/>
      <c r="O218" s="241">
        <f t="shared" si="84"/>
        <v>0</v>
      </c>
      <c r="P218" s="242"/>
      <c r="Q218" s="2"/>
    </row>
    <row r="219" spans="1:17" ht="24" hidden="1" x14ac:dyDescent="0.25">
      <c r="A219" s="62">
        <v>5234</v>
      </c>
      <c r="B219" s="111" t="s">
        <v>228</v>
      </c>
      <c r="C219" s="112">
        <f t="shared" si="63"/>
        <v>0</v>
      </c>
      <c r="D219" s="238"/>
      <c r="E219" s="239"/>
      <c r="F219" s="120">
        <f t="shared" si="81"/>
        <v>0</v>
      </c>
      <c r="G219" s="240"/>
      <c r="H219" s="239"/>
      <c r="I219" s="241">
        <f t="shared" si="82"/>
        <v>0</v>
      </c>
      <c r="J219" s="238"/>
      <c r="K219" s="239"/>
      <c r="L219" s="120">
        <f t="shared" si="83"/>
        <v>0</v>
      </c>
      <c r="M219" s="240"/>
      <c r="N219" s="239"/>
      <c r="O219" s="241">
        <f t="shared" si="84"/>
        <v>0</v>
      </c>
      <c r="P219" s="242"/>
      <c r="Q219" s="2"/>
    </row>
    <row r="220" spans="1:17" ht="14.25" hidden="1" customHeight="1" x14ac:dyDescent="0.25">
      <c r="A220" s="62">
        <v>5236</v>
      </c>
      <c r="B220" s="111" t="s">
        <v>229</v>
      </c>
      <c r="C220" s="112">
        <f t="shared" si="63"/>
        <v>0</v>
      </c>
      <c r="D220" s="238"/>
      <c r="E220" s="239"/>
      <c r="F220" s="120">
        <f t="shared" si="81"/>
        <v>0</v>
      </c>
      <c r="G220" s="240"/>
      <c r="H220" s="239"/>
      <c r="I220" s="241">
        <f t="shared" si="82"/>
        <v>0</v>
      </c>
      <c r="J220" s="238"/>
      <c r="K220" s="239"/>
      <c r="L220" s="120">
        <f t="shared" si="83"/>
        <v>0</v>
      </c>
      <c r="M220" s="240"/>
      <c r="N220" s="239"/>
      <c r="O220" s="241">
        <f t="shared" si="84"/>
        <v>0</v>
      </c>
      <c r="P220" s="242"/>
      <c r="Q220" s="2"/>
    </row>
    <row r="221" spans="1:17" ht="14.25" hidden="1" customHeight="1" x14ac:dyDescent="0.25">
      <c r="A221" s="62">
        <v>5237</v>
      </c>
      <c r="B221" s="111" t="s">
        <v>230</v>
      </c>
      <c r="C221" s="112">
        <f t="shared" si="63"/>
        <v>0</v>
      </c>
      <c r="D221" s="238"/>
      <c r="E221" s="239"/>
      <c r="F221" s="120">
        <f t="shared" si="81"/>
        <v>0</v>
      </c>
      <c r="G221" s="240"/>
      <c r="H221" s="239"/>
      <c r="I221" s="241">
        <f t="shared" si="82"/>
        <v>0</v>
      </c>
      <c r="J221" s="238"/>
      <c r="K221" s="239"/>
      <c r="L221" s="120">
        <f t="shared" si="83"/>
        <v>0</v>
      </c>
      <c r="M221" s="240"/>
      <c r="N221" s="239"/>
      <c r="O221" s="241">
        <f t="shared" si="84"/>
        <v>0</v>
      </c>
      <c r="P221" s="242"/>
      <c r="Q221" s="2"/>
    </row>
    <row r="222" spans="1:17" ht="24" hidden="1" x14ac:dyDescent="0.25">
      <c r="A222" s="62">
        <v>5238</v>
      </c>
      <c r="B222" s="111" t="s">
        <v>231</v>
      </c>
      <c r="C222" s="112">
        <f t="shared" si="63"/>
        <v>0</v>
      </c>
      <c r="D222" s="238"/>
      <c r="E222" s="239"/>
      <c r="F222" s="120">
        <f t="shared" si="81"/>
        <v>0</v>
      </c>
      <c r="G222" s="240"/>
      <c r="H222" s="239"/>
      <c r="I222" s="241">
        <f t="shared" si="82"/>
        <v>0</v>
      </c>
      <c r="J222" s="238"/>
      <c r="K222" s="239"/>
      <c r="L222" s="120">
        <f t="shared" si="83"/>
        <v>0</v>
      </c>
      <c r="M222" s="240"/>
      <c r="N222" s="239"/>
      <c r="O222" s="241">
        <f t="shared" si="84"/>
        <v>0</v>
      </c>
      <c r="P222" s="242"/>
      <c r="Q222" s="2"/>
    </row>
    <row r="223" spans="1:17" ht="24" hidden="1" x14ac:dyDescent="0.25">
      <c r="A223" s="62">
        <v>5239</v>
      </c>
      <c r="B223" s="111" t="s">
        <v>232</v>
      </c>
      <c r="C223" s="112">
        <f t="shared" si="63"/>
        <v>0</v>
      </c>
      <c r="D223" s="238"/>
      <c r="E223" s="239"/>
      <c r="F223" s="120">
        <f t="shared" si="81"/>
        <v>0</v>
      </c>
      <c r="G223" s="240"/>
      <c r="H223" s="239"/>
      <c r="I223" s="241">
        <f t="shared" si="82"/>
        <v>0</v>
      </c>
      <c r="J223" s="238"/>
      <c r="K223" s="239"/>
      <c r="L223" s="120">
        <f t="shared" si="83"/>
        <v>0</v>
      </c>
      <c r="M223" s="240"/>
      <c r="N223" s="239"/>
      <c r="O223" s="241">
        <f t="shared" si="84"/>
        <v>0</v>
      </c>
      <c r="P223" s="242"/>
      <c r="Q223" s="2"/>
    </row>
    <row r="224" spans="1:17" ht="24" hidden="1" x14ac:dyDescent="0.25">
      <c r="A224" s="243">
        <v>5240</v>
      </c>
      <c r="B224" s="111" t="s">
        <v>233</v>
      </c>
      <c r="C224" s="112">
        <f t="shared" si="63"/>
        <v>0</v>
      </c>
      <c r="D224" s="238"/>
      <c r="E224" s="239"/>
      <c r="F224" s="120">
        <f t="shared" si="81"/>
        <v>0</v>
      </c>
      <c r="G224" s="240"/>
      <c r="H224" s="239"/>
      <c r="I224" s="241">
        <f t="shared" si="82"/>
        <v>0</v>
      </c>
      <c r="J224" s="238"/>
      <c r="K224" s="239"/>
      <c r="L224" s="120">
        <f t="shared" si="83"/>
        <v>0</v>
      </c>
      <c r="M224" s="240"/>
      <c r="N224" s="239"/>
      <c r="O224" s="241">
        <f t="shared" si="84"/>
        <v>0</v>
      </c>
      <c r="P224" s="242"/>
      <c r="Q224" s="2"/>
    </row>
    <row r="225" spans="1:17" hidden="1" x14ac:dyDescent="0.25">
      <c r="A225" s="243">
        <v>5250</v>
      </c>
      <c r="B225" s="111" t="s">
        <v>234</v>
      </c>
      <c r="C225" s="112">
        <f t="shared" si="63"/>
        <v>0</v>
      </c>
      <c r="D225" s="238"/>
      <c r="E225" s="239"/>
      <c r="F225" s="120">
        <f t="shared" si="81"/>
        <v>0</v>
      </c>
      <c r="G225" s="240"/>
      <c r="H225" s="239"/>
      <c r="I225" s="241">
        <f t="shared" si="82"/>
        <v>0</v>
      </c>
      <c r="J225" s="238"/>
      <c r="K225" s="239"/>
      <c r="L225" s="120">
        <f t="shared" si="83"/>
        <v>0</v>
      </c>
      <c r="M225" s="240"/>
      <c r="N225" s="239"/>
      <c r="O225" s="241">
        <f t="shared" si="84"/>
        <v>0</v>
      </c>
      <c r="P225" s="242"/>
      <c r="Q225" s="2"/>
    </row>
    <row r="226" spans="1:17" hidden="1" x14ac:dyDescent="0.25">
      <c r="A226" s="243">
        <v>5260</v>
      </c>
      <c r="B226" s="111" t="s">
        <v>235</v>
      </c>
      <c r="C226" s="112">
        <f t="shared" si="63"/>
        <v>0</v>
      </c>
      <c r="D226" s="244">
        <f t="shared" ref="D226:O226" si="85">SUM(D227)</f>
        <v>0</v>
      </c>
      <c r="E226" s="245">
        <f t="shared" si="85"/>
        <v>0</v>
      </c>
      <c r="F226" s="120">
        <f t="shared" si="85"/>
        <v>0</v>
      </c>
      <c r="G226" s="246">
        <f t="shared" si="85"/>
        <v>0</v>
      </c>
      <c r="H226" s="245">
        <f t="shared" si="85"/>
        <v>0</v>
      </c>
      <c r="I226" s="241">
        <f t="shared" si="85"/>
        <v>0</v>
      </c>
      <c r="J226" s="244">
        <f t="shared" si="85"/>
        <v>0</v>
      </c>
      <c r="K226" s="245">
        <f t="shared" si="85"/>
        <v>0</v>
      </c>
      <c r="L226" s="120">
        <f t="shared" si="85"/>
        <v>0</v>
      </c>
      <c r="M226" s="246">
        <f t="shared" si="85"/>
        <v>0</v>
      </c>
      <c r="N226" s="245">
        <f t="shared" si="85"/>
        <v>0</v>
      </c>
      <c r="O226" s="241">
        <f t="shared" si="85"/>
        <v>0</v>
      </c>
      <c r="P226" s="242"/>
      <c r="Q226" s="2"/>
    </row>
    <row r="227" spans="1:17" ht="24" hidden="1" x14ac:dyDescent="0.25">
      <c r="A227" s="62">
        <v>5269</v>
      </c>
      <c r="B227" s="111" t="s">
        <v>236</v>
      </c>
      <c r="C227" s="112">
        <f t="shared" si="63"/>
        <v>0</v>
      </c>
      <c r="D227" s="238"/>
      <c r="E227" s="239"/>
      <c r="F227" s="120">
        <f>D227+E227</f>
        <v>0</v>
      </c>
      <c r="G227" s="240"/>
      <c r="H227" s="239"/>
      <c r="I227" s="241">
        <f>G227+H227</f>
        <v>0</v>
      </c>
      <c r="J227" s="238"/>
      <c r="K227" s="239"/>
      <c r="L227" s="120">
        <f>J227+K227</f>
        <v>0</v>
      </c>
      <c r="M227" s="240"/>
      <c r="N227" s="239"/>
      <c r="O227" s="241">
        <f>M227+N227</f>
        <v>0</v>
      </c>
      <c r="P227" s="242"/>
      <c r="Q227" s="2"/>
    </row>
    <row r="228" spans="1:17" ht="24" hidden="1" x14ac:dyDescent="0.25">
      <c r="A228" s="230">
        <v>5270</v>
      </c>
      <c r="B228" s="164" t="s">
        <v>237</v>
      </c>
      <c r="C228" s="176">
        <f t="shared" si="63"/>
        <v>0</v>
      </c>
      <c r="D228" s="177"/>
      <c r="E228" s="178"/>
      <c r="F228" s="233">
        <f>D228+E228</f>
        <v>0</v>
      </c>
      <c r="G228" s="247"/>
      <c r="H228" s="178"/>
      <c r="I228" s="235">
        <f>G228+H228</f>
        <v>0</v>
      </c>
      <c r="J228" s="177"/>
      <c r="K228" s="178"/>
      <c r="L228" s="233">
        <f>J228+K228</f>
        <v>0</v>
      </c>
      <c r="M228" s="247"/>
      <c r="N228" s="178"/>
      <c r="O228" s="235">
        <f>M228+N228</f>
        <v>0</v>
      </c>
      <c r="P228" s="236"/>
      <c r="Q228" s="2"/>
    </row>
    <row r="229" spans="1:17" hidden="1" x14ac:dyDescent="0.25">
      <c r="A229" s="218">
        <v>6000</v>
      </c>
      <c r="B229" s="218" t="s">
        <v>238</v>
      </c>
      <c r="C229" s="219">
        <f t="shared" si="63"/>
        <v>0</v>
      </c>
      <c r="D229" s="220">
        <f t="shared" ref="D229:O229" si="86">D230+D250+D258</f>
        <v>0</v>
      </c>
      <c r="E229" s="221">
        <f t="shared" si="86"/>
        <v>0</v>
      </c>
      <c r="F229" s="222">
        <f t="shared" si="86"/>
        <v>0</v>
      </c>
      <c r="G229" s="223">
        <f t="shared" si="86"/>
        <v>0</v>
      </c>
      <c r="H229" s="221">
        <f t="shared" si="86"/>
        <v>0</v>
      </c>
      <c r="I229" s="224">
        <f t="shared" si="86"/>
        <v>0</v>
      </c>
      <c r="J229" s="220">
        <f t="shared" si="86"/>
        <v>0</v>
      </c>
      <c r="K229" s="221">
        <f t="shared" si="86"/>
        <v>0</v>
      </c>
      <c r="L229" s="222">
        <f t="shared" si="86"/>
        <v>0</v>
      </c>
      <c r="M229" s="223">
        <f t="shared" si="86"/>
        <v>0</v>
      </c>
      <c r="N229" s="221">
        <f t="shared" si="86"/>
        <v>0</v>
      </c>
      <c r="O229" s="224">
        <f t="shared" si="86"/>
        <v>0</v>
      </c>
      <c r="P229" s="225"/>
      <c r="Q229" s="2"/>
    </row>
    <row r="230" spans="1:17" ht="14.25" hidden="1" customHeight="1" x14ac:dyDescent="0.25">
      <c r="A230" s="140">
        <v>6200</v>
      </c>
      <c r="B230" s="262" t="s">
        <v>239</v>
      </c>
      <c r="C230" s="272">
        <f t="shared" si="63"/>
        <v>0</v>
      </c>
      <c r="D230" s="273">
        <f t="shared" ref="D230:O230" si="87">SUM(D231,D232,D234,D237,D243,D244,D245)</f>
        <v>0</v>
      </c>
      <c r="E230" s="274">
        <f t="shared" si="87"/>
        <v>0</v>
      </c>
      <c r="F230" s="275">
        <f t="shared" si="87"/>
        <v>0</v>
      </c>
      <c r="G230" s="276">
        <f t="shared" si="87"/>
        <v>0</v>
      </c>
      <c r="H230" s="274">
        <f t="shared" si="87"/>
        <v>0</v>
      </c>
      <c r="I230" s="263">
        <f t="shared" si="87"/>
        <v>0</v>
      </c>
      <c r="J230" s="273">
        <f t="shared" si="87"/>
        <v>0</v>
      </c>
      <c r="K230" s="274">
        <f t="shared" si="87"/>
        <v>0</v>
      </c>
      <c r="L230" s="275">
        <f t="shared" si="87"/>
        <v>0</v>
      </c>
      <c r="M230" s="276">
        <f t="shared" si="87"/>
        <v>0</v>
      </c>
      <c r="N230" s="274">
        <f t="shared" si="87"/>
        <v>0</v>
      </c>
      <c r="O230" s="263">
        <f t="shared" si="87"/>
        <v>0</v>
      </c>
      <c r="P230" s="229"/>
      <c r="Q230" s="2"/>
    </row>
    <row r="231" spans="1:17" ht="24" hidden="1" x14ac:dyDescent="0.25">
      <c r="A231" s="250">
        <v>6220</v>
      </c>
      <c r="B231" s="99" t="s">
        <v>240</v>
      </c>
      <c r="C231" s="100">
        <f t="shared" si="63"/>
        <v>0</v>
      </c>
      <c r="D231" s="152"/>
      <c r="E231" s="150"/>
      <c r="F231" s="108">
        <f>D231+E231</f>
        <v>0</v>
      </c>
      <c r="G231" s="149"/>
      <c r="H231" s="150"/>
      <c r="I231" s="151">
        <f>G231+H231</f>
        <v>0</v>
      </c>
      <c r="J231" s="152"/>
      <c r="K231" s="150"/>
      <c r="L231" s="108">
        <f>J231+K231</f>
        <v>0</v>
      </c>
      <c r="M231" s="149"/>
      <c r="N231" s="150"/>
      <c r="O231" s="151">
        <f>M231+N231</f>
        <v>0</v>
      </c>
      <c r="P231" s="237"/>
      <c r="Q231" s="2"/>
    </row>
    <row r="232" spans="1:17" hidden="1" x14ac:dyDescent="0.25">
      <c r="A232" s="243">
        <v>6230</v>
      </c>
      <c r="B232" s="111" t="s">
        <v>241</v>
      </c>
      <c r="C232" s="112">
        <f t="shared" si="63"/>
        <v>0</v>
      </c>
      <c r="D232" s="244">
        <f t="shared" ref="D232:O232" si="88">SUM(D233)</f>
        <v>0</v>
      </c>
      <c r="E232" s="245">
        <f t="shared" si="88"/>
        <v>0</v>
      </c>
      <c r="F232" s="120">
        <f t="shared" si="88"/>
        <v>0</v>
      </c>
      <c r="G232" s="246">
        <f t="shared" si="88"/>
        <v>0</v>
      </c>
      <c r="H232" s="245">
        <f t="shared" si="88"/>
        <v>0</v>
      </c>
      <c r="I232" s="241">
        <f t="shared" si="88"/>
        <v>0</v>
      </c>
      <c r="J232" s="244">
        <f t="shared" si="88"/>
        <v>0</v>
      </c>
      <c r="K232" s="245">
        <f t="shared" si="88"/>
        <v>0</v>
      </c>
      <c r="L232" s="120">
        <f t="shared" si="88"/>
        <v>0</v>
      </c>
      <c r="M232" s="246">
        <f t="shared" si="88"/>
        <v>0</v>
      </c>
      <c r="N232" s="245">
        <f t="shared" si="88"/>
        <v>0</v>
      </c>
      <c r="O232" s="241">
        <f t="shared" si="88"/>
        <v>0</v>
      </c>
      <c r="P232" s="242"/>
      <c r="Q232" s="2"/>
    </row>
    <row r="233" spans="1:17" ht="24" hidden="1" x14ac:dyDescent="0.25">
      <c r="A233" s="62">
        <v>6239</v>
      </c>
      <c r="B233" s="99" t="s">
        <v>242</v>
      </c>
      <c r="C233" s="112">
        <f t="shared" si="63"/>
        <v>0</v>
      </c>
      <c r="D233" s="152"/>
      <c r="E233" s="150"/>
      <c r="F233" s="108">
        <f>D233+E233</f>
        <v>0</v>
      </c>
      <c r="G233" s="149"/>
      <c r="H233" s="150"/>
      <c r="I233" s="151">
        <f>G233+H233</f>
        <v>0</v>
      </c>
      <c r="J233" s="152"/>
      <c r="K233" s="150"/>
      <c r="L233" s="108">
        <f>J233+K233</f>
        <v>0</v>
      </c>
      <c r="M233" s="149"/>
      <c r="N233" s="150"/>
      <c r="O233" s="151">
        <f>M233+N233</f>
        <v>0</v>
      </c>
      <c r="P233" s="237"/>
      <c r="Q233" s="2"/>
    </row>
    <row r="234" spans="1:17" ht="24" hidden="1" x14ac:dyDescent="0.25">
      <c r="A234" s="243">
        <v>6240</v>
      </c>
      <c r="B234" s="111" t="s">
        <v>243</v>
      </c>
      <c r="C234" s="112">
        <f t="shared" si="63"/>
        <v>0</v>
      </c>
      <c r="D234" s="244">
        <f t="shared" ref="D234:O234" si="89">SUM(D235:D236)</f>
        <v>0</v>
      </c>
      <c r="E234" s="245">
        <f t="shared" si="89"/>
        <v>0</v>
      </c>
      <c r="F234" s="120">
        <f t="shared" si="89"/>
        <v>0</v>
      </c>
      <c r="G234" s="246">
        <f t="shared" si="89"/>
        <v>0</v>
      </c>
      <c r="H234" s="245">
        <f t="shared" si="89"/>
        <v>0</v>
      </c>
      <c r="I234" s="241">
        <f t="shared" si="89"/>
        <v>0</v>
      </c>
      <c r="J234" s="244">
        <f t="shared" si="89"/>
        <v>0</v>
      </c>
      <c r="K234" s="245">
        <f t="shared" si="89"/>
        <v>0</v>
      </c>
      <c r="L234" s="120">
        <f t="shared" si="89"/>
        <v>0</v>
      </c>
      <c r="M234" s="246">
        <f t="shared" si="89"/>
        <v>0</v>
      </c>
      <c r="N234" s="245">
        <f t="shared" si="89"/>
        <v>0</v>
      </c>
      <c r="O234" s="241">
        <f t="shared" si="89"/>
        <v>0</v>
      </c>
      <c r="P234" s="242"/>
      <c r="Q234" s="2"/>
    </row>
    <row r="235" spans="1:17" hidden="1" x14ac:dyDescent="0.25">
      <c r="A235" s="62">
        <v>6241</v>
      </c>
      <c r="B235" s="111" t="s">
        <v>244</v>
      </c>
      <c r="C235" s="112">
        <f t="shared" si="63"/>
        <v>0</v>
      </c>
      <c r="D235" s="238"/>
      <c r="E235" s="239"/>
      <c r="F235" s="120">
        <f>D235+E235</f>
        <v>0</v>
      </c>
      <c r="G235" s="240"/>
      <c r="H235" s="239"/>
      <c r="I235" s="241">
        <f>G235+H235</f>
        <v>0</v>
      </c>
      <c r="J235" s="238"/>
      <c r="K235" s="239"/>
      <c r="L235" s="120">
        <f>J235+K235</f>
        <v>0</v>
      </c>
      <c r="M235" s="240"/>
      <c r="N235" s="239"/>
      <c r="O235" s="241">
        <f>M235+N235</f>
        <v>0</v>
      </c>
      <c r="P235" s="242"/>
      <c r="Q235" s="2"/>
    </row>
    <row r="236" spans="1:17" hidden="1" x14ac:dyDescent="0.25">
      <c r="A236" s="62">
        <v>6242</v>
      </c>
      <c r="B236" s="111" t="s">
        <v>245</v>
      </c>
      <c r="C236" s="112">
        <f t="shared" si="63"/>
        <v>0</v>
      </c>
      <c r="D236" s="238"/>
      <c r="E236" s="239"/>
      <c r="F236" s="120">
        <f>D236+E236</f>
        <v>0</v>
      </c>
      <c r="G236" s="240"/>
      <c r="H236" s="239"/>
      <c r="I236" s="241">
        <f>G236+H236</f>
        <v>0</v>
      </c>
      <c r="J236" s="238"/>
      <c r="K236" s="239"/>
      <c r="L236" s="120">
        <f>J236+K236</f>
        <v>0</v>
      </c>
      <c r="M236" s="240"/>
      <c r="N236" s="239"/>
      <c r="O236" s="241">
        <f>M236+N236</f>
        <v>0</v>
      </c>
      <c r="P236" s="242"/>
      <c r="Q236" s="2"/>
    </row>
    <row r="237" spans="1:17" ht="25.5" hidden="1" customHeight="1" x14ac:dyDescent="0.25">
      <c r="A237" s="243">
        <v>6250</v>
      </c>
      <c r="B237" s="111" t="s">
        <v>246</v>
      </c>
      <c r="C237" s="112">
        <f t="shared" si="63"/>
        <v>0</v>
      </c>
      <c r="D237" s="244">
        <f t="shared" ref="D237:O237" si="90">SUM(D238:D242)</f>
        <v>0</v>
      </c>
      <c r="E237" s="245">
        <f t="shared" si="90"/>
        <v>0</v>
      </c>
      <c r="F237" s="120">
        <f t="shared" si="90"/>
        <v>0</v>
      </c>
      <c r="G237" s="246">
        <f t="shared" si="90"/>
        <v>0</v>
      </c>
      <c r="H237" s="245">
        <f t="shared" si="90"/>
        <v>0</v>
      </c>
      <c r="I237" s="241">
        <f t="shared" si="90"/>
        <v>0</v>
      </c>
      <c r="J237" s="244">
        <f t="shared" si="90"/>
        <v>0</v>
      </c>
      <c r="K237" s="245">
        <f t="shared" si="90"/>
        <v>0</v>
      </c>
      <c r="L237" s="120">
        <f t="shared" si="90"/>
        <v>0</v>
      </c>
      <c r="M237" s="246">
        <f t="shared" si="90"/>
        <v>0</v>
      </c>
      <c r="N237" s="245">
        <f t="shared" si="90"/>
        <v>0</v>
      </c>
      <c r="O237" s="241">
        <f t="shared" si="90"/>
        <v>0</v>
      </c>
      <c r="P237" s="242"/>
      <c r="Q237" s="2"/>
    </row>
    <row r="238" spans="1:17" ht="14.25" hidden="1" customHeight="1" x14ac:dyDescent="0.25">
      <c r="A238" s="62">
        <v>6252</v>
      </c>
      <c r="B238" s="111" t="s">
        <v>247</v>
      </c>
      <c r="C238" s="112">
        <f t="shared" si="63"/>
        <v>0</v>
      </c>
      <c r="D238" s="238"/>
      <c r="E238" s="239"/>
      <c r="F238" s="120">
        <f t="shared" ref="F238:F244" si="91">D238+E238</f>
        <v>0</v>
      </c>
      <c r="G238" s="240"/>
      <c r="H238" s="239"/>
      <c r="I238" s="241">
        <f t="shared" ref="I238:I244" si="92">G238+H238</f>
        <v>0</v>
      </c>
      <c r="J238" s="238"/>
      <c r="K238" s="239"/>
      <c r="L238" s="120">
        <f t="shared" ref="L238:L244" si="93">J238+K238</f>
        <v>0</v>
      </c>
      <c r="M238" s="240"/>
      <c r="N238" s="239"/>
      <c r="O238" s="241">
        <f t="shared" ref="O238:O244" si="94">M238+N238</f>
        <v>0</v>
      </c>
      <c r="P238" s="242"/>
      <c r="Q238" s="2"/>
    </row>
    <row r="239" spans="1:17" ht="14.25" hidden="1" customHeight="1" x14ac:dyDescent="0.25">
      <c r="A239" s="62">
        <v>6253</v>
      </c>
      <c r="B239" s="111" t="s">
        <v>248</v>
      </c>
      <c r="C239" s="112">
        <f t="shared" si="63"/>
        <v>0</v>
      </c>
      <c r="D239" s="238"/>
      <c r="E239" s="239"/>
      <c r="F239" s="120">
        <f t="shared" si="91"/>
        <v>0</v>
      </c>
      <c r="G239" s="240"/>
      <c r="H239" s="239"/>
      <c r="I239" s="241">
        <f t="shared" si="92"/>
        <v>0</v>
      </c>
      <c r="J239" s="238"/>
      <c r="K239" s="239"/>
      <c r="L239" s="120">
        <f t="shared" si="93"/>
        <v>0</v>
      </c>
      <c r="M239" s="240"/>
      <c r="N239" s="239"/>
      <c r="O239" s="241">
        <f t="shared" si="94"/>
        <v>0</v>
      </c>
      <c r="P239" s="242"/>
      <c r="Q239" s="2"/>
    </row>
    <row r="240" spans="1:17" ht="24" hidden="1" x14ac:dyDescent="0.25">
      <c r="A240" s="62">
        <v>6254</v>
      </c>
      <c r="B240" s="111" t="s">
        <v>249</v>
      </c>
      <c r="C240" s="112">
        <f t="shared" si="63"/>
        <v>0</v>
      </c>
      <c r="D240" s="238"/>
      <c r="E240" s="239"/>
      <c r="F240" s="120">
        <f t="shared" si="91"/>
        <v>0</v>
      </c>
      <c r="G240" s="240"/>
      <c r="H240" s="239"/>
      <c r="I240" s="241">
        <f t="shared" si="92"/>
        <v>0</v>
      </c>
      <c r="J240" s="238"/>
      <c r="K240" s="239"/>
      <c r="L240" s="120">
        <f t="shared" si="93"/>
        <v>0</v>
      </c>
      <c r="M240" s="240"/>
      <c r="N240" s="239"/>
      <c r="O240" s="241">
        <f t="shared" si="94"/>
        <v>0</v>
      </c>
      <c r="P240" s="242"/>
      <c r="Q240" s="2"/>
    </row>
    <row r="241" spans="1:17" ht="24" hidden="1" x14ac:dyDescent="0.25">
      <c r="A241" s="62">
        <v>6255</v>
      </c>
      <c r="B241" s="111" t="s">
        <v>250</v>
      </c>
      <c r="C241" s="112">
        <f t="shared" ref="C241:C296" si="95">SUM(F241,I241,L241,O241)</f>
        <v>0</v>
      </c>
      <c r="D241" s="238"/>
      <c r="E241" s="239"/>
      <c r="F241" s="120">
        <f t="shared" si="91"/>
        <v>0</v>
      </c>
      <c r="G241" s="240"/>
      <c r="H241" s="239"/>
      <c r="I241" s="241">
        <f t="shared" si="92"/>
        <v>0</v>
      </c>
      <c r="J241" s="238"/>
      <c r="K241" s="239"/>
      <c r="L241" s="120">
        <f t="shared" si="93"/>
        <v>0</v>
      </c>
      <c r="M241" s="240"/>
      <c r="N241" s="239"/>
      <c r="O241" s="241">
        <f t="shared" si="94"/>
        <v>0</v>
      </c>
      <c r="P241" s="242"/>
      <c r="Q241" s="2"/>
    </row>
    <row r="242" spans="1:17" hidden="1" x14ac:dyDescent="0.25">
      <c r="A242" s="62">
        <v>6259</v>
      </c>
      <c r="B242" s="111" t="s">
        <v>251</v>
      </c>
      <c r="C242" s="112">
        <f t="shared" si="95"/>
        <v>0</v>
      </c>
      <c r="D242" s="238"/>
      <c r="E242" s="239"/>
      <c r="F242" s="120">
        <f t="shared" si="91"/>
        <v>0</v>
      </c>
      <c r="G242" s="240"/>
      <c r="H242" s="239"/>
      <c r="I242" s="241">
        <f t="shared" si="92"/>
        <v>0</v>
      </c>
      <c r="J242" s="238"/>
      <c r="K242" s="239"/>
      <c r="L242" s="120">
        <f t="shared" si="93"/>
        <v>0</v>
      </c>
      <c r="M242" s="240"/>
      <c r="N242" s="239"/>
      <c r="O242" s="241">
        <f t="shared" si="94"/>
        <v>0</v>
      </c>
      <c r="P242" s="242"/>
      <c r="Q242" s="2"/>
    </row>
    <row r="243" spans="1:17" ht="24" hidden="1" x14ac:dyDescent="0.25">
      <c r="A243" s="243">
        <v>6260</v>
      </c>
      <c r="B243" s="111" t="s">
        <v>252</v>
      </c>
      <c r="C243" s="112">
        <f t="shared" si="95"/>
        <v>0</v>
      </c>
      <c r="D243" s="238"/>
      <c r="E243" s="239"/>
      <c r="F243" s="120">
        <f t="shared" si="91"/>
        <v>0</v>
      </c>
      <c r="G243" s="240"/>
      <c r="H243" s="239"/>
      <c r="I243" s="241">
        <f t="shared" si="92"/>
        <v>0</v>
      </c>
      <c r="J243" s="238"/>
      <c r="K243" s="239"/>
      <c r="L243" s="120">
        <f t="shared" si="93"/>
        <v>0</v>
      </c>
      <c r="M243" s="240"/>
      <c r="N243" s="239"/>
      <c r="O243" s="241">
        <f t="shared" si="94"/>
        <v>0</v>
      </c>
      <c r="P243" s="242"/>
      <c r="Q243" s="2"/>
    </row>
    <row r="244" spans="1:17" hidden="1" x14ac:dyDescent="0.25">
      <c r="A244" s="243">
        <v>6270</v>
      </c>
      <c r="B244" s="111" t="s">
        <v>253</v>
      </c>
      <c r="C244" s="112">
        <f t="shared" si="95"/>
        <v>0</v>
      </c>
      <c r="D244" s="238"/>
      <c r="E244" s="239"/>
      <c r="F244" s="120">
        <f t="shared" si="91"/>
        <v>0</v>
      </c>
      <c r="G244" s="240"/>
      <c r="H244" s="239"/>
      <c r="I244" s="241">
        <f t="shared" si="92"/>
        <v>0</v>
      </c>
      <c r="J244" s="238"/>
      <c r="K244" s="239"/>
      <c r="L244" s="120">
        <f t="shared" si="93"/>
        <v>0</v>
      </c>
      <c r="M244" s="240"/>
      <c r="N244" s="239"/>
      <c r="O244" s="241">
        <f t="shared" si="94"/>
        <v>0</v>
      </c>
      <c r="P244" s="242"/>
      <c r="Q244" s="2"/>
    </row>
    <row r="245" spans="1:17" ht="24" hidden="1" x14ac:dyDescent="0.25">
      <c r="A245" s="250">
        <v>6290</v>
      </c>
      <c r="B245" s="99" t="s">
        <v>254</v>
      </c>
      <c r="C245" s="264">
        <f t="shared" si="95"/>
        <v>0</v>
      </c>
      <c r="D245" s="251">
        <f t="shared" ref="D245:O245" si="96">SUM(D246:D249)</f>
        <v>0</v>
      </c>
      <c r="E245" s="252">
        <f t="shared" si="96"/>
        <v>0</v>
      </c>
      <c r="F245" s="108">
        <f t="shared" si="96"/>
        <v>0</v>
      </c>
      <c r="G245" s="253">
        <f t="shared" si="96"/>
        <v>0</v>
      </c>
      <c r="H245" s="252">
        <f t="shared" si="96"/>
        <v>0</v>
      </c>
      <c r="I245" s="151">
        <f t="shared" si="96"/>
        <v>0</v>
      </c>
      <c r="J245" s="251">
        <f t="shared" si="96"/>
        <v>0</v>
      </c>
      <c r="K245" s="252">
        <f t="shared" si="96"/>
        <v>0</v>
      </c>
      <c r="L245" s="108">
        <f t="shared" si="96"/>
        <v>0</v>
      </c>
      <c r="M245" s="253">
        <f t="shared" si="96"/>
        <v>0</v>
      </c>
      <c r="N245" s="252">
        <f t="shared" si="96"/>
        <v>0</v>
      </c>
      <c r="O245" s="151">
        <f t="shared" si="96"/>
        <v>0</v>
      </c>
      <c r="P245" s="266"/>
      <c r="Q245" s="2"/>
    </row>
    <row r="246" spans="1:17" hidden="1" x14ac:dyDescent="0.25">
      <c r="A246" s="62">
        <v>6291</v>
      </c>
      <c r="B246" s="111" t="s">
        <v>255</v>
      </c>
      <c r="C246" s="112">
        <f t="shared" si="95"/>
        <v>0</v>
      </c>
      <c r="D246" s="238"/>
      <c r="E246" s="239"/>
      <c r="F246" s="120">
        <f>D246+E246</f>
        <v>0</v>
      </c>
      <c r="G246" s="240"/>
      <c r="H246" s="239"/>
      <c r="I246" s="241">
        <f>G246+H246</f>
        <v>0</v>
      </c>
      <c r="J246" s="238"/>
      <c r="K246" s="239"/>
      <c r="L246" s="120">
        <f>J246+K246</f>
        <v>0</v>
      </c>
      <c r="M246" s="240"/>
      <c r="N246" s="239"/>
      <c r="O246" s="241">
        <f>M246+N246</f>
        <v>0</v>
      </c>
      <c r="P246" s="242"/>
      <c r="Q246" s="2"/>
    </row>
    <row r="247" spans="1:17" hidden="1" x14ac:dyDescent="0.25">
      <c r="A247" s="62">
        <v>6292</v>
      </c>
      <c r="B247" s="111" t="s">
        <v>256</v>
      </c>
      <c r="C247" s="112">
        <f t="shared" si="95"/>
        <v>0</v>
      </c>
      <c r="D247" s="238"/>
      <c r="E247" s="239"/>
      <c r="F247" s="120">
        <f>D247+E247</f>
        <v>0</v>
      </c>
      <c r="G247" s="240"/>
      <c r="H247" s="239"/>
      <c r="I247" s="241">
        <f>G247+H247</f>
        <v>0</v>
      </c>
      <c r="J247" s="238"/>
      <c r="K247" s="239"/>
      <c r="L247" s="120">
        <f>J247+K247</f>
        <v>0</v>
      </c>
      <c r="M247" s="240"/>
      <c r="N247" s="239"/>
      <c r="O247" s="241">
        <f>M247+N247</f>
        <v>0</v>
      </c>
      <c r="P247" s="242"/>
      <c r="Q247" s="2"/>
    </row>
    <row r="248" spans="1:17" ht="72" hidden="1" x14ac:dyDescent="0.25">
      <c r="A248" s="62">
        <v>6296</v>
      </c>
      <c r="B248" s="111" t="s">
        <v>257</v>
      </c>
      <c r="C248" s="112">
        <f t="shared" si="95"/>
        <v>0</v>
      </c>
      <c r="D248" s="238"/>
      <c r="E248" s="239"/>
      <c r="F248" s="120">
        <f>D248+E248</f>
        <v>0</v>
      </c>
      <c r="G248" s="240"/>
      <c r="H248" s="239"/>
      <c r="I248" s="241">
        <f>G248+H248</f>
        <v>0</v>
      </c>
      <c r="J248" s="238"/>
      <c r="K248" s="239"/>
      <c r="L248" s="120">
        <f>J248+K248</f>
        <v>0</v>
      </c>
      <c r="M248" s="240"/>
      <c r="N248" s="239"/>
      <c r="O248" s="241">
        <f>M248+N248</f>
        <v>0</v>
      </c>
      <c r="P248" s="242"/>
      <c r="Q248" s="2"/>
    </row>
    <row r="249" spans="1:17" ht="39.75" hidden="1" customHeight="1" x14ac:dyDescent="0.25">
      <c r="A249" s="62">
        <v>6299</v>
      </c>
      <c r="B249" s="111" t="s">
        <v>258</v>
      </c>
      <c r="C249" s="112">
        <f t="shared" si="95"/>
        <v>0</v>
      </c>
      <c r="D249" s="238"/>
      <c r="E249" s="239"/>
      <c r="F249" s="120">
        <f>D249+E249</f>
        <v>0</v>
      </c>
      <c r="G249" s="240"/>
      <c r="H249" s="239"/>
      <c r="I249" s="241">
        <f>G249+H249</f>
        <v>0</v>
      </c>
      <c r="J249" s="238"/>
      <c r="K249" s="239"/>
      <c r="L249" s="120">
        <f>J249+K249</f>
        <v>0</v>
      </c>
      <c r="M249" s="240"/>
      <c r="N249" s="239"/>
      <c r="O249" s="241">
        <f>M249+N249</f>
        <v>0</v>
      </c>
      <c r="P249" s="242"/>
      <c r="Q249" s="2"/>
    </row>
    <row r="250" spans="1:17" hidden="1" x14ac:dyDescent="0.25">
      <c r="A250" s="83">
        <v>6300</v>
      </c>
      <c r="B250" s="226" t="s">
        <v>259</v>
      </c>
      <c r="C250" s="84">
        <f t="shared" si="95"/>
        <v>0</v>
      </c>
      <c r="D250" s="95">
        <f t="shared" ref="D250:O250" si="97">SUM(D251,D256,D257)</f>
        <v>0</v>
      </c>
      <c r="E250" s="96">
        <f t="shared" si="97"/>
        <v>0</v>
      </c>
      <c r="F250" s="97">
        <f t="shared" si="97"/>
        <v>0</v>
      </c>
      <c r="G250" s="227">
        <f t="shared" si="97"/>
        <v>0</v>
      </c>
      <c r="H250" s="96">
        <f t="shared" si="97"/>
        <v>0</v>
      </c>
      <c r="I250" s="228">
        <f t="shared" si="97"/>
        <v>0</v>
      </c>
      <c r="J250" s="95">
        <f t="shared" si="97"/>
        <v>0</v>
      </c>
      <c r="K250" s="96">
        <f t="shared" si="97"/>
        <v>0</v>
      </c>
      <c r="L250" s="97">
        <f t="shared" si="97"/>
        <v>0</v>
      </c>
      <c r="M250" s="227">
        <f t="shared" si="97"/>
        <v>0</v>
      </c>
      <c r="N250" s="96">
        <f t="shared" si="97"/>
        <v>0</v>
      </c>
      <c r="O250" s="228">
        <f t="shared" si="97"/>
        <v>0</v>
      </c>
      <c r="P250" s="254"/>
      <c r="Q250" s="2"/>
    </row>
    <row r="251" spans="1:17" ht="24" hidden="1" x14ac:dyDescent="0.25">
      <c r="A251" s="250">
        <v>6320</v>
      </c>
      <c r="B251" s="99" t="s">
        <v>260</v>
      </c>
      <c r="C251" s="264">
        <f t="shared" si="95"/>
        <v>0</v>
      </c>
      <c r="D251" s="251">
        <f t="shared" ref="D251:O251" si="98">SUM(D252:D255)</f>
        <v>0</v>
      </c>
      <c r="E251" s="252">
        <f t="shared" si="98"/>
        <v>0</v>
      </c>
      <c r="F251" s="108">
        <f t="shared" si="98"/>
        <v>0</v>
      </c>
      <c r="G251" s="253">
        <f t="shared" si="98"/>
        <v>0</v>
      </c>
      <c r="H251" s="252">
        <f t="shared" si="98"/>
        <v>0</v>
      </c>
      <c r="I251" s="151">
        <f t="shared" si="98"/>
        <v>0</v>
      </c>
      <c r="J251" s="251">
        <f t="shared" si="98"/>
        <v>0</v>
      </c>
      <c r="K251" s="252">
        <f t="shared" si="98"/>
        <v>0</v>
      </c>
      <c r="L251" s="108">
        <f t="shared" si="98"/>
        <v>0</v>
      </c>
      <c r="M251" s="253">
        <f t="shared" si="98"/>
        <v>0</v>
      </c>
      <c r="N251" s="252">
        <f t="shared" si="98"/>
        <v>0</v>
      </c>
      <c r="O251" s="151">
        <f t="shared" si="98"/>
        <v>0</v>
      </c>
      <c r="P251" s="237"/>
      <c r="Q251" s="2"/>
    </row>
    <row r="252" spans="1:17" hidden="1" x14ac:dyDescent="0.25">
      <c r="A252" s="62">
        <v>6322</v>
      </c>
      <c r="B252" s="111" t="s">
        <v>261</v>
      </c>
      <c r="C252" s="112">
        <f t="shared" si="95"/>
        <v>0</v>
      </c>
      <c r="D252" s="238"/>
      <c r="E252" s="239"/>
      <c r="F252" s="120">
        <f t="shared" ref="F252:F257" si="99">D252+E252</f>
        <v>0</v>
      </c>
      <c r="G252" s="240"/>
      <c r="H252" s="239"/>
      <c r="I252" s="241">
        <f t="shared" ref="I252:I257" si="100">G252+H252</f>
        <v>0</v>
      </c>
      <c r="J252" s="238"/>
      <c r="K252" s="239"/>
      <c r="L252" s="120">
        <f t="shared" ref="L252:L257" si="101">J252+K252</f>
        <v>0</v>
      </c>
      <c r="M252" s="240"/>
      <c r="N252" s="239"/>
      <c r="O252" s="241">
        <f t="shared" ref="O252:O257" si="102">M252+N252</f>
        <v>0</v>
      </c>
      <c r="P252" s="242"/>
      <c r="Q252" s="2"/>
    </row>
    <row r="253" spans="1:17" ht="24" hidden="1" x14ac:dyDescent="0.25">
      <c r="A253" s="62">
        <v>6323</v>
      </c>
      <c r="B253" s="111" t="s">
        <v>262</v>
      </c>
      <c r="C253" s="112">
        <f t="shared" si="95"/>
        <v>0</v>
      </c>
      <c r="D253" s="238"/>
      <c r="E253" s="239"/>
      <c r="F253" s="120">
        <f t="shared" si="99"/>
        <v>0</v>
      </c>
      <c r="G253" s="240"/>
      <c r="H253" s="239"/>
      <c r="I253" s="241">
        <f t="shared" si="100"/>
        <v>0</v>
      </c>
      <c r="J253" s="238"/>
      <c r="K253" s="239"/>
      <c r="L253" s="120">
        <f t="shared" si="101"/>
        <v>0</v>
      </c>
      <c r="M253" s="240"/>
      <c r="N253" s="239"/>
      <c r="O253" s="241">
        <f t="shared" si="102"/>
        <v>0</v>
      </c>
      <c r="P253" s="242"/>
      <c r="Q253" s="2"/>
    </row>
    <row r="254" spans="1:17" ht="24" hidden="1" x14ac:dyDescent="0.25">
      <c r="A254" s="62">
        <v>6324</v>
      </c>
      <c r="B254" s="111" t="s">
        <v>263</v>
      </c>
      <c r="C254" s="112">
        <f t="shared" si="95"/>
        <v>0</v>
      </c>
      <c r="D254" s="238"/>
      <c r="E254" s="239"/>
      <c r="F254" s="120">
        <f t="shared" si="99"/>
        <v>0</v>
      </c>
      <c r="G254" s="240"/>
      <c r="H254" s="239"/>
      <c r="I254" s="241">
        <f t="shared" si="100"/>
        <v>0</v>
      </c>
      <c r="J254" s="238"/>
      <c r="K254" s="239"/>
      <c r="L254" s="120">
        <f t="shared" si="101"/>
        <v>0</v>
      </c>
      <c r="M254" s="240"/>
      <c r="N254" s="239"/>
      <c r="O254" s="241">
        <f t="shared" si="102"/>
        <v>0</v>
      </c>
      <c r="P254" s="242"/>
      <c r="Q254" s="2"/>
    </row>
    <row r="255" spans="1:17" hidden="1" x14ac:dyDescent="0.25">
      <c r="A255" s="53">
        <v>6329</v>
      </c>
      <c r="B255" s="99" t="s">
        <v>264</v>
      </c>
      <c r="C255" s="100">
        <f t="shared" si="95"/>
        <v>0</v>
      </c>
      <c r="D255" s="152"/>
      <c r="E255" s="150"/>
      <c r="F255" s="108">
        <f t="shared" si="99"/>
        <v>0</v>
      </c>
      <c r="G255" s="149"/>
      <c r="H255" s="150"/>
      <c r="I255" s="151">
        <f t="shared" si="100"/>
        <v>0</v>
      </c>
      <c r="J255" s="152"/>
      <c r="K255" s="150"/>
      <c r="L255" s="108">
        <f t="shared" si="101"/>
        <v>0</v>
      </c>
      <c r="M255" s="149"/>
      <c r="N255" s="150"/>
      <c r="O255" s="151">
        <f t="shared" si="102"/>
        <v>0</v>
      </c>
      <c r="P255" s="237"/>
      <c r="Q255" s="2"/>
    </row>
    <row r="256" spans="1:17" ht="24" hidden="1" x14ac:dyDescent="0.25">
      <c r="A256" s="282">
        <v>6330</v>
      </c>
      <c r="B256" s="283" t="s">
        <v>265</v>
      </c>
      <c r="C256" s="264">
        <f t="shared" si="95"/>
        <v>0</v>
      </c>
      <c r="D256" s="268"/>
      <c r="E256" s="269"/>
      <c r="F256" s="270">
        <f t="shared" si="99"/>
        <v>0</v>
      </c>
      <c r="G256" s="271"/>
      <c r="H256" s="269"/>
      <c r="I256" s="265">
        <f t="shared" si="100"/>
        <v>0</v>
      </c>
      <c r="J256" s="268"/>
      <c r="K256" s="269"/>
      <c r="L256" s="270">
        <f t="shared" si="101"/>
        <v>0</v>
      </c>
      <c r="M256" s="271"/>
      <c r="N256" s="269"/>
      <c r="O256" s="265">
        <f t="shared" si="102"/>
        <v>0</v>
      </c>
      <c r="P256" s="266"/>
      <c r="Q256" s="2"/>
    </row>
    <row r="257" spans="1:17" hidden="1" x14ac:dyDescent="0.25">
      <c r="A257" s="243">
        <v>6360</v>
      </c>
      <c r="B257" s="111" t="s">
        <v>266</v>
      </c>
      <c r="C257" s="112">
        <f t="shared" si="95"/>
        <v>0</v>
      </c>
      <c r="D257" s="238"/>
      <c r="E257" s="239"/>
      <c r="F257" s="120">
        <f t="shared" si="99"/>
        <v>0</v>
      </c>
      <c r="G257" s="240"/>
      <c r="H257" s="239"/>
      <c r="I257" s="241">
        <f t="shared" si="100"/>
        <v>0</v>
      </c>
      <c r="J257" s="238"/>
      <c r="K257" s="239"/>
      <c r="L257" s="120">
        <f t="shared" si="101"/>
        <v>0</v>
      </c>
      <c r="M257" s="240"/>
      <c r="N257" s="239"/>
      <c r="O257" s="241">
        <f t="shared" si="102"/>
        <v>0</v>
      </c>
      <c r="P257" s="242"/>
      <c r="Q257" s="2"/>
    </row>
    <row r="258" spans="1:17" ht="36" hidden="1" x14ac:dyDescent="0.25">
      <c r="A258" s="83">
        <v>6400</v>
      </c>
      <c r="B258" s="226" t="s">
        <v>267</v>
      </c>
      <c r="C258" s="84">
        <f t="shared" si="95"/>
        <v>0</v>
      </c>
      <c r="D258" s="95">
        <f t="shared" ref="D258:O258" si="103">SUM(D259,D263)</f>
        <v>0</v>
      </c>
      <c r="E258" s="96">
        <f t="shared" si="103"/>
        <v>0</v>
      </c>
      <c r="F258" s="97">
        <f t="shared" si="103"/>
        <v>0</v>
      </c>
      <c r="G258" s="227">
        <f t="shared" si="103"/>
        <v>0</v>
      </c>
      <c r="H258" s="96">
        <f t="shared" si="103"/>
        <v>0</v>
      </c>
      <c r="I258" s="228">
        <f t="shared" si="103"/>
        <v>0</v>
      </c>
      <c r="J258" s="95">
        <f t="shared" si="103"/>
        <v>0</v>
      </c>
      <c r="K258" s="96">
        <f t="shared" si="103"/>
        <v>0</v>
      </c>
      <c r="L258" s="97">
        <f t="shared" si="103"/>
        <v>0</v>
      </c>
      <c r="M258" s="227">
        <f t="shared" si="103"/>
        <v>0</v>
      </c>
      <c r="N258" s="96">
        <f t="shared" si="103"/>
        <v>0</v>
      </c>
      <c r="O258" s="228">
        <f t="shared" si="103"/>
        <v>0</v>
      </c>
      <c r="P258" s="254"/>
      <c r="Q258" s="2"/>
    </row>
    <row r="259" spans="1:17" ht="24" hidden="1" x14ac:dyDescent="0.25">
      <c r="A259" s="250">
        <v>6410</v>
      </c>
      <c r="B259" s="99" t="s">
        <v>268</v>
      </c>
      <c r="C259" s="100">
        <f t="shared" si="95"/>
        <v>0</v>
      </c>
      <c r="D259" s="251">
        <f t="shared" ref="D259:O259" si="104">SUM(D260:D262)</f>
        <v>0</v>
      </c>
      <c r="E259" s="252">
        <f t="shared" si="104"/>
        <v>0</v>
      </c>
      <c r="F259" s="108">
        <f t="shared" si="104"/>
        <v>0</v>
      </c>
      <c r="G259" s="253">
        <f t="shared" si="104"/>
        <v>0</v>
      </c>
      <c r="H259" s="252">
        <f t="shared" si="104"/>
        <v>0</v>
      </c>
      <c r="I259" s="151">
        <f t="shared" si="104"/>
        <v>0</v>
      </c>
      <c r="J259" s="251">
        <f t="shared" si="104"/>
        <v>0</v>
      </c>
      <c r="K259" s="252">
        <f t="shared" si="104"/>
        <v>0</v>
      </c>
      <c r="L259" s="108">
        <f t="shared" si="104"/>
        <v>0</v>
      </c>
      <c r="M259" s="253">
        <f t="shared" si="104"/>
        <v>0</v>
      </c>
      <c r="N259" s="252">
        <f t="shared" si="104"/>
        <v>0</v>
      </c>
      <c r="O259" s="258">
        <f t="shared" si="104"/>
        <v>0</v>
      </c>
      <c r="P259" s="259"/>
      <c r="Q259" s="2"/>
    </row>
    <row r="260" spans="1:17" hidden="1" x14ac:dyDescent="0.25">
      <c r="A260" s="62">
        <v>6411</v>
      </c>
      <c r="B260" s="255" t="s">
        <v>269</v>
      </c>
      <c r="C260" s="112">
        <f t="shared" si="95"/>
        <v>0</v>
      </c>
      <c r="D260" s="238"/>
      <c r="E260" s="239"/>
      <c r="F260" s="120">
        <f>D260+E260</f>
        <v>0</v>
      </c>
      <c r="G260" s="240"/>
      <c r="H260" s="239"/>
      <c r="I260" s="241">
        <f>G260+H260</f>
        <v>0</v>
      </c>
      <c r="J260" s="238"/>
      <c r="K260" s="239"/>
      <c r="L260" s="120">
        <f>J260+K260</f>
        <v>0</v>
      </c>
      <c r="M260" s="240"/>
      <c r="N260" s="239"/>
      <c r="O260" s="241">
        <f>M260+N260</f>
        <v>0</v>
      </c>
      <c r="P260" s="242"/>
      <c r="Q260" s="2"/>
    </row>
    <row r="261" spans="1:17" ht="36" hidden="1" x14ac:dyDescent="0.25">
      <c r="A261" s="62">
        <v>6412</v>
      </c>
      <c r="B261" s="111" t="s">
        <v>270</v>
      </c>
      <c r="C261" s="112">
        <f t="shared" si="95"/>
        <v>0</v>
      </c>
      <c r="D261" s="238"/>
      <c r="E261" s="239"/>
      <c r="F261" s="120">
        <f>D261+E261</f>
        <v>0</v>
      </c>
      <c r="G261" s="240"/>
      <c r="H261" s="239"/>
      <c r="I261" s="241">
        <f>G261+H261</f>
        <v>0</v>
      </c>
      <c r="J261" s="238"/>
      <c r="K261" s="239"/>
      <c r="L261" s="120">
        <f>J261+K261</f>
        <v>0</v>
      </c>
      <c r="M261" s="240"/>
      <c r="N261" s="239"/>
      <c r="O261" s="241">
        <f>M261+N261</f>
        <v>0</v>
      </c>
      <c r="P261" s="242"/>
      <c r="Q261" s="2"/>
    </row>
    <row r="262" spans="1:17" ht="36" hidden="1" x14ac:dyDescent="0.25">
      <c r="A262" s="62">
        <v>6419</v>
      </c>
      <c r="B262" s="111" t="s">
        <v>271</v>
      </c>
      <c r="C262" s="112">
        <f t="shared" si="95"/>
        <v>0</v>
      </c>
      <c r="D262" s="238"/>
      <c r="E262" s="239"/>
      <c r="F262" s="120">
        <f>D262+E262</f>
        <v>0</v>
      </c>
      <c r="G262" s="240"/>
      <c r="H262" s="239"/>
      <c r="I262" s="241">
        <f>G262+H262</f>
        <v>0</v>
      </c>
      <c r="J262" s="238"/>
      <c r="K262" s="239"/>
      <c r="L262" s="120">
        <f>J262+K262</f>
        <v>0</v>
      </c>
      <c r="M262" s="240"/>
      <c r="N262" s="239"/>
      <c r="O262" s="241">
        <f>M262+N262</f>
        <v>0</v>
      </c>
      <c r="P262" s="242"/>
      <c r="Q262" s="2"/>
    </row>
    <row r="263" spans="1:17" ht="36" hidden="1" x14ac:dyDescent="0.25">
      <c r="A263" s="243">
        <v>6420</v>
      </c>
      <c r="B263" s="111" t="s">
        <v>272</v>
      </c>
      <c r="C263" s="112">
        <f t="shared" si="95"/>
        <v>0</v>
      </c>
      <c r="D263" s="244">
        <f t="shared" ref="D263:O263" si="105">SUM(D264:D267)</f>
        <v>0</v>
      </c>
      <c r="E263" s="245">
        <f t="shared" si="105"/>
        <v>0</v>
      </c>
      <c r="F263" s="120">
        <f t="shared" si="105"/>
        <v>0</v>
      </c>
      <c r="G263" s="246">
        <f t="shared" si="105"/>
        <v>0</v>
      </c>
      <c r="H263" s="245">
        <f t="shared" si="105"/>
        <v>0</v>
      </c>
      <c r="I263" s="241">
        <f t="shared" si="105"/>
        <v>0</v>
      </c>
      <c r="J263" s="244">
        <f t="shared" si="105"/>
        <v>0</v>
      </c>
      <c r="K263" s="245">
        <f t="shared" si="105"/>
        <v>0</v>
      </c>
      <c r="L263" s="120">
        <f t="shared" si="105"/>
        <v>0</v>
      </c>
      <c r="M263" s="246">
        <f t="shared" si="105"/>
        <v>0</v>
      </c>
      <c r="N263" s="245">
        <f t="shared" si="105"/>
        <v>0</v>
      </c>
      <c r="O263" s="241">
        <f t="shared" si="105"/>
        <v>0</v>
      </c>
      <c r="P263" s="242"/>
      <c r="Q263" s="2"/>
    </row>
    <row r="264" spans="1:17" hidden="1" x14ac:dyDescent="0.25">
      <c r="A264" s="62">
        <v>6421</v>
      </c>
      <c r="B264" s="111" t="s">
        <v>273</v>
      </c>
      <c r="C264" s="112">
        <f t="shared" si="95"/>
        <v>0</v>
      </c>
      <c r="D264" s="238"/>
      <c r="E264" s="239"/>
      <c r="F264" s="120">
        <f>D264+E264</f>
        <v>0</v>
      </c>
      <c r="G264" s="240"/>
      <c r="H264" s="239"/>
      <c r="I264" s="241">
        <f>G264+H264</f>
        <v>0</v>
      </c>
      <c r="J264" s="238"/>
      <c r="K264" s="239"/>
      <c r="L264" s="120">
        <f>J264+K264</f>
        <v>0</v>
      </c>
      <c r="M264" s="240"/>
      <c r="N264" s="239"/>
      <c r="O264" s="241">
        <f>M264+N264</f>
        <v>0</v>
      </c>
      <c r="P264" s="242"/>
      <c r="Q264" s="2"/>
    </row>
    <row r="265" spans="1:17" hidden="1" x14ac:dyDescent="0.25">
      <c r="A265" s="62">
        <v>6422</v>
      </c>
      <c r="B265" s="111" t="s">
        <v>274</v>
      </c>
      <c r="C265" s="112">
        <f t="shared" si="95"/>
        <v>0</v>
      </c>
      <c r="D265" s="238"/>
      <c r="E265" s="239"/>
      <c r="F265" s="120">
        <f>D265+E265</f>
        <v>0</v>
      </c>
      <c r="G265" s="240"/>
      <c r="H265" s="239"/>
      <c r="I265" s="241">
        <f>G265+H265</f>
        <v>0</v>
      </c>
      <c r="J265" s="238"/>
      <c r="K265" s="239"/>
      <c r="L265" s="120">
        <f>J265+K265</f>
        <v>0</v>
      </c>
      <c r="M265" s="240"/>
      <c r="N265" s="239"/>
      <c r="O265" s="241">
        <f>M265+N265</f>
        <v>0</v>
      </c>
      <c r="P265" s="242"/>
      <c r="Q265" s="2"/>
    </row>
    <row r="266" spans="1:17" ht="24" hidden="1" x14ac:dyDescent="0.25">
      <c r="A266" s="62">
        <v>6423</v>
      </c>
      <c r="B266" s="111" t="s">
        <v>275</v>
      </c>
      <c r="C266" s="112">
        <f t="shared" si="95"/>
        <v>0</v>
      </c>
      <c r="D266" s="238"/>
      <c r="E266" s="239"/>
      <c r="F266" s="120">
        <f>D266+E266</f>
        <v>0</v>
      </c>
      <c r="G266" s="240"/>
      <c r="H266" s="239"/>
      <c r="I266" s="241">
        <f>G266+H266</f>
        <v>0</v>
      </c>
      <c r="J266" s="238"/>
      <c r="K266" s="239"/>
      <c r="L266" s="120">
        <f>J266+K266</f>
        <v>0</v>
      </c>
      <c r="M266" s="240"/>
      <c r="N266" s="239"/>
      <c r="O266" s="241">
        <f>M266+N266</f>
        <v>0</v>
      </c>
      <c r="P266" s="242"/>
      <c r="Q266" s="2"/>
    </row>
    <row r="267" spans="1:17" ht="36" hidden="1" x14ac:dyDescent="0.25">
      <c r="A267" s="62">
        <v>6424</v>
      </c>
      <c r="B267" s="111" t="s">
        <v>276</v>
      </c>
      <c r="C267" s="112">
        <f t="shared" si="95"/>
        <v>0</v>
      </c>
      <c r="D267" s="238"/>
      <c r="E267" s="239"/>
      <c r="F267" s="120">
        <f>D267+E267</f>
        <v>0</v>
      </c>
      <c r="G267" s="240"/>
      <c r="H267" s="239"/>
      <c r="I267" s="241">
        <f>G267+H267</f>
        <v>0</v>
      </c>
      <c r="J267" s="238"/>
      <c r="K267" s="239"/>
      <c r="L267" s="120">
        <f>J267+K267</f>
        <v>0</v>
      </c>
      <c r="M267" s="240"/>
      <c r="N267" s="239"/>
      <c r="O267" s="241">
        <f>M267+N267</f>
        <v>0</v>
      </c>
      <c r="P267" s="242"/>
      <c r="Q267" s="2"/>
    </row>
    <row r="268" spans="1:17" ht="36" x14ac:dyDescent="0.25">
      <c r="A268" s="284">
        <v>7000</v>
      </c>
      <c r="B268" s="284" t="s">
        <v>277</v>
      </c>
      <c r="C268" s="285">
        <f t="shared" si="95"/>
        <v>5780</v>
      </c>
      <c r="D268" s="286">
        <f t="shared" ref="D268:O268" si="106">SUM(D269,D279)</f>
        <v>5820</v>
      </c>
      <c r="E268" s="287">
        <f t="shared" si="106"/>
        <v>-40</v>
      </c>
      <c r="F268" s="288">
        <f t="shared" si="106"/>
        <v>5780</v>
      </c>
      <c r="G268" s="289">
        <f t="shared" si="106"/>
        <v>0</v>
      </c>
      <c r="H268" s="287">
        <f t="shared" si="106"/>
        <v>0</v>
      </c>
      <c r="I268" s="290">
        <f t="shared" si="106"/>
        <v>0</v>
      </c>
      <c r="J268" s="286">
        <f t="shared" si="106"/>
        <v>0</v>
      </c>
      <c r="K268" s="287">
        <f t="shared" si="106"/>
        <v>0</v>
      </c>
      <c r="L268" s="288">
        <f t="shared" si="106"/>
        <v>0</v>
      </c>
      <c r="M268" s="289">
        <f t="shared" si="106"/>
        <v>0</v>
      </c>
      <c r="N268" s="287">
        <f t="shared" si="106"/>
        <v>0</v>
      </c>
      <c r="O268" s="291">
        <f t="shared" si="106"/>
        <v>0</v>
      </c>
      <c r="P268" s="292"/>
      <c r="Q268" s="2"/>
    </row>
    <row r="269" spans="1:17" ht="24" hidden="1" x14ac:dyDescent="0.25">
      <c r="A269" s="83">
        <v>7200</v>
      </c>
      <c r="B269" s="226" t="s">
        <v>278</v>
      </c>
      <c r="C269" s="84">
        <f t="shared" si="95"/>
        <v>0</v>
      </c>
      <c r="D269" s="95">
        <f>SUM(D270,D271,D274,D275,D278)</f>
        <v>0</v>
      </c>
      <c r="E269" s="96">
        <f>SUM(E270,E271,E274,E275,E278)</f>
        <v>0</v>
      </c>
      <c r="F269" s="97">
        <f>SUM(F270,F271,F274,F275,F278)</f>
        <v>0</v>
      </c>
      <c r="G269" s="227"/>
      <c r="H269" s="96"/>
      <c r="I269" s="228">
        <f>SUM(I270,I271,I274,I275,I278)</f>
        <v>0</v>
      </c>
      <c r="J269" s="95"/>
      <c r="K269" s="96"/>
      <c r="L269" s="97">
        <f>SUM(L270,L271,L274,L275,L278)</f>
        <v>0</v>
      </c>
      <c r="M269" s="227"/>
      <c r="N269" s="96"/>
      <c r="O269" s="263">
        <f>SUM(O270,O271,O274,O275,O278)</f>
        <v>0</v>
      </c>
      <c r="P269" s="229"/>
      <c r="Q269" s="2"/>
    </row>
    <row r="270" spans="1:17" ht="24" hidden="1" x14ac:dyDescent="0.25">
      <c r="A270" s="250">
        <v>7210</v>
      </c>
      <c r="B270" s="99" t="s">
        <v>279</v>
      </c>
      <c r="C270" s="100">
        <f t="shared" si="95"/>
        <v>0</v>
      </c>
      <c r="D270" s="152"/>
      <c r="E270" s="150"/>
      <c r="F270" s="108">
        <f>D270+E270</f>
        <v>0</v>
      </c>
      <c r="G270" s="149"/>
      <c r="H270" s="150"/>
      <c r="I270" s="151">
        <f>G270+H270</f>
        <v>0</v>
      </c>
      <c r="J270" s="152"/>
      <c r="K270" s="150"/>
      <c r="L270" s="108">
        <f>J270+K270</f>
        <v>0</v>
      </c>
      <c r="M270" s="149"/>
      <c r="N270" s="150"/>
      <c r="O270" s="151">
        <f>M270+N270</f>
        <v>0</v>
      </c>
      <c r="P270" s="237"/>
      <c r="Q270" s="2"/>
    </row>
    <row r="271" spans="1:17" s="294" customFormat="1" ht="36" hidden="1" x14ac:dyDescent="0.25">
      <c r="A271" s="243">
        <v>7220</v>
      </c>
      <c r="B271" s="111" t="s">
        <v>280</v>
      </c>
      <c r="C271" s="112">
        <f t="shared" si="95"/>
        <v>0</v>
      </c>
      <c r="D271" s="244">
        <f t="shared" ref="D271:O271" si="107">SUM(D272:D273)</f>
        <v>0</v>
      </c>
      <c r="E271" s="245">
        <f t="shared" si="107"/>
        <v>0</v>
      </c>
      <c r="F271" s="120">
        <f t="shared" si="107"/>
        <v>0</v>
      </c>
      <c r="G271" s="246">
        <f t="shared" si="107"/>
        <v>0</v>
      </c>
      <c r="H271" s="245">
        <f t="shared" si="107"/>
        <v>0</v>
      </c>
      <c r="I271" s="241">
        <f t="shared" si="107"/>
        <v>0</v>
      </c>
      <c r="J271" s="244">
        <f t="shared" si="107"/>
        <v>0</v>
      </c>
      <c r="K271" s="245">
        <f t="shared" si="107"/>
        <v>0</v>
      </c>
      <c r="L271" s="120">
        <f t="shared" si="107"/>
        <v>0</v>
      </c>
      <c r="M271" s="246">
        <f t="shared" si="107"/>
        <v>0</v>
      </c>
      <c r="N271" s="245">
        <f t="shared" si="107"/>
        <v>0</v>
      </c>
      <c r="O271" s="241">
        <f t="shared" si="107"/>
        <v>0</v>
      </c>
      <c r="P271" s="242"/>
      <c r="Q271" s="293"/>
    </row>
    <row r="272" spans="1:17" s="294" customFormat="1" ht="36" hidden="1" x14ac:dyDescent="0.25">
      <c r="A272" s="62">
        <v>7221</v>
      </c>
      <c r="B272" s="111" t="s">
        <v>281</v>
      </c>
      <c r="C272" s="112">
        <f t="shared" si="95"/>
        <v>0</v>
      </c>
      <c r="D272" s="238"/>
      <c r="E272" s="239"/>
      <c r="F272" s="120">
        <f>D272+E272</f>
        <v>0</v>
      </c>
      <c r="G272" s="240"/>
      <c r="H272" s="239"/>
      <c r="I272" s="241">
        <f>G272+H272</f>
        <v>0</v>
      </c>
      <c r="J272" s="238"/>
      <c r="K272" s="239"/>
      <c r="L272" s="120">
        <f>J272+K272</f>
        <v>0</v>
      </c>
      <c r="M272" s="240"/>
      <c r="N272" s="239"/>
      <c r="O272" s="241">
        <f>M272+N272</f>
        <v>0</v>
      </c>
      <c r="P272" s="242"/>
      <c r="Q272" s="293"/>
    </row>
    <row r="273" spans="1:17" s="294" customFormat="1" ht="36" hidden="1" x14ac:dyDescent="0.25">
      <c r="A273" s="62">
        <v>7222</v>
      </c>
      <c r="B273" s="111" t="s">
        <v>282</v>
      </c>
      <c r="C273" s="112">
        <f t="shared" si="95"/>
        <v>0</v>
      </c>
      <c r="D273" s="238"/>
      <c r="E273" s="239"/>
      <c r="F273" s="120">
        <f>D273+E273</f>
        <v>0</v>
      </c>
      <c r="G273" s="240"/>
      <c r="H273" s="239"/>
      <c r="I273" s="241">
        <f>G273+H273</f>
        <v>0</v>
      </c>
      <c r="J273" s="238"/>
      <c r="K273" s="239"/>
      <c r="L273" s="120">
        <f>J273+K273</f>
        <v>0</v>
      </c>
      <c r="M273" s="240"/>
      <c r="N273" s="239"/>
      <c r="O273" s="241">
        <f>M273+N273</f>
        <v>0</v>
      </c>
      <c r="P273" s="242"/>
      <c r="Q273" s="293"/>
    </row>
    <row r="274" spans="1:17" ht="24" hidden="1" x14ac:dyDescent="0.25">
      <c r="A274" s="243">
        <v>7230</v>
      </c>
      <c r="B274" s="111" t="s">
        <v>283</v>
      </c>
      <c r="C274" s="112">
        <f t="shared" si="95"/>
        <v>0</v>
      </c>
      <c r="D274" s="238"/>
      <c r="E274" s="239"/>
      <c r="F274" s="120">
        <f>D274+E274</f>
        <v>0</v>
      </c>
      <c r="G274" s="240"/>
      <c r="H274" s="239"/>
      <c r="I274" s="241">
        <f>G274+H274</f>
        <v>0</v>
      </c>
      <c r="J274" s="238"/>
      <c r="K274" s="239"/>
      <c r="L274" s="120">
        <f>J274+K274</f>
        <v>0</v>
      </c>
      <c r="M274" s="240"/>
      <c r="N274" s="239"/>
      <c r="O274" s="241">
        <f>M274+N274</f>
        <v>0</v>
      </c>
      <c r="P274" s="242"/>
      <c r="Q274" s="2"/>
    </row>
    <row r="275" spans="1:17" ht="24" hidden="1" x14ac:dyDescent="0.25">
      <c r="A275" s="243">
        <v>7240</v>
      </c>
      <c r="B275" s="111" t="s">
        <v>284</v>
      </c>
      <c r="C275" s="112">
        <f t="shared" si="95"/>
        <v>0</v>
      </c>
      <c r="D275" s="244">
        <f t="shared" ref="D275:O275" si="108">SUM(D276:D277)</f>
        <v>0</v>
      </c>
      <c r="E275" s="245">
        <f t="shared" si="108"/>
        <v>0</v>
      </c>
      <c r="F275" s="120">
        <f t="shared" si="108"/>
        <v>0</v>
      </c>
      <c r="G275" s="246">
        <f t="shared" si="108"/>
        <v>0</v>
      </c>
      <c r="H275" s="245">
        <f t="shared" si="108"/>
        <v>0</v>
      </c>
      <c r="I275" s="241">
        <f t="shared" si="108"/>
        <v>0</v>
      </c>
      <c r="J275" s="244">
        <f t="shared" si="108"/>
        <v>0</v>
      </c>
      <c r="K275" s="245">
        <f t="shared" si="108"/>
        <v>0</v>
      </c>
      <c r="L275" s="120">
        <f t="shared" si="108"/>
        <v>0</v>
      </c>
      <c r="M275" s="246">
        <f t="shared" si="108"/>
        <v>0</v>
      </c>
      <c r="N275" s="245">
        <f t="shared" si="108"/>
        <v>0</v>
      </c>
      <c r="O275" s="241">
        <f t="shared" si="108"/>
        <v>0</v>
      </c>
      <c r="P275" s="242"/>
      <c r="Q275" s="2"/>
    </row>
    <row r="276" spans="1:17" ht="48" hidden="1" x14ac:dyDescent="0.25">
      <c r="A276" s="62">
        <v>7245</v>
      </c>
      <c r="B276" s="111" t="s">
        <v>285</v>
      </c>
      <c r="C276" s="112">
        <f t="shared" si="95"/>
        <v>0</v>
      </c>
      <c r="D276" s="238"/>
      <c r="E276" s="239"/>
      <c r="F276" s="120">
        <f>D276+E276</f>
        <v>0</v>
      </c>
      <c r="G276" s="240"/>
      <c r="H276" s="239"/>
      <c r="I276" s="241">
        <f>G276+H276</f>
        <v>0</v>
      </c>
      <c r="J276" s="238"/>
      <c r="K276" s="239"/>
      <c r="L276" s="120">
        <f>J276+K276</f>
        <v>0</v>
      </c>
      <c r="M276" s="240"/>
      <c r="N276" s="239"/>
      <c r="O276" s="241">
        <f>M276+N276</f>
        <v>0</v>
      </c>
      <c r="P276" s="242"/>
      <c r="Q276" s="2"/>
    </row>
    <row r="277" spans="1:17" ht="96" hidden="1" x14ac:dyDescent="0.25">
      <c r="A277" s="62">
        <v>7246</v>
      </c>
      <c r="B277" s="111" t="s">
        <v>286</v>
      </c>
      <c r="C277" s="112">
        <f t="shared" si="95"/>
        <v>0</v>
      </c>
      <c r="D277" s="238"/>
      <c r="E277" s="239"/>
      <c r="F277" s="120">
        <f>D277+E277</f>
        <v>0</v>
      </c>
      <c r="G277" s="240"/>
      <c r="H277" s="239"/>
      <c r="I277" s="241">
        <f>G277+H277</f>
        <v>0</v>
      </c>
      <c r="J277" s="238"/>
      <c r="K277" s="239"/>
      <c r="L277" s="120">
        <f>J277+K277</f>
        <v>0</v>
      </c>
      <c r="M277" s="240"/>
      <c r="N277" s="239"/>
      <c r="O277" s="241">
        <f>M277+N277</f>
        <v>0</v>
      </c>
      <c r="P277" s="242"/>
      <c r="Q277" s="2"/>
    </row>
    <row r="278" spans="1:17" ht="24" hidden="1" x14ac:dyDescent="0.25">
      <c r="A278" s="282">
        <v>7260</v>
      </c>
      <c r="B278" s="99" t="s">
        <v>287</v>
      </c>
      <c r="C278" s="100">
        <f t="shared" si="95"/>
        <v>0</v>
      </c>
      <c r="D278" s="152"/>
      <c r="E278" s="150"/>
      <c r="F278" s="108">
        <f>D278+E278</f>
        <v>0</v>
      </c>
      <c r="G278" s="149"/>
      <c r="H278" s="150"/>
      <c r="I278" s="151">
        <f>G278+H278</f>
        <v>0</v>
      </c>
      <c r="J278" s="152"/>
      <c r="K278" s="150"/>
      <c r="L278" s="108">
        <f>J278+K278</f>
        <v>0</v>
      </c>
      <c r="M278" s="149"/>
      <c r="N278" s="150"/>
      <c r="O278" s="151">
        <f>M278+N278</f>
        <v>0</v>
      </c>
      <c r="P278" s="237"/>
      <c r="Q278" s="2"/>
    </row>
    <row r="279" spans="1:17" x14ac:dyDescent="0.25">
      <c r="A279" s="154">
        <v>7700</v>
      </c>
      <c r="B279" s="295" t="s">
        <v>288</v>
      </c>
      <c r="C279" s="296">
        <f t="shared" si="95"/>
        <v>5780</v>
      </c>
      <c r="D279" s="297">
        <f t="shared" ref="D279:O279" si="109">D280</f>
        <v>5820</v>
      </c>
      <c r="E279" s="298">
        <f t="shared" si="109"/>
        <v>-40</v>
      </c>
      <c r="F279" s="299">
        <f t="shared" si="109"/>
        <v>5780</v>
      </c>
      <c r="G279" s="300">
        <f t="shared" si="109"/>
        <v>0</v>
      </c>
      <c r="H279" s="298">
        <f t="shared" si="109"/>
        <v>0</v>
      </c>
      <c r="I279" s="301">
        <f t="shared" si="109"/>
        <v>0</v>
      </c>
      <c r="J279" s="297">
        <f t="shared" si="109"/>
        <v>0</v>
      </c>
      <c r="K279" s="298">
        <f t="shared" si="109"/>
        <v>0</v>
      </c>
      <c r="L279" s="299">
        <f t="shared" si="109"/>
        <v>0</v>
      </c>
      <c r="M279" s="300">
        <f t="shared" si="109"/>
        <v>0</v>
      </c>
      <c r="N279" s="298">
        <f t="shared" si="109"/>
        <v>0</v>
      </c>
      <c r="O279" s="301">
        <f t="shared" si="109"/>
        <v>0</v>
      </c>
      <c r="P279" s="254"/>
      <c r="Q279" s="2"/>
    </row>
    <row r="280" spans="1:17" ht="48" x14ac:dyDescent="0.25">
      <c r="A280" s="230">
        <v>7720</v>
      </c>
      <c r="B280" s="99" t="s">
        <v>289</v>
      </c>
      <c r="C280" s="125">
        <f t="shared" si="95"/>
        <v>5780</v>
      </c>
      <c r="D280" s="147">
        <v>5820</v>
      </c>
      <c r="E280" s="148">
        <v>-40</v>
      </c>
      <c r="F280" s="133">
        <f>D280+E280</f>
        <v>5780</v>
      </c>
      <c r="G280" s="302"/>
      <c r="H280" s="148"/>
      <c r="I280" s="258">
        <f>G280+H280</f>
        <v>0</v>
      </c>
      <c r="J280" s="147"/>
      <c r="K280" s="148"/>
      <c r="L280" s="133">
        <f>J280+K280</f>
        <v>0</v>
      </c>
      <c r="M280" s="302"/>
      <c r="N280" s="148"/>
      <c r="O280" s="258">
        <f>M280+N280</f>
        <v>0</v>
      </c>
      <c r="P280" s="349" t="s">
        <v>318</v>
      </c>
      <c r="Q280" s="2"/>
    </row>
    <row r="281" spans="1:17" hidden="1" x14ac:dyDescent="0.25">
      <c r="A281" s="255"/>
      <c r="B281" s="111" t="s">
        <v>290</v>
      </c>
      <c r="C281" s="112">
        <f t="shared" si="95"/>
        <v>0</v>
      </c>
      <c r="D281" s="244">
        <f t="shared" ref="D281:O281" si="110">SUM(D282:D283)</f>
        <v>0</v>
      </c>
      <c r="E281" s="245">
        <f t="shared" si="110"/>
        <v>0</v>
      </c>
      <c r="F281" s="120">
        <f t="shared" si="110"/>
        <v>0</v>
      </c>
      <c r="G281" s="246">
        <f t="shared" si="110"/>
        <v>0</v>
      </c>
      <c r="H281" s="245">
        <f t="shared" si="110"/>
        <v>0</v>
      </c>
      <c r="I281" s="241">
        <f t="shared" si="110"/>
        <v>0</v>
      </c>
      <c r="J281" s="244">
        <f t="shared" si="110"/>
        <v>0</v>
      </c>
      <c r="K281" s="245">
        <f t="shared" si="110"/>
        <v>0</v>
      </c>
      <c r="L281" s="120">
        <f t="shared" si="110"/>
        <v>0</v>
      </c>
      <c r="M281" s="246">
        <f t="shared" si="110"/>
        <v>0</v>
      </c>
      <c r="N281" s="245">
        <f t="shared" si="110"/>
        <v>0</v>
      </c>
      <c r="O281" s="241">
        <f t="shared" si="110"/>
        <v>0</v>
      </c>
      <c r="P281" s="242"/>
      <c r="Q281" s="2"/>
    </row>
    <row r="282" spans="1:17" hidden="1" x14ac:dyDescent="0.25">
      <c r="A282" s="255" t="s">
        <v>291</v>
      </c>
      <c r="B282" s="62" t="s">
        <v>292</v>
      </c>
      <c r="C282" s="112">
        <f t="shared" si="95"/>
        <v>0</v>
      </c>
      <c r="D282" s="238"/>
      <c r="E282" s="239"/>
      <c r="F282" s="120">
        <f>E282+D282</f>
        <v>0</v>
      </c>
      <c r="G282" s="240"/>
      <c r="H282" s="239"/>
      <c r="I282" s="241">
        <f>H282+G282</f>
        <v>0</v>
      </c>
      <c r="J282" s="238"/>
      <c r="K282" s="239"/>
      <c r="L282" s="120">
        <f>K282+J282</f>
        <v>0</v>
      </c>
      <c r="M282" s="240"/>
      <c r="N282" s="239"/>
      <c r="O282" s="241">
        <f>N282+M282</f>
        <v>0</v>
      </c>
      <c r="P282" s="242"/>
      <c r="Q282" s="2"/>
    </row>
    <row r="283" spans="1:17" ht="24" hidden="1" x14ac:dyDescent="0.25">
      <c r="A283" s="255" t="s">
        <v>293</v>
      </c>
      <c r="B283" s="303" t="s">
        <v>294</v>
      </c>
      <c r="C283" s="100">
        <f t="shared" si="95"/>
        <v>0</v>
      </c>
      <c r="D283" s="152"/>
      <c r="E283" s="150"/>
      <c r="F283" s="108">
        <f>E283+D283</f>
        <v>0</v>
      </c>
      <c r="G283" s="149"/>
      <c r="H283" s="150"/>
      <c r="I283" s="151">
        <f>H283+G283</f>
        <v>0</v>
      </c>
      <c r="J283" s="152"/>
      <c r="K283" s="150"/>
      <c r="L283" s="108">
        <f>K283+J283</f>
        <v>0</v>
      </c>
      <c r="M283" s="149"/>
      <c r="N283" s="150"/>
      <c r="O283" s="151">
        <f>N283+M283</f>
        <v>0</v>
      </c>
      <c r="P283" s="237"/>
      <c r="Q283" s="2"/>
    </row>
    <row r="284" spans="1:17" ht="12.75" thickBot="1" x14ac:dyDescent="0.3">
      <c r="A284" s="304"/>
      <c r="B284" s="304" t="s">
        <v>295</v>
      </c>
      <c r="C284" s="305">
        <f t="shared" si="95"/>
        <v>16016</v>
      </c>
      <c r="D284" s="306">
        <f t="shared" ref="D284:O284" si="111">SUM(D281,D268,D229,D194,D186,D172,D74,D52)</f>
        <v>16016</v>
      </c>
      <c r="E284" s="307">
        <f t="shared" si="111"/>
        <v>0</v>
      </c>
      <c r="F284" s="308">
        <f t="shared" si="111"/>
        <v>16016</v>
      </c>
      <c r="G284" s="309">
        <f t="shared" si="111"/>
        <v>0</v>
      </c>
      <c r="H284" s="307">
        <f t="shared" si="111"/>
        <v>0</v>
      </c>
      <c r="I284" s="310">
        <f t="shared" si="111"/>
        <v>0</v>
      </c>
      <c r="J284" s="306">
        <f t="shared" si="111"/>
        <v>0</v>
      </c>
      <c r="K284" s="307">
        <f t="shared" si="111"/>
        <v>0</v>
      </c>
      <c r="L284" s="308">
        <f t="shared" si="111"/>
        <v>0</v>
      </c>
      <c r="M284" s="309">
        <f t="shared" si="111"/>
        <v>0</v>
      </c>
      <c r="N284" s="307">
        <f t="shared" si="111"/>
        <v>0</v>
      </c>
      <c r="O284" s="310">
        <f t="shared" si="111"/>
        <v>0</v>
      </c>
      <c r="P284" s="311"/>
      <c r="Q284" s="2"/>
    </row>
    <row r="285" spans="1:17" s="33" customFormat="1" ht="13.5" thickTop="1" thickBot="1" x14ac:dyDescent="0.3">
      <c r="A285" s="713" t="s">
        <v>296</v>
      </c>
      <c r="B285" s="714"/>
      <c r="C285" s="312">
        <f t="shared" si="95"/>
        <v>-10410</v>
      </c>
      <c r="D285" s="313">
        <f>SUM(D24,D25,D41,D42)-D50</f>
        <v>-10410</v>
      </c>
      <c r="E285" s="314">
        <f>SUM(E24,E25,E41,E42)-E50</f>
        <v>0</v>
      </c>
      <c r="F285" s="315">
        <f>SUM(F24,F25,F41,F42)-F50</f>
        <v>-10410</v>
      </c>
      <c r="G285" s="316">
        <f>SUM(G24,G42)-G50</f>
        <v>0</v>
      </c>
      <c r="H285" s="314">
        <f>SUM(H24,H42)-H50</f>
        <v>0</v>
      </c>
      <c r="I285" s="317">
        <f>SUM(I24,I42)-I50</f>
        <v>0</v>
      </c>
      <c r="J285" s="313">
        <f>SUM(J26,J42)-J50</f>
        <v>0</v>
      </c>
      <c r="K285" s="314">
        <f>SUM(K26,K42)-K50</f>
        <v>0</v>
      </c>
      <c r="L285" s="315">
        <f>SUM(L26,L42)-L50</f>
        <v>0</v>
      </c>
      <c r="M285" s="316">
        <f>SUM(M44)-M50</f>
        <v>0</v>
      </c>
      <c r="N285" s="314">
        <f>SUM(N44)-N50</f>
        <v>0</v>
      </c>
      <c r="O285" s="317">
        <f>SUM(O44)-O50</f>
        <v>0</v>
      </c>
      <c r="P285" s="318"/>
      <c r="Q285" s="26"/>
    </row>
    <row r="286" spans="1:17" s="33" customFormat="1" ht="12.75" thickTop="1" x14ac:dyDescent="0.25">
      <c r="A286" s="715" t="s">
        <v>297</v>
      </c>
      <c r="B286" s="716"/>
      <c r="C286" s="319">
        <f t="shared" si="95"/>
        <v>10410</v>
      </c>
      <c r="D286" s="320">
        <f t="shared" ref="D286:O286" si="112">SUM(D287,D288)-D295+D296</f>
        <v>10410</v>
      </c>
      <c r="E286" s="321">
        <f t="shared" si="112"/>
        <v>0</v>
      </c>
      <c r="F286" s="322">
        <f t="shared" si="112"/>
        <v>10410</v>
      </c>
      <c r="G286" s="323">
        <f t="shared" si="112"/>
        <v>0</v>
      </c>
      <c r="H286" s="321">
        <f t="shared" si="112"/>
        <v>0</v>
      </c>
      <c r="I286" s="324">
        <f t="shared" si="112"/>
        <v>0</v>
      </c>
      <c r="J286" s="320">
        <f t="shared" si="112"/>
        <v>0</v>
      </c>
      <c r="K286" s="321">
        <f t="shared" si="112"/>
        <v>0</v>
      </c>
      <c r="L286" s="322">
        <f t="shared" si="112"/>
        <v>0</v>
      </c>
      <c r="M286" s="323">
        <f t="shared" si="112"/>
        <v>0</v>
      </c>
      <c r="N286" s="321">
        <f t="shared" si="112"/>
        <v>0</v>
      </c>
      <c r="O286" s="324">
        <f t="shared" si="112"/>
        <v>0</v>
      </c>
      <c r="P286" s="325"/>
      <c r="Q286" s="26"/>
    </row>
    <row r="287" spans="1:17" s="33" customFormat="1" ht="12.75" thickBot="1" x14ac:dyDescent="0.3">
      <c r="A287" s="193" t="s">
        <v>298</v>
      </c>
      <c r="B287" s="193" t="s">
        <v>299</v>
      </c>
      <c r="C287" s="194">
        <f t="shared" si="95"/>
        <v>10410</v>
      </c>
      <c r="D287" s="195">
        <f t="shared" ref="D287:O287" si="113">D21-D281</f>
        <v>10410</v>
      </c>
      <c r="E287" s="196">
        <f t="shared" si="113"/>
        <v>0</v>
      </c>
      <c r="F287" s="197">
        <f t="shared" si="113"/>
        <v>10410</v>
      </c>
      <c r="G287" s="198">
        <f t="shared" si="113"/>
        <v>0</v>
      </c>
      <c r="H287" s="196">
        <f t="shared" si="113"/>
        <v>0</v>
      </c>
      <c r="I287" s="199">
        <f t="shared" si="113"/>
        <v>0</v>
      </c>
      <c r="J287" s="195">
        <f t="shared" si="113"/>
        <v>0</v>
      </c>
      <c r="K287" s="196">
        <f t="shared" si="113"/>
        <v>0</v>
      </c>
      <c r="L287" s="197">
        <f t="shared" si="113"/>
        <v>0</v>
      </c>
      <c r="M287" s="198">
        <f t="shared" si="113"/>
        <v>0</v>
      </c>
      <c r="N287" s="196">
        <f t="shared" si="113"/>
        <v>0</v>
      </c>
      <c r="O287" s="199">
        <f t="shared" si="113"/>
        <v>0</v>
      </c>
      <c r="P287" s="200"/>
      <c r="Q287" s="26"/>
    </row>
    <row r="288" spans="1:17" s="33" customFormat="1" ht="12.75" hidden="1" thickTop="1" x14ac:dyDescent="0.25">
      <c r="A288" s="326" t="s">
        <v>300</v>
      </c>
      <c r="B288" s="326" t="s">
        <v>301</v>
      </c>
      <c r="C288" s="319">
        <f t="shared" si="95"/>
        <v>0</v>
      </c>
      <c r="D288" s="320">
        <f t="shared" ref="D288:O288" si="114">SUM(D289,D291,D293)-SUM(D290,D292,D294)</f>
        <v>0</v>
      </c>
      <c r="E288" s="321">
        <f t="shared" si="114"/>
        <v>0</v>
      </c>
      <c r="F288" s="322">
        <f t="shared" si="114"/>
        <v>0</v>
      </c>
      <c r="G288" s="323">
        <f t="shared" si="114"/>
        <v>0</v>
      </c>
      <c r="H288" s="321">
        <f t="shared" si="114"/>
        <v>0</v>
      </c>
      <c r="I288" s="324">
        <f t="shared" si="114"/>
        <v>0</v>
      </c>
      <c r="J288" s="320">
        <f t="shared" si="114"/>
        <v>0</v>
      </c>
      <c r="K288" s="321">
        <f t="shared" si="114"/>
        <v>0</v>
      </c>
      <c r="L288" s="322">
        <f t="shared" si="114"/>
        <v>0</v>
      </c>
      <c r="M288" s="323">
        <f t="shared" si="114"/>
        <v>0</v>
      </c>
      <c r="N288" s="321">
        <f t="shared" si="114"/>
        <v>0</v>
      </c>
      <c r="O288" s="324">
        <f t="shared" si="114"/>
        <v>0</v>
      </c>
      <c r="P288" s="325"/>
      <c r="Q288" s="26"/>
    </row>
    <row r="289" spans="1:17" ht="12.75" hidden="1" thickTop="1" x14ac:dyDescent="0.25">
      <c r="A289" s="327" t="s">
        <v>302</v>
      </c>
      <c r="B289" s="175" t="s">
        <v>303</v>
      </c>
      <c r="C289" s="125">
        <f t="shared" si="95"/>
        <v>0</v>
      </c>
      <c r="D289" s="147"/>
      <c r="E289" s="148"/>
      <c r="F289" s="133">
        <f t="shared" ref="F289:F296" si="115">E289+D289</f>
        <v>0</v>
      </c>
      <c r="G289" s="302"/>
      <c r="H289" s="148"/>
      <c r="I289" s="258">
        <f t="shared" ref="I289:I296" si="116">H289+G289</f>
        <v>0</v>
      </c>
      <c r="J289" s="147"/>
      <c r="K289" s="148"/>
      <c r="L289" s="133">
        <f t="shared" ref="L289:L296" si="117">K289+J289</f>
        <v>0</v>
      </c>
      <c r="M289" s="302"/>
      <c r="N289" s="148"/>
      <c r="O289" s="258">
        <f t="shared" ref="O289:O296" si="118">N289+M289</f>
        <v>0</v>
      </c>
      <c r="P289" s="259"/>
      <c r="Q289" s="2"/>
    </row>
    <row r="290" spans="1:17" ht="24.75" hidden="1" thickTop="1" x14ac:dyDescent="0.25">
      <c r="A290" s="255" t="s">
        <v>304</v>
      </c>
      <c r="B290" s="61" t="s">
        <v>305</v>
      </c>
      <c r="C290" s="112">
        <f t="shared" si="95"/>
        <v>0</v>
      </c>
      <c r="D290" s="238"/>
      <c r="E290" s="239"/>
      <c r="F290" s="120">
        <f t="shared" si="115"/>
        <v>0</v>
      </c>
      <c r="G290" s="240"/>
      <c r="H290" s="239"/>
      <c r="I290" s="241">
        <f t="shared" si="116"/>
        <v>0</v>
      </c>
      <c r="J290" s="238"/>
      <c r="K290" s="239"/>
      <c r="L290" s="120">
        <f t="shared" si="117"/>
        <v>0</v>
      </c>
      <c r="M290" s="240"/>
      <c r="N290" s="239"/>
      <c r="O290" s="241">
        <f t="shared" si="118"/>
        <v>0</v>
      </c>
      <c r="P290" s="242"/>
      <c r="Q290" s="2"/>
    </row>
    <row r="291" spans="1:17" ht="12.75" hidden="1" thickTop="1" x14ac:dyDescent="0.25">
      <c r="A291" s="255" t="s">
        <v>306</v>
      </c>
      <c r="B291" s="61" t="s">
        <v>307</v>
      </c>
      <c r="C291" s="112">
        <f t="shared" si="95"/>
        <v>0</v>
      </c>
      <c r="D291" s="238"/>
      <c r="E291" s="239"/>
      <c r="F291" s="120">
        <f t="shared" si="115"/>
        <v>0</v>
      </c>
      <c r="G291" s="240"/>
      <c r="H291" s="239"/>
      <c r="I291" s="241">
        <f t="shared" si="116"/>
        <v>0</v>
      </c>
      <c r="J291" s="238"/>
      <c r="K291" s="239"/>
      <c r="L291" s="120">
        <f t="shared" si="117"/>
        <v>0</v>
      </c>
      <c r="M291" s="240"/>
      <c r="N291" s="239"/>
      <c r="O291" s="241">
        <f t="shared" si="118"/>
        <v>0</v>
      </c>
      <c r="P291" s="242"/>
      <c r="Q291" s="2"/>
    </row>
    <row r="292" spans="1:17" ht="24.75" hidden="1" thickTop="1" x14ac:dyDescent="0.25">
      <c r="A292" s="255" t="s">
        <v>308</v>
      </c>
      <c r="B292" s="61" t="s">
        <v>309</v>
      </c>
      <c r="C292" s="112">
        <f t="shared" si="95"/>
        <v>0</v>
      </c>
      <c r="D292" s="238"/>
      <c r="E292" s="239"/>
      <c r="F292" s="120">
        <f t="shared" si="115"/>
        <v>0</v>
      </c>
      <c r="G292" s="240"/>
      <c r="H292" s="239"/>
      <c r="I292" s="241">
        <f t="shared" si="116"/>
        <v>0</v>
      </c>
      <c r="J292" s="238"/>
      <c r="K292" s="239"/>
      <c r="L292" s="120">
        <f t="shared" si="117"/>
        <v>0</v>
      </c>
      <c r="M292" s="240"/>
      <c r="N292" s="239"/>
      <c r="O292" s="241">
        <f t="shared" si="118"/>
        <v>0</v>
      </c>
      <c r="P292" s="242"/>
      <c r="Q292" s="2"/>
    </row>
    <row r="293" spans="1:17" ht="12.75" hidden="1" thickTop="1" x14ac:dyDescent="0.25">
      <c r="A293" s="255" t="s">
        <v>310</v>
      </c>
      <c r="B293" s="61" t="s">
        <v>311</v>
      </c>
      <c r="C293" s="112">
        <f t="shared" si="95"/>
        <v>0</v>
      </c>
      <c r="D293" s="238"/>
      <c r="E293" s="239"/>
      <c r="F293" s="120">
        <f t="shared" si="115"/>
        <v>0</v>
      </c>
      <c r="G293" s="240"/>
      <c r="H293" s="239"/>
      <c r="I293" s="241">
        <f t="shared" si="116"/>
        <v>0</v>
      </c>
      <c r="J293" s="238"/>
      <c r="K293" s="239"/>
      <c r="L293" s="120">
        <f t="shared" si="117"/>
        <v>0</v>
      </c>
      <c r="M293" s="240"/>
      <c r="N293" s="239"/>
      <c r="O293" s="241">
        <f t="shared" si="118"/>
        <v>0</v>
      </c>
      <c r="P293" s="242"/>
      <c r="Q293" s="2"/>
    </row>
    <row r="294" spans="1:17" ht="24.75" hidden="1" thickTop="1" x14ac:dyDescent="0.25">
      <c r="A294" s="328" t="s">
        <v>312</v>
      </c>
      <c r="B294" s="329" t="s">
        <v>313</v>
      </c>
      <c r="C294" s="264">
        <f t="shared" si="95"/>
        <v>0</v>
      </c>
      <c r="D294" s="268"/>
      <c r="E294" s="269"/>
      <c r="F294" s="270">
        <f t="shared" si="115"/>
        <v>0</v>
      </c>
      <c r="G294" s="271"/>
      <c r="H294" s="269"/>
      <c r="I294" s="265">
        <f t="shared" si="116"/>
        <v>0</v>
      </c>
      <c r="J294" s="268"/>
      <c r="K294" s="269"/>
      <c r="L294" s="270">
        <f t="shared" si="117"/>
        <v>0</v>
      </c>
      <c r="M294" s="271"/>
      <c r="N294" s="269"/>
      <c r="O294" s="265">
        <f t="shared" si="118"/>
        <v>0</v>
      </c>
      <c r="P294" s="266"/>
      <c r="Q294" s="2"/>
    </row>
    <row r="295" spans="1:17" s="33" customFormat="1" ht="13.5" hidden="1" thickTop="1" thickBot="1" x14ac:dyDescent="0.3">
      <c r="A295" s="330" t="s">
        <v>314</v>
      </c>
      <c r="B295" s="330" t="s">
        <v>315</v>
      </c>
      <c r="C295" s="312">
        <f t="shared" si="95"/>
        <v>0</v>
      </c>
      <c r="D295" s="331"/>
      <c r="E295" s="332"/>
      <c r="F295" s="315">
        <f t="shared" si="115"/>
        <v>0</v>
      </c>
      <c r="G295" s="333"/>
      <c r="H295" s="332"/>
      <c r="I295" s="317">
        <f t="shared" si="116"/>
        <v>0</v>
      </c>
      <c r="J295" s="331"/>
      <c r="K295" s="332"/>
      <c r="L295" s="315">
        <f t="shared" si="117"/>
        <v>0</v>
      </c>
      <c r="M295" s="333"/>
      <c r="N295" s="332"/>
      <c r="O295" s="317">
        <f t="shared" si="118"/>
        <v>0</v>
      </c>
      <c r="P295" s="318"/>
      <c r="Q295" s="26"/>
    </row>
    <row r="296" spans="1:17" s="33" customFormat="1" ht="48.75" hidden="1" thickTop="1" x14ac:dyDescent="0.25">
      <c r="A296" s="326" t="s">
        <v>316</v>
      </c>
      <c r="B296" s="334" t="s">
        <v>317</v>
      </c>
      <c r="C296" s="319">
        <f t="shared" si="95"/>
        <v>0</v>
      </c>
      <c r="D296" s="335"/>
      <c r="E296" s="336"/>
      <c r="F296" s="97">
        <f t="shared" si="115"/>
        <v>0</v>
      </c>
      <c r="G296" s="257"/>
      <c r="H296" s="86"/>
      <c r="I296" s="228">
        <f t="shared" si="116"/>
        <v>0</v>
      </c>
      <c r="J296" s="85"/>
      <c r="K296" s="86"/>
      <c r="L296" s="97">
        <f t="shared" si="117"/>
        <v>0</v>
      </c>
      <c r="M296" s="257"/>
      <c r="N296" s="86"/>
      <c r="O296" s="228">
        <f t="shared" si="118"/>
        <v>0</v>
      </c>
      <c r="P296" s="249"/>
      <c r="Q296" s="26"/>
    </row>
    <row r="297" spans="1:17" ht="12.75" thickTop="1" x14ac:dyDescent="0.25">
      <c r="A297" s="337"/>
      <c r="B297" s="338"/>
      <c r="C297" s="338"/>
      <c r="D297" s="338"/>
      <c r="E297" s="338"/>
      <c r="F297" s="338"/>
      <c r="G297" s="338"/>
      <c r="H297" s="338"/>
      <c r="I297" s="338"/>
      <c r="J297" s="338"/>
      <c r="K297" s="338"/>
      <c r="L297" s="338"/>
      <c r="M297" s="338"/>
      <c r="N297" s="338"/>
      <c r="O297" s="338"/>
      <c r="P297" s="339"/>
      <c r="Q297" s="2"/>
    </row>
    <row r="298" spans="1:17" hidden="1" x14ac:dyDescent="0.25">
      <c r="A298" s="340"/>
      <c r="B298" s="341"/>
      <c r="C298" s="341"/>
      <c r="D298" s="341"/>
      <c r="E298" s="341"/>
      <c r="F298" s="341"/>
      <c r="G298" s="341"/>
      <c r="H298" s="341"/>
      <c r="I298" s="341"/>
      <c r="J298" s="341"/>
      <c r="K298" s="341"/>
      <c r="L298" s="341"/>
      <c r="M298" s="341"/>
      <c r="N298" s="341"/>
      <c r="O298" s="341"/>
      <c r="P298" s="342"/>
      <c r="Q298" s="2"/>
    </row>
    <row r="299" spans="1:17" hidden="1" x14ac:dyDescent="0.25">
      <c r="A299" s="340"/>
      <c r="B299" s="341"/>
      <c r="C299" s="341"/>
      <c r="D299" s="341"/>
      <c r="E299" s="341"/>
      <c r="F299" s="341"/>
      <c r="G299" s="341"/>
      <c r="H299" s="341"/>
      <c r="I299" s="341"/>
      <c r="J299" s="341"/>
      <c r="K299" s="341"/>
      <c r="L299" s="341"/>
      <c r="M299" s="341"/>
      <c r="N299" s="341"/>
      <c r="O299" s="341"/>
      <c r="P299" s="342"/>
      <c r="Q299" s="2"/>
    </row>
    <row r="300" spans="1:17" hidden="1" x14ac:dyDescent="0.25">
      <c r="A300" s="340"/>
      <c r="B300" s="341"/>
      <c r="C300" s="341"/>
      <c r="D300" s="341"/>
      <c r="E300" s="341"/>
      <c r="F300" s="341"/>
      <c r="G300" s="341"/>
      <c r="H300" s="341"/>
      <c r="I300" s="341"/>
      <c r="J300" s="341"/>
      <c r="K300" s="341"/>
      <c r="L300" s="341"/>
      <c r="M300" s="341"/>
      <c r="N300" s="341"/>
      <c r="O300" s="341"/>
      <c r="P300" s="342"/>
      <c r="Q300" s="2"/>
    </row>
    <row r="301" spans="1:17" ht="12.75" hidden="1" customHeight="1" x14ac:dyDescent="0.25">
      <c r="A301" s="340"/>
      <c r="B301" s="343"/>
      <c r="C301" s="341"/>
      <c r="D301" s="341"/>
      <c r="E301" s="341"/>
      <c r="F301" s="341"/>
      <c r="G301" s="341"/>
      <c r="H301" s="341"/>
      <c r="I301" s="341"/>
      <c r="J301" s="341"/>
      <c r="K301" s="341"/>
      <c r="L301" s="341"/>
      <c r="M301" s="341"/>
      <c r="N301" s="341"/>
      <c r="O301" s="341"/>
      <c r="P301" s="342"/>
      <c r="Q301" s="2"/>
    </row>
    <row r="302" spans="1:17" hidden="1" x14ac:dyDescent="0.25">
      <c r="A302" s="340"/>
      <c r="B302" s="341"/>
      <c r="C302" s="341"/>
      <c r="D302" s="341"/>
      <c r="E302" s="341"/>
      <c r="F302" s="341"/>
      <c r="G302" s="341"/>
      <c r="H302" s="341"/>
      <c r="I302" s="341"/>
      <c r="J302" s="341"/>
      <c r="K302" s="341"/>
      <c r="L302" s="341"/>
      <c r="M302" s="341"/>
      <c r="N302" s="341"/>
      <c r="O302" s="341"/>
      <c r="P302" s="342"/>
      <c r="Q302" s="2"/>
    </row>
    <row r="303" spans="1:17" hidden="1" x14ac:dyDescent="0.25">
      <c r="A303" s="340"/>
      <c r="B303" s="343"/>
      <c r="C303" s="341"/>
      <c r="D303" s="341"/>
      <c r="E303" s="341"/>
      <c r="F303" s="341"/>
      <c r="G303" s="341"/>
      <c r="H303" s="341"/>
      <c r="I303" s="341"/>
      <c r="J303" s="341"/>
      <c r="K303" s="341"/>
      <c r="L303" s="341"/>
      <c r="M303" s="341"/>
      <c r="N303" s="341"/>
      <c r="O303" s="341"/>
      <c r="P303" s="342"/>
      <c r="Q303" s="2"/>
    </row>
    <row r="304" spans="1:17" hidden="1" x14ac:dyDescent="0.25">
      <c r="A304" s="340"/>
      <c r="B304" s="341"/>
      <c r="C304" s="341"/>
      <c r="D304" s="341"/>
      <c r="E304" s="341"/>
      <c r="F304" s="341"/>
      <c r="G304" s="341"/>
      <c r="H304" s="341"/>
      <c r="I304" s="341"/>
      <c r="J304" s="341"/>
      <c r="K304" s="341"/>
      <c r="L304" s="341"/>
      <c r="M304" s="341"/>
      <c r="N304" s="341"/>
      <c r="O304" s="341"/>
      <c r="P304" s="342"/>
      <c r="Q304" s="2"/>
    </row>
    <row r="305" spans="1:17" x14ac:dyDescent="0.25">
      <c r="A305" s="344"/>
      <c r="B305" s="345"/>
      <c r="C305" s="345"/>
      <c r="D305" s="345"/>
      <c r="E305" s="345"/>
      <c r="F305" s="345"/>
      <c r="G305" s="345"/>
      <c r="H305" s="345"/>
      <c r="I305" s="345"/>
      <c r="J305" s="345"/>
      <c r="K305" s="345"/>
      <c r="L305" s="345"/>
      <c r="M305" s="345"/>
      <c r="N305" s="345"/>
      <c r="O305" s="345"/>
      <c r="P305" s="346"/>
      <c r="Q305" s="2"/>
    </row>
    <row r="306" spans="1:17" x14ac:dyDescent="0.25">
      <c r="A306" s="1"/>
      <c r="B306" s="1"/>
      <c r="C306" s="1"/>
      <c r="D306" s="1"/>
      <c r="E306" s="1"/>
      <c r="F306" s="1"/>
      <c r="G306" s="1"/>
      <c r="H306" s="1"/>
      <c r="I306" s="1"/>
      <c r="J306" s="1"/>
      <c r="K306" s="1"/>
      <c r="L306" s="1"/>
      <c r="M306" s="1"/>
      <c r="N306" s="1"/>
      <c r="O306" s="1"/>
    </row>
    <row r="307" spans="1:17" x14ac:dyDescent="0.25">
      <c r="A307" s="1"/>
      <c r="B307" s="1"/>
      <c r="C307" s="1"/>
      <c r="D307" s="1"/>
      <c r="E307" s="1"/>
      <c r="F307" s="1"/>
      <c r="G307" s="1"/>
      <c r="H307" s="1"/>
      <c r="I307" s="1"/>
      <c r="J307" s="1"/>
      <c r="K307" s="1"/>
      <c r="L307" s="1"/>
      <c r="M307" s="1"/>
      <c r="N307" s="1"/>
      <c r="O307" s="1"/>
    </row>
    <row r="308" spans="1:17" x14ac:dyDescent="0.25">
      <c r="A308" s="1"/>
      <c r="B308" s="1"/>
      <c r="C308" s="1"/>
      <c r="D308" s="1"/>
      <c r="E308" s="1"/>
      <c r="F308" s="1"/>
      <c r="G308" s="1"/>
      <c r="H308" s="1"/>
      <c r="I308" s="1"/>
      <c r="J308" s="1"/>
      <c r="K308" s="1"/>
      <c r="L308" s="1"/>
      <c r="M308" s="1"/>
      <c r="N308" s="1"/>
      <c r="O308" s="1"/>
    </row>
    <row r="309" spans="1:17" x14ac:dyDescent="0.25">
      <c r="A309" s="1"/>
      <c r="B309" s="1"/>
      <c r="C309" s="1"/>
      <c r="D309" s="1"/>
      <c r="E309" s="1"/>
      <c r="F309" s="1"/>
      <c r="G309" s="1"/>
      <c r="H309" s="1"/>
      <c r="I309" s="1"/>
      <c r="J309" s="1"/>
      <c r="K309" s="1"/>
      <c r="L309" s="1"/>
      <c r="M309" s="1"/>
      <c r="N309" s="1"/>
      <c r="O309" s="1"/>
    </row>
    <row r="310" spans="1:17" x14ac:dyDescent="0.25">
      <c r="A310" s="1"/>
      <c r="B310" s="1"/>
      <c r="C310" s="1"/>
      <c r="D310" s="1"/>
      <c r="E310" s="1"/>
      <c r="F310" s="1"/>
      <c r="G310" s="1"/>
      <c r="H310" s="1"/>
      <c r="I310" s="1"/>
      <c r="J310" s="1"/>
      <c r="K310" s="1"/>
      <c r="L310" s="1"/>
      <c r="M310" s="1"/>
      <c r="N310" s="1"/>
      <c r="O310" s="1"/>
    </row>
    <row r="311" spans="1:17" x14ac:dyDescent="0.25">
      <c r="A311" s="1"/>
      <c r="B311" s="1"/>
      <c r="C311" s="1"/>
      <c r="D311" s="1"/>
      <c r="E311" s="1"/>
      <c r="F311" s="1"/>
      <c r="G311" s="1"/>
      <c r="H311" s="1"/>
      <c r="I311" s="1"/>
      <c r="J311" s="1"/>
      <c r="K311" s="1"/>
      <c r="L311" s="1"/>
      <c r="M311" s="1"/>
      <c r="N311" s="1"/>
      <c r="O311" s="1"/>
    </row>
    <row r="312" spans="1:17" x14ac:dyDescent="0.25">
      <c r="A312" s="1"/>
      <c r="B312" s="1"/>
      <c r="C312" s="1"/>
      <c r="D312" s="1"/>
      <c r="E312" s="1"/>
      <c r="F312" s="1"/>
      <c r="G312" s="1"/>
      <c r="H312" s="1"/>
      <c r="I312" s="1"/>
      <c r="J312" s="1"/>
      <c r="K312" s="1"/>
      <c r="L312" s="1"/>
      <c r="M312" s="1"/>
      <c r="N312" s="1"/>
      <c r="O312" s="1"/>
    </row>
    <row r="313" spans="1:17" x14ac:dyDescent="0.25">
      <c r="A313" s="1"/>
      <c r="B313" s="1"/>
      <c r="C313" s="1"/>
      <c r="D313" s="1"/>
      <c r="E313" s="1"/>
      <c r="F313" s="1"/>
      <c r="G313" s="1"/>
      <c r="H313" s="1"/>
      <c r="I313" s="1"/>
      <c r="J313" s="1"/>
      <c r="K313" s="1"/>
      <c r="L313" s="1"/>
      <c r="M313" s="1"/>
      <c r="N313" s="1"/>
      <c r="O313" s="1"/>
    </row>
    <row r="314" spans="1:17" x14ac:dyDescent="0.25">
      <c r="A314" s="1"/>
      <c r="B314" s="1"/>
      <c r="C314" s="1"/>
      <c r="D314" s="1"/>
      <c r="E314" s="1"/>
      <c r="F314" s="1"/>
      <c r="G314" s="1"/>
      <c r="H314" s="1"/>
      <c r="I314" s="1"/>
      <c r="J314" s="1"/>
      <c r="K314" s="1"/>
      <c r="L314" s="1"/>
      <c r="M314" s="1"/>
      <c r="N314" s="1"/>
      <c r="O314" s="1"/>
    </row>
    <row r="315" spans="1:17" x14ac:dyDescent="0.25">
      <c r="A315" s="1"/>
      <c r="B315" s="1"/>
      <c r="C315" s="1"/>
      <c r="D315" s="1"/>
      <c r="E315" s="1"/>
      <c r="F315" s="1"/>
      <c r="G315" s="1"/>
      <c r="H315" s="1"/>
      <c r="I315" s="1"/>
      <c r="J315" s="1"/>
      <c r="K315" s="1"/>
      <c r="L315" s="1"/>
      <c r="M315" s="1"/>
      <c r="N315" s="1"/>
      <c r="O315" s="1"/>
    </row>
    <row r="316" spans="1:17" x14ac:dyDescent="0.25">
      <c r="A316" s="1"/>
      <c r="B316" s="1"/>
      <c r="C316" s="1"/>
      <c r="D316" s="1"/>
      <c r="E316" s="1"/>
      <c r="F316" s="1"/>
      <c r="G316" s="1"/>
      <c r="H316" s="1"/>
      <c r="I316" s="1"/>
      <c r="J316" s="1"/>
      <c r="K316" s="1"/>
      <c r="L316" s="1"/>
      <c r="M316" s="1"/>
      <c r="N316" s="1"/>
      <c r="O316" s="1"/>
    </row>
    <row r="317" spans="1:17" x14ac:dyDescent="0.25">
      <c r="A317" s="1"/>
      <c r="B317" s="1"/>
      <c r="C317" s="1"/>
      <c r="D317" s="1"/>
      <c r="E317" s="1"/>
      <c r="F317" s="1"/>
      <c r="G317" s="1"/>
      <c r="H317" s="1"/>
      <c r="I317" s="1"/>
      <c r="J317" s="1"/>
      <c r="K317" s="1"/>
      <c r="L317" s="1"/>
      <c r="M317" s="1"/>
      <c r="N317" s="1"/>
      <c r="O317" s="1"/>
    </row>
    <row r="318" spans="1:17" x14ac:dyDescent="0.25">
      <c r="A318" s="1"/>
      <c r="B318" s="1"/>
      <c r="C318" s="1"/>
      <c r="D318" s="1"/>
      <c r="E318" s="1"/>
      <c r="F318" s="1"/>
      <c r="G318" s="1"/>
      <c r="H318" s="1"/>
      <c r="I318" s="1"/>
      <c r="J318" s="1"/>
      <c r="K318" s="1"/>
      <c r="L318" s="1"/>
      <c r="M318" s="1"/>
      <c r="N318" s="1"/>
      <c r="O318" s="1"/>
    </row>
    <row r="319" spans="1:17" x14ac:dyDescent="0.25">
      <c r="A319" s="1"/>
      <c r="B319" s="1"/>
      <c r="C319" s="1"/>
      <c r="D319" s="1"/>
      <c r="E319" s="1"/>
      <c r="F319" s="1"/>
      <c r="G319" s="1"/>
      <c r="H319" s="1"/>
      <c r="I319" s="1"/>
      <c r="J319" s="1"/>
      <c r="K319" s="1"/>
      <c r="L319" s="1"/>
      <c r="M319" s="1"/>
      <c r="N319" s="1"/>
      <c r="O319" s="1"/>
    </row>
    <row r="320" spans="1:17" x14ac:dyDescent="0.25">
      <c r="A320" s="1"/>
      <c r="B320" s="1"/>
      <c r="C320" s="1"/>
      <c r="D320" s="1"/>
      <c r="E320" s="1"/>
      <c r="F320" s="1"/>
      <c r="G320" s="1"/>
      <c r="H320" s="1"/>
      <c r="I320" s="1"/>
      <c r="J320" s="1"/>
      <c r="K320" s="1"/>
      <c r="L320" s="1"/>
      <c r="M320" s="1"/>
      <c r="N320" s="1"/>
      <c r="O320" s="1"/>
    </row>
    <row r="321" spans="1:15" x14ac:dyDescent="0.25">
      <c r="A321" s="1"/>
      <c r="B321" s="1"/>
      <c r="C321" s="1"/>
      <c r="D321" s="1"/>
      <c r="E321" s="1"/>
      <c r="F321" s="1"/>
      <c r="G321" s="1"/>
      <c r="H321" s="1"/>
      <c r="I321" s="1"/>
      <c r="J321" s="1"/>
      <c r="K321" s="1"/>
      <c r="L321" s="1"/>
      <c r="M321" s="1"/>
      <c r="N321" s="1"/>
      <c r="O321" s="1"/>
    </row>
    <row r="322" spans="1:15" x14ac:dyDescent="0.25">
      <c r="A322" s="1"/>
      <c r="B322" s="1"/>
      <c r="C322" s="1"/>
      <c r="D322" s="1"/>
      <c r="E322" s="1"/>
      <c r="F322" s="1"/>
      <c r="G322" s="1"/>
      <c r="H322" s="1"/>
      <c r="I322" s="1"/>
      <c r="J322" s="1"/>
      <c r="K322" s="1"/>
      <c r="L322" s="1"/>
      <c r="M322" s="1"/>
      <c r="N322" s="1"/>
      <c r="O322" s="1"/>
    </row>
    <row r="323" spans="1:15" x14ac:dyDescent="0.25">
      <c r="A323" s="1"/>
      <c r="B323" s="1"/>
      <c r="C323" s="1"/>
      <c r="D323" s="1"/>
      <c r="E323" s="1"/>
      <c r="F323" s="1"/>
      <c r="G323" s="1"/>
      <c r="H323" s="1"/>
      <c r="I323" s="1"/>
      <c r="J323" s="1"/>
      <c r="K323" s="1"/>
      <c r="L323" s="1"/>
      <c r="M323" s="1"/>
      <c r="N323" s="1"/>
      <c r="O323" s="1"/>
    </row>
    <row r="324" spans="1:15" x14ac:dyDescent="0.25">
      <c r="A324" s="1"/>
      <c r="B324" s="1"/>
      <c r="C324" s="1"/>
      <c r="D324" s="1"/>
      <c r="E324" s="1"/>
      <c r="F324" s="1"/>
      <c r="G324" s="1"/>
      <c r="H324" s="1"/>
      <c r="I324" s="1"/>
      <c r="J324" s="1"/>
      <c r="K324" s="1"/>
      <c r="L324" s="1"/>
      <c r="M324" s="1"/>
      <c r="N324" s="1"/>
      <c r="O324" s="1"/>
    </row>
  </sheetData>
  <sheetProtection algorithmName="SHA-512" hashValue="diMsrDwzTMN02NG1tlqt3VWnMDNkVMcGn9lpkE6mhy800cwZNA5YjL6i9K8SvxcmAS1Q1En8GdRAxgkcGZoFDQ==" saltValue="Eizt1yx+ILbcrwHy1v1A5g==" spinCount="100000" sheet="1" objects="1" scenarios="1" formatCells="0" formatColumns="0" formatRows="0"/>
  <autoFilter ref="A18:P296">
    <filterColumn colId="2">
      <filters blank="1">
        <filter val="1 011"/>
        <filter val="1 080"/>
        <filter val="1 537"/>
        <filter val="10 236"/>
        <filter val="10 410"/>
        <filter val="-10 410"/>
        <filter val="150"/>
        <filter val="16 016"/>
        <filter val="2 402"/>
        <filter val="3 016"/>
        <filter val="3 067"/>
        <filter val="3 204"/>
        <filter val="3 327"/>
        <filter val="3 960"/>
        <filter val="30"/>
        <filter val="332"/>
        <filter val="409"/>
        <filter val="428"/>
        <filter val="5 780"/>
        <filter val="5 829"/>
        <filter val="50"/>
        <filter val="51"/>
        <filter val="69"/>
        <filter val="700"/>
        <filter val="9 156"/>
      </filters>
    </filterColumn>
  </autoFilter>
  <mergeCells count="32">
    <mergeCell ref="A1:O1"/>
    <mergeCell ref="A2:P2"/>
    <mergeCell ref="C3:P3"/>
    <mergeCell ref="C4:P4"/>
    <mergeCell ref="C5:P5"/>
    <mergeCell ref="C6:P6"/>
    <mergeCell ref="C7:P7"/>
    <mergeCell ref="C8:P8"/>
    <mergeCell ref="C9:P9"/>
    <mergeCell ref="C10:P10"/>
    <mergeCell ref="C11:P11"/>
    <mergeCell ref="C12:P12"/>
    <mergeCell ref="C13:P13"/>
    <mergeCell ref="A15:A17"/>
    <mergeCell ref="B15:B17"/>
    <mergeCell ref="C15:O15"/>
    <mergeCell ref="C16:C17"/>
    <mergeCell ref="D16:D17"/>
    <mergeCell ref="E16:E17"/>
    <mergeCell ref="F16:F17"/>
    <mergeCell ref="G16:G17"/>
    <mergeCell ref="H16:H17"/>
    <mergeCell ref="O16:O17"/>
    <mergeCell ref="P16:P17"/>
    <mergeCell ref="L16:L17"/>
    <mergeCell ref="M16:M17"/>
    <mergeCell ref="N16:N17"/>
    <mergeCell ref="A285:B285"/>
    <mergeCell ref="A286:B286"/>
    <mergeCell ref="I16:I17"/>
    <mergeCell ref="J16:J17"/>
    <mergeCell ref="K16:K17"/>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14.pielikums Jūrmalas pilsētas domes
2017.gada 14.septembra saistošajiem noteikumiem Nr.27
(protokols Nr.17, 6.punkts)
 </firstHeader>
    <firstFooter>&amp;L&amp;9&amp;D; &amp;T&amp;R&amp;9&amp;P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Q314"/>
  <sheetViews>
    <sheetView showGridLines="0" view="pageLayout" zoomScaleNormal="100" workbookViewId="0">
      <selection activeCell="S16" sqref="S16"/>
    </sheetView>
  </sheetViews>
  <sheetFormatPr defaultRowHeight="12" outlineLevelCol="1" x14ac:dyDescent="0.25"/>
  <cols>
    <col min="1" max="1" width="10.42578125" style="347" customWidth="1"/>
    <col min="2" max="2" width="28" style="347" customWidth="1"/>
    <col min="3" max="3" width="8" style="347" customWidth="1"/>
    <col min="4" max="4" width="7.42578125" style="347" hidden="1" customWidth="1" outlineLevel="1"/>
    <col min="5" max="5" width="8.7109375" style="347" hidden="1" customWidth="1" outlineLevel="1"/>
    <col min="6" max="6" width="8.140625" style="347" customWidth="1" collapsed="1"/>
    <col min="7" max="7" width="11" style="347" hidden="1" customWidth="1" outlineLevel="1"/>
    <col min="8" max="8" width="9.42578125" style="347" hidden="1" customWidth="1" outlineLevel="1"/>
    <col min="9" max="9" width="8.7109375" style="347" customWidth="1" collapsed="1"/>
    <col min="10" max="10" width="8.7109375" style="347" hidden="1" customWidth="1" outlineLevel="1"/>
    <col min="11" max="11" width="8.28515625" style="347" hidden="1" customWidth="1" outlineLevel="1"/>
    <col min="12" max="12" width="7.5703125" style="347" customWidth="1" collapsed="1"/>
    <col min="13" max="14" width="8.7109375" style="347" hidden="1" customWidth="1" outlineLevel="1"/>
    <col min="15" max="15" width="7.5703125" style="347" customWidth="1" collapsed="1"/>
    <col min="16" max="16" width="30" style="1" hidden="1" customWidth="1" outlineLevel="1"/>
    <col min="17" max="17" width="9.140625" style="1" collapsed="1"/>
    <col min="18" max="16384" width="9.140625" style="1"/>
  </cols>
  <sheetData>
    <row r="1" spans="1:17" x14ac:dyDescent="0.25">
      <c r="A1" s="744" t="s">
        <v>363</v>
      </c>
      <c r="B1" s="744"/>
      <c r="C1" s="744"/>
      <c r="D1" s="744"/>
      <c r="E1" s="744"/>
      <c r="F1" s="744"/>
      <c r="G1" s="744"/>
      <c r="H1" s="744"/>
      <c r="I1" s="744"/>
      <c r="J1" s="744"/>
      <c r="K1" s="744"/>
      <c r="L1" s="744"/>
      <c r="M1" s="744"/>
      <c r="N1" s="744"/>
      <c r="O1" s="744"/>
    </row>
    <row r="2" spans="1:17" ht="35.25" customHeight="1" x14ac:dyDescent="0.25">
      <c r="A2" s="745" t="s">
        <v>3</v>
      </c>
      <c r="B2" s="746"/>
      <c r="C2" s="746"/>
      <c r="D2" s="746"/>
      <c r="E2" s="746"/>
      <c r="F2" s="746"/>
      <c r="G2" s="746"/>
      <c r="H2" s="746"/>
      <c r="I2" s="746"/>
      <c r="J2" s="746"/>
      <c r="K2" s="746"/>
      <c r="L2" s="746"/>
      <c r="M2" s="746"/>
      <c r="N2" s="746"/>
      <c r="O2" s="746"/>
      <c r="P2" s="747"/>
      <c r="Q2" s="2"/>
    </row>
    <row r="3" spans="1:17" ht="12.75" customHeight="1" x14ac:dyDescent="0.25">
      <c r="A3" s="3" t="s">
        <v>0</v>
      </c>
      <c r="B3" s="4"/>
      <c r="C3" s="748" t="s">
        <v>364</v>
      </c>
      <c r="D3" s="748"/>
      <c r="E3" s="748"/>
      <c r="F3" s="748"/>
      <c r="G3" s="748"/>
      <c r="H3" s="748"/>
      <c r="I3" s="748"/>
      <c r="J3" s="748"/>
      <c r="K3" s="748"/>
      <c r="L3" s="748"/>
      <c r="M3" s="748"/>
      <c r="N3" s="748"/>
      <c r="O3" s="748"/>
      <c r="P3" s="749"/>
      <c r="Q3" s="2"/>
    </row>
    <row r="4" spans="1:17" ht="12.75" customHeight="1" x14ac:dyDescent="0.25">
      <c r="A4" s="3" t="s">
        <v>1</v>
      </c>
      <c r="B4" s="4"/>
      <c r="C4" s="748" t="s">
        <v>365</v>
      </c>
      <c r="D4" s="748"/>
      <c r="E4" s="748"/>
      <c r="F4" s="748"/>
      <c r="G4" s="748"/>
      <c r="H4" s="748"/>
      <c r="I4" s="748"/>
      <c r="J4" s="748"/>
      <c r="K4" s="748"/>
      <c r="L4" s="748"/>
      <c r="M4" s="748"/>
      <c r="N4" s="748"/>
      <c r="O4" s="748"/>
      <c r="P4" s="749"/>
      <c r="Q4" s="2"/>
    </row>
    <row r="5" spans="1:17" ht="12.75" customHeight="1" x14ac:dyDescent="0.25">
      <c r="A5" s="5" t="s">
        <v>4</v>
      </c>
      <c r="B5" s="6"/>
      <c r="C5" s="723" t="s">
        <v>366</v>
      </c>
      <c r="D5" s="723"/>
      <c r="E5" s="723"/>
      <c r="F5" s="723"/>
      <c r="G5" s="723"/>
      <c r="H5" s="723"/>
      <c r="I5" s="723"/>
      <c r="J5" s="723"/>
      <c r="K5" s="723"/>
      <c r="L5" s="723"/>
      <c r="M5" s="723"/>
      <c r="N5" s="723"/>
      <c r="O5" s="723"/>
      <c r="P5" s="724"/>
      <c r="Q5" s="2"/>
    </row>
    <row r="6" spans="1:17" ht="12.75" customHeight="1" x14ac:dyDescent="0.25">
      <c r="A6" s="5" t="s">
        <v>5</v>
      </c>
      <c r="B6" s="6"/>
      <c r="C6" s="723" t="s">
        <v>367</v>
      </c>
      <c r="D6" s="723"/>
      <c r="E6" s="723"/>
      <c r="F6" s="723"/>
      <c r="G6" s="723"/>
      <c r="H6" s="723"/>
      <c r="I6" s="723"/>
      <c r="J6" s="723"/>
      <c r="K6" s="723"/>
      <c r="L6" s="723"/>
      <c r="M6" s="723"/>
      <c r="N6" s="723"/>
      <c r="O6" s="723"/>
      <c r="P6" s="724"/>
      <c r="Q6" s="2"/>
    </row>
    <row r="7" spans="1:17" ht="25.5" customHeight="1" x14ac:dyDescent="0.25">
      <c r="A7" s="5" t="s">
        <v>6</v>
      </c>
      <c r="B7" s="6"/>
      <c r="C7" s="748" t="s">
        <v>368</v>
      </c>
      <c r="D7" s="748"/>
      <c r="E7" s="748"/>
      <c r="F7" s="748"/>
      <c r="G7" s="748"/>
      <c r="H7" s="748"/>
      <c r="I7" s="748"/>
      <c r="J7" s="748"/>
      <c r="K7" s="748"/>
      <c r="L7" s="748"/>
      <c r="M7" s="748"/>
      <c r="N7" s="748"/>
      <c r="O7" s="748"/>
      <c r="P7" s="749"/>
      <c r="Q7" s="2"/>
    </row>
    <row r="8" spans="1:17" ht="12.75" customHeight="1" x14ac:dyDescent="0.25">
      <c r="A8" s="7" t="s">
        <v>7</v>
      </c>
      <c r="B8" s="6"/>
      <c r="C8" s="750"/>
      <c r="D8" s="750"/>
      <c r="E8" s="750"/>
      <c r="F8" s="750"/>
      <c r="G8" s="750"/>
      <c r="H8" s="750"/>
      <c r="I8" s="750"/>
      <c r="J8" s="750"/>
      <c r="K8" s="750"/>
      <c r="L8" s="750"/>
      <c r="M8" s="750"/>
      <c r="N8" s="750"/>
      <c r="O8" s="750"/>
      <c r="P8" s="751"/>
      <c r="Q8" s="2"/>
    </row>
    <row r="9" spans="1:17" ht="12.75" customHeight="1" x14ac:dyDescent="0.25">
      <c r="A9" s="5"/>
      <c r="B9" s="6" t="s">
        <v>8</v>
      </c>
      <c r="C9" s="723" t="s">
        <v>369</v>
      </c>
      <c r="D9" s="723"/>
      <c r="E9" s="723"/>
      <c r="F9" s="723"/>
      <c r="G9" s="723"/>
      <c r="H9" s="723"/>
      <c r="I9" s="723"/>
      <c r="J9" s="723"/>
      <c r="K9" s="723"/>
      <c r="L9" s="723"/>
      <c r="M9" s="723"/>
      <c r="N9" s="723"/>
      <c r="O9" s="723"/>
      <c r="P9" s="724"/>
      <c r="Q9" s="2"/>
    </row>
    <row r="10" spans="1:17" ht="12.75" customHeight="1" x14ac:dyDescent="0.25">
      <c r="A10" s="5"/>
      <c r="B10" s="6" t="s">
        <v>9</v>
      </c>
      <c r="C10" s="723" t="s">
        <v>370</v>
      </c>
      <c r="D10" s="723"/>
      <c r="E10" s="723"/>
      <c r="F10" s="723"/>
      <c r="G10" s="723"/>
      <c r="H10" s="723"/>
      <c r="I10" s="723"/>
      <c r="J10" s="723"/>
      <c r="K10" s="723"/>
      <c r="L10" s="723"/>
      <c r="M10" s="723"/>
      <c r="N10" s="723"/>
      <c r="O10" s="723"/>
      <c r="P10" s="724"/>
      <c r="Q10" s="2"/>
    </row>
    <row r="11" spans="1:17" ht="12.75" customHeight="1" x14ac:dyDescent="0.25">
      <c r="A11" s="5"/>
      <c r="B11" s="6" t="s">
        <v>10</v>
      </c>
      <c r="C11" s="750"/>
      <c r="D11" s="750"/>
      <c r="E11" s="750"/>
      <c r="F11" s="750"/>
      <c r="G11" s="750"/>
      <c r="H11" s="750"/>
      <c r="I11" s="750"/>
      <c r="J11" s="750"/>
      <c r="K11" s="750"/>
      <c r="L11" s="750"/>
      <c r="M11" s="750"/>
      <c r="N11" s="750"/>
      <c r="O11" s="750"/>
      <c r="P11" s="751"/>
      <c r="Q11" s="2"/>
    </row>
    <row r="12" spans="1:17" ht="12.75" customHeight="1" x14ac:dyDescent="0.25">
      <c r="A12" s="5"/>
      <c r="B12" s="6" t="s">
        <v>11</v>
      </c>
      <c r="C12" s="723" t="s">
        <v>371</v>
      </c>
      <c r="D12" s="723"/>
      <c r="E12" s="723"/>
      <c r="F12" s="723"/>
      <c r="G12" s="723"/>
      <c r="H12" s="723"/>
      <c r="I12" s="723"/>
      <c r="J12" s="723"/>
      <c r="K12" s="723"/>
      <c r="L12" s="723"/>
      <c r="M12" s="723"/>
      <c r="N12" s="723"/>
      <c r="O12" s="723"/>
      <c r="P12" s="724"/>
      <c r="Q12" s="2"/>
    </row>
    <row r="13" spans="1:17" ht="12.75" customHeight="1" x14ac:dyDescent="0.25">
      <c r="A13" s="5"/>
      <c r="B13" s="6" t="s">
        <v>12</v>
      </c>
      <c r="C13" s="723" t="s">
        <v>372</v>
      </c>
      <c r="D13" s="723"/>
      <c r="E13" s="723"/>
      <c r="F13" s="723"/>
      <c r="G13" s="723"/>
      <c r="H13" s="723"/>
      <c r="I13" s="723"/>
      <c r="J13" s="723"/>
      <c r="K13" s="723"/>
      <c r="L13" s="723"/>
      <c r="M13" s="723"/>
      <c r="N13" s="723"/>
      <c r="O13" s="723"/>
      <c r="P13" s="724"/>
      <c r="Q13" s="2"/>
    </row>
    <row r="14" spans="1:17" ht="12.75" customHeight="1" x14ac:dyDescent="0.25">
      <c r="A14" s="8"/>
      <c r="B14" s="9"/>
      <c r="C14" s="10"/>
      <c r="D14" s="10"/>
      <c r="E14" s="10"/>
      <c r="F14" s="10"/>
      <c r="G14" s="10"/>
      <c r="H14" s="10"/>
      <c r="I14" s="10"/>
      <c r="J14" s="10"/>
      <c r="K14" s="10"/>
      <c r="L14" s="10"/>
      <c r="M14" s="10"/>
      <c r="N14" s="10"/>
      <c r="O14" s="10"/>
      <c r="P14" s="11"/>
      <c r="Q14" s="2"/>
    </row>
    <row r="15" spans="1:17" s="14" customFormat="1" ht="12.75" customHeight="1" x14ac:dyDescent="0.25">
      <c r="A15" s="725" t="s">
        <v>13</v>
      </c>
      <c r="B15" s="728" t="s">
        <v>14</v>
      </c>
      <c r="C15" s="730" t="s">
        <v>15</v>
      </c>
      <c r="D15" s="731"/>
      <c r="E15" s="731"/>
      <c r="F15" s="731"/>
      <c r="G15" s="731"/>
      <c r="H15" s="731"/>
      <c r="I15" s="731"/>
      <c r="J15" s="731"/>
      <c r="K15" s="731"/>
      <c r="L15" s="731"/>
      <c r="M15" s="731"/>
      <c r="N15" s="731"/>
      <c r="O15" s="731"/>
      <c r="P15" s="354"/>
      <c r="Q15" s="13"/>
    </row>
    <row r="16" spans="1:17" s="14" customFormat="1" ht="12.75" customHeight="1" x14ac:dyDescent="0.25">
      <c r="A16" s="726"/>
      <c r="B16" s="729"/>
      <c r="C16" s="732" t="s">
        <v>16</v>
      </c>
      <c r="D16" s="719" t="s">
        <v>17</v>
      </c>
      <c r="E16" s="734" t="s">
        <v>18</v>
      </c>
      <c r="F16" s="736" t="s">
        <v>19</v>
      </c>
      <c r="G16" s="738" t="s">
        <v>20</v>
      </c>
      <c r="H16" s="734" t="s">
        <v>21</v>
      </c>
      <c r="I16" s="717" t="s">
        <v>22</v>
      </c>
      <c r="J16" s="719" t="s">
        <v>23</v>
      </c>
      <c r="K16" s="721" t="s">
        <v>24</v>
      </c>
      <c r="L16" s="740" t="s">
        <v>25</v>
      </c>
      <c r="M16" s="742" t="s">
        <v>26</v>
      </c>
      <c r="N16" s="721" t="s">
        <v>27</v>
      </c>
      <c r="O16" s="734" t="s">
        <v>28</v>
      </c>
      <c r="P16" s="726" t="s">
        <v>2</v>
      </c>
      <c r="Q16" s="13"/>
    </row>
    <row r="17" spans="1:17" s="16" customFormat="1" ht="66" customHeight="1" thickBot="1" x14ac:dyDescent="0.3">
      <c r="A17" s="727"/>
      <c r="B17" s="729"/>
      <c r="C17" s="733"/>
      <c r="D17" s="720"/>
      <c r="E17" s="735"/>
      <c r="F17" s="737"/>
      <c r="G17" s="739"/>
      <c r="H17" s="735"/>
      <c r="I17" s="718"/>
      <c r="J17" s="720"/>
      <c r="K17" s="722"/>
      <c r="L17" s="741"/>
      <c r="M17" s="743"/>
      <c r="N17" s="722"/>
      <c r="O17" s="735"/>
      <c r="P17" s="727"/>
      <c r="Q17" s="15"/>
    </row>
    <row r="18" spans="1:17" s="16" customFormat="1" ht="9.75" customHeight="1" thickTop="1" x14ac:dyDescent="0.25">
      <c r="A18" s="17" t="s">
        <v>29</v>
      </c>
      <c r="B18" s="17">
        <v>2</v>
      </c>
      <c r="C18" s="18">
        <v>3</v>
      </c>
      <c r="D18" s="19">
        <v>4</v>
      </c>
      <c r="E18" s="23">
        <v>5</v>
      </c>
      <c r="F18" s="17">
        <v>6</v>
      </c>
      <c r="G18" s="22">
        <v>7</v>
      </c>
      <c r="H18" s="23">
        <v>8</v>
      </c>
      <c r="I18" s="17">
        <v>9</v>
      </c>
      <c r="J18" s="19">
        <v>10</v>
      </c>
      <c r="K18" s="20">
        <v>11</v>
      </c>
      <c r="L18" s="21">
        <v>12</v>
      </c>
      <c r="M18" s="22">
        <v>13</v>
      </c>
      <c r="N18" s="20">
        <v>14</v>
      </c>
      <c r="O18" s="23">
        <v>15</v>
      </c>
      <c r="P18" s="17">
        <v>16</v>
      </c>
      <c r="Q18" s="15"/>
    </row>
    <row r="19" spans="1:17" s="33" customFormat="1" x14ac:dyDescent="0.25">
      <c r="A19" s="24"/>
      <c r="B19" s="25" t="s">
        <v>30</v>
      </c>
      <c r="C19" s="26"/>
      <c r="D19" s="27"/>
      <c r="E19" s="31"/>
      <c r="F19" s="32"/>
      <c r="G19" s="30"/>
      <c r="H19" s="31"/>
      <c r="I19" s="32"/>
      <c r="J19" s="27"/>
      <c r="K19" s="28"/>
      <c r="L19" s="29"/>
      <c r="M19" s="30"/>
      <c r="N19" s="28"/>
      <c r="O19" s="31"/>
      <c r="P19" s="32"/>
      <c r="Q19" s="26"/>
    </row>
    <row r="20" spans="1:17" s="33" customFormat="1" ht="12.75" thickBot="1" x14ac:dyDescent="0.3">
      <c r="A20" s="34"/>
      <c r="B20" s="35" t="s">
        <v>31</v>
      </c>
      <c r="C20" s="36">
        <f>SUM(F20,I20,L20,O20)</f>
        <v>630686</v>
      </c>
      <c r="D20" s="37">
        <f>SUM(D21,D24,D25,D41,D42)</f>
        <v>308331</v>
      </c>
      <c r="E20" s="41">
        <f>SUM(E21,E24,E25,E41,E42)</f>
        <v>0</v>
      </c>
      <c r="F20" s="355">
        <f>SUM(F21,F24,F25,F41,F42)</f>
        <v>308331</v>
      </c>
      <c r="G20" s="40">
        <f>SUM(G21,G24,G42)</f>
        <v>317479</v>
      </c>
      <c r="H20" s="41">
        <f t="shared" ref="H20:I20" si="0">SUM(H21,H24,H42)</f>
        <v>0</v>
      </c>
      <c r="I20" s="355">
        <f t="shared" si="0"/>
        <v>317479</v>
      </c>
      <c r="J20" s="37">
        <f>SUM(J21,J26,J42)</f>
        <v>4376</v>
      </c>
      <c r="K20" s="38">
        <f t="shared" ref="K20:L20" si="1">SUM(K21,K26,K42)</f>
        <v>0</v>
      </c>
      <c r="L20" s="39">
        <f t="shared" si="1"/>
        <v>4376</v>
      </c>
      <c r="M20" s="40">
        <f>SUM(M21,M44)</f>
        <v>500</v>
      </c>
      <c r="N20" s="38">
        <f t="shared" ref="N20:O20" si="2">SUM(N21,N44)</f>
        <v>0</v>
      </c>
      <c r="O20" s="41">
        <f t="shared" si="2"/>
        <v>500</v>
      </c>
      <c r="P20" s="42"/>
      <c r="Q20" s="26"/>
    </row>
    <row r="21" spans="1:17" ht="12.75" thickTop="1" x14ac:dyDescent="0.25">
      <c r="A21" s="43"/>
      <c r="B21" s="44" t="s">
        <v>32</v>
      </c>
      <c r="C21" s="45">
        <f t="shared" ref="C21" si="3">SUM(F21,I21,L21,O21)</f>
        <v>576</v>
      </c>
      <c r="D21" s="46">
        <f t="shared" ref="D21:E21" si="4">SUM(D22:D23)</f>
        <v>0</v>
      </c>
      <c r="E21" s="50">
        <f t="shared" si="4"/>
        <v>0</v>
      </c>
      <c r="F21" s="371">
        <f>SUM(F22:F23)</f>
        <v>0</v>
      </c>
      <c r="G21" s="49">
        <f t="shared" ref="G21:O21" si="5">SUM(G22:G23)</f>
        <v>0</v>
      </c>
      <c r="H21" s="50">
        <f t="shared" si="5"/>
        <v>0</v>
      </c>
      <c r="I21" s="371">
        <f t="shared" si="5"/>
        <v>0</v>
      </c>
      <c r="J21" s="46">
        <f t="shared" si="5"/>
        <v>76</v>
      </c>
      <c r="K21" s="47">
        <f t="shared" si="5"/>
        <v>0</v>
      </c>
      <c r="L21" s="48">
        <f t="shared" si="5"/>
        <v>76</v>
      </c>
      <c r="M21" s="49">
        <f>SUM(M22:M23)</f>
        <v>500</v>
      </c>
      <c r="N21" s="47">
        <f t="shared" si="5"/>
        <v>0</v>
      </c>
      <c r="O21" s="50">
        <f t="shared" si="5"/>
        <v>500</v>
      </c>
      <c r="P21" s="51"/>
      <c r="Q21" s="2"/>
    </row>
    <row r="22" spans="1:17" hidden="1" x14ac:dyDescent="0.25">
      <c r="A22" s="52"/>
      <c r="B22" s="53" t="s">
        <v>33</v>
      </c>
      <c r="C22" s="54">
        <f>SUM(F22,I22,L22,O22)</f>
        <v>0</v>
      </c>
      <c r="D22" s="55"/>
      <c r="E22" s="56"/>
      <c r="F22" s="57">
        <f>D22+E22</f>
        <v>0</v>
      </c>
      <c r="G22" s="58"/>
      <c r="H22" s="56"/>
      <c r="I22" s="59">
        <f>G22+H22</f>
        <v>0</v>
      </c>
      <c r="J22" s="55"/>
      <c r="K22" s="56"/>
      <c r="L22" s="57">
        <f>J22+K22</f>
        <v>0</v>
      </c>
      <c r="M22" s="58"/>
      <c r="N22" s="56"/>
      <c r="O22" s="59">
        <f t="shared" ref="O22" si="6">M22+N22</f>
        <v>0</v>
      </c>
      <c r="P22" s="60"/>
      <c r="Q22" s="2"/>
    </row>
    <row r="23" spans="1:17" x14ac:dyDescent="0.25">
      <c r="A23" s="61"/>
      <c r="B23" s="62" t="s">
        <v>34</v>
      </c>
      <c r="C23" s="63">
        <f t="shared" ref="C23" si="7">SUM(F23,I23,L23,O23)</f>
        <v>576</v>
      </c>
      <c r="D23" s="64"/>
      <c r="E23" s="372"/>
      <c r="F23" s="373">
        <f t="shared" ref="F23:F24" si="8">D23+E23</f>
        <v>0</v>
      </c>
      <c r="G23" s="67"/>
      <c r="H23" s="372"/>
      <c r="I23" s="373">
        <f>G23+H23</f>
        <v>0</v>
      </c>
      <c r="J23" s="64">
        <v>76</v>
      </c>
      <c r="K23" s="65"/>
      <c r="L23" s="66">
        <f>J23+K23</f>
        <v>76</v>
      </c>
      <c r="M23" s="67">
        <v>500</v>
      </c>
      <c r="N23" s="65"/>
      <c r="O23" s="68">
        <f>M23+N23</f>
        <v>500</v>
      </c>
      <c r="P23" s="407"/>
      <c r="Q23" s="2"/>
    </row>
    <row r="24" spans="1:17" s="33" customFormat="1" ht="24.75" thickBot="1" x14ac:dyDescent="0.3">
      <c r="A24" s="70">
        <v>19300</v>
      </c>
      <c r="B24" s="70" t="s">
        <v>35</v>
      </c>
      <c r="C24" s="71">
        <f>SUM(F24,I24)</f>
        <v>625810</v>
      </c>
      <c r="D24" s="72">
        <v>308331</v>
      </c>
      <c r="E24" s="356"/>
      <c r="F24" s="357">
        <f t="shared" si="8"/>
        <v>308331</v>
      </c>
      <c r="G24" s="75">
        <v>317479</v>
      </c>
      <c r="H24" s="356"/>
      <c r="I24" s="357">
        <f t="shared" ref="I24" si="9">G24+H24</f>
        <v>317479</v>
      </c>
      <c r="J24" s="77" t="s">
        <v>36</v>
      </c>
      <c r="K24" s="78" t="s">
        <v>36</v>
      </c>
      <c r="L24" s="79" t="s">
        <v>36</v>
      </c>
      <c r="M24" s="80" t="s">
        <v>36</v>
      </c>
      <c r="N24" s="81" t="s">
        <v>36</v>
      </c>
      <c r="O24" s="81" t="s">
        <v>36</v>
      </c>
      <c r="P24" s="348"/>
      <c r="Q24" s="26"/>
    </row>
    <row r="25" spans="1:17" s="33" customFormat="1" ht="24.75" hidden="1" thickTop="1" x14ac:dyDescent="0.25">
      <c r="A25" s="82"/>
      <c r="B25" s="83" t="s">
        <v>37</v>
      </c>
      <c r="C25" s="84">
        <f>SUM(F25)</f>
        <v>0</v>
      </c>
      <c r="D25" s="85"/>
      <c r="E25" s="86"/>
      <c r="F25" s="87">
        <f>D25+E25</f>
        <v>0</v>
      </c>
      <c r="G25" s="88" t="s">
        <v>36</v>
      </c>
      <c r="H25" s="89" t="s">
        <v>36</v>
      </c>
      <c r="I25" s="90" t="s">
        <v>36</v>
      </c>
      <c r="J25" s="91" t="s">
        <v>36</v>
      </c>
      <c r="K25" s="89" t="s">
        <v>36</v>
      </c>
      <c r="L25" s="92" t="s">
        <v>36</v>
      </c>
      <c r="M25" s="93" t="s">
        <v>36</v>
      </c>
      <c r="N25" s="90" t="s">
        <v>36</v>
      </c>
      <c r="O25" s="90" t="s">
        <v>36</v>
      </c>
      <c r="P25" s="94"/>
      <c r="Q25" s="26"/>
    </row>
    <row r="26" spans="1:17" s="33" customFormat="1" ht="36.75" thickTop="1" x14ac:dyDescent="0.25">
      <c r="A26" s="83">
        <v>21300</v>
      </c>
      <c r="B26" s="83" t="s">
        <v>38</v>
      </c>
      <c r="C26" s="84">
        <f>SUM(L26)</f>
        <v>4300</v>
      </c>
      <c r="D26" s="91" t="s">
        <v>36</v>
      </c>
      <c r="E26" s="90" t="s">
        <v>36</v>
      </c>
      <c r="F26" s="375" t="s">
        <v>36</v>
      </c>
      <c r="G26" s="88" t="s">
        <v>36</v>
      </c>
      <c r="H26" s="90" t="s">
        <v>36</v>
      </c>
      <c r="I26" s="375" t="s">
        <v>36</v>
      </c>
      <c r="J26" s="95">
        <f t="shared" ref="J26:K26" si="10">SUM(J27,J31,J33,J36)</f>
        <v>4300</v>
      </c>
      <c r="K26" s="96">
        <f t="shared" si="10"/>
        <v>0</v>
      </c>
      <c r="L26" s="97">
        <f>SUM(L27,L31,L33,L36)</f>
        <v>4300</v>
      </c>
      <c r="M26" s="93" t="s">
        <v>36</v>
      </c>
      <c r="N26" s="90" t="s">
        <v>36</v>
      </c>
      <c r="O26" s="90" t="s">
        <v>36</v>
      </c>
      <c r="P26" s="94"/>
      <c r="Q26" s="26"/>
    </row>
    <row r="27" spans="1:17" s="33" customFormat="1" ht="24" hidden="1" x14ac:dyDescent="0.25">
      <c r="A27" s="98">
        <v>21350</v>
      </c>
      <c r="B27" s="83" t="s">
        <v>39</v>
      </c>
      <c r="C27" s="84">
        <f t="shared" ref="C27:C40" si="11">SUM(L27)</f>
        <v>0</v>
      </c>
      <c r="D27" s="91" t="s">
        <v>36</v>
      </c>
      <c r="E27" s="89" t="s">
        <v>36</v>
      </c>
      <c r="F27" s="92" t="s">
        <v>36</v>
      </c>
      <c r="G27" s="88" t="s">
        <v>36</v>
      </c>
      <c r="H27" s="89" t="s">
        <v>36</v>
      </c>
      <c r="I27" s="90" t="s">
        <v>36</v>
      </c>
      <c r="J27" s="95">
        <f t="shared" ref="J27:K27" si="12">SUM(J28:J30)</f>
        <v>0</v>
      </c>
      <c r="K27" s="96">
        <f t="shared" si="12"/>
        <v>0</v>
      </c>
      <c r="L27" s="97">
        <f>SUM(L28:L30)</f>
        <v>0</v>
      </c>
      <c r="M27" s="93" t="s">
        <v>36</v>
      </c>
      <c r="N27" s="90" t="s">
        <v>36</v>
      </c>
      <c r="O27" s="90" t="s">
        <v>36</v>
      </c>
      <c r="P27" s="94"/>
      <c r="Q27" s="26"/>
    </row>
    <row r="28" spans="1:17" hidden="1" x14ac:dyDescent="0.25">
      <c r="A28" s="52">
        <v>21351</v>
      </c>
      <c r="B28" s="99" t="s">
        <v>40</v>
      </c>
      <c r="C28" s="100">
        <f t="shared" si="11"/>
        <v>0</v>
      </c>
      <c r="D28" s="101" t="s">
        <v>36</v>
      </c>
      <c r="E28" s="102" t="s">
        <v>36</v>
      </c>
      <c r="F28" s="103" t="s">
        <v>36</v>
      </c>
      <c r="G28" s="104" t="s">
        <v>36</v>
      </c>
      <c r="H28" s="102" t="s">
        <v>36</v>
      </c>
      <c r="I28" s="105" t="s">
        <v>36</v>
      </c>
      <c r="J28" s="106"/>
      <c r="K28" s="107"/>
      <c r="L28" s="108">
        <f t="shared" ref="L28:L30" si="13">J28+K28</f>
        <v>0</v>
      </c>
      <c r="M28" s="109" t="s">
        <v>36</v>
      </c>
      <c r="N28" s="105" t="s">
        <v>36</v>
      </c>
      <c r="O28" s="105" t="s">
        <v>36</v>
      </c>
      <c r="P28" s="110"/>
      <c r="Q28" s="2"/>
    </row>
    <row r="29" spans="1:17" hidden="1" x14ac:dyDescent="0.25">
      <c r="A29" s="61">
        <v>21352</v>
      </c>
      <c r="B29" s="111" t="s">
        <v>41</v>
      </c>
      <c r="C29" s="112">
        <f t="shared" si="11"/>
        <v>0</v>
      </c>
      <c r="D29" s="113" t="s">
        <v>36</v>
      </c>
      <c r="E29" s="114" t="s">
        <v>36</v>
      </c>
      <c r="F29" s="115" t="s">
        <v>36</v>
      </c>
      <c r="G29" s="116" t="s">
        <v>36</v>
      </c>
      <c r="H29" s="114" t="s">
        <v>36</v>
      </c>
      <c r="I29" s="117" t="s">
        <v>36</v>
      </c>
      <c r="J29" s="118"/>
      <c r="K29" s="119"/>
      <c r="L29" s="120">
        <f t="shared" si="13"/>
        <v>0</v>
      </c>
      <c r="M29" s="121" t="s">
        <v>36</v>
      </c>
      <c r="N29" s="117" t="s">
        <v>36</v>
      </c>
      <c r="O29" s="117" t="s">
        <v>36</v>
      </c>
      <c r="P29" s="122"/>
      <c r="Q29" s="2"/>
    </row>
    <row r="30" spans="1:17" ht="24" hidden="1" x14ac:dyDescent="0.25">
      <c r="A30" s="61">
        <v>21359</v>
      </c>
      <c r="B30" s="111" t="s">
        <v>42</v>
      </c>
      <c r="C30" s="112">
        <f t="shared" si="11"/>
        <v>0</v>
      </c>
      <c r="D30" s="113" t="s">
        <v>36</v>
      </c>
      <c r="E30" s="114" t="s">
        <v>36</v>
      </c>
      <c r="F30" s="115" t="s">
        <v>36</v>
      </c>
      <c r="G30" s="116" t="s">
        <v>36</v>
      </c>
      <c r="H30" s="114" t="s">
        <v>36</v>
      </c>
      <c r="I30" s="117" t="s">
        <v>36</v>
      </c>
      <c r="J30" s="118"/>
      <c r="K30" s="119"/>
      <c r="L30" s="120">
        <f t="shared" si="13"/>
        <v>0</v>
      </c>
      <c r="M30" s="121" t="s">
        <v>36</v>
      </c>
      <c r="N30" s="117" t="s">
        <v>36</v>
      </c>
      <c r="O30" s="117" t="s">
        <v>36</v>
      </c>
      <c r="P30" s="122"/>
      <c r="Q30" s="2"/>
    </row>
    <row r="31" spans="1:17" s="33" customFormat="1" ht="36" hidden="1" x14ac:dyDescent="0.25">
      <c r="A31" s="98">
        <v>21370</v>
      </c>
      <c r="B31" s="83" t="s">
        <v>43</v>
      </c>
      <c r="C31" s="84">
        <f t="shared" si="11"/>
        <v>0</v>
      </c>
      <c r="D31" s="91" t="s">
        <v>36</v>
      </c>
      <c r="E31" s="89" t="s">
        <v>36</v>
      </c>
      <c r="F31" s="92" t="s">
        <v>36</v>
      </c>
      <c r="G31" s="88" t="s">
        <v>36</v>
      </c>
      <c r="H31" s="89" t="s">
        <v>36</v>
      </c>
      <c r="I31" s="90" t="s">
        <v>36</v>
      </c>
      <c r="J31" s="95">
        <f t="shared" ref="J31:K31" si="14">SUM(J32)</f>
        <v>0</v>
      </c>
      <c r="K31" s="96">
        <f t="shared" si="14"/>
        <v>0</v>
      </c>
      <c r="L31" s="97">
        <f>SUM(L32)</f>
        <v>0</v>
      </c>
      <c r="M31" s="93" t="s">
        <v>36</v>
      </c>
      <c r="N31" s="90" t="s">
        <v>36</v>
      </c>
      <c r="O31" s="90" t="s">
        <v>36</v>
      </c>
      <c r="P31" s="94"/>
      <c r="Q31" s="26"/>
    </row>
    <row r="32" spans="1:17" ht="36" hidden="1" x14ac:dyDescent="0.25">
      <c r="A32" s="123">
        <v>21379</v>
      </c>
      <c r="B32" s="124" t="s">
        <v>44</v>
      </c>
      <c r="C32" s="125">
        <f t="shared" si="11"/>
        <v>0</v>
      </c>
      <c r="D32" s="126" t="s">
        <v>36</v>
      </c>
      <c r="E32" s="127" t="s">
        <v>36</v>
      </c>
      <c r="F32" s="128" t="s">
        <v>36</v>
      </c>
      <c r="G32" s="129" t="s">
        <v>36</v>
      </c>
      <c r="H32" s="127" t="s">
        <v>36</v>
      </c>
      <c r="I32" s="130" t="s">
        <v>36</v>
      </c>
      <c r="J32" s="131"/>
      <c r="K32" s="132"/>
      <c r="L32" s="133">
        <f>J32+K32</f>
        <v>0</v>
      </c>
      <c r="M32" s="134" t="s">
        <v>36</v>
      </c>
      <c r="N32" s="130" t="s">
        <v>36</v>
      </c>
      <c r="O32" s="130" t="s">
        <v>36</v>
      </c>
      <c r="P32" s="135"/>
      <c r="Q32" s="2"/>
    </row>
    <row r="33" spans="1:17" s="33" customFormat="1" hidden="1" x14ac:dyDescent="0.25">
      <c r="A33" s="98">
        <v>21380</v>
      </c>
      <c r="B33" s="83" t="s">
        <v>45</v>
      </c>
      <c r="C33" s="84">
        <f t="shared" si="11"/>
        <v>0</v>
      </c>
      <c r="D33" s="91" t="s">
        <v>36</v>
      </c>
      <c r="E33" s="89" t="s">
        <v>36</v>
      </c>
      <c r="F33" s="92" t="s">
        <v>36</v>
      </c>
      <c r="G33" s="88" t="s">
        <v>36</v>
      </c>
      <c r="H33" s="89" t="s">
        <v>36</v>
      </c>
      <c r="I33" s="90" t="s">
        <v>36</v>
      </c>
      <c r="J33" s="95">
        <f t="shared" ref="J33:K33" si="15">SUM(J34:J35)</f>
        <v>0</v>
      </c>
      <c r="K33" s="96">
        <f t="shared" si="15"/>
        <v>0</v>
      </c>
      <c r="L33" s="97">
        <f>SUM(L34:L35)</f>
        <v>0</v>
      </c>
      <c r="M33" s="93" t="s">
        <v>36</v>
      </c>
      <c r="N33" s="90" t="s">
        <v>36</v>
      </c>
      <c r="O33" s="90" t="s">
        <v>36</v>
      </c>
      <c r="P33" s="94"/>
      <c r="Q33" s="26"/>
    </row>
    <row r="34" spans="1:17" hidden="1" x14ac:dyDescent="0.25">
      <c r="A34" s="53">
        <v>21381</v>
      </c>
      <c r="B34" s="99" t="s">
        <v>46</v>
      </c>
      <c r="C34" s="100">
        <f t="shared" si="11"/>
        <v>0</v>
      </c>
      <c r="D34" s="101" t="s">
        <v>36</v>
      </c>
      <c r="E34" s="102" t="s">
        <v>36</v>
      </c>
      <c r="F34" s="103" t="s">
        <v>36</v>
      </c>
      <c r="G34" s="104" t="s">
        <v>36</v>
      </c>
      <c r="H34" s="102" t="s">
        <v>36</v>
      </c>
      <c r="I34" s="105" t="s">
        <v>36</v>
      </c>
      <c r="J34" s="106"/>
      <c r="K34" s="107"/>
      <c r="L34" s="108">
        <f t="shared" ref="L34:L35" si="16">J34+K34</f>
        <v>0</v>
      </c>
      <c r="M34" s="109" t="s">
        <v>36</v>
      </c>
      <c r="N34" s="105" t="s">
        <v>36</v>
      </c>
      <c r="O34" s="105" t="s">
        <v>36</v>
      </c>
      <c r="P34" s="110"/>
      <c r="Q34" s="2"/>
    </row>
    <row r="35" spans="1:17" ht="24" hidden="1" x14ac:dyDescent="0.25">
      <c r="A35" s="62">
        <v>21383</v>
      </c>
      <c r="B35" s="111" t="s">
        <v>47</v>
      </c>
      <c r="C35" s="112">
        <f t="shared" si="11"/>
        <v>0</v>
      </c>
      <c r="D35" s="113" t="s">
        <v>36</v>
      </c>
      <c r="E35" s="114" t="s">
        <v>36</v>
      </c>
      <c r="F35" s="115" t="s">
        <v>36</v>
      </c>
      <c r="G35" s="116" t="s">
        <v>36</v>
      </c>
      <c r="H35" s="114" t="s">
        <v>36</v>
      </c>
      <c r="I35" s="117" t="s">
        <v>36</v>
      </c>
      <c r="J35" s="118"/>
      <c r="K35" s="119"/>
      <c r="L35" s="120">
        <f t="shared" si="16"/>
        <v>0</v>
      </c>
      <c r="M35" s="121" t="s">
        <v>36</v>
      </c>
      <c r="N35" s="117" t="s">
        <v>36</v>
      </c>
      <c r="O35" s="117" t="s">
        <v>36</v>
      </c>
      <c r="P35" s="122"/>
      <c r="Q35" s="2"/>
    </row>
    <row r="36" spans="1:17" s="33" customFormat="1" ht="24" x14ac:dyDescent="0.25">
      <c r="A36" s="98">
        <v>21390</v>
      </c>
      <c r="B36" s="83" t="s">
        <v>48</v>
      </c>
      <c r="C36" s="84">
        <f t="shared" si="11"/>
        <v>4300</v>
      </c>
      <c r="D36" s="91" t="s">
        <v>36</v>
      </c>
      <c r="E36" s="90" t="s">
        <v>36</v>
      </c>
      <c r="F36" s="375" t="s">
        <v>36</v>
      </c>
      <c r="G36" s="88" t="s">
        <v>36</v>
      </c>
      <c r="H36" s="90" t="s">
        <v>36</v>
      </c>
      <c r="I36" s="375" t="s">
        <v>36</v>
      </c>
      <c r="J36" s="95">
        <f t="shared" ref="J36:K36" si="17">SUM(J37:J40)</f>
        <v>4300</v>
      </c>
      <c r="K36" s="96">
        <f t="shared" si="17"/>
        <v>0</v>
      </c>
      <c r="L36" s="97">
        <f>SUM(L37:L40)</f>
        <v>4300</v>
      </c>
      <c r="M36" s="93" t="s">
        <v>36</v>
      </c>
      <c r="N36" s="90" t="s">
        <v>36</v>
      </c>
      <c r="O36" s="90" t="s">
        <v>36</v>
      </c>
      <c r="P36" s="94"/>
      <c r="Q36" s="26"/>
    </row>
    <row r="37" spans="1:17" ht="24" hidden="1" x14ac:dyDescent="0.25">
      <c r="A37" s="53">
        <v>21391</v>
      </c>
      <c r="B37" s="99" t="s">
        <v>49</v>
      </c>
      <c r="C37" s="100">
        <f t="shared" si="11"/>
        <v>0</v>
      </c>
      <c r="D37" s="101" t="s">
        <v>36</v>
      </c>
      <c r="E37" s="102" t="s">
        <v>36</v>
      </c>
      <c r="F37" s="103" t="s">
        <v>36</v>
      </c>
      <c r="G37" s="104" t="s">
        <v>36</v>
      </c>
      <c r="H37" s="102" t="s">
        <v>36</v>
      </c>
      <c r="I37" s="105" t="s">
        <v>36</v>
      </c>
      <c r="J37" s="106"/>
      <c r="K37" s="107"/>
      <c r="L37" s="108">
        <f t="shared" ref="L37:L40" si="18">J37+K37</f>
        <v>0</v>
      </c>
      <c r="M37" s="109" t="s">
        <v>36</v>
      </c>
      <c r="N37" s="105" t="s">
        <v>36</v>
      </c>
      <c r="O37" s="105" t="s">
        <v>36</v>
      </c>
      <c r="P37" s="110"/>
      <c r="Q37" s="2"/>
    </row>
    <row r="38" spans="1:17" hidden="1" x14ac:dyDescent="0.25">
      <c r="A38" s="62">
        <v>21393</v>
      </c>
      <c r="B38" s="111" t="s">
        <v>50</v>
      </c>
      <c r="C38" s="112">
        <f t="shared" si="11"/>
        <v>0</v>
      </c>
      <c r="D38" s="113" t="s">
        <v>36</v>
      </c>
      <c r="E38" s="114" t="s">
        <v>36</v>
      </c>
      <c r="F38" s="115" t="s">
        <v>36</v>
      </c>
      <c r="G38" s="116" t="s">
        <v>36</v>
      </c>
      <c r="H38" s="114" t="s">
        <v>36</v>
      </c>
      <c r="I38" s="117" t="s">
        <v>36</v>
      </c>
      <c r="J38" s="118"/>
      <c r="K38" s="119"/>
      <c r="L38" s="120">
        <f t="shared" si="18"/>
        <v>0</v>
      </c>
      <c r="M38" s="121" t="s">
        <v>36</v>
      </c>
      <c r="N38" s="117" t="s">
        <v>36</v>
      </c>
      <c r="O38" s="117" t="s">
        <v>36</v>
      </c>
      <c r="P38" s="122"/>
      <c r="Q38" s="2"/>
    </row>
    <row r="39" spans="1:17" hidden="1" x14ac:dyDescent="0.25">
      <c r="A39" s="62">
        <v>21395</v>
      </c>
      <c r="B39" s="111" t="s">
        <v>51</v>
      </c>
      <c r="C39" s="112">
        <f t="shared" si="11"/>
        <v>0</v>
      </c>
      <c r="D39" s="113" t="s">
        <v>36</v>
      </c>
      <c r="E39" s="114" t="s">
        <v>36</v>
      </c>
      <c r="F39" s="115" t="s">
        <v>36</v>
      </c>
      <c r="G39" s="116" t="s">
        <v>36</v>
      </c>
      <c r="H39" s="114" t="s">
        <v>36</v>
      </c>
      <c r="I39" s="117" t="s">
        <v>36</v>
      </c>
      <c r="J39" s="118"/>
      <c r="K39" s="119"/>
      <c r="L39" s="120">
        <f t="shared" si="18"/>
        <v>0</v>
      </c>
      <c r="M39" s="121" t="s">
        <v>36</v>
      </c>
      <c r="N39" s="117" t="s">
        <v>36</v>
      </c>
      <c r="O39" s="117" t="s">
        <v>36</v>
      </c>
      <c r="P39" s="122"/>
      <c r="Q39" s="2"/>
    </row>
    <row r="40" spans="1:17" ht="24" x14ac:dyDescent="0.25">
      <c r="A40" s="62">
        <v>21399</v>
      </c>
      <c r="B40" s="111" t="s">
        <v>52</v>
      </c>
      <c r="C40" s="112">
        <f t="shared" si="11"/>
        <v>4300</v>
      </c>
      <c r="D40" s="113" t="s">
        <v>36</v>
      </c>
      <c r="E40" s="117" t="s">
        <v>36</v>
      </c>
      <c r="F40" s="376" t="s">
        <v>36</v>
      </c>
      <c r="G40" s="116" t="s">
        <v>36</v>
      </c>
      <c r="H40" s="117" t="s">
        <v>36</v>
      </c>
      <c r="I40" s="376" t="s">
        <v>36</v>
      </c>
      <c r="J40" s="64">
        <v>4300</v>
      </c>
      <c r="K40" s="119"/>
      <c r="L40" s="120">
        <f t="shared" si="18"/>
        <v>4300</v>
      </c>
      <c r="M40" s="121" t="s">
        <v>36</v>
      </c>
      <c r="N40" s="117" t="s">
        <v>36</v>
      </c>
      <c r="O40" s="117" t="s">
        <v>36</v>
      </c>
      <c r="P40" s="403"/>
      <c r="Q40" s="2"/>
    </row>
    <row r="41" spans="1:17" s="33" customFormat="1" ht="36.75" hidden="1" customHeight="1" x14ac:dyDescent="0.25">
      <c r="A41" s="98">
        <v>21420</v>
      </c>
      <c r="B41" s="83" t="s">
        <v>53</v>
      </c>
      <c r="C41" s="136">
        <f>SUM(F41)</f>
        <v>0</v>
      </c>
      <c r="D41" s="137"/>
      <c r="E41" s="138"/>
      <c r="F41" s="87">
        <f>D41+E41</f>
        <v>0</v>
      </c>
      <c r="G41" s="88" t="s">
        <v>36</v>
      </c>
      <c r="H41" s="89" t="s">
        <v>36</v>
      </c>
      <c r="I41" s="90" t="s">
        <v>36</v>
      </c>
      <c r="J41" s="91" t="s">
        <v>36</v>
      </c>
      <c r="K41" s="89" t="s">
        <v>36</v>
      </c>
      <c r="L41" s="92" t="s">
        <v>36</v>
      </c>
      <c r="M41" s="93" t="s">
        <v>36</v>
      </c>
      <c r="N41" s="90" t="s">
        <v>36</v>
      </c>
      <c r="O41" s="90" t="s">
        <v>36</v>
      </c>
      <c r="P41" s="94"/>
      <c r="Q41" s="26"/>
    </row>
    <row r="42" spans="1:17" s="33" customFormat="1" ht="24" hidden="1" x14ac:dyDescent="0.25">
      <c r="A42" s="139">
        <v>21490</v>
      </c>
      <c r="B42" s="140" t="s">
        <v>54</v>
      </c>
      <c r="C42" s="136">
        <f>SUM(F42,I42,L42)</f>
        <v>0</v>
      </c>
      <c r="D42" s="141">
        <f t="shared" ref="D42:E42" si="19">D43</f>
        <v>0</v>
      </c>
      <c r="E42" s="142">
        <f t="shared" si="19"/>
        <v>0</v>
      </c>
      <c r="F42" s="143">
        <f>F43</f>
        <v>0</v>
      </c>
      <c r="G42" s="144">
        <f t="shared" ref="G42:K42" si="20">G43</f>
        <v>0</v>
      </c>
      <c r="H42" s="142">
        <f t="shared" si="20"/>
        <v>0</v>
      </c>
      <c r="I42" s="145">
        <f t="shared" si="20"/>
        <v>0</v>
      </c>
      <c r="J42" s="141">
        <f t="shared" si="20"/>
        <v>0</v>
      </c>
      <c r="K42" s="142">
        <f t="shared" si="20"/>
        <v>0</v>
      </c>
      <c r="L42" s="143">
        <f>L43</f>
        <v>0</v>
      </c>
      <c r="M42" s="93" t="s">
        <v>36</v>
      </c>
      <c r="N42" s="90" t="s">
        <v>36</v>
      </c>
      <c r="O42" s="90" t="s">
        <v>36</v>
      </c>
      <c r="P42" s="94"/>
      <c r="Q42" s="26"/>
    </row>
    <row r="43" spans="1:17" s="33" customFormat="1" ht="24" hidden="1" x14ac:dyDescent="0.25">
      <c r="A43" s="62">
        <v>21499</v>
      </c>
      <c r="B43" s="111" t="s">
        <v>55</v>
      </c>
      <c r="C43" s="146">
        <f>SUM(F43,I43,L43)</f>
        <v>0</v>
      </c>
      <c r="D43" s="147"/>
      <c r="E43" s="148"/>
      <c r="F43" s="108">
        <f>D43+E43</f>
        <v>0</v>
      </c>
      <c r="G43" s="149"/>
      <c r="H43" s="150"/>
      <c r="I43" s="151">
        <f>G43+H43</f>
        <v>0</v>
      </c>
      <c r="J43" s="152"/>
      <c r="K43" s="150"/>
      <c r="L43" s="108">
        <f>J43+K43</f>
        <v>0</v>
      </c>
      <c r="M43" s="134" t="s">
        <v>36</v>
      </c>
      <c r="N43" s="130" t="s">
        <v>36</v>
      </c>
      <c r="O43" s="130" t="s">
        <v>36</v>
      </c>
      <c r="P43" s="135"/>
      <c r="Q43" s="26"/>
    </row>
    <row r="44" spans="1:17" ht="24" hidden="1" x14ac:dyDescent="0.25">
      <c r="A44" s="153">
        <v>23000</v>
      </c>
      <c r="B44" s="154" t="s">
        <v>56</v>
      </c>
      <c r="C44" s="136">
        <f>SUM(O44)</f>
        <v>0</v>
      </c>
      <c r="D44" s="155" t="s">
        <v>36</v>
      </c>
      <c r="E44" s="156" t="s">
        <v>36</v>
      </c>
      <c r="F44" s="157" t="s">
        <v>36</v>
      </c>
      <c r="G44" s="158" t="s">
        <v>36</v>
      </c>
      <c r="H44" s="156" t="s">
        <v>36</v>
      </c>
      <c r="I44" s="159" t="s">
        <v>36</v>
      </c>
      <c r="J44" s="155" t="s">
        <v>36</v>
      </c>
      <c r="K44" s="156" t="s">
        <v>36</v>
      </c>
      <c r="L44" s="157" t="s">
        <v>36</v>
      </c>
      <c r="M44" s="160">
        <f t="shared" ref="M44:N44" si="21">SUM(M45:M46)</f>
        <v>0</v>
      </c>
      <c r="N44" s="161">
        <f t="shared" si="21"/>
        <v>0</v>
      </c>
      <c r="O44" s="161">
        <f>SUM(O45:O46)</f>
        <v>0</v>
      </c>
      <c r="P44" s="162"/>
      <c r="Q44" s="2"/>
    </row>
    <row r="45" spans="1:17" ht="24" hidden="1" x14ac:dyDescent="0.25">
      <c r="A45" s="163">
        <v>23410</v>
      </c>
      <c r="B45" s="164" t="s">
        <v>57</v>
      </c>
      <c r="C45" s="165">
        <f t="shared" ref="C45:C46" si="22">SUM(O45)</f>
        <v>0</v>
      </c>
      <c r="D45" s="166" t="s">
        <v>36</v>
      </c>
      <c r="E45" s="167" t="s">
        <v>36</v>
      </c>
      <c r="F45" s="168" t="s">
        <v>36</v>
      </c>
      <c r="G45" s="169" t="s">
        <v>36</v>
      </c>
      <c r="H45" s="167" t="s">
        <v>36</v>
      </c>
      <c r="I45" s="170" t="s">
        <v>36</v>
      </c>
      <c r="J45" s="166" t="s">
        <v>36</v>
      </c>
      <c r="K45" s="167" t="s">
        <v>36</v>
      </c>
      <c r="L45" s="168" t="s">
        <v>36</v>
      </c>
      <c r="M45" s="171"/>
      <c r="N45" s="172"/>
      <c r="O45" s="173">
        <f t="shared" ref="O45:O46" si="23">M45+N45</f>
        <v>0</v>
      </c>
      <c r="P45" s="174"/>
      <c r="Q45" s="2"/>
    </row>
    <row r="46" spans="1:17" ht="24" hidden="1" x14ac:dyDescent="0.25">
      <c r="A46" s="163">
        <v>23510</v>
      </c>
      <c r="B46" s="164" t="s">
        <v>58</v>
      </c>
      <c r="C46" s="165">
        <f t="shared" si="22"/>
        <v>0</v>
      </c>
      <c r="D46" s="166" t="s">
        <v>36</v>
      </c>
      <c r="E46" s="167" t="s">
        <v>36</v>
      </c>
      <c r="F46" s="168" t="s">
        <v>36</v>
      </c>
      <c r="G46" s="169" t="s">
        <v>36</v>
      </c>
      <c r="H46" s="167" t="s">
        <v>36</v>
      </c>
      <c r="I46" s="170" t="s">
        <v>36</v>
      </c>
      <c r="J46" s="166" t="s">
        <v>36</v>
      </c>
      <c r="K46" s="167" t="s">
        <v>36</v>
      </c>
      <c r="L46" s="168" t="s">
        <v>36</v>
      </c>
      <c r="M46" s="171"/>
      <c r="N46" s="172"/>
      <c r="O46" s="173">
        <f t="shared" si="23"/>
        <v>0</v>
      </c>
      <c r="P46" s="174"/>
      <c r="Q46" s="2"/>
    </row>
    <row r="47" spans="1:17" x14ac:dyDescent="0.25">
      <c r="A47" s="175"/>
      <c r="B47" s="164"/>
      <c r="C47" s="176"/>
      <c r="D47" s="177"/>
      <c r="E47" s="358"/>
      <c r="F47" s="359"/>
      <c r="G47" s="169"/>
      <c r="H47" s="170"/>
      <c r="I47" s="359"/>
      <c r="J47" s="166"/>
      <c r="K47" s="167"/>
      <c r="L47" s="179"/>
      <c r="M47" s="180"/>
      <c r="N47" s="181"/>
      <c r="O47" s="173"/>
      <c r="P47" s="174"/>
      <c r="Q47" s="2"/>
    </row>
    <row r="48" spans="1:17" s="33" customFormat="1" x14ac:dyDescent="0.25">
      <c r="A48" s="182"/>
      <c r="B48" s="183" t="s">
        <v>59</v>
      </c>
      <c r="C48" s="184"/>
      <c r="D48" s="185"/>
      <c r="E48" s="360"/>
      <c r="F48" s="361"/>
      <c r="G48" s="188"/>
      <c r="H48" s="190"/>
      <c r="I48" s="361"/>
      <c r="J48" s="191"/>
      <c r="K48" s="189"/>
      <c r="L48" s="187"/>
      <c r="M48" s="188"/>
      <c r="N48" s="189"/>
      <c r="O48" s="190"/>
      <c r="P48" s="192"/>
      <c r="Q48" s="26"/>
    </row>
    <row r="49" spans="1:17" s="33" customFormat="1" ht="12.75" thickBot="1" x14ac:dyDescent="0.3">
      <c r="A49" s="193"/>
      <c r="B49" s="34" t="s">
        <v>60</v>
      </c>
      <c r="C49" s="194">
        <f t="shared" ref="C49:C112" si="24">SUM(F49,I49,L49,O49)</f>
        <v>630686</v>
      </c>
      <c r="D49" s="195">
        <f t="shared" ref="D49:E49" si="25">SUM(D50,D281)</f>
        <v>308331</v>
      </c>
      <c r="E49" s="199">
        <f t="shared" si="25"/>
        <v>0</v>
      </c>
      <c r="F49" s="362">
        <f>SUM(F50,F281)</f>
        <v>308331</v>
      </c>
      <c r="G49" s="198">
        <f t="shared" ref="G49:O49" si="26">SUM(G50,G281)</f>
        <v>317479</v>
      </c>
      <c r="H49" s="199">
        <f t="shared" si="26"/>
        <v>0</v>
      </c>
      <c r="I49" s="362">
        <f t="shared" si="26"/>
        <v>317479</v>
      </c>
      <c r="J49" s="195">
        <f t="shared" si="26"/>
        <v>4376</v>
      </c>
      <c r="K49" s="196">
        <f t="shared" si="26"/>
        <v>0</v>
      </c>
      <c r="L49" s="197">
        <f t="shared" si="26"/>
        <v>4376</v>
      </c>
      <c r="M49" s="198">
        <f t="shared" si="26"/>
        <v>500</v>
      </c>
      <c r="N49" s="196">
        <f t="shared" si="26"/>
        <v>0</v>
      </c>
      <c r="O49" s="199">
        <f t="shared" si="26"/>
        <v>500</v>
      </c>
      <c r="P49" s="200"/>
      <c r="Q49" s="26"/>
    </row>
    <row r="50" spans="1:17" s="33" customFormat="1" ht="36.75" thickTop="1" x14ac:dyDescent="0.25">
      <c r="A50" s="201"/>
      <c r="B50" s="202" t="s">
        <v>61</v>
      </c>
      <c r="C50" s="203">
        <f t="shared" si="24"/>
        <v>630686</v>
      </c>
      <c r="D50" s="204">
        <f t="shared" ref="D50:E50" si="27">SUM(D51,D193)</f>
        <v>308331</v>
      </c>
      <c r="E50" s="208">
        <f t="shared" si="27"/>
        <v>0</v>
      </c>
      <c r="F50" s="363">
        <f>SUM(F51,F193)</f>
        <v>308331</v>
      </c>
      <c r="G50" s="207">
        <f t="shared" ref="G50:O50" si="28">SUM(G51,G193)</f>
        <v>317479</v>
      </c>
      <c r="H50" s="208">
        <f t="shared" si="28"/>
        <v>0</v>
      </c>
      <c r="I50" s="363">
        <f t="shared" si="28"/>
        <v>317479</v>
      </c>
      <c r="J50" s="204">
        <f t="shared" si="28"/>
        <v>4376</v>
      </c>
      <c r="K50" s="205">
        <f t="shared" si="28"/>
        <v>0</v>
      </c>
      <c r="L50" s="206">
        <f t="shared" si="28"/>
        <v>4376</v>
      </c>
      <c r="M50" s="207">
        <f t="shared" si="28"/>
        <v>500</v>
      </c>
      <c r="N50" s="205">
        <f t="shared" si="28"/>
        <v>0</v>
      </c>
      <c r="O50" s="208">
        <f t="shared" si="28"/>
        <v>500</v>
      </c>
      <c r="P50" s="209"/>
      <c r="Q50" s="26"/>
    </row>
    <row r="51" spans="1:17" s="33" customFormat="1" ht="24" x14ac:dyDescent="0.25">
      <c r="A51" s="210"/>
      <c r="B51" s="24" t="s">
        <v>62</v>
      </c>
      <c r="C51" s="211">
        <f t="shared" si="24"/>
        <v>622706</v>
      </c>
      <c r="D51" s="212">
        <f t="shared" ref="D51:E51" si="29">SUM(D52,D74,D172,D186)</f>
        <v>303158</v>
      </c>
      <c r="E51" s="216">
        <f t="shared" si="29"/>
        <v>0</v>
      </c>
      <c r="F51" s="364">
        <f>SUM(F52,F74,F172,F186)</f>
        <v>303158</v>
      </c>
      <c r="G51" s="215">
        <f t="shared" ref="G51:O51" si="30">SUM(G52,G74,G172,G186)</f>
        <v>315172</v>
      </c>
      <c r="H51" s="216">
        <f t="shared" si="30"/>
        <v>0</v>
      </c>
      <c r="I51" s="364">
        <f t="shared" si="30"/>
        <v>315172</v>
      </c>
      <c r="J51" s="212">
        <f t="shared" si="30"/>
        <v>4376</v>
      </c>
      <c r="K51" s="213">
        <f t="shared" si="30"/>
        <v>0</v>
      </c>
      <c r="L51" s="214">
        <f t="shared" si="30"/>
        <v>4376</v>
      </c>
      <c r="M51" s="215">
        <f t="shared" si="30"/>
        <v>0</v>
      </c>
      <c r="N51" s="213">
        <f t="shared" si="30"/>
        <v>0</v>
      </c>
      <c r="O51" s="216">
        <f t="shared" si="30"/>
        <v>0</v>
      </c>
      <c r="P51" s="217"/>
      <c r="Q51" s="26"/>
    </row>
    <row r="52" spans="1:17" s="33" customFormat="1" x14ac:dyDescent="0.25">
      <c r="A52" s="218">
        <v>1000</v>
      </c>
      <c r="B52" s="218" t="s">
        <v>63</v>
      </c>
      <c r="C52" s="219">
        <f t="shared" si="24"/>
        <v>556806</v>
      </c>
      <c r="D52" s="220">
        <f t="shared" ref="D52:E52" si="31">SUM(D53,D66)</f>
        <v>242456</v>
      </c>
      <c r="E52" s="224">
        <f t="shared" si="31"/>
        <v>0</v>
      </c>
      <c r="F52" s="365">
        <f>SUM(F53,F66)</f>
        <v>242456</v>
      </c>
      <c r="G52" s="223">
        <f t="shared" ref="G52:O52" si="32">SUM(G53,G66)</f>
        <v>314350</v>
      </c>
      <c r="H52" s="224">
        <f t="shared" si="32"/>
        <v>0</v>
      </c>
      <c r="I52" s="365">
        <f t="shared" si="32"/>
        <v>314350</v>
      </c>
      <c r="J52" s="220">
        <f t="shared" si="32"/>
        <v>0</v>
      </c>
      <c r="K52" s="221">
        <f t="shared" si="32"/>
        <v>0</v>
      </c>
      <c r="L52" s="222">
        <f t="shared" si="32"/>
        <v>0</v>
      </c>
      <c r="M52" s="223">
        <f t="shared" si="32"/>
        <v>0</v>
      </c>
      <c r="N52" s="221">
        <f t="shared" si="32"/>
        <v>0</v>
      </c>
      <c r="O52" s="224">
        <f t="shared" si="32"/>
        <v>0</v>
      </c>
      <c r="P52" s="225"/>
      <c r="Q52" s="26"/>
    </row>
    <row r="53" spans="1:17" x14ac:dyDescent="0.25">
      <c r="A53" s="83">
        <v>1100</v>
      </c>
      <c r="B53" s="226" t="s">
        <v>64</v>
      </c>
      <c r="C53" s="84">
        <f t="shared" si="24"/>
        <v>426935</v>
      </c>
      <c r="D53" s="95">
        <f t="shared" ref="D53:E53" si="33">SUM(D54,D57,D65)</f>
        <v>174277</v>
      </c>
      <c r="E53" s="228">
        <f t="shared" si="33"/>
        <v>0</v>
      </c>
      <c r="F53" s="366">
        <f>SUM(F54,F57,F65)</f>
        <v>174277</v>
      </c>
      <c r="G53" s="227">
        <f t="shared" ref="G53:N53" si="34">SUM(G54,G57,G65)</f>
        <v>252658</v>
      </c>
      <c r="H53" s="228">
        <f t="shared" si="34"/>
        <v>0</v>
      </c>
      <c r="I53" s="366">
        <f t="shared" si="34"/>
        <v>252658</v>
      </c>
      <c r="J53" s="95">
        <f t="shared" si="34"/>
        <v>0</v>
      </c>
      <c r="K53" s="96">
        <f t="shared" si="34"/>
        <v>0</v>
      </c>
      <c r="L53" s="97">
        <f t="shared" si="34"/>
        <v>0</v>
      </c>
      <c r="M53" s="227">
        <f t="shared" si="34"/>
        <v>0</v>
      </c>
      <c r="N53" s="96">
        <f t="shared" si="34"/>
        <v>0</v>
      </c>
      <c r="O53" s="228">
        <f>SUM(O54,O57,O65)</f>
        <v>0</v>
      </c>
      <c r="P53" s="229"/>
      <c r="Q53" s="2"/>
    </row>
    <row r="54" spans="1:17" x14ac:dyDescent="0.25">
      <c r="A54" s="230">
        <v>1110</v>
      </c>
      <c r="B54" s="164" t="s">
        <v>65</v>
      </c>
      <c r="C54" s="176">
        <f>SUM(F54,I54,L54,O54)</f>
        <v>391609</v>
      </c>
      <c r="D54" s="231">
        <f>SUM(D55:D56)</f>
        <v>149067</v>
      </c>
      <c r="E54" s="235">
        <f>SUM(E55:E56)</f>
        <v>0</v>
      </c>
      <c r="F54" s="378">
        <f>SUM(F55:F56)</f>
        <v>149067</v>
      </c>
      <c r="G54" s="234">
        <f t="shared" ref="G54:H54" si="35">SUM(G55:G56)</f>
        <v>242542</v>
      </c>
      <c r="H54" s="235">
        <f t="shared" si="35"/>
        <v>0</v>
      </c>
      <c r="I54" s="378">
        <f>SUM(I55:I56)</f>
        <v>242542</v>
      </c>
      <c r="J54" s="231">
        <f t="shared" ref="J54:K54" si="36">SUM(J55:J56)</f>
        <v>0</v>
      </c>
      <c r="K54" s="232">
        <f t="shared" si="36"/>
        <v>0</v>
      </c>
      <c r="L54" s="233">
        <f>SUM(L55:L56)</f>
        <v>0</v>
      </c>
      <c r="M54" s="234">
        <f t="shared" ref="M54:N54" si="37">SUM(M55:M56)</f>
        <v>0</v>
      </c>
      <c r="N54" s="232">
        <f t="shared" si="37"/>
        <v>0</v>
      </c>
      <c r="O54" s="235">
        <f>SUM(O55:O56)</f>
        <v>0</v>
      </c>
      <c r="P54" s="236"/>
      <c r="Q54" s="2"/>
    </row>
    <row r="55" spans="1:17" hidden="1" x14ac:dyDescent="0.25">
      <c r="A55" s="53">
        <v>1111</v>
      </c>
      <c r="B55" s="99" t="s">
        <v>66</v>
      </c>
      <c r="C55" s="100">
        <f t="shared" si="24"/>
        <v>0</v>
      </c>
      <c r="D55" s="152"/>
      <c r="E55" s="150"/>
      <c r="F55" s="108">
        <f>D55+E55</f>
        <v>0</v>
      </c>
      <c r="G55" s="149"/>
      <c r="H55" s="150"/>
      <c r="I55" s="151">
        <f>G55+H55</f>
        <v>0</v>
      </c>
      <c r="J55" s="152"/>
      <c r="K55" s="150"/>
      <c r="L55" s="108">
        <f>J55+K55</f>
        <v>0</v>
      </c>
      <c r="M55" s="149"/>
      <c r="N55" s="150"/>
      <c r="O55" s="151">
        <f>M55+N55</f>
        <v>0</v>
      </c>
      <c r="P55" s="237"/>
      <c r="Q55" s="2"/>
    </row>
    <row r="56" spans="1:17" ht="24" x14ac:dyDescent="0.25">
      <c r="A56" s="62">
        <v>1119</v>
      </c>
      <c r="B56" s="111" t="s">
        <v>67</v>
      </c>
      <c r="C56" s="112">
        <f t="shared" si="24"/>
        <v>391609</v>
      </c>
      <c r="D56" s="238">
        <v>149067</v>
      </c>
      <c r="E56" s="408"/>
      <c r="F56" s="368">
        <f>D56+E56</f>
        <v>149067</v>
      </c>
      <c r="G56" s="240">
        <v>242542</v>
      </c>
      <c r="H56" s="367"/>
      <c r="I56" s="368">
        <f>G56+H56</f>
        <v>242542</v>
      </c>
      <c r="J56" s="238"/>
      <c r="K56" s="239"/>
      <c r="L56" s="120">
        <f>J56+K56</f>
        <v>0</v>
      </c>
      <c r="M56" s="240"/>
      <c r="N56" s="239"/>
      <c r="O56" s="241">
        <f>M56+N56</f>
        <v>0</v>
      </c>
      <c r="P56" s="409"/>
      <c r="Q56" s="2"/>
    </row>
    <row r="57" spans="1:17" ht="23.25" customHeight="1" x14ac:dyDescent="0.25">
      <c r="A57" s="243">
        <v>1140</v>
      </c>
      <c r="B57" s="111" t="s">
        <v>68</v>
      </c>
      <c r="C57" s="112">
        <f t="shared" si="24"/>
        <v>30562</v>
      </c>
      <c r="D57" s="244">
        <f t="shared" ref="D57:E57" si="38">SUM(D58:D64)</f>
        <v>20446</v>
      </c>
      <c r="E57" s="241">
        <f t="shared" si="38"/>
        <v>0</v>
      </c>
      <c r="F57" s="368">
        <f>SUM(F58:F64)</f>
        <v>20446</v>
      </c>
      <c r="G57" s="246">
        <f t="shared" ref="G57:N57" si="39">SUM(G58:G64)</f>
        <v>10116</v>
      </c>
      <c r="H57" s="241">
        <f t="shared" si="39"/>
        <v>0</v>
      </c>
      <c r="I57" s="368">
        <f t="shared" si="39"/>
        <v>10116</v>
      </c>
      <c r="J57" s="244">
        <f t="shared" si="39"/>
        <v>0</v>
      </c>
      <c r="K57" s="245">
        <f t="shared" si="39"/>
        <v>0</v>
      </c>
      <c r="L57" s="120">
        <f t="shared" si="39"/>
        <v>0</v>
      </c>
      <c r="M57" s="246">
        <f t="shared" si="39"/>
        <v>0</v>
      </c>
      <c r="N57" s="245">
        <f t="shared" si="39"/>
        <v>0</v>
      </c>
      <c r="O57" s="241">
        <f>SUM(O58:O64)</f>
        <v>0</v>
      </c>
      <c r="P57" s="242"/>
      <c r="Q57" s="2"/>
    </row>
    <row r="58" spans="1:17" x14ac:dyDescent="0.25">
      <c r="A58" s="62">
        <v>1141</v>
      </c>
      <c r="B58" s="111" t="s">
        <v>69</v>
      </c>
      <c r="C58" s="112">
        <f t="shared" si="24"/>
        <v>3709</v>
      </c>
      <c r="D58" s="238">
        <v>3709</v>
      </c>
      <c r="E58" s="367"/>
      <c r="F58" s="368">
        <f t="shared" ref="F58:F65" si="40">D58+E58</f>
        <v>3709</v>
      </c>
      <c r="G58" s="240"/>
      <c r="H58" s="367"/>
      <c r="I58" s="368">
        <f t="shared" ref="I58:I65" si="41">G58+H58</f>
        <v>0</v>
      </c>
      <c r="J58" s="238"/>
      <c r="K58" s="239"/>
      <c r="L58" s="120">
        <f t="shared" ref="L58:L65" si="42">J58+K58</f>
        <v>0</v>
      </c>
      <c r="M58" s="240"/>
      <c r="N58" s="239"/>
      <c r="O58" s="241">
        <f t="shared" ref="O58:O65" si="43">M58+N58</f>
        <v>0</v>
      </c>
      <c r="P58" s="242"/>
      <c r="Q58" s="2"/>
    </row>
    <row r="59" spans="1:17" ht="24.75" customHeight="1" x14ac:dyDescent="0.25">
      <c r="A59" s="62">
        <v>1142</v>
      </c>
      <c r="B59" s="111" t="s">
        <v>70</v>
      </c>
      <c r="C59" s="112">
        <f t="shared" si="24"/>
        <v>976</v>
      </c>
      <c r="D59" s="238">
        <v>976</v>
      </c>
      <c r="E59" s="367"/>
      <c r="F59" s="368">
        <f t="shared" si="40"/>
        <v>976</v>
      </c>
      <c r="G59" s="240"/>
      <c r="H59" s="367"/>
      <c r="I59" s="368">
        <f t="shared" si="41"/>
        <v>0</v>
      </c>
      <c r="J59" s="238"/>
      <c r="K59" s="239"/>
      <c r="L59" s="120">
        <f t="shared" si="42"/>
        <v>0</v>
      </c>
      <c r="M59" s="240"/>
      <c r="N59" s="239"/>
      <c r="O59" s="241">
        <f t="shared" si="43"/>
        <v>0</v>
      </c>
      <c r="P59" s="242"/>
      <c r="Q59" s="2"/>
    </row>
    <row r="60" spans="1:17" ht="24" x14ac:dyDescent="0.25">
      <c r="A60" s="62">
        <v>1145</v>
      </c>
      <c r="B60" s="111" t="s">
        <v>71</v>
      </c>
      <c r="C60" s="112">
        <f t="shared" si="24"/>
        <v>2220</v>
      </c>
      <c r="D60" s="238"/>
      <c r="E60" s="367"/>
      <c r="F60" s="368">
        <f t="shared" si="40"/>
        <v>0</v>
      </c>
      <c r="G60" s="240">
        <v>2220</v>
      </c>
      <c r="H60" s="367"/>
      <c r="I60" s="368">
        <f t="shared" si="41"/>
        <v>2220</v>
      </c>
      <c r="J60" s="238"/>
      <c r="K60" s="239"/>
      <c r="L60" s="120">
        <f t="shared" si="42"/>
        <v>0</v>
      </c>
      <c r="M60" s="240"/>
      <c r="N60" s="239"/>
      <c r="O60" s="241">
        <f t="shared" si="43"/>
        <v>0</v>
      </c>
      <c r="P60" s="242"/>
      <c r="Q60" s="2"/>
    </row>
    <row r="61" spans="1:17" ht="27.75" hidden="1" customHeight="1" x14ac:dyDescent="0.25">
      <c r="A61" s="62">
        <v>1146</v>
      </c>
      <c r="B61" s="111" t="s">
        <v>72</v>
      </c>
      <c r="C61" s="112">
        <f t="shared" si="24"/>
        <v>0</v>
      </c>
      <c r="D61" s="238"/>
      <c r="E61" s="239"/>
      <c r="F61" s="120">
        <f t="shared" si="40"/>
        <v>0</v>
      </c>
      <c r="G61" s="240"/>
      <c r="H61" s="239"/>
      <c r="I61" s="241">
        <f t="shared" si="41"/>
        <v>0</v>
      </c>
      <c r="J61" s="238"/>
      <c r="K61" s="239"/>
      <c r="L61" s="120">
        <f t="shared" si="42"/>
        <v>0</v>
      </c>
      <c r="M61" s="240"/>
      <c r="N61" s="239"/>
      <c r="O61" s="241">
        <f t="shared" si="43"/>
        <v>0</v>
      </c>
      <c r="P61" s="242"/>
      <c r="Q61" s="2"/>
    </row>
    <row r="62" spans="1:17" x14ac:dyDescent="0.25">
      <c r="A62" s="62">
        <v>1147</v>
      </c>
      <c r="B62" s="111" t="s">
        <v>73</v>
      </c>
      <c r="C62" s="112">
        <f t="shared" si="24"/>
        <v>2080</v>
      </c>
      <c r="D62" s="238">
        <v>2080</v>
      </c>
      <c r="E62" s="367"/>
      <c r="F62" s="368">
        <f t="shared" si="40"/>
        <v>2080</v>
      </c>
      <c r="G62" s="240"/>
      <c r="H62" s="367"/>
      <c r="I62" s="368">
        <f t="shared" si="41"/>
        <v>0</v>
      </c>
      <c r="J62" s="238"/>
      <c r="K62" s="239"/>
      <c r="L62" s="120">
        <f t="shared" si="42"/>
        <v>0</v>
      </c>
      <c r="M62" s="240"/>
      <c r="N62" s="239"/>
      <c r="O62" s="241">
        <f t="shared" si="43"/>
        <v>0</v>
      </c>
      <c r="P62" s="242"/>
      <c r="Q62" s="2"/>
    </row>
    <row r="63" spans="1:17" x14ac:dyDescent="0.25">
      <c r="A63" s="62">
        <v>1148</v>
      </c>
      <c r="B63" s="111" t="s">
        <v>74</v>
      </c>
      <c r="C63" s="112">
        <f t="shared" si="24"/>
        <v>12020</v>
      </c>
      <c r="D63" s="238">
        <v>12020</v>
      </c>
      <c r="E63" s="367"/>
      <c r="F63" s="368">
        <f t="shared" si="40"/>
        <v>12020</v>
      </c>
      <c r="G63" s="240"/>
      <c r="H63" s="367"/>
      <c r="I63" s="368">
        <f t="shared" si="41"/>
        <v>0</v>
      </c>
      <c r="J63" s="238"/>
      <c r="K63" s="239"/>
      <c r="L63" s="120">
        <f t="shared" si="42"/>
        <v>0</v>
      </c>
      <c r="M63" s="240"/>
      <c r="N63" s="239"/>
      <c r="O63" s="241">
        <f t="shared" si="43"/>
        <v>0</v>
      </c>
      <c r="P63" s="242"/>
      <c r="Q63" s="2"/>
    </row>
    <row r="64" spans="1:17" ht="36" x14ac:dyDescent="0.25">
      <c r="A64" s="62">
        <v>1149</v>
      </c>
      <c r="B64" s="111" t="s">
        <v>75</v>
      </c>
      <c r="C64" s="112">
        <f t="shared" si="24"/>
        <v>9557</v>
      </c>
      <c r="D64" s="238">
        <v>1661</v>
      </c>
      <c r="E64" s="367"/>
      <c r="F64" s="368">
        <f t="shared" si="40"/>
        <v>1661</v>
      </c>
      <c r="G64" s="240">
        <v>7896</v>
      </c>
      <c r="H64" s="367"/>
      <c r="I64" s="368">
        <f t="shared" si="41"/>
        <v>7896</v>
      </c>
      <c r="J64" s="238"/>
      <c r="K64" s="239"/>
      <c r="L64" s="120">
        <f t="shared" si="42"/>
        <v>0</v>
      </c>
      <c r="M64" s="240"/>
      <c r="N64" s="239"/>
      <c r="O64" s="241">
        <f t="shared" si="43"/>
        <v>0</v>
      </c>
      <c r="P64" s="242"/>
      <c r="Q64" s="2"/>
    </row>
    <row r="65" spans="1:17" ht="36" x14ac:dyDescent="0.25">
      <c r="A65" s="230">
        <v>1150</v>
      </c>
      <c r="B65" s="164" t="s">
        <v>76</v>
      </c>
      <c r="C65" s="176">
        <f t="shared" si="24"/>
        <v>4764</v>
      </c>
      <c r="D65" s="177">
        <v>4764</v>
      </c>
      <c r="E65" s="410"/>
      <c r="F65" s="378">
        <f t="shared" si="40"/>
        <v>4764</v>
      </c>
      <c r="G65" s="247"/>
      <c r="H65" s="358"/>
      <c r="I65" s="378">
        <f t="shared" si="41"/>
        <v>0</v>
      </c>
      <c r="J65" s="177"/>
      <c r="K65" s="178"/>
      <c r="L65" s="233">
        <f t="shared" si="42"/>
        <v>0</v>
      </c>
      <c r="M65" s="247"/>
      <c r="N65" s="178"/>
      <c r="O65" s="235">
        <f t="shared" si="43"/>
        <v>0</v>
      </c>
      <c r="P65" s="248"/>
      <c r="Q65" s="2"/>
    </row>
    <row r="66" spans="1:17" ht="36" x14ac:dyDescent="0.25">
      <c r="A66" s="83">
        <v>1200</v>
      </c>
      <c r="B66" s="226" t="s">
        <v>77</v>
      </c>
      <c r="C66" s="84">
        <f t="shared" si="24"/>
        <v>129871</v>
      </c>
      <c r="D66" s="95">
        <f t="shared" ref="D66:E66" si="44">SUM(D67:D68)</f>
        <v>68179</v>
      </c>
      <c r="E66" s="228">
        <f t="shared" si="44"/>
        <v>0</v>
      </c>
      <c r="F66" s="366">
        <f>SUM(F67:F68)</f>
        <v>68179</v>
      </c>
      <c r="G66" s="227">
        <f t="shared" ref="G66:N66" si="45">SUM(G67:G68)</f>
        <v>61692</v>
      </c>
      <c r="H66" s="228">
        <f t="shared" si="45"/>
        <v>0</v>
      </c>
      <c r="I66" s="366">
        <f t="shared" si="45"/>
        <v>61692</v>
      </c>
      <c r="J66" s="95">
        <f t="shared" si="45"/>
        <v>0</v>
      </c>
      <c r="K66" s="96">
        <f t="shared" si="45"/>
        <v>0</v>
      </c>
      <c r="L66" s="97">
        <f t="shared" si="45"/>
        <v>0</v>
      </c>
      <c r="M66" s="227">
        <f t="shared" si="45"/>
        <v>0</v>
      </c>
      <c r="N66" s="96">
        <f t="shared" si="45"/>
        <v>0</v>
      </c>
      <c r="O66" s="228">
        <f>SUM(O67:O68)</f>
        <v>0</v>
      </c>
      <c r="P66" s="249"/>
      <c r="Q66" s="2"/>
    </row>
    <row r="67" spans="1:17" ht="24" x14ac:dyDescent="0.25">
      <c r="A67" s="353">
        <v>1210</v>
      </c>
      <c r="B67" s="99" t="s">
        <v>78</v>
      </c>
      <c r="C67" s="100">
        <f t="shared" si="24"/>
        <v>104835</v>
      </c>
      <c r="D67" s="152">
        <v>44833</v>
      </c>
      <c r="E67" s="390"/>
      <c r="F67" s="379">
        <f>D67+E67</f>
        <v>44833</v>
      </c>
      <c r="G67" s="149">
        <v>60002</v>
      </c>
      <c r="H67" s="390"/>
      <c r="I67" s="379">
        <f>G67+H67</f>
        <v>60002</v>
      </c>
      <c r="J67" s="152"/>
      <c r="K67" s="150"/>
      <c r="L67" s="108">
        <f>J67+K67</f>
        <v>0</v>
      </c>
      <c r="M67" s="149"/>
      <c r="N67" s="150"/>
      <c r="O67" s="151">
        <f>M67+N67</f>
        <v>0</v>
      </c>
      <c r="P67" s="237"/>
      <c r="Q67" s="2"/>
    </row>
    <row r="68" spans="1:17" ht="24" x14ac:dyDescent="0.25">
      <c r="A68" s="243">
        <v>1220</v>
      </c>
      <c r="B68" s="111" t="s">
        <v>79</v>
      </c>
      <c r="C68" s="112">
        <f t="shared" si="24"/>
        <v>25036</v>
      </c>
      <c r="D68" s="244">
        <f t="shared" ref="D68:E68" si="46">SUM(D69:D73)</f>
        <v>23346</v>
      </c>
      <c r="E68" s="241">
        <f t="shared" si="46"/>
        <v>0</v>
      </c>
      <c r="F68" s="368">
        <f>SUM(F69:F73)</f>
        <v>23346</v>
      </c>
      <c r="G68" s="246">
        <f t="shared" ref="G68:O68" si="47">SUM(G69:G73)</f>
        <v>1690</v>
      </c>
      <c r="H68" s="241">
        <f t="shared" si="47"/>
        <v>0</v>
      </c>
      <c r="I68" s="368">
        <f t="shared" si="47"/>
        <v>1690</v>
      </c>
      <c r="J68" s="244">
        <f t="shared" si="47"/>
        <v>0</v>
      </c>
      <c r="K68" s="245">
        <f t="shared" si="47"/>
        <v>0</v>
      </c>
      <c r="L68" s="120">
        <f t="shared" si="47"/>
        <v>0</v>
      </c>
      <c r="M68" s="246">
        <f t="shared" si="47"/>
        <v>0</v>
      </c>
      <c r="N68" s="245">
        <f t="shared" si="47"/>
        <v>0</v>
      </c>
      <c r="O68" s="241">
        <f t="shared" si="47"/>
        <v>0</v>
      </c>
      <c r="P68" s="242"/>
      <c r="Q68" s="2"/>
    </row>
    <row r="69" spans="1:17" ht="60" x14ac:dyDescent="0.25">
      <c r="A69" s="62">
        <v>1221</v>
      </c>
      <c r="B69" s="111" t="s">
        <v>80</v>
      </c>
      <c r="C69" s="112">
        <f t="shared" si="24"/>
        <v>15994</v>
      </c>
      <c r="D69" s="238">
        <v>14428</v>
      </c>
      <c r="E69" s="367">
        <v>-124</v>
      </c>
      <c r="F69" s="368">
        <f t="shared" ref="F69:F73" si="48">D69+E69</f>
        <v>14304</v>
      </c>
      <c r="G69" s="240">
        <v>1690</v>
      </c>
      <c r="H69" s="367"/>
      <c r="I69" s="368">
        <f t="shared" ref="I69:I73" si="49">G69+H69</f>
        <v>1690</v>
      </c>
      <c r="J69" s="238"/>
      <c r="K69" s="239"/>
      <c r="L69" s="120">
        <f t="shared" ref="L69:L73" si="50">J69+K69</f>
        <v>0</v>
      </c>
      <c r="M69" s="240"/>
      <c r="N69" s="239"/>
      <c r="O69" s="241">
        <f t="shared" ref="O69:O73" si="51">M69+N69</f>
        <v>0</v>
      </c>
      <c r="P69" s="409" t="s">
        <v>373</v>
      </c>
      <c r="Q69" s="2"/>
    </row>
    <row r="70" spans="1:17" hidden="1" x14ac:dyDescent="0.25">
      <c r="A70" s="62">
        <v>1223</v>
      </c>
      <c r="B70" s="111" t="s">
        <v>81</v>
      </c>
      <c r="C70" s="112">
        <f t="shared" si="24"/>
        <v>0</v>
      </c>
      <c r="D70" s="238"/>
      <c r="E70" s="239"/>
      <c r="F70" s="120">
        <f t="shared" si="48"/>
        <v>0</v>
      </c>
      <c r="G70" s="240"/>
      <c r="H70" s="239"/>
      <c r="I70" s="241">
        <f t="shared" si="49"/>
        <v>0</v>
      </c>
      <c r="J70" s="238"/>
      <c r="K70" s="239"/>
      <c r="L70" s="120">
        <f t="shared" si="50"/>
        <v>0</v>
      </c>
      <c r="M70" s="240"/>
      <c r="N70" s="239"/>
      <c r="O70" s="241">
        <f t="shared" si="51"/>
        <v>0</v>
      </c>
      <c r="P70" s="242"/>
      <c r="Q70" s="2"/>
    </row>
    <row r="71" spans="1:17" hidden="1" x14ac:dyDescent="0.25">
      <c r="A71" s="62">
        <v>1225</v>
      </c>
      <c r="B71" s="111" t="s">
        <v>82</v>
      </c>
      <c r="C71" s="112">
        <f t="shared" si="24"/>
        <v>0</v>
      </c>
      <c r="D71" s="238"/>
      <c r="E71" s="239"/>
      <c r="F71" s="120">
        <f t="shared" si="48"/>
        <v>0</v>
      </c>
      <c r="G71" s="240"/>
      <c r="H71" s="239"/>
      <c r="I71" s="241">
        <f t="shared" si="49"/>
        <v>0</v>
      </c>
      <c r="J71" s="238"/>
      <c r="K71" s="239"/>
      <c r="L71" s="120">
        <f t="shared" si="50"/>
        <v>0</v>
      </c>
      <c r="M71" s="240"/>
      <c r="N71" s="239"/>
      <c r="O71" s="241">
        <f t="shared" si="51"/>
        <v>0</v>
      </c>
      <c r="P71" s="242"/>
      <c r="Q71" s="2"/>
    </row>
    <row r="72" spans="1:17" ht="36" x14ac:dyDescent="0.25">
      <c r="A72" s="62">
        <v>1227</v>
      </c>
      <c r="B72" s="111" t="s">
        <v>83</v>
      </c>
      <c r="C72" s="112">
        <f t="shared" si="24"/>
        <v>8491</v>
      </c>
      <c r="D72" s="238">
        <v>8491</v>
      </c>
      <c r="E72" s="367"/>
      <c r="F72" s="368">
        <f t="shared" si="48"/>
        <v>8491</v>
      </c>
      <c r="G72" s="240"/>
      <c r="H72" s="367"/>
      <c r="I72" s="368">
        <f t="shared" si="49"/>
        <v>0</v>
      </c>
      <c r="J72" s="238"/>
      <c r="K72" s="239"/>
      <c r="L72" s="120">
        <f t="shared" si="50"/>
        <v>0</v>
      </c>
      <c r="M72" s="240"/>
      <c r="N72" s="239"/>
      <c r="O72" s="241">
        <f t="shared" si="51"/>
        <v>0</v>
      </c>
      <c r="P72" s="242"/>
      <c r="Q72" s="2"/>
    </row>
    <row r="73" spans="1:17" ht="60" x14ac:dyDescent="0.25">
      <c r="A73" s="62">
        <v>1228</v>
      </c>
      <c r="B73" s="111" t="s">
        <v>84</v>
      </c>
      <c r="C73" s="112">
        <f t="shared" si="24"/>
        <v>551</v>
      </c>
      <c r="D73" s="238">
        <v>427</v>
      </c>
      <c r="E73" s="408">
        <v>124</v>
      </c>
      <c r="F73" s="368">
        <f t="shared" si="48"/>
        <v>551</v>
      </c>
      <c r="G73" s="240"/>
      <c r="H73" s="367"/>
      <c r="I73" s="368">
        <f t="shared" si="49"/>
        <v>0</v>
      </c>
      <c r="J73" s="238"/>
      <c r="K73" s="239"/>
      <c r="L73" s="120">
        <f t="shared" si="50"/>
        <v>0</v>
      </c>
      <c r="M73" s="240"/>
      <c r="N73" s="239"/>
      <c r="O73" s="241">
        <f t="shared" si="51"/>
        <v>0</v>
      </c>
      <c r="P73" s="350" t="s">
        <v>374</v>
      </c>
      <c r="Q73" s="2"/>
    </row>
    <row r="74" spans="1:17" x14ac:dyDescent="0.25">
      <c r="A74" s="218">
        <v>2000</v>
      </c>
      <c r="B74" s="218" t="s">
        <v>85</v>
      </c>
      <c r="C74" s="219">
        <f t="shared" si="24"/>
        <v>65900</v>
      </c>
      <c r="D74" s="220">
        <f t="shared" ref="D74:E74" si="52">SUM(D75,D82,D129,D163,D164,D171)</f>
        <v>60702</v>
      </c>
      <c r="E74" s="224">
        <f t="shared" si="52"/>
        <v>0</v>
      </c>
      <c r="F74" s="365">
        <f>SUM(F75,F82,F129,F163,F164,F171)</f>
        <v>60702</v>
      </c>
      <c r="G74" s="223">
        <f t="shared" ref="G74:O74" si="53">SUM(G75,G82,G129,G163,G164,G171)</f>
        <v>822</v>
      </c>
      <c r="H74" s="224">
        <f t="shared" si="53"/>
        <v>0</v>
      </c>
      <c r="I74" s="365">
        <f t="shared" si="53"/>
        <v>822</v>
      </c>
      <c r="J74" s="220">
        <f t="shared" si="53"/>
        <v>4376</v>
      </c>
      <c r="K74" s="221">
        <f t="shared" si="53"/>
        <v>0</v>
      </c>
      <c r="L74" s="222">
        <f t="shared" si="53"/>
        <v>4376</v>
      </c>
      <c r="M74" s="223">
        <f t="shared" si="53"/>
        <v>0</v>
      </c>
      <c r="N74" s="221">
        <f t="shared" si="53"/>
        <v>0</v>
      </c>
      <c r="O74" s="224">
        <f t="shared" si="53"/>
        <v>0</v>
      </c>
      <c r="P74" s="225"/>
      <c r="Q74" s="2"/>
    </row>
    <row r="75" spans="1:17" ht="24" x14ac:dyDescent="0.25">
      <c r="A75" s="83">
        <v>2100</v>
      </c>
      <c r="B75" s="226" t="s">
        <v>86</v>
      </c>
      <c r="C75" s="84">
        <f t="shared" si="24"/>
        <v>2091</v>
      </c>
      <c r="D75" s="95">
        <f t="shared" ref="D75:E75" si="54">SUM(D76,D79)</f>
        <v>2091</v>
      </c>
      <c r="E75" s="228">
        <f t="shared" si="54"/>
        <v>0</v>
      </c>
      <c r="F75" s="366">
        <f>SUM(F76,F79)</f>
        <v>2091</v>
      </c>
      <c r="G75" s="227">
        <f t="shared" ref="G75:O75" si="55">SUM(G76,G79)</f>
        <v>0</v>
      </c>
      <c r="H75" s="228">
        <f t="shared" si="55"/>
        <v>0</v>
      </c>
      <c r="I75" s="366">
        <f t="shared" si="55"/>
        <v>0</v>
      </c>
      <c r="J75" s="95">
        <f t="shared" si="55"/>
        <v>0</v>
      </c>
      <c r="K75" s="96">
        <f t="shared" si="55"/>
        <v>0</v>
      </c>
      <c r="L75" s="97">
        <f t="shared" si="55"/>
        <v>0</v>
      </c>
      <c r="M75" s="227">
        <f t="shared" si="55"/>
        <v>0</v>
      </c>
      <c r="N75" s="96">
        <f t="shared" si="55"/>
        <v>0</v>
      </c>
      <c r="O75" s="228">
        <f t="shared" si="55"/>
        <v>0</v>
      </c>
      <c r="P75" s="249"/>
      <c r="Q75" s="2"/>
    </row>
    <row r="76" spans="1:17" ht="24" hidden="1" x14ac:dyDescent="0.25">
      <c r="A76" s="353">
        <v>2110</v>
      </c>
      <c r="B76" s="99" t="s">
        <v>87</v>
      </c>
      <c r="C76" s="100">
        <f t="shared" si="24"/>
        <v>0</v>
      </c>
      <c r="D76" s="251">
        <f t="shared" ref="D76:E76" si="56">SUM(D77:D78)</f>
        <v>0</v>
      </c>
      <c r="E76" s="252">
        <f t="shared" si="56"/>
        <v>0</v>
      </c>
      <c r="F76" s="108">
        <f>SUM(F77:F78)</f>
        <v>0</v>
      </c>
      <c r="G76" s="253">
        <f t="shared" ref="G76:O76" si="57">SUM(G77:G78)</f>
        <v>0</v>
      </c>
      <c r="H76" s="252">
        <f t="shared" si="57"/>
        <v>0</v>
      </c>
      <c r="I76" s="151">
        <f t="shared" si="57"/>
        <v>0</v>
      </c>
      <c r="J76" s="251">
        <f t="shared" si="57"/>
        <v>0</v>
      </c>
      <c r="K76" s="252">
        <f t="shared" si="57"/>
        <v>0</v>
      </c>
      <c r="L76" s="108">
        <f t="shared" si="57"/>
        <v>0</v>
      </c>
      <c r="M76" s="253">
        <f t="shared" si="57"/>
        <v>0</v>
      </c>
      <c r="N76" s="252">
        <f t="shared" si="57"/>
        <v>0</v>
      </c>
      <c r="O76" s="151">
        <f t="shared" si="57"/>
        <v>0</v>
      </c>
      <c r="P76" s="237"/>
      <c r="Q76" s="2"/>
    </row>
    <row r="77" spans="1:17" hidden="1" x14ac:dyDescent="0.25">
      <c r="A77" s="62">
        <v>2111</v>
      </c>
      <c r="B77" s="111" t="s">
        <v>88</v>
      </c>
      <c r="C77" s="112">
        <f t="shared" si="24"/>
        <v>0</v>
      </c>
      <c r="D77" s="238"/>
      <c r="E77" s="239"/>
      <c r="F77" s="120">
        <f t="shared" ref="F77:F78" si="58">D77+E77</f>
        <v>0</v>
      </c>
      <c r="G77" s="240"/>
      <c r="H77" s="239"/>
      <c r="I77" s="241">
        <f t="shared" ref="I77:I78" si="59">G77+H77</f>
        <v>0</v>
      </c>
      <c r="J77" s="238"/>
      <c r="K77" s="239"/>
      <c r="L77" s="120">
        <f t="shared" ref="L77:L78" si="60">J77+K77</f>
        <v>0</v>
      </c>
      <c r="M77" s="240"/>
      <c r="N77" s="239"/>
      <c r="O77" s="241">
        <f t="shared" ref="O77:O78" si="61">M77+N77</f>
        <v>0</v>
      </c>
      <c r="P77" s="242"/>
      <c r="Q77" s="2"/>
    </row>
    <row r="78" spans="1:17" ht="24" hidden="1" x14ac:dyDescent="0.25">
      <c r="A78" s="62">
        <v>2112</v>
      </c>
      <c r="B78" s="111" t="s">
        <v>89</v>
      </c>
      <c r="C78" s="112">
        <f t="shared" si="24"/>
        <v>0</v>
      </c>
      <c r="D78" s="238"/>
      <c r="E78" s="239"/>
      <c r="F78" s="120">
        <f t="shared" si="58"/>
        <v>0</v>
      </c>
      <c r="G78" s="240"/>
      <c r="H78" s="239"/>
      <c r="I78" s="241">
        <f t="shared" si="59"/>
        <v>0</v>
      </c>
      <c r="J78" s="238"/>
      <c r="K78" s="239"/>
      <c r="L78" s="120">
        <f t="shared" si="60"/>
        <v>0</v>
      </c>
      <c r="M78" s="240"/>
      <c r="N78" s="239"/>
      <c r="O78" s="241">
        <f t="shared" si="61"/>
        <v>0</v>
      </c>
      <c r="P78" s="242"/>
      <c r="Q78" s="2"/>
    </row>
    <row r="79" spans="1:17" ht="24" x14ac:dyDescent="0.25">
      <c r="A79" s="243">
        <v>2120</v>
      </c>
      <c r="B79" s="111" t="s">
        <v>90</v>
      </c>
      <c r="C79" s="112">
        <f t="shared" si="24"/>
        <v>2091</v>
      </c>
      <c r="D79" s="244">
        <f t="shared" ref="D79:E79" si="62">SUM(D80:D81)</f>
        <v>2091</v>
      </c>
      <c r="E79" s="241">
        <f t="shared" si="62"/>
        <v>0</v>
      </c>
      <c r="F79" s="368">
        <f>SUM(F80:F81)</f>
        <v>2091</v>
      </c>
      <c r="G79" s="246">
        <f t="shared" ref="G79:O79" si="63">SUM(G80:G81)</f>
        <v>0</v>
      </c>
      <c r="H79" s="241">
        <f t="shared" si="63"/>
        <v>0</v>
      </c>
      <c r="I79" s="368">
        <f t="shared" si="63"/>
        <v>0</v>
      </c>
      <c r="J79" s="244">
        <f t="shared" si="63"/>
        <v>0</v>
      </c>
      <c r="K79" s="245">
        <f t="shared" si="63"/>
        <v>0</v>
      </c>
      <c r="L79" s="120">
        <f t="shared" si="63"/>
        <v>0</v>
      </c>
      <c r="M79" s="246">
        <f t="shared" si="63"/>
        <v>0</v>
      </c>
      <c r="N79" s="245">
        <f t="shared" si="63"/>
        <v>0</v>
      </c>
      <c r="O79" s="241">
        <f t="shared" si="63"/>
        <v>0</v>
      </c>
      <c r="P79" s="242"/>
      <c r="Q79" s="2"/>
    </row>
    <row r="80" spans="1:17" x14ac:dyDescent="0.25">
      <c r="A80" s="62">
        <v>2121</v>
      </c>
      <c r="B80" s="111" t="s">
        <v>88</v>
      </c>
      <c r="C80" s="112">
        <f t="shared" si="24"/>
        <v>1352</v>
      </c>
      <c r="D80" s="238">
        <v>1352</v>
      </c>
      <c r="E80" s="367"/>
      <c r="F80" s="368">
        <f t="shared" ref="F80:F81" si="64">D80+E80</f>
        <v>1352</v>
      </c>
      <c r="G80" s="240"/>
      <c r="H80" s="367"/>
      <c r="I80" s="368">
        <f t="shared" ref="I80:I81" si="65">G80+H80</f>
        <v>0</v>
      </c>
      <c r="J80" s="238"/>
      <c r="K80" s="239"/>
      <c r="L80" s="120">
        <f t="shared" ref="L80:L81" si="66">J80+K80</f>
        <v>0</v>
      </c>
      <c r="M80" s="240"/>
      <c r="N80" s="239"/>
      <c r="O80" s="241">
        <f t="shared" ref="O80:O81" si="67">M80+N80</f>
        <v>0</v>
      </c>
      <c r="P80" s="409"/>
      <c r="Q80" s="2"/>
    </row>
    <row r="81" spans="1:17" ht="24" x14ac:dyDescent="0.25">
      <c r="A81" s="62">
        <v>2122</v>
      </c>
      <c r="B81" s="111" t="s">
        <v>89</v>
      </c>
      <c r="C81" s="112">
        <f t="shared" si="24"/>
        <v>739</v>
      </c>
      <c r="D81" s="238">
        <v>739</v>
      </c>
      <c r="E81" s="367"/>
      <c r="F81" s="368">
        <f t="shared" si="64"/>
        <v>739</v>
      </c>
      <c r="G81" s="240"/>
      <c r="H81" s="367"/>
      <c r="I81" s="368">
        <f t="shared" si="65"/>
        <v>0</v>
      </c>
      <c r="J81" s="238"/>
      <c r="K81" s="239"/>
      <c r="L81" s="120">
        <f t="shared" si="66"/>
        <v>0</v>
      </c>
      <c r="M81" s="240"/>
      <c r="N81" s="239"/>
      <c r="O81" s="241">
        <f t="shared" si="67"/>
        <v>0</v>
      </c>
      <c r="P81" s="350"/>
      <c r="Q81" s="2"/>
    </row>
    <row r="82" spans="1:17" x14ac:dyDescent="0.25">
      <c r="A82" s="83">
        <v>2200</v>
      </c>
      <c r="B82" s="226" t="s">
        <v>91</v>
      </c>
      <c r="C82" s="84">
        <f t="shared" si="24"/>
        <v>50098</v>
      </c>
      <c r="D82" s="95">
        <f t="shared" ref="D82:E82" si="68">SUM(D83,D88,D94,D102,D111,D115,D121,D127)</f>
        <v>47447</v>
      </c>
      <c r="E82" s="228">
        <f t="shared" si="68"/>
        <v>0</v>
      </c>
      <c r="F82" s="366">
        <f>SUM(F83,F88,F94,F102,F111,F115,F121,F127)</f>
        <v>47447</v>
      </c>
      <c r="G82" s="227">
        <f t="shared" ref="G82:O82" si="69">SUM(G83,G88,G94,G102,G111,G115,G121,G127)</f>
        <v>0</v>
      </c>
      <c r="H82" s="228">
        <f t="shared" si="69"/>
        <v>0</v>
      </c>
      <c r="I82" s="366">
        <f t="shared" si="69"/>
        <v>0</v>
      </c>
      <c r="J82" s="95">
        <f t="shared" si="69"/>
        <v>2651</v>
      </c>
      <c r="K82" s="96">
        <f t="shared" si="69"/>
        <v>0</v>
      </c>
      <c r="L82" s="97">
        <f t="shared" si="69"/>
        <v>2651</v>
      </c>
      <c r="M82" s="227">
        <f t="shared" si="69"/>
        <v>0</v>
      </c>
      <c r="N82" s="96">
        <f t="shared" si="69"/>
        <v>0</v>
      </c>
      <c r="O82" s="228">
        <f t="shared" si="69"/>
        <v>0</v>
      </c>
      <c r="P82" s="254"/>
      <c r="Q82" s="2"/>
    </row>
    <row r="83" spans="1:17" ht="24" x14ac:dyDescent="0.25">
      <c r="A83" s="230">
        <v>2210</v>
      </c>
      <c r="B83" s="164" t="s">
        <v>92</v>
      </c>
      <c r="C83" s="176">
        <f t="shared" si="24"/>
        <v>1533</v>
      </c>
      <c r="D83" s="231">
        <f t="shared" ref="D83:E83" si="70">SUM(D84:D87)</f>
        <v>1262</v>
      </c>
      <c r="E83" s="235">
        <f t="shared" si="70"/>
        <v>0</v>
      </c>
      <c r="F83" s="378">
        <f>SUM(F84:F87)</f>
        <v>1262</v>
      </c>
      <c r="G83" s="234">
        <f t="shared" ref="G83:O83" si="71">SUM(G84:G87)</f>
        <v>0</v>
      </c>
      <c r="H83" s="235">
        <f t="shared" si="71"/>
        <v>0</v>
      </c>
      <c r="I83" s="378">
        <f t="shared" si="71"/>
        <v>0</v>
      </c>
      <c r="J83" s="231">
        <f t="shared" si="71"/>
        <v>271</v>
      </c>
      <c r="K83" s="232">
        <f t="shared" si="71"/>
        <v>0</v>
      </c>
      <c r="L83" s="233">
        <f t="shared" si="71"/>
        <v>271</v>
      </c>
      <c r="M83" s="234">
        <f t="shared" si="71"/>
        <v>0</v>
      </c>
      <c r="N83" s="232">
        <f t="shared" si="71"/>
        <v>0</v>
      </c>
      <c r="O83" s="235">
        <f t="shared" si="71"/>
        <v>0</v>
      </c>
      <c r="P83" s="236"/>
      <c r="Q83" s="2"/>
    </row>
    <row r="84" spans="1:17" ht="24" hidden="1" x14ac:dyDescent="0.25">
      <c r="A84" s="53">
        <v>2211</v>
      </c>
      <c r="B84" s="99" t="s">
        <v>93</v>
      </c>
      <c r="C84" s="100">
        <f t="shared" si="24"/>
        <v>0</v>
      </c>
      <c r="D84" s="152"/>
      <c r="E84" s="150"/>
      <c r="F84" s="108">
        <f t="shared" ref="F84:F87" si="72">D84+E84</f>
        <v>0</v>
      </c>
      <c r="G84" s="149"/>
      <c r="H84" s="150"/>
      <c r="I84" s="151">
        <f t="shared" ref="I84:I87" si="73">G84+H84</f>
        <v>0</v>
      </c>
      <c r="J84" s="152"/>
      <c r="K84" s="150"/>
      <c r="L84" s="108">
        <f t="shared" ref="L84:L87" si="74">J84+K84</f>
        <v>0</v>
      </c>
      <c r="M84" s="149"/>
      <c r="N84" s="150"/>
      <c r="O84" s="151">
        <f t="shared" ref="O84:O87" si="75">M84+N84</f>
        <v>0</v>
      </c>
      <c r="P84" s="237"/>
      <c r="Q84" s="2"/>
    </row>
    <row r="85" spans="1:17" ht="36" x14ac:dyDescent="0.25">
      <c r="A85" s="62">
        <v>2212</v>
      </c>
      <c r="B85" s="111" t="s">
        <v>94</v>
      </c>
      <c r="C85" s="112">
        <f t="shared" si="24"/>
        <v>1034</v>
      </c>
      <c r="D85" s="238">
        <v>934</v>
      </c>
      <c r="E85" s="367"/>
      <c r="F85" s="368">
        <f t="shared" si="72"/>
        <v>934</v>
      </c>
      <c r="G85" s="240"/>
      <c r="H85" s="367"/>
      <c r="I85" s="368">
        <f t="shared" si="73"/>
        <v>0</v>
      </c>
      <c r="J85" s="238">
        <v>100</v>
      </c>
      <c r="K85" s="239"/>
      <c r="L85" s="120">
        <f t="shared" si="74"/>
        <v>100</v>
      </c>
      <c r="M85" s="240"/>
      <c r="N85" s="239"/>
      <c r="O85" s="241">
        <f t="shared" si="75"/>
        <v>0</v>
      </c>
      <c r="P85" s="350"/>
      <c r="Q85" s="2"/>
    </row>
    <row r="86" spans="1:17" ht="24" x14ac:dyDescent="0.25">
      <c r="A86" s="62">
        <v>2214</v>
      </c>
      <c r="B86" s="111" t="s">
        <v>95</v>
      </c>
      <c r="C86" s="112">
        <f t="shared" si="24"/>
        <v>432</v>
      </c>
      <c r="D86" s="238">
        <v>282</v>
      </c>
      <c r="E86" s="367"/>
      <c r="F86" s="368">
        <f t="shared" si="72"/>
        <v>282</v>
      </c>
      <c r="G86" s="240"/>
      <c r="H86" s="367"/>
      <c r="I86" s="368">
        <f t="shared" si="73"/>
        <v>0</v>
      </c>
      <c r="J86" s="238">
        <v>150</v>
      </c>
      <c r="K86" s="239"/>
      <c r="L86" s="120">
        <f t="shared" si="74"/>
        <v>150</v>
      </c>
      <c r="M86" s="240"/>
      <c r="N86" s="239"/>
      <c r="O86" s="241">
        <f t="shared" si="75"/>
        <v>0</v>
      </c>
      <c r="P86" s="242"/>
      <c r="Q86" s="2"/>
    </row>
    <row r="87" spans="1:17" x14ac:dyDescent="0.25">
      <c r="A87" s="62">
        <v>2219</v>
      </c>
      <c r="B87" s="111" t="s">
        <v>96</v>
      </c>
      <c r="C87" s="112">
        <f t="shared" si="24"/>
        <v>67</v>
      </c>
      <c r="D87" s="238">
        <v>46</v>
      </c>
      <c r="E87" s="367"/>
      <c r="F87" s="368">
        <f t="shared" si="72"/>
        <v>46</v>
      </c>
      <c r="G87" s="240"/>
      <c r="H87" s="367"/>
      <c r="I87" s="368">
        <f t="shared" si="73"/>
        <v>0</v>
      </c>
      <c r="J87" s="238">
        <v>21</v>
      </c>
      <c r="K87" s="239"/>
      <c r="L87" s="120">
        <f t="shared" si="74"/>
        <v>21</v>
      </c>
      <c r="M87" s="240"/>
      <c r="N87" s="239"/>
      <c r="O87" s="241">
        <f t="shared" si="75"/>
        <v>0</v>
      </c>
      <c r="P87" s="350"/>
      <c r="Q87" s="2"/>
    </row>
    <row r="88" spans="1:17" ht="24" x14ac:dyDescent="0.25">
      <c r="A88" s="243">
        <v>2220</v>
      </c>
      <c r="B88" s="111" t="s">
        <v>97</v>
      </c>
      <c r="C88" s="112">
        <f t="shared" si="24"/>
        <v>28565</v>
      </c>
      <c r="D88" s="244">
        <f t="shared" ref="D88:E88" si="76">SUM(D89:D93)</f>
        <v>27145</v>
      </c>
      <c r="E88" s="241">
        <f t="shared" si="76"/>
        <v>0</v>
      </c>
      <c r="F88" s="368">
        <f>SUM(F89:F93)</f>
        <v>27145</v>
      </c>
      <c r="G88" s="246">
        <f t="shared" ref="G88:O88" si="77">SUM(G89:G93)</f>
        <v>0</v>
      </c>
      <c r="H88" s="241">
        <f t="shared" si="77"/>
        <v>0</v>
      </c>
      <c r="I88" s="368">
        <f t="shared" si="77"/>
        <v>0</v>
      </c>
      <c r="J88" s="244">
        <f t="shared" si="77"/>
        <v>1420</v>
      </c>
      <c r="K88" s="245">
        <f t="shared" si="77"/>
        <v>0</v>
      </c>
      <c r="L88" s="120">
        <f t="shared" si="77"/>
        <v>1420</v>
      </c>
      <c r="M88" s="246">
        <f t="shared" si="77"/>
        <v>0</v>
      </c>
      <c r="N88" s="245">
        <f t="shared" si="77"/>
        <v>0</v>
      </c>
      <c r="O88" s="241">
        <f t="shared" si="77"/>
        <v>0</v>
      </c>
      <c r="P88" s="242"/>
      <c r="Q88" s="2"/>
    </row>
    <row r="89" spans="1:17" ht="24" x14ac:dyDescent="0.25">
      <c r="A89" s="62">
        <v>2221</v>
      </c>
      <c r="B89" s="111" t="s">
        <v>98</v>
      </c>
      <c r="C89" s="112">
        <f t="shared" si="24"/>
        <v>17272</v>
      </c>
      <c r="D89" s="238">
        <v>17272</v>
      </c>
      <c r="E89" s="367"/>
      <c r="F89" s="368">
        <f t="shared" ref="F89:F93" si="78">D89+E89</f>
        <v>17272</v>
      </c>
      <c r="G89" s="240"/>
      <c r="H89" s="367"/>
      <c r="I89" s="368">
        <f t="shared" ref="I89:I93" si="79">G89+H89</f>
        <v>0</v>
      </c>
      <c r="J89" s="238"/>
      <c r="K89" s="239"/>
      <c r="L89" s="120">
        <f t="shared" ref="L89:L93" si="80">J89+K89</f>
        <v>0</v>
      </c>
      <c r="M89" s="240"/>
      <c r="N89" s="239"/>
      <c r="O89" s="241">
        <f t="shared" ref="O89:O93" si="81">M89+N89</f>
        <v>0</v>
      </c>
      <c r="P89" s="242"/>
      <c r="Q89" s="2"/>
    </row>
    <row r="90" spans="1:17" x14ac:dyDescent="0.25">
      <c r="A90" s="62">
        <v>2222</v>
      </c>
      <c r="B90" s="111" t="s">
        <v>99</v>
      </c>
      <c r="C90" s="112">
        <f t="shared" si="24"/>
        <v>5178</v>
      </c>
      <c r="D90" s="238">
        <v>4528</v>
      </c>
      <c r="E90" s="367"/>
      <c r="F90" s="368">
        <f t="shared" si="78"/>
        <v>4528</v>
      </c>
      <c r="G90" s="240"/>
      <c r="H90" s="367"/>
      <c r="I90" s="368">
        <f t="shared" si="79"/>
        <v>0</v>
      </c>
      <c r="J90" s="238">
        <v>650</v>
      </c>
      <c r="K90" s="239"/>
      <c r="L90" s="120">
        <f t="shared" si="80"/>
        <v>650</v>
      </c>
      <c r="M90" s="240"/>
      <c r="N90" s="239"/>
      <c r="O90" s="241">
        <f t="shared" si="81"/>
        <v>0</v>
      </c>
      <c r="P90" s="350"/>
      <c r="Q90" s="2"/>
    </row>
    <row r="91" spans="1:17" x14ac:dyDescent="0.25">
      <c r="A91" s="62">
        <v>2223</v>
      </c>
      <c r="B91" s="111" t="s">
        <v>100</v>
      </c>
      <c r="C91" s="112">
        <f t="shared" si="24"/>
        <v>5741</v>
      </c>
      <c r="D91" s="238">
        <v>5041</v>
      </c>
      <c r="E91" s="367">
        <v>0</v>
      </c>
      <c r="F91" s="368">
        <f t="shared" si="78"/>
        <v>5041</v>
      </c>
      <c r="G91" s="240"/>
      <c r="H91" s="367"/>
      <c r="I91" s="368">
        <f t="shared" si="79"/>
        <v>0</v>
      </c>
      <c r="J91" s="238">
        <v>700</v>
      </c>
      <c r="K91" s="239"/>
      <c r="L91" s="120">
        <f t="shared" si="80"/>
        <v>700</v>
      </c>
      <c r="M91" s="240"/>
      <c r="N91" s="239"/>
      <c r="O91" s="241">
        <f t="shared" si="81"/>
        <v>0</v>
      </c>
      <c r="P91" s="409"/>
      <c r="Q91" s="2"/>
    </row>
    <row r="92" spans="1:17" ht="48" x14ac:dyDescent="0.25">
      <c r="A92" s="62">
        <v>2224</v>
      </c>
      <c r="B92" s="111" t="s">
        <v>101</v>
      </c>
      <c r="C92" s="112">
        <f t="shared" si="24"/>
        <v>374</v>
      </c>
      <c r="D92" s="238">
        <v>304</v>
      </c>
      <c r="E92" s="367"/>
      <c r="F92" s="368">
        <f t="shared" si="78"/>
        <v>304</v>
      </c>
      <c r="G92" s="240"/>
      <c r="H92" s="367"/>
      <c r="I92" s="368">
        <f t="shared" si="79"/>
        <v>0</v>
      </c>
      <c r="J92" s="238">
        <v>70</v>
      </c>
      <c r="K92" s="239"/>
      <c r="L92" s="120">
        <f t="shared" si="80"/>
        <v>70</v>
      </c>
      <c r="M92" s="240"/>
      <c r="N92" s="239"/>
      <c r="O92" s="241">
        <f t="shared" si="81"/>
        <v>0</v>
      </c>
      <c r="P92" s="350"/>
      <c r="Q92" s="2"/>
    </row>
    <row r="93" spans="1:17" ht="24" hidden="1" x14ac:dyDescent="0.25">
      <c r="A93" s="62">
        <v>2229</v>
      </c>
      <c r="B93" s="111" t="s">
        <v>102</v>
      </c>
      <c r="C93" s="112">
        <f t="shared" si="24"/>
        <v>0</v>
      </c>
      <c r="D93" s="238"/>
      <c r="E93" s="239"/>
      <c r="F93" s="120">
        <f t="shared" si="78"/>
        <v>0</v>
      </c>
      <c r="G93" s="240"/>
      <c r="H93" s="239"/>
      <c r="I93" s="241">
        <f t="shared" si="79"/>
        <v>0</v>
      </c>
      <c r="J93" s="238"/>
      <c r="K93" s="239"/>
      <c r="L93" s="120">
        <f t="shared" si="80"/>
        <v>0</v>
      </c>
      <c r="M93" s="240"/>
      <c r="N93" s="239"/>
      <c r="O93" s="241">
        <f t="shared" si="81"/>
        <v>0</v>
      </c>
      <c r="P93" s="242"/>
      <c r="Q93" s="2"/>
    </row>
    <row r="94" spans="1:17" ht="36" x14ac:dyDescent="0.25">
      <c r="A94" s="243">
        <v>2230</v>
      </c>
      <c r="B94" s="111" t="s">
        <v>103</v>
      </c>
      <c r="C94" s="112">
        <f t="shared" si="24"/>
        <v>3485</v>
      </c>
      <c r="D94" s="244">
        <f t="shared" ref="D94:E94" si="82">SUM(D95:D101)</f>
        <v>3485</v>
      </c>
      <c r="E94" s="241">
        <f t="shared" si="82"/>
        <v>0</v>
      </c>
      <c r="F94" s="368">
        <f>SUM(F95:F101)</f>
        <v>3485</v>
      </c>
      <c r="G94" s="246">
        <f t="shared" ref="G94:N94" si="83">SUM(G95:G101)</f>
        <v>0</v>
      </c>
      <c r="H94" s="241">
        <f t="shared" si="83"/>
        <v>0</v>
      </c>
      <c r="I94" s="368">
        <f t="shared" si="83"/>
        <v>0</v>
      </c>
      <c r="J94" s="244">
        <f t="shared" si="83"/>
        <v>0</v>
      </c>
      <c r="K94" s="245">
        <f t="shared" si="83"/>
        <v>0</v>
      </c>
      <c r="L94" s="120">
        <f t="shared" si="83"/>
        <v>0</v>
      </c>
      <c r="M94" s="246">
        <f t="shared" si="83"/>
        <v>0</v>
      </c>
      <c r="N94" s="245">
        <f t="shared" si="83"/>
        <v>0</v>
      </c>
      <c r="O94" s="241">
        <f>SUM(O95:O101)</f>
        <v>0</v>
      </c>
      <c r="P94" s="242"/>
      <c r="Q94" s="2"/>
    </row>
    <row r="95" spans="1:17" ht="24" x14ac:dyDescent="0.25">
      <c r="A95" s="62">
        <v>2231</v>
      </c>
      <c r="B95" s="111" t="s">
        <v>104</v>
      </c>
      <c r="C95" s="112">
        <f t="shared" si="24"/>
        <v>2500</v>
      </c>
      <c r="D95" s="238">
        <v>2500</v>
      </c>
      <c r="E95" s="411"/>
      <c r="F95" s="368">
        <f t="shared" ref="F95:F101" si="84">D95+E95</f>
        <v>2500</v>
      </c>
      <c r="G95" s="240"/>
      <c r="H95" s="367"/>
      <c r="I95" s="368">
        <f t="shared" ref="I95:I101" si="85">G95+H95</f>
        <v>0</v>
      </c>
      <c r="J95" s="238"/>
      <c r="K95" s="239"/>
      <c r="L95" s="120">
        <f t="shared" ref="L95:L101" si="86">J95+K95</f>
        <v>0</v>
      </c>
      <c r="M95" s="240"/>
      <c r="N95" s="239"/>
      <c r="O95" s="241">
        <f t="shared" ref="O95:O101" si="87">M95+N95</f>
        <v>0</v>
      </c>
      <c r="P95" s="350"/>
      <c r="Q95" s="2"/>
    </row>
    <row r="96" spans="1:17" ht="36" hidden="1" x14ac:dyDescent="0.25">
      <c r="A96" s="62">
        <v>2232</v>
      </c>
      <c r="B96" s="111" t="s">
        <v>105</v>
      </c>
      <c r="C96" s="112">
        <f t="shared" si="24"/>
        <v>0</v>
      </c>
      <c r="D96" s="238"/>
      <c r="E96" s="239"/>
      <c r="F96" s="120">
        <f t="shared" si="84"/>
        <v>0</v>
      </c>
      <c r="G96" s="240"/>
      <c r="H96" s="239"/>
      <c r="I96" s="241">
        <f t="shared" si="85"/>
        <v>0</v>
      </c>
      <c r="J96" s="238"/>
      <c r="K96" s="239"/>
      <c r="L96" s="120">
        <f t="shared" si="86"/>
        <v>0</v>
      </c>
      <c r="M96" s="240"/>
      <c r="N96" s="239"/>
      <c r="O96" s="241">
        <f t="shared" si="87"/>
        <v>0</v>
      </c>
      <c r="P96" s="242"/>
      <c r="Q96" s="2"/>
    </row>
    <row r="97" spans="1:17" ht="24" hidden="1" x14ac:dyDescent="0.25">
      <c r="A97" s="53">
        <v>2233</v>
      </c>
      <c r="B97" s="99" t="s">
        <v>106</v>
      </c>
      <c r="C97" s="100">
        <f t="shared" si="24"/>
        <v>0</v>
      </c>
      <c r="D97" s="152"/>
      <c r="E97" s="150"/>
      <c r="F97" s="108">
        <f t="shared" si="84"/>
        <v>0</v>
      </c>
      <c r="G97" s="149"/>
      <c r="H97" s="150"/>
      <c r="I97" s="151">
        <f t="shared" si="85"/>
        <v>0</v>
      </c>
      <c r="J97" s="152"/>
      <c r="K97" s="150"/>
      <c r="L97" s="108">
        <f t="shared" si="86"/>
        <v>0</v>
      </c>
      <c r="M97" s="149"/>
      <c r="N97" s="150"/>
      <c r="O97" s="151">
        <f t="shared" si="87"/>
        <v>0</v>
      </c>
      <c r="P97" s="237"/>
      <c r="Q97" s="2"/>
    </row>
    <row r="98" spans="1:17" ht="36" x14ac:dyDescent="0.25">
      <c r="A98" s="62">
        <v>2234</v>
      </c>
      <c r="B98" s="111" t="s">
        <v>107</v>
      </c>
      <c r="C98" s="112">
        <f t="shared" si="24"/>
        <v>70</v>
      </c>
      <c r="D98" s="238">
        <v>70</v>
      </c>
      <c r="E98" s="367"/>
      <c r="F98" s="368">
        <f t="shared" si="84"/>
        <v>70</v>
      </c>
      <c r="G98" s="240"/>
      <c r="H98" s="367"/>
      <c r="I98" s="368">
        <f t="shared" si="85"/>
        <v>0</v>
      </c>
      <c r="J98" s="238"/>
      <c r="K98" s="239"/>
      <c r="L98" s="120">
        <f t="shared" si="86"/>
        <v>0</v>
      </c>
      <c r="M98" s="240"/>
      <c r="N98" s="239"/>
      <c r="O98" s="241">
        <f t="shared" si="87"/>
        <v>0</v>
      </c>
      <c r="P98" s="242"/>
      <c r="Q98" s="2"/>
    </row>
    <row r="99" spans="1:17" ht="24" x14ac:dyDescent="0.25">
      <c r="A99" s="62">
        <v>2235</v>
      </c>
      <c r="B99" s="111" t="s">
        <v>108</v>
      </c>
      <c r="C99" s="112">
        <f t="shared" si="24"/>
        <v>540</v>
      </c>
      <c r="D99" s="238">
        <v>540</v>
      </c>
      <c r="E99" s="367"/>
      <c r="F99" s="368">
        <f t="shared" si="84"/>
        <v>540</v>
      </c>
      <c r="G99" s="240"/>
      <c r="H99" s="367"/>
      <c r="I99" s="368">
        <f t="shared" si="85"/>
        <v>0</v>
      </c>
      <c r="J99" s="238"/>
      <c r="K99" s="239"/>
      <c r="L99" s="120">
        <f t="shared" si="86"/>
        <v>0</v>
      </c>
      <c r="M99" s="240"/>
      <c r="N99" s="239"/>
      <c r="O99" s="241">
        <f t="shared" si="87"/>
        <v>0</v>
      </c>
      <c r="P99" s="242"/>
      <c r="Q99" s="2"/>
    </row>
    <row r="100" spans="1:17" hidden="1" x14ac:dyDescent="0.25">
      <c r="A100" s="62">
        <v>2236</v>
      </c>
      <c r="B100" s="111" t="s">
        <v>109</v>
      </c>
      <c r="C100" s="112">
        <f t="shared" si="24"/>
        <v>0</v>
      </c>
      <c r="D100" s="238"/>
      <c r="E100" s="239"/>
      <c r="F100" s="120">
        <f t="shared" si="84"/>
        <v>0</v>
      </c>
      <c r="G100" s="240"/>
      <c r="H100" s="239"/>
      <c r="I100" s="241">
        <f t="shared" si="85"/>
        <v>0</v>
      </c>
      <c r="J100" s="238"/>
      <c r="K100" s="239"/>
      <c r="L100" s="120">
        <f t="shared" si="86"/>
        <v>0</v>
      </c>
      <c r="M100" s="240"/>
      <c r="N100" s="239"/>
      <c r="O100" s="241">
        <f t="shared" si="87"/>
        <v>0</v>
      </c>
      <c r="P100" s="242"/>
      <c r="Q100" s="2"/>
    </row>
    <row r="101" spans="1:17" ht="24" x14ac:dyDescent="0.25">
      <c r="A101" s="62">
        <v>2239</v>
      </c>
      <c r="B101" s="111" t="s">
        <v>110</v>
      </c>
      <c r="C101" s="112">
        <f t="shared" si="24"/>
        <v>375</v>
      </c>
      <c r="D101" s="238">
        <v>375</v>
      </c>
      <c r="E101" s="367"/>
      <c r="F101" s="368">
        <f t="shared" si="84"/>
        <v>375</v>
      </c>
      <c r="G101" s="240"/>
      <c r="H101" s="367"/>
      <c r="I101" s="368">
        <f t="shared" si="85"/>
        <v>0</v>
      </c>
      <c r="J101" s="238"/>
      <c r="K101" s="239"/>
      <c r="L101" s="120">
        <f t="shared" si="86"/>
        <v>0</v>
      </c>
      <c r="M101" s="240"/>
      <c r="N101" s="239"/>
      <c r="O101" s="241">
        <f t="shared" si="87"/>
        <v>0</v>
      </c>
      <c r="P101" s="242"/>
      <c r="Q101" s="2"/>
    </row>
    <row r="102" spans="1:17" ht="36" x14ac:dyDescent="0.25">
      <c r="A102" s="243">
        <v>2240</v>
      </c>
      <c r="B102" s="111" t="s">
        <v>111</v>
      </c>
      <c r="C102" s="112">
        <f t="shared" si="24"/>
        <v>2411</v>
      </c>
      <c r="D102" s="244">
        <f t="shared" ref="D102:E102" si="88">SUM(D103:D110)</f>
        <v>2101</v>
      </c>
      <c r="E102" s="241">
        <f t="shared" si="88"/>
        <v>0</v>
      </c>
      <c r="F102" s="368">
        <f>SUM(F103:F110)</f>
        <v>2101</v>
      </c>
      <c r="G102" s="246">
        <f t="shared" ref="G102:N102" si="89">SUM(G103:G110)</f>
        <v>0</v>
      </c>
      <c r="H102" s="241">
        <f t="shared" si="89"/>
        <v>0</v>
      </c>
      <c r="I102" s="368">
        <f t="shared" si="89"/>
        <v>0</v>
      </c>
      <c r="J102" s="244">
        <f t="shared" si="89"/>
        <v>310</v>
      </c>
      <c r="K102" s="245">
        <f t="shared" si="89"/>
        <v>0</v>
      </c>
      <c r="L102" s="120">
        <f t="shared" si="89"/>
        <v>310</v>
      </c>
      <c r="M102" s="246">
        <f t="shared" si="89"/>
        <v>0</v>
      </c>
      <c r="N102" s="245">
        <f t="shared" si="89"/>
        <v>0</v>
      </c>
      <c r="O102" s="241">
        <f>SUM(O103:O110)</f>
        <v>0</v>
      </c>
      <c r="P102" s="242"/>
      <c r="Q102" s="2"/>
    </row>
    <row r="103" spans="1:17" hidden="1" x14ac:dyDescent="0.25">
      <c r="A103" s="62">
        <v>2241</v>
      </c>
      <c r="B103" s="111" t="s">
        <v>112</v>
      </c>
      <c r="C103" s="112">
        <f t="shared" si="24"/>
        <v>0</v>
      </c>
      <c r="D103" s="238"/>
      <c r="E103" s="239"/>
      <c r="F103" s="120">
        <f t="shared" ref="F103:F110" si="90">D103+E103</f>
        <v>0</v>
      </c>
      <c r="G103" s="240"/>
      <c r="H103" s="239"/>
      <c r="I103" s="241">
        <f t="shared" ref="I103:I110" si="91">G103+H103</f>
        <v>0</v>
      </c>
      <c r="J103" s="238"/>
      <c r="K103" s="239"/>
      <c r="L103" s="120">
        <f t="shared" ref="L103:L110" si="92">J103+K103</f>
        <v>0</v>
      </c>
      <c r="M103" s="240"/>
      <c r="N103" s="239"/>
      <c r="O103" s="241">
        <f t="shared" ref="O103:O110" si="93">M103+N103</f>
        <v>0</v>
      </c>
      <c r="P103" s="242"/>
      <c r="Q103" s="2"/>
    </row>
    <row r="104" spans="1:17" ht="24" hidden="1" x14ac:dyDescent="0.25">
      <c r="A104" s="62">
        <v>2242</v>
      </c>
      <c r="B104" s="111" t="s">
        <v>113</v>
      </c>
      <c r="C104" s="112">
        <f t="shared" si="24"/>
        <v>0</v>
      </c>
      <c r="D104" s="238"/>
      <c r="E104" s="239"/>
      <c r="F104" s="120">
        <f t="shared" si="90"/>
        <v>0</v>
      </c>
      <c r="G104" s="240"/>
      <c r="H104" s="239"/>
      <c r="I104" s="241">
        <f t="shared" si="91"/>
        <v>0</v>
      </c>
      <c r="J104" s="238"/>
      <c r="K104" s="239"/>
      <c r="L104" s="120">
        <f t="shared" si="92"/>
        <v>0</v>
      </c>
      <c r="M104" s="240"/>
      <c r="N104" s="239"/>
      <c r="O104" s="241">
        <f t="shared" si="93"/>
        <v>0</v>
      </c>
      <c r="P104" s="242"/>
      <c r="Q104" s="2"/>
    </row>
    <row r="105" spans="1:17" ht="24" x14ac:dyDescent="0.25">
      <c r="A105" s="62">
        <v>2243</v>
      </c>
      <c r="B105" s="111" t="s">
        <v>114</v>
      </c>
      <c r="C105" s="112">
        <f t="shared" si="24"/>
        <v>460</v>
      </c>
      <c r="D105" s="238">
        <v>460</v>
      </c>
      <c r="E105" s="367"/>
      <c r="F105" s="368">
        <f t="shared" si="90"/>
        <v>460</v>
      </c>
      <c r="G105" s="240"/>
      <c r="H105" s="367"/>
      <c r="I105" s="368">
        <f t="shared" si="91"/>
        <v>0</v>
      </c>
      <c r="J105" s="238"/>
      <c r="K105" s="239"/>
      <c r="L105" s="120">
        <f t="shared" si="92"/>
        <v>0</v>
      </c>
      <c r="M105" s="240"/>
      <c r="N105" s="239"/>
      <c r="O105" s="241">
        <f t="shared" si="93"/>
        <v>0</v>
      </c>
      <c r="P105" s="242"/>
      <c r="Q105" s="2"/>
    </row>
    <row r="106" spans="1:17" x14ac:dyDescent="0.25">
      <c r="A106" s="62">
        <v>2244</v>
      </c>
      <c r="B106" s="111" t="s">
        <v>115</v>
      </c>
      <c r="C106" s="112">
        <f t="shared" si="24"/>
        <v>1056</v>
      </c>
      <c r="D106" s="238">
        <v>806</v>
      </c>
      <c r="E106" s="367"/>
      <c r="F106" s="368">
        <f t="shared" si="90"/>
        <v>806</v>
      </c>
      <c r="G106" s="240"/>
      <c r="H106" s="367"/>
      <c r="I106" s="368">
        <f t="shared" si="91"/>
        <v>0</v>
      </c>
      <c r="J106" s="238">
        <v>250</v>
      </c>
      <c r="K106" s="239"/>
      <c r="L106" s="120">
        <f t="shared" si="92"/>
        <v>250</v>
      </c>
      <c r="M106" s="240"/>
      <c r="N106" s="239"/>
      <c r="O106" s="241">
        <f t="shared" si="93"/>
        <v>0</v>
      </c>
      <c r="P106" s="350"/>
      <c r="Q106" s="2"/>
    </row>
    <row r="107" spans="1:17" ht="24" hidden="1" x14ac:dyDescent="0.25">
      <c r="A107" s="62">
        <v>2246</v>
      </c>
      <c r="B107" s="111" t="s">
        <v>116</v>
      </c>
      <c r="C107" s="112">
        <f t="shared" si="24"/>
        <v>0</v>
      </c>
      <c r="D107" s="238"/>
      <c r="E107" s="239"/>
      <c r="F107" s="120">
        <f t="shared" si="90"/>
        <v>0</v>
      </c>
      <c r="G107" s="240"/>
      <c r="H107" s="239"/>
      <c r="I107" s="241">
        <f t="shared" si="91"/>
        <v>0</v>
      </c>
      <c r="J107" s="238"/>
      <c r="K107" s="239"/>
      <c r="L107" s="120">
        <f t="shared" si="92"/>
        <v>0</v>
      </c>
      <c r="M107" s="240"/>
      <c r="N107" s="239"/>
      <c r="O107" s="241">
        <f t="shared" si="93"/>
        <v>0</v>
      </c>
      <c r="P107" s="242"/>
      <c r="Q107" s="2"/>
    </row>
    <row r="108" spans="1:17" x14ac:dyDescent="0.25">
      <c r="A108" s="62">
        <v>2247</v>
      </c>
      <c r="B108" s="111" t="s">
        <v>117</v>
      </c>
      <c r="C108" s="112">
        <f t="shared" si="24"/>
        <v>385</v>
      </c>
      <c r="D108" s="238">
        <v>385</v>
      </c>
      <c r="E108" s="367"/>
      <c r="F108" s="368">
        <f t="shared" si="90"/>
        <v>385</v>
      </c>
      <c r="G108" s="240"/>
      <c r="H108" s="367"/>
      <c r="I108" s="368">
        <f t="shared" si="91"/>
        <v>0</v>
      </c>
      <c r="J108" s="238"/>
      <c r="K108" s="239"/>
      <c r="L108" s="120">
        <f t="shared" si="92"/>
        <v>0</v>
      </c>
      <c r="M108" s="240"/>
      <c r="N108" s="239"/>
      <c r="O108" s="241">
        <f t="shared" si="93"/>
        <v>0</v>
      </c>
      <c r="P108" s="242"/>
      <c r="Q108" s="2"/>
    </row>
    <row r="109" spans="1:17" ht="24" hidden="1" x14ac:dyDescent="0.25">
      <c r="A109" s="62">
        <v>2248</v>
      </c>
      <c r="B109" s="111" t="s">
        <v>118</v>
      </c>
      <c r="C109" s="112">
        <f t="shared" si="24"/>
        <v>0</v>
      </c>
      <c r="D109" s="238"/>
      <c r="E109" s="239"/>
      <c r="F109" s="120">
        <f t="shared" si="90"/>
        <v>0</v>
      </c>
      <c r="G109" s="240"/>
      <c r="H109" s="239"/>
      <c r="I109" s="241">
        <f t="shared" si="91"/>
        <v>0</v>
      </c>
      <c r="J109" s="238"/>
      <c r="K109" s="239"/>
      <c r="L109" s="120">
        <f t="shared" si="92"/>
        <v>0</v>
      </c>
      <c r="M109" s="240"/>
      <c r="N109" s="239"/>
      <c r="O109" s="241">
        <f t="shared" si="93"/>
        <v>0</v>
      </c>
      <c r="P109" s="242"/>
      <c r="Q109" s="2"/>
    </row>
    <row r="110" spans="1:17" ht="24" x14ac:dyDescent="0.25">
      <c r="A110" s="62">
        <v>2249</v>
      </c>
      <c r="B110" s="111" t="s">
        <v>119</v>
      </c>
      <c r="C110" s="112">
        <f t="shared" si="24"/>
        <v>510</v>
      </c>
      <c r="D110" s="238">
        <v>450</v>
      </c>
      <c r="E110" s="367"/>
      <c r="F110" s="368">
        <f t="shared" si="90"/>
        <v>450</v>
      </c>
      <c r="G110" s="240"/>
      <c r="H110" s="367"/>
      <c r="I110" s="368">
        <f t="shared" si="91"/>
        <v>0</v>
      </c>
      <c r="J110" s="238">
        <v>60</v>
      </c>
      <c r="K110" s="239"/>
      <c r="L110" s="120">
        <f t="shared" si="92"/>
        <v>60</v>
      </c>
      <c r="M110" s="240"/>
      <c r="N110" s="239"/>
      <c r="O110" s="241">
        <f t="shared" si="93"/>
        <v>0</v>
      </c>
      <c r="P110" s="350"/>
      <c r="Q110" s="2"/>
    </row>
    <row r="111" spans="1:17" x14ac:dyDescent="0.25">
      <c r="A111" s="243">
        <v>2250</v>
      </c>
      <c r="B111" s="111" t="s">
        <v>120</v>
      </c>
      <c r="C111" s="112">
        <f t="shared" si="24"/>
        <v>514</v>
      </c>
      <c r="D111" s="244">
        <f t="shared" ref="D111:E111" si="94">SUM(D112:D114)</f>
        <v>514</v>
      </c>
      <c r="E111" s="241">
        <f t="shared" si="94"/>
        <v>0</v>
      </c>
      <c r="F111" s="368">
        <f>SUM(F112:F114)</f>
        <v>514</v>
      </c>
      <c r="G111" s="246">
        <f t="shared" ref="G111:N111" si="95">SUM(G112:G114)</f>
        <v>0</v>
      </c>
      <c r="H111" s="241">
        <f t="shared" si="95"/>
        <v>0</v>
      </c>
      <c r="I111" s="368">
        <f t="shared" si="95"/>
        <v>0</v>
      </c>
      <c r="J111" s="244">
        <f t="shared" si="95"/>
        <v>0</v>
      </c>
      <c r="K111" s="245">
        <f t="shared" si="95"/>
        <v>0</v>
      </c>
      <c r="L111" s="120">
        <f t="shared" si="95"/>
        <v>0</v>
      </c>
      <c r="M111" s="246">
        <f t="shared" si="95"/>
        <v>0</v>
      </c>
      <c r="N111" s="245">
        <f t="shared" si="95"/>
        <v>0</v>
      </c>
      <c r="O111" s="241">
        <f>SUM(O112:O114)</f>
        <v>0</v>
      </c>
      <c r="P111" s="242"/>
      <c r="Q111" s="2"/>
    </row>
    <row r="112" spans="1:17" x14ac:dyDescent="0.25">
      <c r="A112" s="62">
        <v>2251</v>
      </c>
      <c r="B112" s="111" t="s">
        <v>121</v>
      </c>
      <c r="C112" s="112">
        <f t="shared" si="24"/>
        <v>85</v>
      </c>
      <c r="D112" s="238">
        <v>85</v>
      </c>
      <c r="E112" s="367"/>
      <c r="F112" s="368">
        <f t="shared" ref="F112:F114" si="96">D112+E112</f>
        <v>85</v>
      </c>
      <c r="G112" s="240"/>
      <c r="H112" s="367"/>
      <c r="I112" s="368">
        <f t="shared" ref="I112:I114" si="97">G112+H112</f>
        <v>0</v>
      </c>
      <c r="J112" s="238"/>
      <c r="K112" s="239"/>
      <c r="L112" s="120">
        <f t="shared" ref="L112:L114" si="98">J112+K112</f>
        <v>0</v>
      </c>
      <c r="M112" s="240"/>
      <c r="N112" s="239"/>
      <c r="O112" s="241">
        <f t="shared" ref="O112:O114" si="99">M112+N112</f>
        <v>0</v>
      </c>
      <c r="P112" s="242"/>
      <c r="Q112" s="2"/>
    </row>
    <row r="113" spans="1:17" ht="24" hidden="1" x14ac:dyDescent="0.25">
      <c r="A113" s="62">
        <v>2252</v>
      </c>
      <c r="B113" s="111" t="s">
        <v>122</v>
      </c>
      <c r="C113" s="112">
        <f t="shared" ref="C113:C176" si="100">SUM(F113,I113,L113,O113)</f>
        <v>0</v>
      </c>
      <c r="D113" s="238"/>
      <c r="E113" s="239"/>
      <c r="F113" s="120">
        <f t="shared" si="96"/>
        <v>0</v>
      </c>
      <c r="G113" s="240"/>
      <c r="H113" s="239"/>
      <c r="I113" s="241">
        <f t="shared" si="97"/>
        <v>0</v>
      </c>
      <c r="J113" s="238"/>
      <c r="K113" s="239"/>
      <c r="L113" s="120">
        <f t="shared" si="98"/>
        <v>0</v>
      </c>
      <c r="M113" s="240"/>
      <c r="N113" s="239"/>
      <c r="O113" s="241">
        <f t="shared" si="99"/>
        <v>0</v>
      </c>
      <c r="P113" s="242"/>
      <c r="Q113" s="2"/>
    </row>
    <row r="114" spans="1:17" ht="24" x14ac:dyDescent="0.25">
      <c r="A114" s="62">
        <v>2259</v>
      </c>
      <c r="B114" s="111" t="s">
        <v>123</v>
      </c>
      <c r="C114" s="112">
        <f t="shared" si="100"/>
        <v>429</v>
      </c>
      <c r="D114" s="238">
        <v>429</v>
      </c>
      <c r="E114" s="367"/>
      <c r="F114" s="368">
        <f t="shared" si="96"/>
        <v>429</v>
      </c>
      <c r="G114" s="240"/>
      <c r="H114" s="367"/>
      <c r="I114" s="368">
        <f t="shared" si="97"/>
        <v>0</v>
      </c>
      <c r="J114" s="238"/>
      <c r="K114" s="239"/>
      <c r="L114" s="120">
        <f t="shared" si="98"/>
        <v>0</v>
      </c>
      <c r="M114" s="240"/>
      <c r="N114" s="239"/>
      <c r="O114" s="241">
        <f t="shared" si="99"/>
        <v>0</v>
      </c>
      <c r="P114" s="242"/>
      <c r="Q114" s="2"/>
    </row>
    <row r="115" spans="1:17" x14ac:dyDescent="0.25">
      <c r="A115" s="243">
        <v>2260</v>
      </c>
      <c r="B115" s="111" t="s">
        <v>124</v>
      </c>
      <c r="C115" s="112">
        <f t="shared" si="100"/>
        <v>13590</v>
      </c>
      <c r="D115" s="244">
        <f t="shared" ref="D115:E115" si="101">SUM(D116:D120)</f>
        <v>12940</v>
      </c>
      <c r="E115" s="241">
        <f t="shared" si="101"/>
        <v>0</v>
      </c>
      <c r="F115" s="368">
        <f>SUM(F116:F120)</f>
        <v>12940</v>
      </c>
      <c r="G115" s="246">
        <f t="shared" ref="G115:N115" si="102">SUM(G116:G120)</f>
        <v>0</v>
      </c>
      <c r="H115" s="241">
        <f t="shared" si="102"/>
        <v>0</v>
      </c>
      <c r="I115" s="368">
        <f t="shared" si="102"/>
        <v>0</v>
      </c>
      <c r="J115" s="244">
        <f t="shared" si="102"/>
        <v>650</v>
      </c>
      <c r="K115" s="245">
        <f t="shared" si="102"/>
        <v>0</v>
      </c>
      <c r="L115" s="120">
        <f t="shared" si="102"/>
        <v>650</v>
      </c>
      <c r="M115" s="246">
        <f t="shared" si="102"/>
        <v>0</v>
      </c>
      <c r="N115" s="245">
        <f t="shared" si="102"/>
        <v>0</v>
      </c>
      <c r="O115" s="241">
        <f>SUM(O116:O120)</f>
        <v>0</v>
      </c>
      <c r="P115" s="242"/>
      <c r="Q115" s="2"/>
    </row>
    <row r="116" spans="1:17" x14ac:dyDescent="0.25">
      <c r="A116" s="62">
        <v>2261</v>
      </c>
      <c r="B116" s="111" t="s">
        <v>125</v>
      </c>
      <c r="C116" s="112">
        <f t="shared" si="100"/>
        <v>8355</v>
      </c>
      <c r="D116" s="238">
        <v>7705</v>
      </c>
      <c r="E116" s="367"/>
      <c r="F116" s="368">
        <f t="shared" ref="F116:F120" si="103">D116+E116</f>
        <v>7705</v>
      </c>
      <c r="G116" s="240"/>
      <c r="H116" s="367"/>
      <c r="I116" s="368">
        <f t="shared" ref="I116:I120" si="104">G116+H116</f>
        <v>0</v>
      </c>
      <c r="J116" s="238">
        <v>650</v>
      </c>
      <c r="K116" s="239"/>
      <c r="L116" s="120">
        <f t="shared" ref="L116:L120" si="105">J116+K116</f>
        <v>650</v>
      </c>
      <c r="M116" s="240"/>
      <c r="N116" s="239"/>
      <c r="O116" s="241">
        <f t="shared" ref="O116:O120" si="106">M116+N116</f>
        <v>0</v>
      </c>
      <c r="P116" s="350"/>
      <c r="Q116" s="2"/>
    </row>
    <row r="117" spans="1:17" hidden="1" x14ac:dyDescent="0.25">
      <c r="A117" s="62">
        <v>2262</v>
      </c>
      <c r="B117" s="111" t="s">
        <v>126</v>
      </c>
      <c r="C117" s="112">
        <f t="shared" si="100"/>
        <v>0</v>
      </c>
      <c r="D117" s="238"/>
      <c r="E117" s="239"/>
      <c r="F117" s="120">
        <f t="shared" si="103"/>
        <v>0</v>
      </c>
      <c r="G117" s="240"/>
      <c r="H117" s="239"/>
      <c r="I117" s="241">
        <f t="shared" si="104"/>
        <v>0</v>
      </c>
      <c r="J117" s="238"/>
      <c r="K117" s="239"/>
      <c r="L117" s="120">
        <f t="shared" si="105"/>
        <v>0</v>
      </c>
      <c r="M117" s="240"/>
      <c r="N117" s="239"/>
      <c r="O117" s="241">
        <f t="shared" si="106"/>
        <v>0</v>
      </c>
      <c r="P117" s="242"/>
      <c r="Q117" s="2"/>
    </row>
    <row r="118" spans="1:17" x14ac:dyDescent="0.25">
      <c r="A118" s="62">
        <v>2263</v>
      </c>
      <c r="B118" s="111" t="s">
        <v>127</v>
      </c>
      <c r="C118" s="112">
        <f t="shared" si="100"/>
        <v>5218</v>
      </c>
      <c r="D118" s="238">
        <v>5218</v>
      </c>
      <c r="E118" s="367"/>
      <c r="F118" s="368">
        <f t="shared" si="103"/>
        <v>5218</v>
      </c>
      <c r="G118" s="240"/>
      <c r="H118" s="367"/>
      <c r="I118" s="368">
        <f t="shared" si="104"/>
        <v>0</v>
      </c>
      <c r="J118" s="238"/>
      <c r="K118" s="239"/>
      <c r="L118" s="120">
        <f t="shared" si="105"/>
        <v>0</v>
      </c>
      <c r="M118" s="240"/>
      <c r="N118" s="239"/>
      <c r="O118" s="241">
        <f t="shared" si="106"/>
        <v>0</v>
      </c>
      <c r="P118" s="242"/>
      <c r="Q118" s="2"/>
    </row>
    <row r="119" spans="1:17" ht="24" hidden="1" x14ac:dyDescent="0.25">
      <c r="A119" s="62">
        <v>2264</v>
      </c>
      <c r="B119" s="111" t="s">
        <v>128</v>
      </c>
      <c r="C119" s="112">
        <f t="shared" si="100"/>
        <v>0</v>
      </c>
      <c r="D119" s="238"/>
      <c r="E119" s="239"/>
      <c r="F119" s="120">
        <f t="shared" si="103"/>
        <v>0</v>
      </c>
      <c r="G119" s="240"/>
      <c r="H119" s="239"/>
      <c r="I119" s="241">
        <f t="shared" si="104"/>
        <v>0</v>
      </c>
      <c r="J119" s="238"/>
      <c r="K119" s="239"/>
      <c r="L119" s="120">
        <f t="shared" si="105"/>
        <v>0</v>
      </c>
      <c r="M119" s="240"/>
      <c r="N119" s="239"/>
      <c r="O119" s="241">
        <f t="shared" si="106"/>
        <v>0</v>
      </c>
      <c r="P119" s="242"/>
      <c r="Q119" s="2"/>
    </row>
    <row r="120" spans="1:17" x14ac:dyDescent="0.25">
      <c r="A120" s="62">
        <v>2269</v>
      </c>
      <c r="B120" s="111" t="s">
        <v>129</v>
      </c>
      <c r="C120" s="112">
        <f t="shared" si="100"/>
        <v>17</v>
      </c>
      <c r="D120" s="238">
        <v>17</v>
      </c>
      <c r="E120" s="367"/>
      <c r="F120" s="368">
        <f t="shared" si="103"/>
        <v>17</v>
      </c>
      <c r="G120" s="240"/>
      <c r="H120" s="367"/>
      <c r="I120" s="368">
        <f t="shared" si="104"/>
        <v>0</v>
      </c>
      <c r="J120" s="238"/>
      <c r="K120" s="239"/>
      <c r="L120" s="120">
        <f t="shared" si="105"/>
        <v>0</v>
      </c>
      <c r="M120" s="240"/>
      <c r="N120" s="239"/>
      <c r="O120" s="241">
        <f t="shared" si="106"/>
        <v>0</v>
      </c>
      <c r="P120" s="242"/>
      <c r="Q120" s="2"/>
    </row>
    <row r="121" spans="1:17" hidden="1" x14ac:dyDescent="0.25">
      <c r="A121" s="243">
        <v>2270</v>
      </c>
      <c r="B121" s="111" t="s">
        <v>130</v>
      </c>
      <c r="C121" s="112">
        <f t="shared" si="100"/>
        <v>0</v>
      </c>
      <c r="D121" s="244">
        <f t="shared" ref="D121:E121" si="107">SUM(D122:D126)</f>
        <v>0</v>
      </c>
      <c r="E121" s="245">
        <f t="shared" si="107"/>
        <v>0</v>
      </c>
      <c r="F121" s="120">
        <f>SUM(F122:F126)</f>
        <v>0</v>
      </c>
      <c r="G121" s="246">
        <f t="shared" ref="G121:N121" si="108">SUM(G122:G126)</f>
        <v>0</v>
      </c>
      <c r="H121" s="245">
        <f t="shared" si="108"/>
        <v>0</v>
      </c>
      <c r="I121" s="241">
        <f t="shared" si="108"/>
        <v>0</v>
      </c>
      <c r="J121" s="244">
        <f t="shared" si="108"/>
        <v>0</v>
      </c>
      <c r="K121" s="245">
        <f t="shared" si="108"/>
        <v>0</v>
      </c>
      <c r="L121" s="120">
        <f t="shared" si="108"/>
        <v>0</v>
      </c>
      <c r="M121" s="246">
        <f t="shared" si="108"/>
        <v>0</v>
      </c>
      <c r="N121" s="245">
        <f t="shared" si="108"/>
        <v>0</v>
      </c>
      <c r="O121" s="241">
        <f>SUM(O122:O126)</f>
        <v>0</v>
      </c>
      <c r="P121" s="242"/>
      <c r="Q121" s="2"/>
    </row>
    <row r="122" spans="1:17" hidden="1" x14ac:dyDescent="0.25">
      <c r="A122" s="62">
        <v>2272</v>
      </c>
      <c r="B122" s="255" t="s">
        <v>131</v>
      </c>
      <c r="C122" s="112">
        <f t="shared" si="100"/>
        <v>0</v>
      </c>
      <c r="D122" s="238"/>
      <c r="E122" s="239"/>
      <c r="F122" s="120">
        <f t="shared" ref="F122:F126" si="109">D122+E122</f>
        <v>0</v>
      </c>
      <c r="G122" s="240"/>
      <c r="H122" s="239"/>
      <c r="I122" s="241">
        <f t="shared" ref="I122:I126" si="110">G122+H122</f>
        <v>0</v>
      </c>
      <c r="J122" s="238"/>
      <c r="K122" s="239"/>
      <c r="L122" s="120">
        <f t="shared" ref="L122:L126" si="111">J122+K122</f>
        <v>0</v>
      </c>
      <c r="M122" s="240"/>
      <c r="N122" s="239"/>
      <c r="O122" s="241">
        <f t="shared" ref="O122:O126" si="112">M122+N122</f>
        <v>0</v>
      </c>
      <c r="P122" s="242"/>
      <c r="Q122" s="2"/>
    </row>
    <row r="123" spans="1:17" ht="24" hidden="1" x14ac:dyDescent="0.25">
      <c r="A123" s="62">
        <v>2274</v>
      </c>
      <c r="B123" s="256" t="s">
        <v>132</v>
      </c>
      <c r="C123" s="112">
        <f t="shared" si="100"/>
        <v>0</v>
      </c>
      <c r="D123" s="238"/>
      <c r="E123" s="239"/>
      <c r="F123" s="120">
        <f t="shared" si="109"/>
        <v>0</v>
      </c>
      <c r="G123" s="240"/>
      <c r="H123" s="239"/>
      <c r="I123" s="241">
        <f t="shared" si="110"/>
        <v>0</v>
      </c>
      <c r="J123" s="238"/>
      <c r="K123" s="239"/>
      <c r="L123" s="120">
        <f t="shared" si="111"/>
        <v>0</v>
      </c>
      <c r="M123" s="240"/>
      <c r="N123" s="239"/>
      <c r="O123" s="241">
        <f t="shared" si="112"/>
        <v>0</v>
      </c>
      <c r="P123" s="242"/>
      <c r="Q123" s="2"/>
    </row>
    <row r="124" spans="1:17" ht="24" hidden="1" x14ac:dyDescent="0.25">
      <c r="A124" s="62">
        <v>2275</v>
      </c>
      <c r="B124" s="111" t="s">
        <v>133</v>
      </c>
      <c r="C124" s="112">
        <f t="shared" si="100"/>
        <v>0</v>
      </c>
      <c r="D124" s="238">
        <v>0</v>
      </c>
      <c r="E124" s="239"/>
      <c r="F124" s="120">
        <f t="shared" si="109"/>
        <v>0</v>
      </c>
      <c r="G124" s="240"/>
      <c r="H124" s="239"/>
      <c r="I124" s="241">
        <f t="shared" si="110"/>
        <v>0</v>
      </c>
      <c r="J124" s="238">
        <v>0</v>
      </c>
      <c r="K124" s="239"/>
      <c r="L124" s="120">
        <f t="shared" si="111"/>
        <v>0</v>
      </c>
      <c r="M124" s="240"/>
      <c r="N124" s="239"/>
      <c r="O124" s="241">
        <f t="shared" si="112"/>
        <v>0</v>
      </c>
      <c r="P124" s="350"/>
      <c r="Q124" s="2"/>
    </row>
    <row r="125" spans="1:17" ht="36" hidden="1" x14ac:dyDescent="0.25">
      <c r="A125" s="62">
        <v>2276</v>
      </c>
      <c r="B125" s="111" t="s">
        <v>134</v>
      </c>
      <c r="C125" s="112">
        <f t="shared" si="100"/>
        <v>0</v>
      </c>
      <c r="D125" s="238"/>
      <c r="E125" s="239"/>
      <c r="F125" s="120">
        <f t="shared" si="109"/>
        <v>0</v>
      </c>
      <c r="G125" s="240"/>
      <c r="H125" s="239"/>
      <c r="I125" s="241">
        <f t="shared" si="110"/>
        <v>0</v>
      </c>
      <c r="J125" s="238"/>
      <c r="K125" s="239"/>
      <c r="L125" s="120">
        <f t="shared" si="111"/>
        <v>0</v>
      </c>
      <c r="M125" s="240"/>
      <c r="N125" s="239"/>
      <c r="O125" s="241">
        <f t="shared" si="112"/>
        <v>0</v>
      </c>
      <c r="P125" s="242"/>
      <c r="Q125" s="2"/>
    </row>
    <row r="126" spans="1:17" ht="24" hidden="1" x14ac:dyDescent="0.25">
      <c r="A126" s="62">
        <v>2279</v>
      </c>
      <c r="B126" s="111" t="s">
        <v>135</v>
      </c>
      <c r="C126" s="112">
        <f t="shared" si="100"/>
        <v>0</v>
      </c>
      <c r="D126" s="238"/>
      <c r="E126" s="239"/>
      <c r="F126" s="120">
        <f t="shared" si="109"/>
        <v>0</v>
      </c>
      <c r="G126" s="240"/>
      <c r="H126" s="239"/>
      <c r="I126" s="241">
        <f t="shared" si="110"/>
        <v>0</v>
      </c>
      <c r="J126" s="238"/>
      <c r="K126" s="239"/>
      <c r="L126" s="120">
        <f t="shared" si="111"/>
        <v>0</v>
      </c>
      <c r="M126" s="240"/>
      <c r="N126" s="239"/>
      <c r="O126" s="241">
        <f t="shared" si="112"/>
        <v>0</v>
      </c>
      <c r="P126" s="242"/>
      <c r="Q126" s="2"/>
    </row>
    <row r="127" spans="1:17" ht="24" hidden="1" x14ac:dyDescent="0.25">
      <c r="A127" s="353">
        <v>2280</v>
      </c>
      <c r="B127" s="99" t="s">
        <v>136</v>
      </c>
      <c r="C127" s="100">
        <f t="shared" si="100"/>
        <v>0</v>
      </c>
      <c r="D127" s="251">
        <f t="shared" ref="D127:O127" si="113">SUM(D128)</f>
        <v>0</v>
      </c>
      <c r="E127" s="252">
        <f>SUM(E128)</f>
        <v>0</v>
      </c>
      <c r="F127" s="108">
        <f t="shared" si="113"/>
        <v>0</v>
      </c>
      <c r="G127" s="253">
        <f t="shared" si="113"/>
        <v>0</v>
      </c>
      <c r="H127" s="252">
        <f t="shared" si="113"/>
        <v>0</v>
      </c>
      <c r="I127" s="151">
        <f t="shared" si="113"/>
        <v>0</v>
      </c>
      <c r="J127" s="251">
        <f t="shared" si="113"/>
        <v>0</v>
      </c>
      <c r="K127" s="252">
        <f t="shared" si="113"/>
        <v>0</v>
      </c>
      <c r="L127" s="108">
        <f t="shared" si="113"/>
        <v>0</v>
      </c>
      <c r="M127" s="253">
        <f t="shared" si="113"/>
        <v>0</v>
      </c>
      <c r="N127" s="252">
        <f t="shared" si="113"/>
        <v>0</v>
      </c>
      <c r="O127" s="241">
        <f t="shared" si="113"/>
        <v>0</v>
      </c>
      <c r="P127" s="242"/>
      <c r="Q127" s="2"/>
    </row>
    <row r="128" spans="1:17" ht="24" hidden="1" x14ac:dyDescent="0.25">
      <c r="A128" s="62">
        <v>2283</v>
      </c>
      <c r="B128" s="111" t="s">
        <v>137</v>
      </c>
      <c r="C128" s="112">
        <f t="shared" si="100"/>
        <v>0</v>
      </c>
      <c r="D128" s="238"/>
      <c r="E128" s="239"/>
      <c r="F128" s="120">
        <f>D128+E128</f>
        <v>0</v>
      </c>
      <c r="G128" s="240"/>
      <c r="H128" s="239"/>
      <c r="I128" s="241">
        <f>G128+H128</f>
        <v>0</v>
      </c>
      <c r="J128" s="238"/>
      <c r="K128" s="239"/>
      <c r="L128" s="120">
        <f>J128+K128</f>
        <v>0</v>
      </c>
      <c r="M128" s="240"/>
      <c r="N128" s="239"/>
      <c r="O128" s="241">
        <f>M128+N128</f>
        <v>0</v>
      </c>
      <c r="P128" s="242"/>
      <c r="Q128" s="2"/>
    </row>
    <row r="129" spans="1:17" ht="38.25" customHeight="1" x14ac:dyDescent="0.25">
      <c r="A129" s="83">
        <v>2300</v>
      </c>
      <c r="B129" s="226" t="s">
        <v>138</v>
      </c>
      <c r="C129" s="84">
        <f t="shared" si="100"/>
        <v>13097</v>
      </c>
      <c r="D129" s="95">
        <f t="shared" ref="D129:E129" si="114">SUM(D130,D135,D139,D140,D143,D150,D158,D159,D162)</f>
        <v>10550</v>
      </c>
      <c r="E129" s="228">
        <f t="shared" si="114"/>
        <v>0</v>
      </c>
      <c r="F129" s="366">
        <f>SUM(F130,F135,F139,F140,F143,F150,F158,F159,F162)</f>
        <v>10550</v>
      </c>
      <c r="G129" s="227">
        <f t="shared" ref="G129:N129" si="115">SUM(G130,G135,G139,G140,G143,G150,G158,G159,G162)</f>
        <v>822</v>
      </c>
      <c r="H129" s="228">
        <f t="shared" si="115"/>
        <v>0</v>
      </c>
      <c r="I129" s="366">
        <f t="shared" si="115"/>
        <v>822</v>
      </c>
      <c r="J129" s="95">
        <f t="shared" si="115"/>
        <v>1725</v>
      </c>
      <c r="K129" s="96">
        <f t="shared" si="115"/>
        <v>0</v>
      </c>
      <c r="L129" s="97">
        <f t="shared" si="115"/>
        <v>1725</v>
      </c>
      <c r="M129" s="227">
        <f t="shared" si="115"/>
        <v>0</v>
      </c>
      <c r="N129" s="96">
        <f t="shared" si="115"/>
        <v>0</v>
      </c>
      <c r="O129" s="228">
        <f>SUM(O130,O135,O139,O140,O143,O150,O158,O159,O162)</f>
        <v>0</v>
      </c>
      <c r="P129" s="249"/>
      <c r="Q129" s="2"/>
    </row>
    <row r="130" spans="1:17" ht="24" x14ac:dyDescent="0.25">
      <c r="A130" s="353">
        <v>2310</v>
      </c>
      <c r="B130" s="99" t="s">
        <v>139</v>
      </c>
      <c r="C130" s="100">
        <f t="shared" si="100"/>
        <v>3743</v>
      </c>
      <c r="D130" s="251">
        <f t="shared" ref="D130:O130" si="116">SUM(D131:D134)</f>
        <v>3543</v>
      </c>
      <c r="E130" s="151">
        <f t="shared" si="116"/>
        <v>0</v>
      </c>
      <c r="F130" s="379">
        <f t="shared" si="116"/>
        <v>3543</v>
      </c>
      <c r="G130" s="253">
        <f t="shared" si="116"/>
        <v>0</v>
      </c>
      <c r="H130" s="151">
        <f t="shared" si="116"/>
        <v>0</v>
      </c>
      <c r="I130" s="379">
        <f t="shared" si="116"/>
        <v>0</v>
      </c>
      <c r="J130" s="251">
        <f t="shared" si="116"/>
        <v>200</v>
      </c>
      <c r="K130" s="252">
        <f t="shared" si="116"/>
        <v>0</v>
      </c>
      <c r="L130" s="108">
        <f t="shared" si="116"/>
        <v>200</v>
      </c>
      <c r="M130" s="253">
        <f t="shared" si="116"/>
        <v>0</v>
      </c>
      <c r="N130" s="252">
        <f t="shared" si="116"/>
        <v>0</v>
      </c>
      <c r="O130" s="151">
        <f t="shared" si="116"/>
        <v>0</v>
      </c>
      <c r="P130" s="237"/>
      <c r="Q130" s="2"/>
    </row>
    <row r="131" spans="1:17" x14ac:dyDescent="0.25">
      <c r="A131" s="62">
        <v>2311</v>
      </c>
      <c r="B131" s="111" t="s">
        <v>140</v>
      </c>
      <c r="C131" s="112">
        <f t="shared" si="100"/>
        <v>1630</v>
      </c>
      <c r="D131" s="238">
        <v>1480</v>
      </c>
      <c r="E131" s="367"/>
      <c r="F131" s="368">
        <f t="shared" ref="F131:F134" si="117">D131+E131</f>
        <v>1480</v>
      </c>
      <c r="G131" s="240"/>
      <c r="H131" s="367"/>
      <c r="I131" s="368">
        <f t="shared" ref="I131:I134" si="118">G131+H131</f>
        <v>0</v>
      </c>
      <c r="J131" s="238">
        <v>150</v>
      </c>
      <c r="K131" s="239"/>
      <c r="L131" s="120">
        <f t="shared" ref="L131:L134" si="119">J131+K131</f>
        <v>150</v>
      </c>
      <c r="M131" s="240"/>
      <c r="N131" s="239"/>
      <c r="O131" s="241">
        <f t="shared" ref="O131:O134" si="120">M131+N131</f>
        <v>0</v>
      </c>
      <c r="P131" s="350"/>
      <c r="Q131" s="2"/>
    </row>
    <row r="132" spans="1:17" x14ac:dyDescent="0.25">
      <c r="A132" s="62">
        <v>2312</v>
      </c>
      <c r="B132" s="111" t="s">
        <v>141</v>
      </c>
      <c r="C132" s="112">
        <f t="shared" si="100"/>
        <v>1515</v>
      </c>
      <c r="D132" s="238">
        <v>1515</v>
      </c>
      <c r="E132" s="367"/>
      <c r="F132" s="368">
        <f t="shared" si="117"/>
        <v>1515</v>
      </c>
      <c r="G132" s="240"/>
      <c r="H132" s="367"/>
      <c r="I132" s="368">
        <f t="shared" si="118"/>
        <v>0</v>
      </c>
      <c r="J132" s="238"/>
      <c r="K132" s="239"/>
      <c r="L132" s="120">
        <f t="shared" si="119"/>
        <v>0</v>
      </c>
      <c r="M132" s="240"/>
      <c r="N132" s="239"/>
      <c r="O132" s="241">
        <f t="shared" si="120"/>
        <v>0</v>
      </c>
      <c r="P132" s="242"/>
      <c r="Q132" s="2"/>
    </row>
    <row r="133" spans="1:17" hidden="1" x14ac:dyDescent="0.25">
      <c r="A133" s="62">
        <v>2313</v>
      </c>
      <c r="B133" s="111" t="s">
        <v>142</v>
      </c>
      <c r="C133" s="112">
        <f t="shared" si="100"/>
        <v>0</v>
      </c>
      <c r="D133" s="238"/>
      <c r="E133" s="239"/>
      <c r="F133" s="120">
        <f t="shared" si="117"/>
        <v>0</v>
      </c>
      <c r="G133" s="240"/>
      <c r="H133" s="239"/>
      <c r="I133" s="241">
        <f t="shared" si="118"/>
        <v>0</v>
      </c>
      <c r="J133" s="238"/>
      <c r="K133" s="239"/>
      <c r="L133" s="120">
        <f t="shared" si="119"/>
        <v>0</v>
      </c>
      <c r="M133" s="240"/>
      <c r="N133" s="239"/>
      <c r="O133" s="241">
        <f t="shared" si="120"/>
        <v>0</v>
      </c>
      <c r="P133" s="242"/>
      <c r="Q133" s="2"/>
    </row>
    <row r="134" spans="1:17" ht="48" x14ac:dyDescent="0.25">
      <c r="A134" s="62">
        <v>2314</v>
      </c>
      <c r="B134" s="111" t="s">
        <v>143</v>
      </c>
      <c r="C134" s="112">
        <f t="shared" si="100"/>
        <v>598</v>
      </c>
      <c r="D134" s="238">
        <v>548</v>
      </c>
      <c r="E134" s="408"/>
      <c r="F134" s="368">
        <f t="shared" si="117"/>
        <v>548</v>
      </c>
      <c r="G134" s="240"/>
      <c r="H134" s="367"/>
      <c r="I134" s="368">
        <f t="shared" si="118"/>
        <v>0</v>
      </c>
      <c r="J134" s="238">
        <v>50</v>
      </c>
      <c r="K134" s="239"/>
      <c r="L134" s="120">
        <f t="shared" si="119"/>
        <v>50</v>
      </c>
      <c r="M134" s="240"/>
      <c r="N134" s="239"/>
      <c r="O134" s="241">
        <f t="shared" si="120"/>
        <v>0</v>
      </c>
      <c r="P134" s="350"/>
      <c r="Q134" s="2"/>
    </row>
    <row r="135" spans="1:17" x14ac:dyDescent="0.25">
      <c r="A135" s="243">
        <v>2320</v>
      </c>
      <c r="B135" s="111" t="s">
        <v>144</v>
      </c>
      <c r="C135" s="112">
        <f t="shared" si="100"/>
        <v>955</v>
      </c>
      <c r="D135" s="244">
        <f t="shared" ref="D135" si="121">SUM(D136:D138)</f>
        <v>205</v>
      </c>
      <c r="E135" s="241">
        <f>SUM(E136:E138)</f>
        <v>0</v>
      </c>
      <c r="F135" s="368">
        <f>SUM(F136:F138)</f>
        <v>205</v>
      </c>
      <c r="G135" s="246">
        <f t="shared" ref="G135" si="122">SUM(G136:G138)</f>
        <v>0</v>
      </c>
      <c r="H135" s="241">
        <f>SUM(H136:H138)</f>
        <v>0</v>
      </c>
      <c r="I135" s="368">
        <f t="shared" ref="I135:N135" si="123">SUM(I136:I138)</f>
        <v>0</v>
      </c>
      <c r="J135" s="244">
        <f t="shared" si="123"/>
        <v>750</v>
      </c>
      <c r="K135" s="245">
        <f t="shared" si="123"/>
        <v>0</v>
      </c>
      <c r="L135" s="120">
        <f t="shared" si="123"/>
        <v>750</v>
      </c>
      <c r="M135" s="246">
        <f t="shared" si="123"/>
        <v>0</v>
      </c>
      <c r="N135" s="245">
        <f t="shared" si="123"/>
        <v>0</v>
      </c>
      <c r="O135" s="241">
        <f>SUM(O136:O138)</f>
        <v>0</v>
      </c>
      <c r="P135" s="242"/>
      <c r="Q135" s="2"/>
    </row>
    <row r="136" spans="1:17" hidden="1" x14ac:dyDescent="0.25">
      <c r="A136" s="62">
        <v>2321</v>
      </c>
      <c r="B136" s="111" t="s">
        <v>145</v>
      </c>
      <c r="C136" s="112">
        <f t="shared" si="100"/>
        <v>0</v>
      </c>
      <c r="D136" s="238"/>
      <c r="E136" s="239"/>
      <c r="F136" s="120">
        <f t="shared" ref="F136:F139" si="124">D136+E136</f>
        <v>0</v>
      </c>
      <c r="G136" s="240"/>
      <c r="H136" s="239"/>
      <c r="I136" s="241">
        <f t="shared" ref="I136:I139" si="125">G136+H136</f>
        <v>0</v>
      </c>
      <c r="J136" s="238"/>
      <c r="K136" s="239"/>
      <c r="L136" s="120">
        <f t="shared" ref="L136:L139" si="126">J136+K136</f>
        <v>0</v>
      </c>
      <c r="M136" s="240"/>
      <c r="N136" s="239"/>
      <c r="O136" s="241">
        <f t="shared" ref="O136:O139" si="127">M136+N136</f>
        <v>0</v>
      </c>
      <c r="P136" s="242"/>
      <c r="Q136" s="2"/>
    </row>
    <row r="137" spans="1:17" x14ac:dyDescent="0.25">
      <c r="A137" s="62">
        <v>2322</v>
      </c>
      <c r="B137" s="111" t="s">
        <v>146</v>
      </c>
      <c r="C137" s="112">
        <f t="shared" si="100"/>
        <v>955</v>
      </c>
      <c r="D137" s="238">
        <v>205</v>
      </c>
      <c r="E137" s="367"/>
      <c r="F137" s="368">
        <f t="shared" si="124"/>
        <v>205</v>
      </c>
      <c r="G137" s="240"/>
      <c r="H137" s="367"/>
      <c r="I137" s="368">
        <f t="shared" si="125"/>
        <v>0</v>
      </c>
      <c r="J137" s="238">
        <v>750</v>
      </c>
      <c r="K137" s="239"/>
      <c r="L137" s="120">
        <f t="shared" si="126"/>
        <v>750</v>
      </c>
      <c r="M137" s="240"/>
      <c r="N137" s="239"/>
      <c r="O137" s="241">
        <f t="shared" si="127"/>
        <v>0</v>
      </c>
      <c r="P137" s="242"/>
      <c r="Q137" s="2"/>
    </row>
    <row r="138" spans="1:17" ht="10.5" hidden="1" customHeight="1" x14ac:dyDescent="0.25">
      <c r="A138" s="62">
        <v>2329</v>
      </c>
      <c r="B138" s="111" t="s">
        <v>147</v>
      </c>
      <c r="C138" s="112">
        <f t="shared" si="100"/>
        <v>0</v>
      </c>
      <c r="D138" s="238"/>
      <c r="E138" s="239"/>
      <c r="F138" s="120">
        <f t="shared" si="124"/>
        <v>0</v>
      </c>
      <c r="G138" s="240"/>
      <c r="H138" s="239"/>
      <c r="I138" s="241">
        <f t="shared" si="125"/>
        <v>0</v>
      </c>
      <c r="J138" s="238"/>
      <c r="K138" s="239"/>
      <c r="L138" s="120">
        <f t="shared" si="126"/>
        <v>0</v>
      </c>
      <c r="M138" s="240"/>
      <c r="N138" s="239"/>
      <c r="O138" s="241">
        <f t="shared" si="127"/>
        <v>0</v>
      </c>
      <c r="P138" s="242"/>
      <c r="Q138" s="2"/>
    </row>
    <row r="139" spans="1:17" hidden="1" x14ac:dyDescent="0.25">
      <c r="A139" s="243">
        <v>2330</v>
      </c>
      <c r="B139" s="111" t="s">
        <v>148</v>
      </c>
      <c r="C139" s="112">
        <f t="shared" si="100"/>
        <v>0</v>
      </c>
      <c r="D139" s="238"/>
      <c r="E139" s="239"/>
      <c r="F139" s="120">
        <f t="shared" si="124"/>
        <v>0</v>
      </c>
      <c r="G139" s="240"/>
      <c r="H139" s="239"/>
      <c r="I139" s="241">
        <f t="shared" si="125"/>
        <v>0</v>
      </c>
      <c r="J139" s="238"/>
      <c r="K139" s="239"/>
      <c r="L139" s="120">
        <f t="shared" si="126"/>
        <v>0</v>
      </c>
      <c r="M139" s="240"/>
      <c r="N139" s="239"/>
      <c r="O139" s="241">
        <f t="shared" si="127"/>
        <v>0</v>
      </c>
      <c r="P139" s="242"/>
      <c r="Q139" s="2"/>
    </row>
    <row r="140" spans="1:17" ht="48" x14ac:dyDescent="0.25">
      <c r="A140" s="243">
        <v>2340</v>
      </c>
      <c r="B140" s="111" t="s">
        <v>149</v>
      </c>
      <c r="C140" s="112">
        <f t="shared" si="100"/>
        <v>50</v>
      </c>
      <c r="D140" s="244">
        <f t="shared" ref="D140" si="128">SUM(D141:D142)</f>
        <v>50</v>
      </c>
      <c r="E140" s="241">
        <f>SUM(E141:E142)</f>
        <v>0</v>
      </c>
      <c r="F140" s="368">
        <f>SUM(F141:F142)</f>
        <v>50</v>
      </c>
      <c r="G140" s="246">
        <f t="shared" ref="G140:N140" si="129">SUM(G141:G142)</f>
        <v>0</v>
      </c>
      <c r="H140" s="241">
        <f t="shared" si="129"/>
        <v>0</v>
      </c>
      <c r="I140" s="368">
        <f t="shared" si="129"/>
        <v>0</v>
      </c>
      <c r="J140" s="244">
        <f t="shared" si="129"/>
        <v>0</v>
      </c>
      <c r="K140" s="245">
        <f t="shared" si="129"/>
        <v>0</v>
      </c>
      <c r="L140" s="120">
        <f t="shared" si="129"/>
        <v>0</v>
      </c>
      <c r="M140" s="246">
        <f t="shared" si="129"/>
        <v>0</v>
      </c>
      <c r="N140" s="245">
        <f t="shared" si="129"/>
        <v>0</v>
      </c>
      <c r="O140" s="241">
        <f>SUM(O141:O142)</f>
        <v>0</v>
      </c>
      <c r="P140" s="242"/>
      <c r="Q140" s="2"/>
    </row>
    <row r="141" spans="1:17" x14ac:dyDescent="0.25">
      <c r="A141" s="62">
        <v>2341</v>
      </c>
      <c r="B141" s="111" t="s">
        <v>150</v>
      </c>
      <c r="C141" s="112">
        <f t="shared" si="100"/>
        <v>50</v>
      </c>
      <c r="D141" s="238">
        <v>50</v>
      </c>
      <c r="E141" s="367"/>
      <c r="F141" s="368">
        <f t="shared" ref="F141:F142" si="130">D141+E141</f>
        <v>50</v>
      </c>
      <c r="G141" s="240"/>
      <c r="H141" s="367"/>
      <c r="I141" s="368">
        <f t="shared" ref="I141:I142" si="131">G141+H141</f>
        <v>0</v>
      </c>
      <c r="J141" s="238"/>
      <c r="K141" s="239"/>
      <c r="L141" s="120">
        <f t="shared" ref="L141:L142" si="132">J141+K141</f>
        <v>0</v>
      </c>
      <c r="M141" s="240"/>
      <c r="N141" s="239"/>
      <c r="O141" s="241">
        <f t="shared" ref="O141:O142" si="133">M141+N141</f>
        <v>0</v>
      </c>
      <c r="P141" s="242"/>
      <c r="Q141" s="2"/>
    </row>
    <row r="142" spans="1:17" ht="24" hidden="1" x14ac:dyDescent="0.25">
      <c r="A142" s="62">
        <v>2344</v>
      </c>
      <c r="B142" s="111" t="s">
        <v>151</v>
      </c>
      <c r="C142" s="112">
        <f t="shared" si="100"/>
        <v>0</v>
      </c>
      <c r="D142" s="238"/>
      <c r="E142" s="239"/>
      <c r="F142" s="120">
        <f t="shared" si="130"/>
        <v>0</v>
      </c>
      <c r="G142" s="240"/>
      <c r="H142" s="239"/>
      <c r="I142" s="241">
        <f t="shared" si="131"/>
        <v>0</v>
      </c>
      <c r="J142" s="238"/>
      <c r="K142" s="239"/>
      <c r="L142" s="120">
        <f t="shared" si="132"/>
        <v>0</v>
      </c>
      <c r="M142" s="240"/>
      <c r="N142" s="239"/>
      <c r="O142" s="241">
        <f t="shared" si="133"/>
        <v>0</v>
      </c>
      <c r="P142" s="242"/>
      <c r="Q142" s="2"/>
    </row>
    <row r="143" spans="1:17" ht="24" x14ac:dyDescent="0.25">
      <c r="A143" s="230">
        <v>2350</v>
      </c>
      <c r="B143" s="164" t="s">
        <v>152</v>
      </c>
      <c r="C143" s="176">
        <f t="shared" si="100"/>
        <v>2940</v>
      </c>
      <c r="D143" s="231">
        <f t="shared" ref="D143" si="134">SUM(D144:D149)</f>
        <v>2240</v>
      </c>
      <c r="E143" s="235">
        <f>SUM(E144:E149)</f>
        <v>0</v>
      </c>
      <c r="F143" s="378">
        <f>SUM(F144:F149)</f>
        <v>2240</v>
      </c>
      <c r="G143" s="234">
        <f t="shared" ref="G143:N143" si="135">SUM(G144:G149)</f>
        <v>0</v>
      </c>
      <c r="H143" s="235">
        <f t="shared" si="135"/>
        <v>0</v>
      </c>
      <c r="I143" s="378">
        <f t="shared" si="135"/>
        <v>0</v>
      </c>
      <c r="J143" s="231">
        <f t="shared" si="135"/>
        <v>700</v>
      </c>
      <c r="K143" s="232">
        <f t="shared" si="135"/>
        <v>0</v>
      </c>
      <c r="L143" s="233">
        <f t="shared" si="135"/>
        <v>700</v>
      </c>
      <c r="M143" s="234">
        <f t="shared" si="135"/>
        <v>0</v>
      </c>
      <c r="N143" s="232">
        <f t="shared" si="135"/>
        <v>0</v>
      </c>
      <c r="O143" s="235">
        <f>SUM(O144:O149)</f>
        <v>0</v>
      </c>
      <c r="P143" s="236"/>
      <c r="Q143" s="2"/>
    </row>
    <row r="144" spans="1:17" x14ac:dyDescent="0.25">
      <c r="A144" s="53">
        <v>2351</v>
      </c>
      <c r="B144" s="99" t="s">
        <v>153</v>
      </c>
      <c r="C144" s="100">
        <f t="shared" si="100"/>
        <v>900</v>
      </c>
      <c r="D144" s="152">
        <v>600</v>
      </c>
      <c r="E144" s="390"/>
      <c r="F144" s="379">
        <f t="shared" ref="F144:F149" si="136">D144+E144</f>
        <v>600</v>
      </c>
      <c r="G144" s="149"/>
      <c r="H144" s="390"/>
      <c r="I144" s="379">
        <f t="shared" ref="I144:I149" si="137">G144+H144</f>
        <v>0</v>
      </c>
      <c r="J144" s="152">
        <v>300</v>
      </c>
      <c r="K144" s="150"/>
      <c r="L144" s="108">
        <f t="shared" ref="L144:L149" si="138">J144+K144</f>
        <v>300</v>
      </c>
      <c r="M144" s="149"/>
      <c r="N144" s="150"/>
      <c r="O144" s="151">
        <f t="shared" ref="O144:O149" si="139">M144+N144</f>
        <v>0</v>
      </c>
      <c r="P144" s="351"/>
      <c r="Q144" s="2"/>
    </row>
    <row r="145" spans="1:17" x14ac:dyDescent="0.25">
      <c r="A145" s="62">
        <v>2352</v>
      </c>
      <c r="B145" s="111" t="s">
        <v>154</v>
      </c>
      <c r="C145" s="112">
        <f t="shared" si="100"/>
        <v>1870</v>
      </c>
      <c r="D145" s="238">
        <v>1470</v>
      </c>
      <c r="E145" s="367"/>
      <c r="F145" s="368">
        <f t="shared" si="136"/>
        <v>1470</v>
      </c>
      <c r="G145" s="240"/>
      <c r="H145" s="367"/>
      <c r="I145" s="368">
        <f t="shared" si="137"/>
        <v>0</v>
      </c>
      <c r="J145" s="238">
        <v>400</v>
      </c>
      <c r="K145" s="239"/>
      <c r="L145" s="120">
        <f t="shared" si="138"/>
        <v>400</v>
      </c>
      <c r="M145" s="240"/>
      <c r="N145" s="239"/>
      <c r="O145" s="241">
        <f t="shared" si="139"/>
        <v>0</v>
      </c>
      <c r="P145" s="350"/>
      <c r="Q145" s="2"/>
    </row>
    <row r="146" spans="1:17" ht="24" x14ac:dyDescent="0.25">
      <c r="A146" s="62">
        <v>2353</v>
      </c>
      <c r="B146" s="111" t="s">
        <v>155</v>
      </c>
      <c r="C146" s="112">
        <f t="shared" si="100"/>
        <v>70</v>
      </c>
      <c r="D146" s="238">
        <v>70</v>
      </c>
      <c r="E146" s="367"/>
      <c r="F146" s="368">
        <f t="shared" si="136"/>
        <v>70</v>
      </c>
      <c r="G146" s="240"/>
      <c r="H146" s="367"/>
      <c r="I146" s="368">
        <f t="shared" si="137"/>
        <v>0</v>
      </c>
      <c r="J146" s="238"/>
      <c r="K146" s="239"/>
      <c r="L146" s="120">
        <f t="shared" si="138"/>
        <v>0</v>
      </c>
      <c r="M146" s="240"/>
      <c r="N146" s="239"/>
      <c r="O146" s="241">
        <f t="shared" si="139"/>
        <v>0</v>
      </c>
      <c r="P146" s="242"/>
      <c r="Q146" s="2"/>
    </row>
    <row r="147" spans="1:17" ht="24" hidden="1" x14ac:dyDescent="0.25">
      <c r="A147" s="62">
        <v>2354</v>
      </c>
      <c r="B147" s="111" t="s">
        <v>156</v>
      </c>
      <c r="C147" s="112">
        <f t="shared" si="100"/>
        <v>0</v>
      </c>
      <c r="D147" s="238"/>
      <c r="E147" s="239"/>
      <c r="F147" s="120">
        <f t="shared" si="136"/>
        <v>0</v>
      </c>
      <c r="G147" s="240"/>
      <c r="H147" s="239"/>
      <c r="I147" s="241">
        <f t="shared" si="137"/>
        <v>0</v>
      </c>
      <c r="J147" s="238"/>
      <c r="K147" s="239"/>
      <c r="L147" s="120">
        <f t="shared" si="138"/>
        <v>0</v>
      </c>
      <c r="M147" s="240"/>
      <c r="N147" s="239"/>
      <c r="O147" s="241">
        <f t="shared" si="139"/>
        <v>0</v>
      </c>
      <c r="P147" s="242"/>
      <c r="Q147" s="2"/>
    </row>
    <row r="148" spans="1:17" ht="24" x14ac:dyDescent="0.25">
      <c r="A148" s="62">
        <v>2355</v>
      </c>
      <c r="B148" s="111" t="s">
        <v>157</v>
      </c>
      <c r="C148" s="112">
        <f t="shared" si="100"/>
        <v>100</v>
      </c>
      <c r="D148" s="238">
        <v>100</v>
      </c>
      <c r="E148" s="367"/>
      <c r="F148" s="368">
        <f t="shared" si="136"/>
        <v>100</v>
      </c>
      <c r="G148" s="240"/>
      <c r="H148" s="367"/>
      <c r="I148" s="368">
        <f t="shared" si="137"/>
        <v>0</v>
      </c>
      <c r="J148" s="238"/>
      <c r="K148" s="239"/>
      <c r="L148" s="120">
        <f t="shared" si="138"/>
        <v>0</v>
      </c>
      <c r="M148" s="240"/>
      <c r="N148" s="239"/>
      <c r="O148" s="241">
        <f t="shared" si="139"/>
        <v>0</v>
      </c>
      <c r="P148" s="242"/>
      <c r="Q148" s="2"/>
    </row>
    <row r="149" spans="1:17" ht="24" hidden="1" x14ac:dyDescent="0.25">
      <c r="A149" s="62">
        <v>2359</v>
      </c>
      <c r="B149" s="111" t="s">
        <v>158</v>
      </c>
      <c r="C149" s="112">
        <f t="shared" si="100"/>
        <v>0</v>
      </c>
      <c r="D149" s="238"/>
      <c r="E149" s="239"/>
      <c r="F149" s="120">
        <f t="shared" si="136"/>
        <v>0</v>
      </c>
      <c r="G149" s="240"/>
      <c r="H149" s="239"/>
      <c r="I149" s="241">
        <f t="shared" si="137"/>
        <v>0</v>
      </c>
      <c r="J149" s="238"/>
      <c r="K149" s="239"/>
      <c r="L149" s="120">
        <f t="shared" si="138"/>
        <v>0</v>
      </c>
      <c r="M149" s="240"/>
      <c r="N149" s="239"/>
      <c r="O149" s="241">
        <f t="shared" si="139"/>
        <v>0</v>
      </c>
      <c r="P149" s="242"/>
      <c r="Q149" s="2"/>
    </row>
    <row r="150" spans="1:17" ht="24.75" customHeight="1" x14ac:dyDescent="0.25">
      <c r="A150" s="243">
        <v>2360</v>
      </c>
      <c r="B150" s="111" t="s">
        <v>159</v>
      </c>
      <c r="C150" s="112">
        <f t="shared" si="100"/>
        <v>850</v>
      </c>
      <c r="D150" s="244">
        <f t="shared" ref="D150" si="140">SUM(D151:D157)</f>
        <v>775</v>
      </c>
      <c r="E150" s="241">
        <f>SUM(E151:E157)</f>
        <v>0</v>
      </c>
      <c r="F150" s="368">
        <f>SUM(F151:F157)</f>
        <v>775</v>
      </c>
      <c r="G150" s="246">
        <f t="shared" ref="G150:N150" si="141">SUM(G151:G157)</f>
        <v>0</v>
      </c>
      <c r="H150" s="241">
        <f t="shared" si="141"/>
        <v>0</v>
      </c>
      <c r="I150" s="368">
        <f t="shared" si="141"/>
        <v>0</v>
      </c>
      <c r="J150" s="244">
        <f t="shared" si="141"/>
        <v>75</v>
      </c>
      <c r="K150" s="245">
        <f t="shared" si="141"/>
        <v>0</v>
      </c>
      <c r="L150" s="120">
        <f t="shared" si="141"/>
        <v>75</v>
      </c>
      <c r="M150" s="246">
        <f t="shared" si="141"/>
        <v>0</v>
      </c>
      <c r="N150" s="245">
        <f t="shared" si="141"/>
        <v>0</v>
      </c>
      <c r="O150" s="241">
        <f>SUM(O151:O157)</f>
        <v>0</v>
      </c>
      <c r="P150" s="242"/>
      <c r="Q150" s="2"/>
    </row>
    <row r="151" spans="1:17" x14ac:dyDescent="0.25">
      <c r="A151" s="61">
        <v>2361</v>
      </c>
      <c r="B151" s="111" t="s">
        <v>160</v>
      </c>
      <c r="C151" s="112">
        <f t="shared" si="100"/>
        <v>495</v>
      </c>
      <c r="D151" s="238">
        <v>420</v>
      </c>
      <c r="E151" s="367"/>
      <c r="F151" s="368">
        <f t="shared" ref="F151:F158" si="142">D151+E151</f>
        <v>420</v>
      </c>
      <c r="G151" s="240"/>
      <c r="H151" s="367"/>
      <c r="I151" s="368">
        <f t="shared" ref="I151:I158" si="143">G151+H151</f>
        <v>0</v>
      </c>
      <c r="J151" s="238">
        <v>75</v>
      </c>
      <c r="K151" s="239"/>
      <c r="L151" s="120">
        <f t="shared" ref="L151:L158" si="144">J151+K151</f>
        <v>75</v>
      </c>
      <c r="M151" s="240"/>
      <c r="N151" s="239"/>
      <c r="O151" s="241">
        <f t="shared" ref="O151:O158" si="145">M151+N151</f>
        <v>0</v>
      </c>
      <c r="P151" s="350"/>
      <c r="Q151" s="2"/>
    </row>
    <row r="152" spans="1:17" ht="24" x14ac:dyDescent="0.25">
      <c r="A152" s="61">
        <v>2362</v>
      </c>
      <c r="B152" s="111" t="s">
        <v>161</v>
      </c>
      <c r="C152" s="112">
        <f t="shared" si="100"/>
        <v>75</v>
      </c>
      <c r="D152" s="238">
        <v>75</v>
      </c>
      <c r="E152" s="367"/>
      <c r="F152" s="368">
        <f t="shared" si="142"/>
        <v>75</v>
      </c>
      <c r="G152" s="240"/>
      <c r="H152" s="367"/>
      <c r="I152" s="368">
        <f t="shared" si="143"/>
        <v>0</v>
      </c>
      <c r="J152" s="238"/>
      <c r="K152" s="239"/>
      <c r="L152" s="120">
        <f t="shared" si="144"/>
        <v>0</v>
      </c>
      <c r="M152" s="240"/>
      <c r="N152" s="239"/>
      <c r="O152" s="241">
        <f t="shared" si="145"/>
        <v>0</v>
      </c>
      <c r="P152" s="242"/>
      <c r="Q152" s="2"/>
    </row>
    <row r="153" spans="1:17" x14ac:dyDescent="0.25">
      <c r="A153" s="61">
        <v>2363</v>
      </c>
      <c r="B153" s="111" t="s">
        <v>162</v>
      </c>
      <c r="C153" s="112">
        <f t="shared" si="100"/>
        <v>280</v>
      </c>
      <c r="D153" s="238">
        <v>280</v>
      </c>
      <c r="E153" s="367"/>
      <c r="F153" s="368">
        <f t="shared" si="142"/>
        <v>280</v>
      </c>
      <c r="G153" s="240"/>
      <c r="H153" s="367"/>
      <c r="I153" s="368">
        <f t="shared" si="143"/>
        <v>0</v>
      </c>
      <c r="J153" s="238"/>
      <c r="K153" s="239"/>
      <c r="L153" s="120">
        <f t="shared" si="144"/>
        <v>0</v>
      </c>
      <c r="M153" s="240"/>
      <c r="N153" s="239"/>
      <c r="O153" s="241">
        <f t="shared" si="145"/>
        <v>0</v>
      </c>
      <c r="P153" s="350"/>
      <c r="Q153" s="2"/>
    </row>
    <row r="154" spans="1:17" hidden="1" x14ac:dyDescent="0.25">
      <c r="A154" s="61">
        <v>2364</v>
      </c>
      <c r="B154" s="111" t="s">
        <v>163</v>
      </c>
      <c r="C154" s="112">
        <f t="shared" si="100"/>
        <v>0</v>
      </c>
      <c r="D154" s="238"/>
      <c r="E154" s="239"/>
      <c r="F154" s="120">
        <f t="shared" si="142"/>
        <v>0</v>
      </c>
      <c r="G154" s="240"/>
      <c r="H154" s="239"/>
      <c r="I154" s="241">
        <f t="shared" si="143"/>
        <v>0</v>
      </c>
      <c r="J154" s="238"/>
      <c r="K154" s="239"/>
      <c r="L154" s="120">
        <f t="shared" si="144"/>
        <v>0</v>
      </c>
      <c r="M154" s="240"/>
      <c r="N154" s="239"/>
      <c r="O154" s="241">
        <f t="shared" si="145"/>
        <v>0</v>
      </c>
      <c r="P154" s="242"/>
      <c r="Q154" s="2"/>
    </row>
    <row r="155" spans="1:17" ht="12.75" hidden="1" customHeight="1" x14ac:dyDescent="0.25">
      <c r="A155" s="61">
        <v>2365</v>
      </c>
      <c r="B155" s="111" t="s">
        <v>164</v>
      </c>
      <c r="C155" s="112">
        <f t="shared" si="100"/>
        <v>0</v>
      </c>
      <c r="D155" s="238"/>
      <c r="E155" s="239"/>
      <c r="F155" s="120">
        <f t="shared" si="142"/>
        <v>0</v>
      </c>
      <c r="G155" s="240"/>
      <c r="H155" s="239"/>
      <c r="I155" s="241">
        <f t="shared" si="143"/>
        <v>0</v>
      </c>
      <c r="J155" s="238"/>
      <c r="K155" s="239"/>
      <c r="L155" s="120">
        <f t="shared" si="144"/>
        <v>0</v>
      </c>
      <c r="M155" s="240"/>
      <c r="N155" s="239"/>
      <c r="O155" s="241">
        <f t="shared" si="145"/>
        <v>0</v>
      </c>
      <c r="P155" s="242"/>
      <c r="Q155" s="2"/>
    </row>
    <row r="156" spans="1:17" ht="36" hidden="1" x14ac:dyDescent="0.25">
      <c r="A156" s="61">
        <v>2366</v>
      </c>
      <c r="B156" s="111" t="s">
        <v>165</v>
      </c>
      <c r="C156" s="112">
        <f t="shared" si="100"/>
        <v>0</v>
      </c>
      <c r="D156" s="238"/>
      <c r="E156" s="239"/>
      <c r="F156" s="120">
        <f t="shared" si="142"/>
        <v>0</v>
      </c>
      <c r="G156" s="240"/>
      <c r="H156" s="239"/>
      <c r="I156" s="241">
        <f t="shared" si="143"/>
        <v>0</v>
      </c>
      <c r="J156" s="238"/>
      <c r="K156" s="239"/>
      <c r="L156" s="120">
        <f t="shared" si="144"/>
        <v>0</v>
      </c>
      <c r="M156" s="240"/>
      <c r="N156" s="239"/>
      <c r="O156" s="241">
        <f t="shared" si="145"/>
        <v>0</v>
      </c>
      <c r="P156" s="242"/>
      <c r="Q156" s="2"/>
    </row>
    <row r="157" spans="1:17" ht="48" hidden="1" x14ac:dyDescent="0.25">
      <c r="A157" s="61">
        <v>2369</v>
      </c>
      <c r="B157" s="111" t="s">
        <v>166</v>
      </c>
      <c r="C157" s="112">
        <f t="shared" si="100"/>
        <v>0</v>
      </c>
      <c r="D157" s="238"/>
      <c r="E157" s="239"/>
      <c r="F157" s="120">
        <f t="shared" si="142"/>
        <v>0</v>
      </c>
      <c r="G157" s="240"/>
      <c r="H157" s="239"/>
      <c r="I157" s="241">
        <f t="shared" si="143"/>
        <v>0</v>
      </c>
      <c r="J157" s="238"/>
      <c r="K157" s="239"/>
      <c r="L157" s="120">
        <f t="shared" si="144"/>
        <v>0</v>
      </c>
      <c r="M157" s="240"/>
      <c r="N157" s="239"/>
      <c r="O157" s="241">
        <f t="shared" si="145"/>
        <v>0</v>
      </c>
      <c r="P157" s="242"/>
      <c r="Q157" s="2"/>
    </row>
    <row r="158" spans="1:17" x14ac:dyDescent="0.25">
      <c r="A158" s="230">
        <v>2370</v>
      </c>
      <c r="B158" s="164" t="s">
        <v>167</v>
      </c>
      <c r="C158" s="176">
        <f t="shared" si="100"/>
        <v>4559</v>
      </c>
      <c r="D158" s="177">
        <v>3737</v>
      </c>
      <c r="E158" s="358"/>
      <c r="F158" s="378">
        <f t="shared" si="142"/>
        <v>3737</v>
      </c>
      <c r="G158" s="247">
        <v>822</v>
      </c>
      <c r="H158" s="358"/>
      <c r="I158" s="378">
        <f t="shared" si="143"/>
        <v>822</v>
      </c>
      <c r="J158" s="177"/>
      <c r="K158" s="178"/>
      <c r="L158" s="233">
        <f t="shared" si="144"/>
        <v>0</v>
      </c>
      <c r="M158" s="247"/>
      <c r="N158" s="178"/>
      <c r="O158" s="235">
        <f t="shared" si="145"/>
        <v>0</v>
      </c>
      <c r="P158" s="248"/>
      <c r="Q158" s="2"/>
    </row>
    <row r="159" spans="1:17" hidden="1" x14ac:dyDescent="0.25">
      <c r="A159" s="230">
        <v>2380</v>
      </c>
      <c r="B159" s="164" t="s">
        <v>168</v>
      </c>
      <c r="C159" s="176">
        <f t="shared" si="100"/>
        <v>0</v>
      </c>
      <c r="D159" s="231">
        <f t="shared" ref="D159:E159" si="146">SUM(D160:D161)</f>
        <v>0</v>
      </c>
      <c r="E159" s="232">
        <f t="shared" si="146"/>
        <v>0</v>
      </c>
      <c r="F159" s="233">
        <f>SUM(F160:F161)</f>
        <v>0</v>
      </c>
      <c r="G159" s="234">
        <f t="shared" ref="G159:N159" si="147">SUM(G160:G161)</f>
        <v>0</v>
      </c>
      <c r="H159" s="232">
        <f t="shared" si="147"/>
        <v>0</v>
      </c>
      <c r="I159" s="235">
        <f t="shared" si="147"/>
        <v>0</v>
      </c>
      <c r="J159" s="231">
        <f t="shared" si="147"/>
        <v>0</v>
      </c>
      <c r="K159" s="232">
        <f t="shared" si="147"/>
        <v>0</v>
      </c>
      <c r="L159" s="233">
        <f t="shared" si="147"/>
        <v>0</v>
      </c>
      <c r="M159" s="234">
        <f t="shared" si="147"/>
        <v>0</v>
      </c>
      <c r="N159" s="232">
        <f t="shared" si="147"/>
        <v>0</v>
      </c>
      <c r="O159" s="235">
        <f>SUM(O160:O161)</f>
        <v>0</v>
      </c>
      <c r="P159" s="236"/>
      <c r="Q159" s="2"/>
    </row>
    <row r="160" spans="1:17" hidden="1" x14ac:dyDescent="0.25">
      <c r="A160" s="52">
        <v>2381</v>
      </c>
      <c r="B160" s="99" t="s">
        <v>169</v>
      </c>
      <c r="C160" s="100">
        <f t="shared" si="100"/>
        <v>0</v>
      </c>
      <c r="D160" s="152"/>
      <c r="E160" s="150"/>
      <c r="F160" s="108">
        <f t="shared" ref="F160:F163" si="148">D160+E160</f>
        <v>0</v>
      </c>
      <c r="G160" s="149"/>
      <c r="H160" s="150"/>
      <c r="I160" s="151">
        <f t="shared" ref="I160:I163" si="149">G160+H160</f>
        <v>0</v>
      </c>
      <c r="J160" s="152"/>
      <c r="K160" s="150"/>
      <c r="L160" s="108">
        <f t="shared" ref="L160:L163" si="150">J160+K160</f>
        <v>0</v>
      </c>
      <c r="M160" s="149"/>
      <c r="N160" s="150"/>
      <c r="O160" s="151">
        <f t="shared" ref="O160:O163" si="151">M160+N160</f>
        <v>0</v>
      </c>
      <c r="P160" s="237"/>
      <c r="Q160" s="2"/>
    </row>
    <row r="161" spans="1:17" ht="24" hidden="1" x14ac:dyDescent="0.25">
      <c r="A161" s="61">
        <v>2389</v>
      </c>
      <c r="B161" s="111" t="s">
        <v>170</v>
      </c>
      <c r="C161" s="112">
        <f t="shared" si="100"/>
        <v>0</v>
      </c>
      <c r="D161" s="238"/>
      <c r="E161" s="239"/>
      <c r="F161" s="120">
        <f t="shared" si="148"/>
        <v>0</v>
      </c>
      <c r="G161" s="240"/>
      <c r="H161" s="239"/>
      <c r="I161" s="241">
        <f t="shared" si="149"/>
        <v>0</v>
      </c>
      <c r="J161" s="238"/>
      <c r="K161" s="239"/>
      <c r="L161" s="120">
        <f t="shared" si="150"/>
        <v>0</v>
      </c>
      <c r="M161" s="240"/>
      <c r="N161" s="239"/>
      <c r="O161" s="241">
        <f t="shared" si="151"/>
        <v>0</v>
      </c>
      <c r="P161" s="242"/>
      <c r="Q161" s="2"/>
    </row>
    <row r="162" spans="1:17" hidden="1" x14ac:dyDescent="0.25">
      <c r="A162" s="230">
        <v>2390</v>
      </c>
      <c r="B162" s="164" t="s">
        <v>171</v>
      </c>
      <c r="C162" s="176">
        <f t="shared" si="100"/>
        <v>0</v>
      </c>
      <c r="D162" s="177"/>
      <c r="E162" s="178"/>
      <c r="F162" s="233">
        <f t="shared" si="148"/>
        <v>0</v>
      </c>
      <c r="G162" s="247"/>
      <c r="H162" s="178"/>
      <c r="I162" s="235">
        <f t="shared" si="149"/>
        <v>0</v>
      </c>
      <c r="J162" s="177"/>
      <c r="K162" s="178"/>
      <c r="L162" s="233">
        <f t="shared" si="150"/>
        <v>0</v>
      </c>
      <c r="M162" s="247"/>
      <c r="N162" s="178"/>
      <c r="O162" s="235">
        <f t="shared" si="151"/>
        <v>0</v>
      </c>
      <c r="P162" s="236"/>
      <c r="Q162" s="2"/>
    </row>
    <row r="163" spans="1:17" hidden="1" x14ac:dyDescent="0.25">
      <c r="A163" s="83">
        <v>2400</v>
      </c>
      <c r="B163" s="226" t="s">
        <v>172</v>
      </c>
      <c r="C163" s="84">
        <f t="shared" si="100"/>
        <v>0</v>
      </c>
      <c r="D163" s="85"/>
      <c r="E163" s="86"/>
      <c r="F163" s="97">
        <f t="shared" si="148"/>
        <v>0</v>
      </c>
      <c r="G163" s="257"/>
      <c r="H163" s="86"/>
      <c r="I163" s="228">
        <f t="shared" si="149"/>
        <v>0</v>
      </c>
      <c r="J163" s="85"/>
      <c r="K163" s="86"/>
      <c r="L163" s="97">
        <f t="shared" si="150"/>
        <v>0</v>
      </c>
      <c r="M163" s="257"/>
      <c r="N163" s="86"/>
      <c r="O163" s="228">
        <f t="shared" si="151"/>
        <v>0</v>
      </c>
      <c r="P163" s="249"/>
      <c r="Q163" s="2"/>
    </row>
    <row r="164" spans="1:17" ht="24" x14ac:dyDescent="0.25">
      <c r="A164" s="83">
        <v>2500</v>
      </c>
      <c r="B164" s="226" t="s">
        <v>173</v>
      </c>
      <c r="C164" s="84">
        <f t="shared" si="100"/>
        <v>614</v>
      </c>
      <c r="D164" s="95">
        <f t="shared" ref="D164:E164" si="152">SUM(D165,D170)</f>
        <v>614</v>
      </c>
      <c r="E164" s="228">
        <f t="shared" si="152"/>
        <v>0</v>
      </c>
      <c r="F164" s="366">
        <f>SUM(F165,F170)</f>
        <v>614</v>
      </c>
      <c r="G164" s="227">
        <f t="shared" ref="G164:O164" si="153">SUM(G165,G170)</f>
        <v>0</v>
      </c>
      <c r="H164" s="228">
        <f t="shared" si="153"/>
        <v>0</v>
      </c>
      <c r="I164" s="366">
        <f t="shared" si="153"/>
        <v>0</v>
      </c>
      <c r="J164" s="95">
        <f t="shared" si="153"/>
        <v>0</v>
      </c>
      <c r="K164" s="96">
        <f t="shared" si="153"/>
        <v>0</v>
      </c>
      <c r="L164" s="97">
        <f t="shared" si="153"/>
        <v>0</v>
      </c>
      <c r="M164" s="227">
        <f t="shared" si="153"/>
        <v>0</v>
      </c>
      <c r="N164" s="96">
        <f t="shared" si="153"/>
        <v>0</v>
      </c>
      <c r="O164" s="228">
        <f t="shared" si="153"/>
        <v>0</v>
      </c>
      <c r="P164" s="229"/>
      <c r="Q164" s="2"/>
    </row>
    <row r="165" spans="1:17" ht="16.5" customHeight="1" x14ac:dyDescent="0.25">
      <c r="A165" s="353">
        <v>2510</v>
      </c>
      <c r="B165" s="99" t="s">
        <v>174</v>
      </c>
      <c r="C165" s="100">
        <f t="shared" si="100"/>
        <v>614</v>
      </c>
      <c r="D165" s="251">
        <f t="shared" ref="D165:E165" si="154">SUM(D166:D169)</f>
        <v>614</v>
      </c>
      <c r="E165" s="151">
        <f t="shared" si="154"/>
        <v>0</v>
      </c>
      <c r="F165" s="379">
        <f>SUM(F166:F169)</f>
        <v>614</v>
      </c>
      <c r="G165" s="253">
        <f t="shared" ref="G165:O165" si="155">SUM(G166:G169)</f>
        <v>0</v>
      </c>
      <c r="H165" s="151">
        <f t="shared" si="155"/>
        <v>0</v>
      </c>
      <c r="I165" s="379">
        <f t="shared" si="155"/>
        <v>0</v>
      </c>
      <c r="J165" s="251">
        <f t="shared" si="155"/>
        <v>0</v>
      </c>
      <c r="K165" s="252">
        <f t="shared" si="155"/>
        <v>0</v>
      </c>
      <c r="L165" s="108">
        <f t="shared" si="155"/>
        <v>0</v>
      </c>
      <c r="M165" s="253">
        <f t="shared" si="155"/>
        <v>0</v>
      </c>
      <c r="N165" s="252">
        <f t="shared" si="155"/>
        <v>0</v>
      </c>
      <c r="O165" s="258">
        <f t="shared" si="155"/>
        <v>0</v>
      </c>
      <c r="P165" s="259"/>
      <c r="Q165" s="2"/>
    </row>
    <row r="166" spans="1:17" ht="24" hidden="1" x14ac:dyDescent="0.25">
      <c r="A166" s="62">
        <v>2512</v>
      </c>
      <c r="B166" s="111" t="s">
        <v>175</v>
      </c>
      <c r="C166" s="112">
        <f t="shared" si="100"/>
        <v>0</v>
      </c>
      <c r="D166" s="238"/>
      <c r="E166" s="239"/>
      <c r="F166" s="120">
        <f t="shared" ref="F166:F171" si="156">D166+E166</f>
        <v>0</v>
      </c>
      <c r="G166" s="240"/>
      <c r="H166" s="239"/>
      <c r="I166" s="241">
        <f t="shared" ref="I166:I171" si="157">G166+H166</f>
        <v>0</v>
      </c>
      <c r="J166" s="238"/>
      <c r="K166" s="239"/>
      <c r="L166" s="120">
        <f t="shared" ref="L166:L171" si="158">J166+K166</f>
        <v>0</v>
      </c>
      <c r="M166" s="240"/>
      <c r="N166" s="239"/>
      <c r="O166" s="241">
        <f t="shared" ref="O166:O171" si="159">M166+N166</f>
        <v>0</v>
      </c>
      <c r="P166" s="242"/>
      <c r="Q166" s="2"/>
    </row>
    <row r="167" spans="1:17" ht="36" x14ac:dyDescent="0.25">
      <c r="A167" s="62">
        <v>2513</v>
      </c>
      <c r="B167" s="111" t="s">
        <v>176</v>
      </c>
      <c r="C167" s="112">
        <f t="shared" si="100"/>
        <v>614</v>
      </c>
      <c r="D167" s="238">
        <v>614</v>
      </c>
      <c r="E167" s="367"/>
      <c r="F167" s="368">
        <f t="shared" si="156"/>
        <v>614</v>
      </c>
      <c r="G167" s="240"/>
      <c r="H167" s="367"/>
      <c r="I167" s="368">
        <f t="shared" si="157"/>
        <v>0</v>
      </c>
      <c r="J167" s="238"/>
      <c r="K167" s="239"/>
      <c r="L167" s="120">
        <f t="shared" si="158"/>
        <v>0</v>
      </c>
      <c r="M167" s="240"/>
      <c r="N167" s="239"/>
      <c r="O167" s="241">
        <f t="shared" si="159"/>
        <v>0</v>
      </c>
      <c r="P167" s="242"/>
      <c r="Q167" s="2"/>
    </row>
    <row r="168" spans="1:17" ht="24" hidden="1" x14ac:dyDescent="0.25">
      <c r="A168" s="62">
        <v>2515</v>
      </c>
      <c r="B168" s="111" t="s">
        <v>177</v>
      </c>
      <c r="C168" s="112">
        <f t="shared" si="100"/>
        <v>0</v>
      </c>
      <c r="D168" s="238"/>
      <c r="E168" s="239"/>
      <c r="F168" s="120">
        <f t="shared" si="156"/>
        <v>0</v>
      </c>
      <c r="G168" s="240"/>
      <c r="H168" s="239"/>
      <c r="I168" s="241">
        <f t="shared" si="157"/>
        <v>0</v>
      </c>
      <c r="J168" s="238"/>
      <c r="K168" s="239"/>
      <c r="L168" s="120">
        <f t="shared" si="158"/>
        <v>0</v>
      </c>
      <c r="M168" s="240"/>
      <c r="N168" s="239"/>
      <c r="O168" s="241">
        <f t="shared" si="159"/>
        <v>0</v>
      </c>
      <c r="P168" s="242"/>
      <c r="Q168" s="2"/>
    </row>
    <row r="169" spans="1:17" ht="24" hidden="1" x14ac:dyDescent="0.25">
      <c r="A169" s="62">
        <v>2519</v>
      </c>
      <c r="B169" s="111" t="s">
        <v>178</v>
      </c>
      <c r="C169" s="112">
        <f t="shared" si="100"/>
        <v>0</v>
      </c>
      <c r="D169" s="238"/>
      <c r="E169" s="239"/>
      <c r="F169" s="120">
        <f t="shared" si="156"/>
        <v>0</v>
      </c>
      <c r="G169" s="240"/>
      <c r="H169" s="239"/>
      <c r="I169" s="241">
        <f t="shared" si="157"/>
        <v>0</v>
      </c>
      <c r="J169" s="238"/>
      <c r="K169" s="239"/>
      <c r="L169" s="120">
        <f t="shared" si="158"/>
        <v>0</v>
      </c>
      <c r="M169" s="240"/>
      <c r="N169" s="239"/>
      <c r="O169" s="241">
        <f t="shared" si="159"/>
        <v>0</v>
      </c>
      <c r="P169" s="242"/>
      <c r="Q169" s="2"/>
    </row>
    <row r="170" spans="1:17" ht="24" hidden="1" x14ac:dyDescent="0.25">
      <c r="A170" s="243">
        <v>2520</v>
      </c>
      <c r="B170" s="111" t="s">
        <v>179</v>
      </c>
      <c r="C170" s="112">
        <f t="shared" si="100"/>
        <v>0</v>
      </c>
      <c r="D170" s="238"/>
      <c r="E170" s="239"/>
      <c r="F170" s="120">
        <f t="shared" si="156"/>
        <v>0</v>
      </c>
      <c r="G170" s="240"/>
      <c r="H170" s="239"/>
      <c r="I170" s="241">
        <f t="shared" si="157"/>
        <v>0</v>
      </c>
      <c r="J170" s="238"/>
      <c r="K170" s="239"/>
      <c r="L170" s="120">
        <f t="shared" si="158"/>
        <v>0</v>
      </c>
      <c r="M170" s="240"/>
      <c r="N170" s="239"/>
      <c r="O170" s="241">
        <f t="shared" si="159"/>
        <v>0</v>
      </c>
      <c r="P170" s="242"/>
      <c r="Q170" s="2"/>
    </row>
    <row r="171" spans="1:17" s="261" customFormat="1" ht="48" hidden="1" x14ac:dyDescent="0.25">
      <c r="A171" s="25">
        <v>2800</v>
      </c>
      <c r="B171" s="99" t="s">
        <v>180</v>
      </c>
      <c r="C171" s="100">
        <f t="shared" si="100"/>
        <v>0</v>
      </c>
      <c r="D171" s="152"/>
      <c r="E171" s="150"/>
      <c r="F171" s="57">
        <f t="shared" si="156"/>
        <v>0</v>
      </c>
      <c r="G171" s="58"/>
      <c r="H171" s="56"/>
      <c r="I171" s="59">
        <f t="shared" si="157"/>
        <v>0</v>
      </c>
      <c r="J171" s="55"/>
      <c r="K171" s="56"/>
      <c r="L171" s="57">
        <f t="shared" si="158"/>
        <v>0</v>
      </c>
      <c r="M171" s="58"/>
      <c r="N171" s="56"/>
      <c r="O171" s="59">
        <f t="shared" si="159"/>
        <v>0</v>
      </c>
      <c r="P171" s="60"/>
      <c r="Q171" s="260"/>
    </row>
    <row r="172" spans="1:17" hidden="1" x14ac:dyDescent="0.25">
      <c r="A172" s="218">
        <v>3000</v>
      </c>
      <c r="B172" s="218" t="s">
        <v>181</v>
      </c>
      <c r="C172" s="219">
        <f t="shared" si="100"/>
        <v>0</v>
      </c>
      <c r="D172" s="220">
        <f t="shared" ref="D172:E172" si="160">SUM(D173,D183)</f>
        <v>0</v>
      </c>
      <c r="E172" s="221">
        <f t="shared" si="160"/>
        <v>0</v>
      </c>
      <c r="F172" s="222">
        <f>SUM(F173,F183)</f>
        <v>0</v>
      </c>
      <c r="G172" s="223">
        <f t="shared" ref="G172:N172" si="161">SUM(G173,G183)</f>
        <v>0</v>
      </c>
      <c r="H172" s="221">
        <f t="shared" si="161"/>
        <v>0</v>
      </c>
      <c r="I172" s="224">
        <f t="shared" si="161"/>
        <v>0</v>
      </c>
      <c r="J172" s="220">
        <f t="shared" si="161"/>
        <v>0</v>
      </c>
      <c r="K172" s="221">
        <f t="shared" si="161"/>
        <v>0</v>
      </c>
      <c r="L172" s="222">
        <f t="shared" si="161"/>
        <v>0</v>
      </c>
      <c r="M172" s="223">
        <f t="shared" si="161"/>
        <v>0</v>
      </c>
      <c r="N172" s="221">
        <f t="shared" si="161"/>
        <v>0</v>
      </c>
      <c r="O172" s="224">
        <f>SUM(O173,O183)</f>
        <v>0</v>
      </c>
      <c r="P172" s="225"/>
      <c r="Q172" s="2"/>
    </row>
    <row r="173" spans="1:17" ht="24" hidden="1" x14ac:dyDescent="0.25">
      <c r="A173" s="83">
        <v>3200</v>
      </c>
      <c r="B173" s="262" t="s">
        <v>182</v>
      </c>
      <c r="C173" s="84">
        <f t="shared" si="100"/>
        <v>0</v>
      </c>
      <c r="D173" s="95">
        <f t="shared" ref="D173:E173" si="162">SUM(D174,D178)</f>
        <v>0</v>
      </c>
      <c r="E173" s="96">
        <f t="shared" si="162"/>
        <v>0</v>
      </c>
      <c r="F173" s="97">
        <f>SUM(F174,F178)</f>
        <v>0</v>
      </c>
      <c r="G173" s="227">
        <f t="shared" ref="G173:O173" si="163">SUM(G174,G178)</f>
        <v>0</v>
      </c>
      <c r="H173" s="96">
        <f t="shared" si="163"/>
        <v>0</v>
      </c>
      <c r="I173" s="228">
        <f t="shared" si="163"/>
        <v>0</v>
      </c>
      <c r="J173" s="95">
        <f t="shared" si="163"/>
        <v>0</v>
      </c>
      <c r="K173" s="96">
        <f t="shared" si="163"/>
        <v>0</v>
      </c>
      <c r="L173" s="97">
        <f t="shared" si="163"/>
        <v>0</v>
      </c>
      <c r="M173" s="227">
        <f t="shared" si="163"/>
        <v>0</v>
      </c>
      <c r="N173" s="96">
        <f t="shared" si="163"/>
        <v>0</v>
      </c>
      <c r="O173" s="263">
        <f t="shared" si="163"/>
        <v>0</v>
      </c>
      <c r="P173" s="229"/>
      <c r="Q173" s="2"/>
    </row>
    <row r="174" spans="1:17" ht="36" hidden="1" x14ac:dyDescent="0.25">
      <c r="A174" s="353">
        <v>3260</v>
      </c>
      <c r="B174" s="99" t="s">
        <v>183</v>
      </c>
      <c r="C174" s="100">
        <f t="shared" si="100"/>
        <v>0</v>
      </c>
      <c r="D174" s="251">
        <f t="shared" ref="D174:E174" si="164">SUM(D175:D177)</f>
        <v>0</v>
      </c>
      <c r="E174" s="252">
        <f t="shared" si="164"/>
        <v>0</v>
      </c>
      <c r="F174" s="108">
        <f>SUM(F175:F177)</f>
        <v>0</v>
      </c>
      <c r="G174" s="253">
        <f t="shared" ref="G174:N174" si="165">SUM(G175:G177)</f>
        <v>0</v>
      </c>
      <c r="H174" s="252">
        <f t="shared" si="165"/>
        <v>0</v>
      </c>
      <c r="I174" s="151">
        <f t="shared" si="165"/>
        <v>0</v>
      </c>
      <c r="J174" s="251">
        <f t="shared" si="165"/>
        <v>0</v>
      </c>
      <c r="K174" s="252">
        <f t="shared" si="165"/>
        <v>0</v>
      </c>
      <c r="L174" s="108">
        <f t="shared" si="165"/>
        <v>0</v>
      </c>
      <c r="M174" s="253">
        <f t="shared" si="165"/>
        <v>0</v>
      </c>
      <c r="N174" s="252">
        <f t="shared" si="165"/>
        <v>0</v>
      </c>
      <c r="O174" s="151">
        <f>SUM(O175:O177)</f>
        <v>0</v>
      </c>
      <c r="P174" s="237"/>
      <c r="Q174" s="2"/>
    </row>
    <row r="175" spans="1:17" ht="24" hidden="1" x14ac:dyDescent="0.25">
      <c r="A175" s="62">
        <v>3261</v>
      </c>
      <c r="B175" s="111" t="s">
        <v>184</v>
      </c>
      <c r="C175" s="112">
        <f t="shared" si="100"/>
        <v>0</v>
      </c>
      <c r="D175" s="238"/>
      <c r="E175" s="239"/>
      <c r="F175" s="120">
        <f t="shared" ref="F175:F177" si="166">D175+E175</f>
        <v>0</v>
      </c>
      <c r="G175" s="240"/>
      <c r="H175" s="239"/>
      <c r="I175" s="241">
        <f t="shared" ref="I175:I177" si="167">G175+H175</f>
        <v>0</v>
      </c>
      <c r="J175" s="238"/>
      <c r="K175" s="239"/>
      <c r="L175" s="120">
        <f t="shared" ref="L175:L177" si="168">J175+K175</f>
        <v>0</v>
      </c>
      <c r="M175" s="240"/>
      <c r="N175" s="239"/>
      <c r="O175" s="241">
        <f t="shared" ref="O175:O177" si="169">M175+N175</f>
        <v>0</v>
      </c>
      <c r="P175" s="242"/>
      <c r="Q175" s="2"/>
    </row>
    <row r="176" spans="1:17" ht="36" hidden="1" x14ac:dyDescent="0.25">
      <c r="A176" s="62">
        <v>3262</v>
      </c>
      <c r="B176" s="111" t="s">
        <v>185</v>
      </c>
      <c r="C176" s="112">
        <f t="shared" si="100"/>
        <v>0</v>
      </c>
      <c r="D176" s="238"/>
      <c r="E176" s="239"/>
      <c r="F176" s="120">
        <f t="shared" si="166"/>
        <v>0</v>
      </c>
      <c r="G176" s="240"/>
      <c r="H176" s="239"/>
      <c r="I176" s="241">
        <f t="shared" si="167"/>
        <v>0</v>
      </c>
      <c r="J176" s="238"/>
      <c r="K176" s="239"/>
      <c r="L176" s="120">
        <f t="shared" si="168"/>
        <v>0</v>
      </c>
      <c r="M176" s="240"/>
      <c r="N176" s="239"/>
      <c r="O176" s="241">
        <f t="shared" si="169"/>
        <v>0</v>
      </c>
      <c r="P176" s="242"/>
      <c r="Q176" s="2"/>
    </row>
    <row r="177" spans="1:17" ht="24" hidden="1" x14ac:dyDescent="0.25">
      <c r="A177" s="62">
        <v>3263</v>
      </c>
      <c r="B177" s="111" t="s">
        <v>186</v>
      </c>
      <c r="C177" s="112">
        <f t="shared" ref="C177:C240" si="170">SUM(F177,I177,L177,O177)</f>
        <v>0</v>
      </c>
      <c r="D177" s="238"/>
      <c r="E177" s="239"/>
      <c r="F177" s="120">
        <f t="shared" si="166"/>
        <v>0</v>
      </c>
      <c r="G177" s="240"/>
      <c r="H177" s="239"/>
      <c r="I177" s="241">
        <f t="shared" si="167"/>
        <v>0</v>
      </c>
      <c r="J177" s="238"/>
      <c r="K177" s="239"/>
      <c r="L177" s="120">
        <f t="shared" si="168"/>
        <v>0</v>
      </c>
      <c r="M177" s="240"/>
      <c r="N177" s="239"/>
      <c r="O177" s="241">
        <f t="shared" si="169"/>
        <v>0</v>
      </c>
      <c r="P177" s="242"/>
      <c r="Q177" s="2"/>
    </row>
    <row r="178" spans="1:17" ht="84" hidden="1" x14ac:dyDescent="0.25">
      <c r="A178" s="353">
        <v>3290</v>
      </c>
      <c r="B178" s="99" t="s">
        <v>187</v>
      </c>
      <c r="C178" s="264">
        <f t="shared" si="170"/>
        <v>0</v>
      </c>
      <c r="D178" s="251">
        <f t="shared" ref="D178:E178" si="171">SUM(D179:D182)</f>
        <v>0</v>
      </c>
      <c r="E178" s="252">
        <f t="shared" si="171"/>
        <v>0</v>
      </c>
      <c r="F178" s="108">
        <f>SUM(F179:F182)</f>
        <v>0</v>
      </c>
      <c r="G178" s="253">
        <f t="shared" ref="G178:O178" si="172">SUM(G179:G182)</f>
        <v>0</v>
      </c>
      <c r="H178" s="252">
        <f t="shared" si="172"/>
        <v>0</v>
      </c>
      <c r="I178" s="151">
        <f t="shared" si="172"/>
        <v>0</v>
      </c>
      <c r="J178" s="251">
        <f t="shared" si="172"/>
        <v>0</v>
      </c>
      <c r="K178" s="252">
        <f t="shared" si="172"/>
        <v>0</v>
      </c>
      <c r="L178" s="108">
        <f t="shared" si="172"/>
        <v>0</v>
      </c>
      <c r="M178" s="253">
        <f t="shared" si="172"/>
        <v>0</v>
      </c>
      <c r="N178" s="252">
        <f t="shared" si="172"/>
        <v>0</v>
      </c>
      <c r="O178" s="265">
        <f t="shared" si="172"/>
        <v>0</v>
      </c>
      <c r="P178" s="266"/>
      <c r="Q178" s="2"/>
    </row>
    <row r="179" spans="1:17" ht="72" hidden="1" x14ac:dyDescent="0.25">
      <c r="A179" s="62">
        <v>3291</v>
      </c>
      <c r="B179" s="111" t="s">
        <v>188</v>
      </c>
      <c r="C179" s="112">
        <f t="shared" si="170"/>
        <v>0</v>
      </c>
      <c r="D179" s="238"/>
      <c r="E179" s="239"/>
      <c r="F179" s="120">
        <f t="shared" ref="F179:F182" si="173">D179+E179</f>
        <v>0</v>
      </c>
      <c r="G179" s="240"/>
      <c r="H179" s="239"/>
      <c r="I179" s="241">
        <f t="shared" ref="I179:I182" si="174">G179+H179</f>
        <v>0</v>
      </c>
      <c r="J179" s="238"/>
      <c r="K179" s="239"/>
      <c r="L179" s="120">
        <f t="shared" ref="L179:L182" si="175">J179+K179</f>
        <v>0</v>
      </c>
      <c r="M179" s="240"/>
      <c r="N179" s="239"/>
      <c r="O179" s="241">
        <f t="shared" ref="O179:O182" si="176">M179+N179</f>
        <v>0</v>
      </c>
      <c r="P179" s="242"/>
      <c r="Q179" s="2"/>
    </row>
    <row r="180" spans="1:17" ht="72" hidden="1" x14ac:dyDescent="0.25">
      <c r="A180" s="62">
        <v>3292</v>
      </c>
      <c r="B180" s="111" t="s">
        <v>189</v>
      </c>
      <c r="C180" s="112">
        <f t="shared" si="170"/>
        <v>0</v>
      </c>
      <c r="D180" s="238"/>
      <c r="E180" s="239"/>
      <c r="F180" s="120">
        <f t="shared" si="173"/>
        <v>0</v>
      </c>
      <c r="G180" s="240"/>
      <c r="H180" s="239"/>
      <c r="I180" s="241">
        <f t="shared" si="174"/>
        <v>0</v>
      </c>
      <c r="J180" s="238"/>
      <c r="K180" s="239"/>
      <c r="L180" s="120">
        <f t="shared" si="175"/>
        <v>0</v>
      </c>
      <c r="M180" s="240"/>
      <c r="N180" s="239"/>
      <c r="O180" s="241">
        <f t="shared" si="176"/>
        <v>0</v>
      </c>
      <c r="P180" s="242"/>
      <c r="Q180" s="2"/>
    </row>
    <row r="181" spans="1:17" ht="72" hidden="1" x14ac:dyDescent="0.25">
      <c r="A181" s="62">
        <v>3293</v>
      </c>
      <c r="B181" s="111" t="s">
        <v>190</v>
      </c>
      <c r="C181" s="112">
        <f t="shared" si="170"/>
        <v>0</v>
      </c>
      <c r="D181" s="238"/>
      <c r="E181" s="239"/>
      <c r="F181" s="120">
        <f t="shared" si="173"/>
        <v>0</v>
      </c>
      <c r="G181" s="240"/>
      <c r="H181" s="239"/>
      <c r="I181" s="241">
        <f t="shared" si="174"/>
        <v>0</v>
      </c>
      <c r="J181" s="238"/>
      <c r="K181" s="239"/>
      <c r="L181" s="120">
        <f t="shared" si="175"/>
        <v>0</v>
      </c>
      <c r="M181" s="240"/>
      <c r="N181" s="239"/>
      <c r="O181" s="241">
        <f t="shared" si="176"/>
        <v>0</v>
      </c>
      <c r="P181" s="242"/>
      <c r="Q181" s="2"/>
    </row>
    <row r="182" spans="1:17" ht="60" hidden="1" x14ac:dyDescent="0.25">
      <c r="A182" s="267">
        <v>3294</v>
      </c>
      <c r="B182" s="111" t="s">
        <v>191</v>
      </c>
      <c r="C182" s="264">
        <f t="shared" si="170"/>
        <v>0</v>
      </c>
      <c r="D182" s="268"/>
      <c r="E182" s="269"/>
      <c r="F182" s="270">
        <f t="shared" si="173"/>
        <v>0</v>
      </c>
      <c r="G182" s="271"/>
      <c r="H182" s="269"/>
      <c r="I182" s="265">
        <f t="shared" si="174"/>
        <v>0</v>
      </c>
      <c r="J182" s="268"/>
      <c r="K182" s="269"/>
      <c r="L182" s="270">
        <f t="shared" si="175"/>
        <v>0</v>
      </c>
      <c r="M182" s="271"/>
      <c r="N182" s="269"/>
      <c r="O182" s="265">
        <f t="shared" si="176"/>
        <v>0</v>
      </c>
      <c r="P182" s="266"/>
      <c r="Q182" s="2"/>
    </row>
    <row r="183" spans="1:17" ht="48" hidden="1" x14ac:dyDescent="0.25">
      <c r="A183" s="140">
        <v>3300</v>
      </c>
      <c r="B183" s="262" t="s">
        <v>192</v>
      </c>
      <c r="C183" s="272">
        <f t="shared" si="170"/>
        <v>0</v>
      </c>
      <c r="D183" s="273">
        <f t="shared" ref="D183:E183" si="177">SUM(D184:D185)</f>
        <v>0</v>
      </c>
      <c r="E183" s="274">
        <f t="shared" si="177"/>
        <v>0</v>
      </c>
      <c r="F183" s="275">
        <f>SUM(F184:F185)</f>
        <v>0</v>
      </c>
      <c r="G183" s="276">
        <f t="shared" ref="G183:O183" si="178">SUM(G184:G185)</f>
        <v>0</v>
      </c>
      <c r="H183" s="274">
        <f t="shared" si="178"/>
        <v>0</v>
      </c>
      <c r="I183" s="263">
        <f t="shared" si="178"/>
        <v>0</v>
      </c>
      <c r="J183" s="273">
        <f t="shared" si="178"/>
        <v>0</v>
      </c>
      <c r="K183" s="274">
        <f t="shared" si="178"/>
        <v>0</v>
      </c>
      <c r="L183" s="275">
        <f t="shared" si="178"/>
        <v>0</v>
      </c>
      <c r="M183" s="276">
        <f t="shared" si="178"/>
        <v>0</v>
      </c>
      <c r="N183" s="274">
        <f t="shared" si="178"/>
        <v>0</v>
      </c>
      <c r="O183" s="263">
        <f t="shared" si="178"/>
        <v>0</v>
      </c>
      <c r="P183" s="229"/>
      <c r="Q183" s="2"/>
    </row>
    <row r="184" spans="1:17" ht="48" hidden="1" x14ac:dyDescent="0.25">
      <c r="A184" s="163">
        <v>3310</v>
      </c>
      <c r="B184" s="164" t="s">
        <v>193</v>
      </c>
      <c r="C184" s="176">
        <f t="shared" si="170"/>
        <v>0</v>
      </c>
      <c r="D184" s="177"/>
      <c r="E184" s="178"/>
      <c r="F184" s="233">
        <f t="shared" ref="F184:F185" si="179">D184+E184</f>
        <v>0</v>
      </c>
      <c r="G184" s="247"/>
      <c r="H184" s="178"/>
      <c r="I184" s="235">
        <f t="shared" ref="I184:I185" si="180">G184+H184</f>
        <v>0</v>
      </c>
      <c r="J184" s="177"/>
      <c r="K184" s="178"/>
      <c r="L184" s="233">
        <f t="shared" ref="L184:L185" si="181">J184+K184</f>
        <v>0</v>
      </c>
      <c r="M184" s="247"/>
      <c r="N184" s="178"/>
      <c r="O184" s="235">
        <f t="shared" ref="O184:O185" si="182">M184+N184</f>
        <v>0</v>
      </c>
      <c r="P184" s="236"/>
      <c r="Q184" s="2"/>
    </row>
    <row r="185" spans="1:17" ht="60" hidden="1" x14ac:dyDescent="0.25">
      <c r="A185" s="53">
        <v>3320</v>
      </c>
      <c r="B185" s="99" t="s">
        <v>194</v>
      </c>
      <c r="C185" s="100">
        <f t="shared" si="170"/>
        <v>0</v>
      </c>
      <c r="D185" s="152"/>
      <c r="E185" s="150"/>
      <c r="F185" s="108">
        <f t="shared" si="179"/>
        <v>0</v>
      </c>
      <c r="G185" s="149"/>
      <c r="H185" s="150"/>
      <c r="I185" s="151">
        <f t="shared" si="180"/>
        <v>0</v>
      </c>
      <c r="J185" s="152"/>
      <c r="K185" s="150"/>
      <c r="L185" s="108">
        <f t="shared" si="181"/>
        <v>0</v>
      </c>
      <c r="M185" s="149"/>
      <c r="N185" s="150"/>
      <c r="O185" s="151">
        <f t="shared" si="182"/>
        <v>0</v>
      </c>
      <c r="P185" s="237"/>
      <c r="Q185" s="2"/>
    </row>
    <row r="186" spans="1:17" hidden="1" x14ac:dyDescent="0.25">
      <c r="A186" s="277">
        <v>4000</v>
      </c>
      <c r="B186" s="218" t="s">
        <v>195</v>
      </c>
      <c r="C186" s="219">
        <f t="shared" si="170"/>
        <v>0</v>
      </c>
      <c r="D186" s="220">
        <f t="shared" ref="D186:E186" si="183">SUM(D187,D190)</f>
        <v>0</v>
      </c>
      <c r="E186" s="221">
        <f t="shared" si="183"/>
        <v>0</v>
      </c>
      <c r="F186" s="222">
        <f>SUM(F187,F190)</f>
        <v>0</v>
      </c>
      <c r="G186" s="223">
        <f t="shared" ref="G186:N186" si="184">SUM(G187,G190)</f>
        <v>0</v>
      </c>
      <c r="H186" s="221">
        <f t="shared" si="184"/>
        <v>0</v>
      </c>
      <c r="I186" s="224">
        <f t="shared" si="184"/>
        <v>0</v>
      </c>
      <c r="J186" s="220">
        <f t="shared" si="184"/>
        <v>0</v>
      </c>
      <c r="K186" s="221">
        <f t="shared" si="184"/>
        <v>0</v>
      </c>
      <c r="L186" s="222">
        <f t="shared" si="184"/>
        <v>0</v>
      </c>
      <c r="M186" s="223">
        <f t="shared" si="184"/>
        <v>0</v>
      </c>
      <c r="N186" s="221">
        <f t="shared" si="184"/>
        <v>0</v>
      </c>
      <c r="O186" s="224">
        <f>SUM(O187,O190)</f>
        <v>0</v>
      </c>
      <c r="P186" s="225"/>
      <c r="Q186" s="2"/>
    </row>
    <row r="187" spans="1:17" ht="24" hidden="1" x14ac:dyDescent="0.25">
      <c r="A187" s="278">
        <v>4200</v>
      </c>
      <c r="B187" s="226" t="s">
        <v>196</v>
      </c>
      <c r="C187" s="84">
        <f t="shared" si="170"/>
        <v>0</v>
      </c>
      <c r="D187" s="95">
        <f t="shared" ref="D187:E187" si="185">SUM(D188,D189)</f>
        <v>0</v>
      </c>
      <c r="E187" s="96">
        <f t="shared" si="185"/>
        <v>0</v>
      </c>
      <c r="F187" s="97">
        <f>SUM(F188,F189)</f>
        <v>0</v>
      </c>
      <c r="G187" s="227">
        <f t="shared" ref="G187:N187" si="186">SUM(G188,G189)</f>
        <v>0</v>
      </c>
      <c r="H187" s="96">
        <f t="shared" si="186"/>
        <v>0</v>
      </c>
      <c r="I187" s="228">
        <f t="shared" si="186"/>
        <v>0</v>
      </c>
      <c r="J187" s="95">
        <f t="shared" si="186"/>
        <v>0</v>
      </c>
      <c r="K187" s="96">
        <f t="shared" si="186"/>
        <v>0</v>
      </c>
      <c r="L187" s="97">
        <f t="shared" si="186"/>
        <v>0</v>
      </c>
      <c r="M187" s="227">
        <f t="shared" si="186"/>
        <v>0</v>
      </c>
      <c r="N187" s="96">
        <f t="shared" si="186"/>
        <v>0</v>
      </c>
      <c r="O187" s="228">
        <f>SUM(O188,O189)</f>
        <v>0</v>
      </c>
      <c r="P187" s="249"/>
      <c r="Q187" s="2"/>
    </row>
    <row r="188" spans="1:17" ht="36" hidden="1" x14ac:dyDescent="0.25">
      <c r="A188" s="353">
        <v>4240</v>
      </c>
      <c r="B188" s="99" t="s">
        <v>197</v>
      </c>
      <c r="C188" s="100">
        <f t="shared" si="170"/>
        <v>0</v>
      </c>
      <c r="D188" s="152"/>
      <c r="E188" s="150"/>
      <c r="F188" s="108">
        <f t="shared" ref="F188:F189" si="187">D188+E188</f>
        <v>0</v>
      </c>
      <c r="G188" s="149"/>
      <c r="H188" s="150"/>
      <c r="I188" s="151">
        <f t="shared" ref="I188:I189" si="188">G188+H188</f>
        <v>0</v>
      </c>
      <c r="J188" s="152"/>
      <c r="K188" s="150"/>
      <c r="L188" s="108">
        <f t="shared" ref="L188:L189" si="189">J188+K188</f>
        <v>0</v>
      </c>
      <c r="M188" s="149"/>
      <c r="N188" s="150"/>
      <c r="O188" s="151">
        <f t="shared" ref="O188:O189" si="190">M188+N188</f>
        <v>0</v>
      </c>
      <c r="P188" s="237"/>
      <c r="Q188" s="2"/>
    </row>
    <row r="189" spans="1:17" ht="24" hidden="1" x14ac:dyDescent="0.25">
      <c r="A189" s="243">
        <v>4250</v>
      </c>
      <c r="B189" s="111" t="s">
        <v>198</v>
      </c>
      <c r="C189" s="112">
        <f t="shared" si="170"/>
        <v>0</v>
      </c>
      <c r="D189" s="238"/>
      <c r="E189" s="239"/>
      <c r="F189" s="120">
        <f t="shared" si="187"/>
        <v>0</v>
      </c>
      <c r="G189" s="240"/>
      <c r="H189" s="239"/>
      <c r="I189" s="241">
        <f t="shared" si="188"/>
        <v>0</v>
      </c>
      <c r="J189" s="238"/>
      <c r="K189" s="239"/>
      <c r="L189" s="120">
        <f t="shared" si="189"/>
        <v>0</v>
      </c>
      <c r="M189" s="240"/>
      <c r="N189" s="239"/>
      <c r="O189" s="241">
        <f t="shared" si="190"/>
        <v>0</v>
      </c>
      <c r="P189" s="242"/>
      <c r="Q189" s="2"/>
    </row>
    <row r="190" spans="1:17" hidden="1" x14ac:dyDescent="0.25">
      <c r="A190" s="83">
        <v>4300</v>
      </c>
      <c r="B190" s="226" t="s">
        <v>199</v>
      </c>
      <c r="C190" s="84">
        <f t="shared" si="170"/>
        <v>0</v>
      </c>
      <c r="D190" s="95">
        <f t="shared" ref="D190:E190" si="191">SUM(D191)</f>
        <v>0</v>
      </c>
      <c r="E190" s="96">
        <f t="shared" si="191"/>
        <v>0</v>
      </c>
      <c r="F190" s="97">
        <f>SUM(F191)</f>
        <v>0</v>
      </c>
      <c r="G190" s="227">
        <f t="shared" ref="G190:N190" si="192">SUM(G191)</f>
        <v>0</v>
      </c>
      <c r="H190" s="96">
        <f t="shared" si="192"/>
        <v>0</v>
      </c>
      <c r="I190" s="228">
        <f t="shared" si="192"/>
        <v>0</v>
      </c>
      <c r="J190" s="95">
        <f t="shared" si="192"/>
        <v>0</v>
      </c>
      <c r="K190" s="96">
        <f t="shared" si="192"/>
        <v>0</v>
      </c>
      <c r="L190" s="97">
        <f t="shared" si="192"/>
        <v>0</v>
      </c>
      <c r="M190" s="227">
        <f t="shared" si="192"/>
        <v>0</v>
      </c>
      <c r="N190" s="96">
        <f t="shared" si="192"/>
        <v>0</v>
      </c>
      <c r="O190" s="228">
        <f>SUM(O191)</f>
        <v>0</v>
      </c>
      <c r="P190" s="249"/>
      <c r="Q190" s="2"/>
    </row>
    <row r="191" spans="1:17" ht="24" hidden="1" x14ac:dyDescent="0.25">
      <c r="A191" s="353">
        <v>4310</v>
      </c>
      <c r="B191" s="99" t="s">
        <v>200</v>
      </c>
      <c r="C191" s="100">
        <f t="shared" si="170"/>
        <v>0</v>
      </c>
      <c r="D191" s="251">
        <f t="shared" ref="D191:E191" si="193">SUM(D192:D192)</f>
        <v>0</v>
      </c>
      <c r="E191" s="252">
        <f t="shared" si="193"/>
        <v>0</v>
      </c>
      <c r="F191" s="108">
        <f>SUM(F192:F192)</f>
        <v>0</v>
      </c>
      <c r="G191" s="253">
        <f t="shared" ref="G191:N191" si="194">SUM(G192:G192)</f>
        <v>0</v>
      </c>
      <c r="H191" s="252">
        <f t="shared" si="194"/>
        <v>0</v>
      </c>
      <c r="I191" s="151">
        <f t="shared" si="194"/>
        <v>0</v>
      </c>
      <c r="J191" s="251">
        <f t="shared" si="194"/>
        <v>0</v>
      </c>
      <c r="K191" s="252">
        <f t="shared" si="194"/>
        <v>0</v>
      </c>
      <c r="L191" s="108">
        <f t="shared" si="194"/>
        <v>0</v>
      </c>
      <c r="M191" s="253">
        <f t="shared" si="194"/>
        <v>0</v>
      </c>
      <c r="N191" s="252">
        <f t="shared" si="194"/>
        <v>0</v>
      </c>
      <c r="O191" s="151">
        <f>SUM(O192:O192)</f>
        <v>0</v>
      </c>
      <c r="P191" s="237"/>
      <c r="Q191" s="2"/>
    </row>
    <row r="192" spans="1:17" ht="36" hidden="1" x14ac:dyDescent="0.25">
      <c r="A192" s="62">
        <v>4311</v>
      </c>
      <c r="B192" s="111" t="s">
        <v>201</v>
      </c>
      <c r="C192" s="112">
        <f t="shared" si="170"/>
        <v>0</v>
      </c>
      <c r="D192" s="238"/>
      <c r="E192" s="239"/>
      <c r="F192" s="120">
        <f>D192+E192</f>
        <v>0</v>
      </c>
      <c r="G192" s="240"/>
      <c r="H192" s="239"/>
      <c r="I192" s="241">
        <f>G192+H192</f>
        <v>0</v>
      </c>
      <c r="J192" s="238"/>
      <c r="K192" s="239"/>
      <c r="L192" s="120">
        <f>J192+K192</f>
        <v>0</v>
      </c>
      <c r="M192" s="240"/>
      <c r="N192" s="239"/>
      <c r="O192" s="241">
        <f>M192+N192</f>
        <v>0</v>
      </c>
      <c r="P192" s="242"/>
      <c r="Q192" s="2"/>
    </row>
    <row r="193" spans="1:17" s="33" customFormat="1" ht="24" x14ac:dyDescent="0.25">
      <c r="A193" s="279"/>
      <c r="B193" s="25" t="s">
        <v>202</v>
      </c>
      <c r="C193" s="211">
        <f t="shared" si="170"/>
        <v>7980</v>
      </c>
      <c r="D193" s="212">
        <f t="shared" ref="D193:E193" si="195">SUM(D194,D229,D268)</f>
        <v>5173</v>
      </c>
      <c r="E193" s="216">
        <f t="shared" si="195"/>
        <v>0</v>
      </c>
      <c r="F193" s="364">
        <f>SUM(F194,F229,F268)</f>
        <v>5173</v>
      </c>
      <c r="G193" s="215">
        <f t="shared" ref="G193:N193" si="196">SUM(G194,G229,G268)</f>
        <v>2307</v>
      </c>
      <c r="H193" s="216">
        <f t="shared" si="196"/>
        <v>0</v>
      </c>
      <c r="I193" s="364">
        <f t="shared" si="196"/>
        <v>2307</v>
      </c>
      <c r="J193" s="212">
        <f t="shared" si="196"/>
        <v>0</v>
      </c>
      <c r="K193" s="213">
        <f t="shared" si="196"/>
        <v>0</v>
      </c>
      <c r="L193" s="214">
        <f t="shared" si="196"/>
        <v>0</v>
      </c>
      <c r="M193" s="215">
        <f t="shared" si="196"/>
        <v>500</v>
      </c>
      <c r="N193" s="213">
        <f t="shared" si="196"/>
        <v>0</v>
      </c>
      <c r="O193" s="280">
        <f>SUM(O194,O229,O268)</f>
        <v>500</v>
      </c>
      <c r="P193" s="281"/>
      <c r="Q193" s="26"/>
    </row>
    <row r="194" spans="1:17" x14ac:dyDescent="0.25">
      <c r="A194" s="218">
        <v>5000</v>
      </c>
      <c r="B194" s="218" t="s">
        <v>203</v>
      </c>
      <c r="C194" s="219">
        <f t="shared" si="170"/>
        <v>7980</v>
      </c>
      <c r="D194" s="220">
        <f t="shared" ref="D194:E194" si="197">D195+D203</f>
        <v>5173</v>
      </c>
      <c r="E194" s="224">
        <f t="shared" si="197"/>
        <v>0</v>
      </c>
      <c r="F194" s="365">
        <f>F195+F203</f>
        <v>5173</v>
      </c>
      <c r="G194" s="223">
        <f t="shared" ref="G194:N194" si="198">G195+G203</f>
        <v>2307</v>
      </c>
      <c r="H194" s="224">
        <f t="shared" si="198"/>
        <v>0</v>
      </c>
      <c r="I194" s="365">
        <f t="shared" si="198"/>
        <v>2307</v>
      </c>
      <c r="J194" s="220">
        <f t="shared" si="198"/>
        <v>0</v>
      </c>
      <c r="K194" s="221">
        <f t="shared" si="198"/>
        <v>0</v>
      </c>
      <c r="L194" s="222">
        <f t="shared" si="198"/>
        <v>0</v>
      </c>
      <c r="M194" s="223">
        <f t="shared" si="198"/>
        <v>500</v>
      </c>
      <c r="N194" s="221">
        <f t="shared" si="198"/>
        <v>0</v>
      </c>
      <c r="O194" s="224">
        <f>O195+O203</f>
        <v>500</v>
      </c>
      <c r="P194" s="225"/>
      <c r="Q194" s="2"/>
    </row>
    <row r="195" spans="1:17" x14ac:dyDescent="0.25">
      <c r="A195" s="83">
        <v>5100</v>
      </c>
      <c r="B195" s="226" t="s">
        <v>204</v>
      </c>
      <c r="C195" s="84">
        <f t="shared" si="170"/>
        <v>85</v>
      </c>
      <c r="D195" s="95">
        <f t="shared" ref="D195:E195" si="199">D196+D197+D200+D201+D202</f>
        <v>85</v>
      </c>
      <c r="E195" s="228">
        <f t="shared" si="199"/>
        <v>0</v>
      </c>
      <c r="F195" s="366">
        <f>F196+F197+F200+F201+F202</f>
        <v>85</v>
      </c>
      <c r="G195" s="227">
        <f t="shared" ref="G195:N195" si="200">G196+G197+G200+G201+G202</f>
        <v>0</v>
      </c>
      <c r="H195" s="228">
        <f t="shared" si="200"/>
        <v>0</v>
      </c>
      <c r="I195" s="366">
        <f t="shared" si="200"/>
        <v>0</v>
      </c>
      <c r="J195" s="95">
        <f t="shared" si="200"/>
        <v>0</v>
      </c>
      <c r="K195" s="96">
        <f t="shared" si="200"/>
        <v>0</v>
      </c>
      <c r="L195" s="97">
        <f t="shared" si="200"/>
        <v>0</v>
      </c>
      <c r="M195" s="227">
        <f t="shared" si="200"/>
        <v>0</v>
      </c>
      <c r="N195" s="96">
        <f t="shared" si="200"/>
        <v>0</v>
      </c>
      <c r="O195" s="228">
        <f>O196+O197+O200+O201+O202</f>
        <v>0</v>
      </c>
      <c r="P195" s="249"/>
      <c r="Q195" s="2"/>
    </row>
    <row r="196" spans="1:17" hidden="1" x14ac:dyDescent="0.25">
      <c r="A196" s="353">
        <v>5110</v>
      </c>
      <c r="B196" s="99" t="s">
        <v>205</v>
      </c>
      <c r="C196" s="100">
        <f t="shared" si="170"/>
        <v>0</v>
      </c>
      <c r="D196" s="152"/>
      <c r="E196" s="150"/>
      <c r="F196" s="108">
        <f>D196+E196</f>
        <v>0</v>
      </c>
      <c r="G196" s="149"/>
      <c r="H196" s="150"/>
      <c r="I196" s="151">
        <f>G196+H196</f>
        <v>0</v>
      </c>
      <c r="J196" s="152"/>
      <c r="K196" s="150"/>
      <c r="L196" s="108">
        <f>J196+K196</f>
        <v>0</v>
      </c>
      <c r="M196" s="149"/>
      <c r="N196" s="150"/>
      <c r="O196" s="151">
        <f>M196+N196</f>
        <v>0</v>
      </c>
      <c r="P196" s="237"/>
      <c r="Q196" s="2"/>
    </row>
    <row r="197" spans="1:17" ht="24" x14ac:dyDescent="0.25">
      <c r="A197" s="243">
        <v>5120</v>
      </c>
      <c r="B197" s="111" t="s">
        <v>206</v>
      </c>
      <c r="C197" s="112">
        <f t="shared" si="170"/>
        <v>85</v>
      </c>
      <c r="D197" s="244">
        <f t="shared" ref="D197:E197" si="201">D198+D199</f>
        <v>85</v>
      </c>
      <c r="E197" s="241">
        <f t="shared" si="201"/>
        <v>0</v>
      </c>
      <c r="F197" s="368">
        <f>F198+F199</f>
        <v>85</v>
      </c>
      <c r="G197" s="246">
        <f t="shared" ref="G197:O197" si="202">G198+G199</f>
        <v>0</v>
      </c>
      <c r="H197" s="241">
        <f t="shared" si="202"/>
        <v>0</v>
      </c>
      <c r="I197" s="368">
        <f t="shared" si="202"/>
        <v>0</v>
      </c>
      <c r="J197" s="244">
        <f t="shared" si="202"/>
        <v>0</v>
      </c>
      <c r="K197" s="245">
        <f t="shared" si="202"/>
        <v>0</v>
      </c>
      <c r="L197" s="120">
        <f t="shared" si="202"/>
        <v>0</v>
      </c>
      <c r="M197" s="246">
        <f t="shared" si="202"/>
        <v>0</v>
      </c>
      <c r="N197" s="245">
        <f t="shared" si="202"/>
        <v>0</v>
      </c>
      <c r="O197" s="241">
        <f t="shared" si="202"/>
        <v>0</v>
      </c>
      <c r="P197" s="242"/>
      <c r="Q197" s="2"/>
    </row>
    <row r="198" spans="1:17" x14ac:dyDescent="0.25">
      <c r="A198" s="62">
        <v>5121</v>
      </c>
      <c r="B198" s="111" t="s">
        <v>207</v>
      </c>
      <c r="C198" s="112">
        <f t="shared" si="170"/>
        <v>85</v>
      </c>
      <c r="D198" s="238">
        <v>85</v>
      </c>
      <c r="E198" s="367"/>
      <c r="F198" s="368">
        <f t="shared" ref="F198:F202" si="203">D198+E198</f>
        <v>85</v>
      </c>
      <c r="G198" s="240"/>
      <c r="H198" s="367"/>
      <c r="I198" s="368">
        <f t="shared" ref="I198:I202" si="204">G198+H198</f>
        <v>0</v>
      </c>
      <c r="J198" s="238"/>
      <c r="K198" s="239"/>
      <c r="L198" s="120">
        <f t="shared" ref="L198:L202" si="205">J198+K198</f>
        <v>0</v>
      </c>
      <c r="M198" s="240"/>
      <c r="N198" s="239"/>
      <c r="O198" s="241">
        <f t="shared" ref="O198:O202" si="206">M198+N198</f>
        <v>0</v>
      </c>
      <c r="P198" s="242"/>
      <c r="Q198" s="2"/>
    </row>
    <row r="199" spans="1:17" ht="24" hidden="1" x14ac:dyDescent="0.25">
      <c r="A199" s="62">
        <v>5129</v>
      </c>
      <c r="B199" s="111" t="s">
        <v>208</v>
      </c>
      <c r="C199" s="112">
        <f t="shared" si="170"/>
        <v>0</v>
      </c>
      <c r="D199" s="238"/>
      <c r="E199" s="239"/>
      <c r="F199" s="120">
        <f t="shared" si="203"/>
        <v>0</v>
      </c>
      <c r="G199" s="240"/>
      <c r="H199" s="239"/>
      <c r="I199" s="241">
        <f t="shared" si="204"/>
        <v>0</v>
      </c>
      <c r="J199" s="238"/>
      <c r="K199" s="239"/>
      <c r="L199" s="120">
        <f t="shared" si="205"/>
        <v>0</v>
      </c>
      <c r="M199" s="240"/>
      <c r="N199" s="239"/>
      <c r="O199" s="241">
        <f t="shared" si="206"/>
        <v>0</v>
      </c>
      <c r="P199" s="242"/>
      <c r="Q199" s="2"/>
    </row>
    <row r="200" spans="1:17" hidden="1" x14ac:dyDescent="0.25">
      <c r="A200" s="243">
        <v>5130</v>
      </c>
      <c r="B200" s="111" t="s">
        <v>209</v>
      </c>
      <c r="C200" s="112">
        <f t="shared" si="170"/>
        <v>0</v>
      </c>
      <c r="D200" s="238"/>
      <c r="E200" s="239"/>
      <c r="F200" s="120">
        <f t="shared" si="203"/>
        <v>0</v>
      </c>
      <c r="G200" s="240"/>
      <c r="H200" s="239"/>
      <c r="I200" s="241">
        <f t="shared" si="204"/>
        <v>0</v>
      </c>
      <c r="J200" s="238"/>
      <c r="K200" s="239"/>
      <c r="L200" s="120">
        <f t="shared" si="205"/>
        <v>0</v>
      </c>
      <c r="M200" s="240"/>
      <c r="N200" s="239"/>
      <c r="O200" s="241">
        <f t="shared" si="206"/>
        <v>0</v>
      </c>
      <c r="P200" s="242"/>
      <c r="Q200" s="2"/>
    </row>
    <row r="201" spans="1:17" hidden="1" x14ac:dyDescent="0.25">
      <c r="A201" s="243">
        <v>5140</v>
      </c>
      <c r="B201" s="111" t="s">
        <v>210</v>
      </c>
      <c r="C201" s="112">
        <f t="shared" si="170"/>
        <v>0</v>
      </c>
      <c r="D201" s="238"/>
      <c r="E201" s="239"/>
      <c r="F201" s="120">
        <f t="shared" si="203"/>
        <v>0</v>
      </c>
      <c r="G201" s="240"/>
      <c r="H201" s="239"/>
      <c r="I201" s="241">
        <f t="shared" si="204"/>
        <v>0</v>
      </c>
      <c r="J201" s="238"/>
      <c r="K201" s="239"/>
      <c r="L201" s="120">
        <f t="shared" si="205"/>
        <v>0</v>
      </c>
      <c r="M201" s="240"/>
      <c r="N201" s="239"/>
      <c r="O201" s="241">
        <f t="shared" si="206"/>
        <v>0</v>
      </c>
      <c r="P201" s="242"/>
      <c r="Q201" s="2"/>
    </row>
    <row r="202" spans="1:17" ht="24" hidden="1" x14ac:dyDescent="0.25">
      <c r="A202" s="243">
        <v>5170</v>
      </c>
      <c r="B202" s="111" t="s">
        <v>211</v>
      </c>
      <c r="C202" s="112">
        <f t="shared" si="170"/>
        <v>0</v>
      </c>
      <c r="D202" s="238"/>
      <c r="E202" s="239"/>
      <c r="F202" s="120">
        <f t="shared" si="203"/>
        <v>0</v>
      </c>
      <c r="G202" s="240"/>
      <c r="H202" s="239"/>
      <c r="I202" s="241">
        <f t="shared" si="204"/>
        <v>0</v>
      </c>
      <c r="J202" s="238"/>
      <c r="K202" s="239"/>
      <c r="L202" s="120">
        <f t="shared" si="205"/>
        <v>0</v>
      </c>
      <c r="M202" s="240"/>
      <c r="N202" s="239"/>
      <c r="O202" s="241">
        <f t="shared" si="206"/>
        <v>0</v>
      </c>
      <c r="P202" s="242"/>
      <c r="Q202" s="2"/>
    </row>
    <row r="203" spans="1:17" x14ac:dyDescent="0.25">
      <c r="A203" s="83">
        <v>5200</v>
      </c>
      <c r="B203" s="226" t="s">
        <v>212</v>
      </c>
      <c r="C203" s="84">
        <f t="shared" si="170"/>
        <v>7895</v>
      </c>
      <c r="D203" s="95">
        <f t="shared" ref="D203:E203" si="207">D204+D214+D215+D224+D225+D226+D228</f>
        <v>5088</v>
      </c>
      <c r="E203" s="228">
        <f t="shared" si="207"/>
        <v>0</v>
      </c>
      <c r="F203" s="366">
        <f>F204+F214+F215+F224+F225+F226+F228</f>
        <v>5088</v>
      </c>
      <c r="G203" s="227">
        <f t="shared" ref="G203:O203" si="208">G204+G214+G215+G224+G225+G226+G228</f>
        <v>2307</v>
      </c>
      <c r="H203" s="228">
        <f t="shared" si="208"/>
        <v>0</v>
      </c>
      <c r="I203" s="366">
        <f t="shared" si="208"/>
        <v>2307</v>
      </c>
      <c r="J203" s="95">
        <f t="shared" si="208"/>
        <v>0</v>
      </c>
      <c r="K203" s="96">
        <f t="shared" si="208"/>
        <v>0</v>
      </c>
      <c r="L203" s="97">
        <f t="shared" si="208"/>
        <v>0</v>
      </c>
      <c r="M203" s="227">
        <f t="shared" si="208"/>
        <v>500</v>
      </c>
      <c r="N203" s="96">
        <f t="shared" si="208"/>
        <v>0</v>
      </c>
      <c r="O203" s="228">
        <f t="shared" si="208"/>
        <v>500</v>
      </c>
      <c r="P203" s="249"/>
      <c r="Q203" s="2"/>
    </row>
    <row r="204" spans="1:17" hidden="1" x14ac:dyDescent="0.25">
      <c r="A204" s="230">
        <v>5210</v>
      </c>
      <c r="B204" s="164" t="s">
        <v>213</v>
      </c>
      <c r="C204" s="176">
        <f t="shared" si="170"/>
        <v>0</v>
      </c>
      <c r="D204" s="231">
        <f>SUM(D205:D213)</f>
        <v>0</v>
      </c>
      <c r="E204" s="232">
        <f>SUM(E205:E213)</f>
        <v>0</v>
      </c>
      <c r="F204" s="233">
        <f t="shared" ref="F204:N204" si="209">SUM(F205:F213)</f>
        <v>0</v>
      </c>
      <c r="G204" s="234">
        <f t="shared" si="209"/>
        <v>0</v>
      </c>
      <c r="H204" s="232">
        <f t="shared" si="209"/>
        <v>0</v>
      </c>
      <c r="I204" s="235">
        <f t="shared" si="209"/>
        <v>0</v>
      </c>
      <c r="J204" s="231">
        <f t="shared" si="209"/>
        <v>0</v>
      </c>
      <c r="K204" s="232">
        <f t="shared" si="209"/>
        <v>0</v>
      </c>
      <c r="L204" s="233">
        <f t="shared" si="209"/>
        <v>0</v>
      </c>
      <c r="M204" s="234">
        <f t="shared" si="209"/>
        <v>0</v>
      </c>
      <c r="N204" s="232">
        <f t="shared" si="209"/>
        <v>0</v>
      </c>
      <c r="O204" s="235">
        <f>SUM(O205:O213)</f>
        <v>0</v>
      </c>
      <c r="P204" s="236"/>
      <c r="Q204" s="2"/>
    </row>
    <row r="205" spans="1:17" hidden="1" x14ac:dyDescent="0.25">
      <c r="A205" s="53">
        <v>5211</v>
      </c>
      <c r="B205" s="99" t="s">
        <v>214</v>
      </c>
      <c r="C205" s="100">
        <f t="shared" si="170"/>
        <v>0</v>
      </c>
      <c r="D205" s="152"/>
      <c r="E205" s="150"/>
      <c r="F205" s="108">
        <f t="shared" ref="F205:F214" si="210">D205+E205</f>
        <v>0</v>
      </c>
      <c r="G205" s="149"/>
      <c r="H205" s="150"/>
      <c r="I205" s="151">
        <f t="shared" ref="I205:I214" si="211">G205+H205</f>
        <v>0</v>
      </c>
      <c r="J205" s="152"/>
      <c r="K205" s="150"/>
      <c r="L205" s="108">
        <f t="shared" ref="L205:L214" si="212">J205+K205</f>
        <v>0</v>
      </c>
      <c r="M205" s="149"/>
      <c r="N205" s="150"/>
      <c r="O205" s="151">
        <f t="shared" ref="O205:O214" si="213">M205+N205</f>
        <v>0</v>
      </c>
      <c r="P205" s="237"/>
      <c r="Q205" s="2"/>
    </row>
    <row r="206" spans="1:17" hidden="1" x14ac:dyDescent="0.25">
      <c r="A206" s="62">
        <v>5212</v>
      </c>
      <c r="B206" s="111" t="s">
        <v>215</v>
      </c>
      <c r="C206" s="112">
        <f t="shared" si="170"/>
        <v>0</v>
      </c>
      <c r="D206" s="238"/>
      <c r="E206" s="239"/>
      <c r="F206" s="120">
        <f t="shared" si="210"/>
        <v>0</v>
      </c>
      <c r="G206" s="240"/>
      <c r="H206" s="239"/>
      <c r="I206" s="241">
        <f t="shared" si="211"/>
        <v>0</v>
      </c>
      <c r="J206" s="238"/>
      <c r="K206" s="239"/>
      <c r="L206" s="120">
        <f t="shared" si="212"/>
        <v>0</v>
      </c>
      <c r="M206" s="240"/>
      <c r="N206" s="239"/>
      <c r="O206" s="241">
        <f t="shared" si="213"/>
        <v>0</v>
      </c>
      <c r="P206" s="242"/>
      <c r="Q206" s="2"/>
    </row>
    <row r="207" spans="1:17" hidden="1" x14ac:dyDescent="0.25">
      <c r="A207" s="62">
        <v>5213</v>
      </c>
      <c r="B207" s="111" t="s">
        <v>216</v>
      </c>
      <c r="C207" s="112">
        <f t="shared" si="170"/>
        <v>0</v>
      </c>
      <c r="D207" s="238"/>
      <c r="E207" s="239"/>
      <c r="F207" s="120">
        <f t="shared" si="210"/>
        <v>0</v>
      </c>
      <c r="G207" s="240"/>
      <c r="H207" s="239"/>
      <c r="I207" s="241">
        <f t="shared" si="211"/>
        <v>0</v>
      </c>
      <c r="J207" s="238"/>
      <c r="K207" s="239"/>
      <c r="L207" s="120">
        <f t="shared" si="212"/>
        <v>0</v>
      </c>
      <c r="M207" s="240"/>
      <c r="N207" s="239"/>
      <c r="O207" s="241">
        <f t="shared" si="213"/>
        <v>0</v>
      </c>
      <c r="P207" s="242"/>
      <c r="Q207" s="2"/>
    </row>
    <row r="208" spans="1:17" hidden="1" x14ac:dyDescent="0.25">
      <c r="A208" s="62">
        <v>5214</v>
      </c>
      <c r="B208" s="111" t="s">
        <v>217</v>
      </c>
      <c r="C208" s="112">
        <f t="shared" si="170"/>
        <v>0</v>
      </c>
      <c r="D208" s="238"/>
      <c r="E208" s="239"/>
      <c r="F208" s="120">
        <f t="shared" si="210"/>
        <v>0</v>
      </c>
      <c r="G208" s="240"/>
      <c r="H208" s="239"/>
      <c r="I208" s="241">
        <f t="shared" si="211"/>
        <v>0</v>
      </c>
      <c r="J208" s="238"/>
      <c r="K208" s="239"/>
      <c r="L208" s="120">
        <f t="shared" si="212"/>
        <v>0</v>
      </c>
      <c r="M208" s="240"/>
      <c r="N208" s="239"/>
      <c r="O208" s="241">
        <f t="shared" si="213"/>
        <v>0</v>
      </c>
      <c r="P208" s="242"/>
      <c r="Q208" s="2"/>
    </row>
    <row r="209" spans="1:17" hidden="1" x14ac:dyDescent="0.25">
      <c r="A209" s="62">
        <v>5215</v>
      </c>
      <c r="B209" s="111" t="s">
        <v>218</v>
      </c>
      <c r="C209" s="112">
        <f t="shared" si="170"/>
        <v>0</v>
      </c>
      <c r="D209" s="238"/>
      <c r="E209" s="239"/>
      <c r="F209" s="120">
        <f t="shared" si="210"/>
        <v>0</v>
      </c>
      <c r="G209" s="240"/>
      <c r="H209" s="239"/>
      <c r="I209" s="241">
        <f t="shared" si="211"/>
        <v>0</v>
      </c>
      <c r="J209" s="238"/>
      <c r="K209" s="239"/>
      <c r="L209" s="120">
        <f t="shared" si="212"/>
        <v>0</v>
      </c>
      <c r="M209" s="240"/>
      <c r="N209" s="239"/>
      <c r="O209" s="241">
        <f t="shared" si="213"/>
        <v>0</v>
      </c>
      <c r="P209" s="242"/>
      <c r="Q209" s="2"/>
    </row>
    <row r="210" spans="1:17" ht="24" hidden="1" x14ac:dyDescent="0.25">
      <c r="A210" s="62">
        <v>5216</v>
      </c>
      <c r="B210" s="111" t="s">
        <v>219</v>
      </c>
      <c r="C210" s="112">
        <f t="shared" si="170"/>
        <v>0</v>
      </c>
      <c r="D210" s="238"/>
      <c r="E210" s="239"/>
      <c r="F210" s="120">
        <f t="shared" si="210"/>
        <v>0</v>
      </c>
      <c r="G210" s="240"/>
      <c r="H210" s="239"/>
      <c r="I210" s="241">
        <f t="shared" si="211"/>
        <v>0</v>
      </c>
      <c r="J210" s="238"/>
      <c r="K210" s="239"/>
      <c r="L210" s="120">
        <f t="shared" si="212"/>
        <v>0</v>
      </c>
      <c r="M210" s="240"/>
      <c r="N210" s="239"/>
      <c r="O210" s="241">
        <f t="shared" si="213"/>
        <v>0</v>
      </c>
      <c r="P210" s="242"/>
      <c r="Q210" s="2"/>
    </row>
    <row r="211" spans="1:17" hidden="1" x14ac:dyDescent="0.25">
      <c r="A211" s="62">
        <v>5217</v>
      </c>
      <c r="B211" s="111" t="s">
        <v>220</v>
      </c>
      <c r="C211" s="112">
        <f t="shared" si="170"/>
        <v>0</v>
      </c>
      <c r="D211" s="238"/>
      <c r="E211" s="239"/>
      <c r="F211" s="120">
        <f t="shared" si="210"/>
        <v>0</v>
      </c>
      <c r="G211" s="240"/>
      <c r="H211" s="239"/>
      <c r="I211" s="241">
        <f t="shared" si="211"/>
        <v>0</v>
      </c>
      <c r="J211" s="238"/>
      <c r="K211" s="239"/>
      <c r="L211" s="120">
        <f t="shared" si="212"/>
        <v>0</v>
      </c>
      <c r="M211" s="240"/>
      <c r="N211" s="239"/>
      <c r="O211" s="241">
        <f t="shared" si="213"/>
        <v>0</v>
      </c>
      <c r="P211" s="242"/>
      <c r="Q211" s="2"/>
    </row>
    <row r="212" spans="1:17" hidden="1" x14ac:dyDescent="0.25">
      <c r="A212" s="62">
        <v>5218</v>
      </c>
      <c r="B212" s="111" t="s">
        <v>221</v>
      </c>
      <c r="C212" s="112">
        <f t="shared" si="170"/>
        <v>0</v>
      </c>
      <c r="D212" s="238"/>
      <c r="E212" s="239"/>
      <c r="F212" s="120">
        <f t="shared" si="210"/>
        <v>0</v>
      </c>
      <c r="G212" s="240"/>
      <c r="H212" s="239"/>
      <c r="I212" s="241">
        <f t="shared" si="211"/>
        <v>0</v>
      </c>
      <c r="J212" s="238"/>
      <c r="K212" s="239"/>
      <c r="L212" s="120">
        <f t="shared" si="212"/>
        <v>0</v>
      </c>
      <c r="M212" s="240"/>
      <c r="N212" s="239"/>
      <c r="O212" s="241">
        <f t="shared" si="213"/>
        <v>0</v>
      </c>
      <c r="P212" s="242"/>
      <c r="Q212" s="2"/>
    </row>
    <row r="213" spans="1:17" hidden="1" x14ac:dyDescent="0.25">
      <c r="A213" s="62">
        <v>5219</v>
      </c>
      <c r="B213" s="111" t="s">
        <v>222</v>
      </c>
      <c r="C213" s="112">
        <f t="shared" si="170"/>
        <v>0</v>
      </c>
      <c r="D213" s="238"/>
      <c r="E213" s="239"/>
      <c r="F213" s="120">
        <f t="shared" si="210"/>
        <v>0</v>
      </c>
      <c r="G213" s="240"/>
      <c r="H213" s="239"/>
      <c r="I213" s="241">
        <f t="shared" si="211"/>
        <v>0</v>
      </c>
      <c r="J213" s="238"/>
      <c r="K213" s="239"/>
      <c r="L213" s="120">
        <f t="shared" si="212"/>
        <v>0</v>
      </c>
      <c r="M213" s="240"/>
      <c r="N213" s="239"/>
      <c r="O213" s="241">
        <f t="shared" si="213"/>
        <v>0</v>
      </c>
      <c r="P213" s="242"/>
      <c r="Q213" s="2"/>
    </row>
    <row r="214" spans="1:17" ht="13.5" hidden="1" customHeight="1" x14ac:dyDescent="0.25">
      <c r="A214" s="243">
        <v>5220</v>
      </c>
      <c r="B214" s="111" t="s">
        <v>223</v>
      </c>
      <c r="C214" s="112">
        <f t="shared" si="170"/>
        <v>0</v>
      </c>
      <c r="D214" s="238"/>
      <c r="E214" s="239"/>
      <c r="F214" s="120">
        <f t="shared" si="210"/>
        <v>0</v>
      </c>
      <c r="G214" s="240"/>
      <c r="H214" s="239"/>
      <c r="I214" s="241">
        <f t="shared" si="211"/>
        <v>0</v>
      </c>
      <c r="J214" s="238"/>
      <c r="K214" s="239"/>
      <c r="L214" s="120">
        <f t="shared" si="212"/>
        <v>0</v>
      </c>
      <c r="M214" s="240"/>
      <c r="N214" s="239"/>
      <c r="O214" s="241">
        <f t="shared" si="213"/>
        <v>0</v>
      </c>
      <c r="P214" s="242"/>
      <c r="Q214" s="2"/>
    </row>
    <row r="215" spans="1:17" x14ac:dyDescent="0.25">
      <c r="A215" s="243">
        <v>5230</v>
      </c>
      <c r="B215" s="111" t="s">
        <v>224</v>
      </c>
      <c r="C215" s="112">
        <f t="shared" si="170"/>
        <v>7895</v>
      </c>
      <c r="D215" s="244">
        <f t="shared" ref="D215:E215" si="214">SUM(D216:D223)</f>
        <v>5088</v>
      </c>
      <c r="E215" s="241">
        <f t="shared" si="214"/>
        <v>0</v>
      </c>
      <c r="F215" s="368">
        <f>SUM(F216:F223)</f>
        <v>5088</v>
      </c>
      <c r="G215" s="246">
        <f t="shared" ref="G215:N215" si="215">SUM(G216:G223)</f>
        <v>2307</v>
      </c>
      <c r="H215" s="241">
        <f t="shared" si="215"/>
        <v>0</v>
      </c>
      <c r="I215" s="368">
        <f t="shared" si="215"/>
        <v>2307</v>
      </c>
      <c r="J215" s="244">
        <f t="shared" si="215"/>
        <v>0</v>
      </c>
      <c r="K215" s="245">
        <f t="shared" si="215"/>
        <v>0</v>
      </c>
      <c r="L215" s="120">
        <f t="shared" si="215"/>
        <v>0</v>
      </c>
      <c r="M215" s="246">
        <f t="shared" si="215"/>
        <v>500</v>
      </c>
      <c r="N215" s="245">
        <f t="shared" si="215"/>
        <v>0</v>
      </c>
      <c r="O215" s="241">
        <f>SUM(O216:O223)</f>
        <v>500</v>
      </c>
      <c r="P215" s="242"/>
      <c r="Q215" s="2"/>
    </row>
    <row r="216" spans="1:17" hidden="1" x14ac:dyDescent="0.25">
      <c r="A216" s="62">
        <v>5231</v>
      </c>
      <c r="B216" s="111" t="s">
        <v>225</v>
      </c>
      <c r="C216" s="112">
        <f t="shared" si="170"/>
        <v>0</v>
      </c>
      <c r="D216" s="238"/>
      <c r="E216" s="239"/>
      <c r="F216" s="120">
        <f t="shared" ref="F216:F225" si="216">D216+E216</f>
        <v>0</v>
      </c>
      <c r="G216" s="240"/>
      <c r="H216" s="239"/>
      <c r="I216" s="241">
        <f t="shared" ref="I216:I225" si="217">G216+H216</f>
        <v>0</v>
      </c>
      <c r="J216" s="238"/>
      <c r="K216" s="239"/>
      <c r="L216" s="120">
        <f t="shared" ref="L216:L225" si="218">J216+K216</f>
        <v>0</v>
      </c>
      <c r="M216" s="240"/>
      <c r="N216" s="239"/>
      <c r="O216" s="241">
        <f t="shared" ref="O216:O225" si="219">M216+N216</f>
        <v>0</v>
      </c>
      <c r="P216" s="242"/>
      <c r="Q216" s="2"/>
    </row>
    <row r="217" spans="1:17" hidden="1" x14ac:dyDescent="0.25">
      <c r="A217" s="62">
        <v>5232</v>
      </c>
      <c r="B217" s="111" t="s">
        <v>226</v>
      </c>
      <c r="C217" s="112">
        <f t="shared" si="170"/>
        <v>0</v>
      </c>
      <c r="D217" s="238"/>
      <c r="E217" s="239"/>
      <c r="F217" s="120">
        <f t="shared" si="216"/>
        <v>0</v>
      </c>
      <c r="G217" s="240"/>
      <c r="H217" s="239"/>
      <c r="I217" s="241">
        <f t="shared" si="217"/>
        <v>0</v>
      </c>
      <c r="J217" s="238"/>
      <c r="K217" s="239"/>
      <c r="L217" s="120">
        <f t="shared" si="218"/>
        <v>0</v>
      </c>
      <c r="M217" s="240"/>
      <c r="N217" s="239"/>
      <c r="O217" s="241">
        <f t="shared" si="219"/>
        <v>0</v>
      </c>
      <c r="P217" s="242"/>
      <c r="Q217" s="2"/>
    </row>
    <row r="218" spans="1:17" x14ac:dyDescent="0.25">
      <c r="A218" s="62">
        <v>5233</v>
      </c>
      <c r="B218" s="111" t="s">
        <v>227</v>
      </c>
      <c r="C218" s="112">
        <f t="shared" si="170"/>
        <v>3152</v>
      </c>
      <c r="D218" s="238">
        <v>845</v>
      </c>
      <c r="E218" s="367"/>
      <c r="F218" s="368">
        <f t="shared" si="216"/>
        <v>845</v>
      </c>
      <c r="G218" s="240">
        <v>2307</v>
      </c>
      <c r="H218" s="367"/>
      <c r="I218" s="368">
        <f t="shared" si="217"/>
        <v>2307</v>
      </c>
      <c r="J218" s="238"/>
      <c r="K218" s="239"/>
      <c r="L218" s="120">
        <f t="shared" si="218"/>
        <v>0</v>
      </c>
      <c r="M218" s="240"/>
      <c r="N218" s="239"/>
      <c r="O218" s="241">
        <f t="shared" si="219"/>
        <v>0</v>
      </c>
      <c r="P218" s="242"/>
      <c r="Q218" s="2"/>
    </row>
    <row r="219" spans="1:17" ht="24" hidden="1" x14ac:dyDescent="0.25">
      <c r="A219" s="62">
        <v>5234</v>
      </c>
      <c r="B219" s="111" t="s">
        <v>228</v>
      </c>
      <c r="C219" s="112">
        <f t="shared" si="170"/>
        <v>0</v>
      </c>
      <c r="D219" s="238"/>
      <c r="E219" s="239"/>
      <c r="F219" s="120">
        <f t="shared" si="216"/>
        <v>0</v>
      </c>
      <c r="G219" s="240"/>
      <c r="H219" s="239"/>
      <c r="I219" s="241">
        <f t="shared" si="217"/>
        <v>0</v>
      </c>
      <c r="J219" s="238"/>
      <c r="K219" s="239"/>
      <c r="L219" s="120">
        <f t="shared" si="218"/>
        <v>0</v>
      </c>
      <c r="M219" s="240"/>
      <c r="N219" s="239"/>
      <c r="O219" s="241">
        <f t="shared" si="219"/>
        <v>0</v>
      </c>
      <c r="P219" s="242"/>
      <c r="Q219" s="2"/>
    </row>
    <row r="220" spans="1:17" ht="14.25" hidden="1" customHeight="1" x14ac:dyDescent="0.25">
      <c r="A220" s="62">
        <v>5236</v>
      </c>
      <c r="B220" s="111" t="s">
        <v>229</v>
      </c>
      <c r="C220" s="112">
        <f t="shared" si="170"/>
        <v>0</v>
      </c>
      <c r="D220" s="238"/>
      <c r="E220" s="239"/>
      <c r="F220" s="120">
        <f t="shared" si="216"/>
        <v>0</v>
      </c>
      <c r="G220" s="240"/>
      <c r="H220" s="239"/>
      <c r="I220" s="241">
        <f t="shared" si="217"/>
        <v>0</v>
      </c>
      <c r="J220" s="238"/>
      <c r="K220" s="239"/>
      <c r="L220" s="120">
        <f t="shared" si="218"/>
        <v>0</v>
      </c>
      <c r="M220" s="240"/>
      <c r="N220" s="239"/>
      <c r="O220" s="241">
        <f t="shared" si="219"/>
        <v>0</v>
      </c>
      <c r="P220" s="242"/>
      <c r="Q220" s="2"/>
    </row>
    <row r="221" spans="1:17" ht="14.25" hidden="1" customHeight="1" x14ac:dyDescent="0.25">
      <c r="A221" s="62">
        <v>5237</v>
      </c>
      <c r="B221" s="111" t="s">
        <v>230</v>
      </c>
      <c r="C221" s="112">
        <f t="shared" si="170"/>
        <v>0</v>
      </c>
      <c r="D221" s="238"/>
      <c r="E221" s="239"/>
      <c r="F221" s="120">
        <f t="shared" si="216"/>
        <v>0</v>
      </c>
      <c r="G221" s="240"/>
      <c r="H221" s="239"/>
      <c r="I221" s="241">
        <f t="shared" si="217"/>
        <v>0</v>
      </c>
      <c r="J221" s="238"/>
      <c r="K221" s="239"/>
      <c r="L221" s="120">
        <f t="shared" si="218"/>
        <v>0</v>
      </c>
      <c r="M221" s="240"/>
      <c r="N221" s="239"/>
      <c r="O221" s="241">
        <f t="shared" si="219"/>
        <v>0</v>
      </c>
      <c r="P221" s="242"/>
      <c r="Q221" s="2"/>
    </row>
    <row r="222" spans="1:17" ht="24" x14ac:dyDescent="0.25">
      <c r="A222" s="62">
        <v>5238</v>
      </c>
      <c r="B222" s="111" t="s">
        <v>231</v>
      </c>
      <c r="C222" s="112">
        <f t="shared" si="170"/>
        <v>925</v>
      </c>
      <c r="D222" s="238">
        <v>925</v>
      </c>
      <c r="E222" s="367"/>
      <c r="F222" s="368">
        <f t="shared" si="216"/>
        <v>925</v>
      </c>
      <c r="G222" s="240"/>
      <c r="H222" s="367"/>
      <c r="I222" s="368">
        <f t="shared" si="217"/>
        <v>0</v>
      </c>
      <c r="J222" s="238"/>
      <c r="K222" s="239"/>
      <c r="L222" s="120">
        <f t="shared" si="218"/>
        <v>0</v>
      </c>
      <c r="M222" s="240"/>
      <c r="N222" s="239"/>
      <c r="O222" s="241">
        <f t="shared" si="219"/>
        <v>0</v>
      </c>
      <c r="P222" s="242"/>
      <c r="Q222" s="2"/>
    </row>
    <row r="223" spans="1:17" ht="24" x14ac:dyDescent="0.25">
      <c r="A223" s="62">
        <v>5239</v>
      </c>
      <c r="B223" s="111" t="s">
        <v>232</v>
      </c>
      <c r="C223" s="112">
        <f t="shared" si="170"/>
        <v>3818</v>
      </c>
      <c r="D223" s="238">
        <v>3318</v>
      </c>
      <c r="E223" s="367"/>
      <c r="F223" s="368">
        <f t="shared" si="216"/>
        <v>3318</v>
      </c>
      <c r="G223" s="240"/>
      <c r="H223" s="367"/>
      <c r="I223" s="368">
        <f t="shared" si="217"/>
        <v>0</v>
      </c>
      <c r="J223" s="238"/>
      <c r="K223" s="239"/>
      <c r="L223" s="120">
        <f t="shared" si="218"/>
        <v>0</v>
      </c>
      <c r="M223" s="240">
        <v>500</v>
      </c>
      <c r="N223" s="239"/>
      <c r="O223" s="241">
        <f t="shared" si="219"/>
        <v>500</v>
      </c>
      <c r="P223" s="242"/>
      <c r="Q223" s="2"/>
    </row>
    <row r="224" spans="1:17" ht="24" hidden="1" x14ac:dyDescent="0.25">
      <c r="A224" s="243">
        <v>5240</v>
      </c>
      <c r="B224" s="111" t="s">
        <v>233</v>
      </c>
      <c r="C224" s="112">
        <f t="shared" si="170"/>
        <v>0</v>
      </c>
      <c r="D224" s="238"/>
      <c r="E224" s="239"/>
      <c r="F224" s="120">
        <f t="shared" si="216"/>
        <v>0</v>
      </c>
      <c r="G224" s="240"/>
      <c r="H224" s="239"/>
      <c r="I224" s="241">
        <f t="shared" si="217"/>
        <v>0</v>
      </c>
      <c r="J224" s="238"/>
      <c r="K224" s="239"/>
      <c r="L224" s="120">
        <f t="shared" si="218"/>
        <v>0</v>
      </c>
      <c r="M224" s="240"/>
      <c r="N224" s="239"/>
      <c r="O224" s="241">
        <f t="shared" si="219"/>
        <v>0</v>
      </c>
      <c r="P224" s="242"/>
      <c r="Q224" s="2"/>
    </row>
    <row r="225" spans="1:17" hidden="1" x14ac:dyDescent="0.25">
      <c r="A225" s="243">
        <v>5250</v>
      </c>
      <c r="B225" s="111" t="s">
        <v>234</v>
      </c>
      <c r="C225" s="112">
        <f t="shared" si="170"/>
        <v>0</v>
      </c>
      <c r="D225" s="238"/>
      <c r="E225" s="239"/>
      <c r="F225" s="120">
        <f t="shared" si="216"/>
        <v>0</v>
      </c>
      <c r="G225" s="240"/>
      <c r="H225" s="239"/>
      <c r="I225" s="241">
        <f t="shared" si="217"/>
        <v>0</v>
      </c>
      <c r="J225" s="238"/>
      <c r="K225" s="239"/>
      <c r="L225" s="120">
        <f t="shared" si="218"/>
        <v>0</v>
      </c>
      <c r="M225" s="240"/>
      <c r="N225" s="239"/>
      <c r="O225" s="241">
        <f t="shared" si="219"/>
        <v>0</v>
      </c>
      <c r="P225" s="242"/>
      <c r="Q225" s="2"/>
    </row>
    <row r="226" spans="1:17" hidden="1" x14ac:dyDescent="0.25">
      <c r="A226" s="243">
        <v>5260</v>
      </c>
      <c r="B226" s="111" t="s">
        <v>235</v>
      </c>
      <c r="C226" s="112">
        <f t="shared" si="170"/>
        <v>0</v>
      </c>
      <c r="D226" s="244">
        <f t="shared" ref="D226:E226" si="220">SUM(D227)</f>
        <v>0</v>
      </c>
      <c r="E226" s="245">
        <f t="shared" si="220"/>
        <v>0</v>
      </c>
      <c r="F226" s="120">
        <f>SUM(F227)</f>
        <v>0</v>
      </c>
      <c r="G226" s="246">
        <f t="shared" ref="G226:N226" si="221">SUM(G227)</f>
        <v>0</v>
      </c>
      <c r="H226" s="245">
        <f t="shared" si="221"/>
        <v>0</v>
      </c>
      <c r="I226" s="241">
        <f t="shared" si="221"/>
        <v>0</v>
      </c>
      <c r="J226" s="244">
        <f t="shared" si="221"/>
        <v>0</v>
      </c>
      <c r="K226" s="245">
        <f t="shared" si="221"/>
        <v>0</v>
      </c>
      <c r="L226" s="120">
        <f t="shared" si="221"/>
        <v>0</v>
      </c>
      <c r="M226" s="246">
        <f t="shared" si="221"/>
        <v>0</v>
      </c>
      <c r="N226" s="245">
        <f t="shared" si="221"/>
        <v>0</v>
      </c>
      <c r="O226" s="241">
        <f>SUM(O227)</f>
        <v>0</v>
      </c>
      <c r="P226" s="242"/>
      <c r="Q226" s="2"/>
    </row>
    <row r="227" spans="1:17" ht="24" hidden="1" x14ac:dyDescent="0.25">
      <c r="A227" s="62">
        <v>5269</v>
      </c>
      <c r="B227" s="111" t="s">
        <v>236</v>
      </c>
      <c r="C227" s="112">
        <f t="shared" si="170"/>
        <v>0</v>
      </c>
      <c r="D227" s="238"/>
      <c r="E227" s="239"/>
      <c r="F227" s="120">
        <f t="shared" ref="F227:F228" si="222">D227+E227</f>
        <v>0</v>
      </c>
      <c r="G227" s="240"/>
      <c r="H227" s="239"/>
      <c r="I227" s="241">
        <f t="shared" ref="I227:I228" si="223">G227+H227</f>
        <v>0</v>
      </c>
      <c r="J227" s="238"/>
      <c r="K227" s="239"/>
      <c r="L227" s="120">
        <f t="shared" ref="L227:L228" si="224">J227+K227</f>
        <v>0</v>
      </c>
      <c r="M227" s="240"/>
      <c r="N227" s="239"/>
      <c r="O227" s="241">
        <f t="shared" ref="O227:O228" si="225">M227+N227</f>
        <v>0</v>
      </c>
      <c r="P227" s="242"/>
      <c r="Q227" s="2"/>
    </row>
    <row r="228" spans="1:17" ht="24" hidden="1" x14ac:dyDescent="0.25">
      <c r="A228" s="230">
        <v>5270</v>
      </c>
      <c r="B228" s="164" t="s">
        <v>237</v>
      </c>
      <c r="C228" s="176">
        <f t="shared" si="170"/>
        <v>0</v>
      </c>
      <c r="D228" s="177"/>
      <c r="E228" s="178"/>
      <c r="F228" s="233">
        <f t="shared" si="222"/>
        <v>0</v>
      </c>
      <c r="G228" s="247"/>
      <c r="H228" s="178"/>
      <c r="I228" s="235">
        <f t="shared" si="223"/>
        <v>0</v>
      </c>
      <c r="J228" s="177"/>
      <c r="K228" s="178"/>
      <c r="L228" s="233">
        <f t="shared" si="224"/>
        <v>0</v>
      </c>
      <c r="M228" s="247"/>
      <c r="N228" s="178"/>
      <c r="O228" s="235">
        <f t="shared" si="225"/>
        <v>0</v>
      </c>
      <c r="P228" s="236"/>
      <c r="Q228" s="2"/>
    </row>
    <row r="229" spans="1:17" hidden="1" x14ac:dyDescent="0.25">
      <c r="A229" s="218">
        <v>6000</v>
      </c>
      <c r="B229" s="218" t="s">
        <v>238</v>
      </c>
      <c r="C229" s="219">
        <f t="shared" si="170"/>
        <v>0</v>
      </c>
      <c r="D229" s="220">
        <f t="shared" ref="D229:E229" si="226">D230+D250+D258</f>
        <v>0</v>
      </c>
      <c r="E229" s="221">
        <f t="shared" si="226"/>
        <v>0</v>
      </c>
      <c r="F229" s="222">
        <f>F230+F250+F258</f>
        <v>0</v>
      </c>
      <c r="G229" s="223">
        <f t="shared" ref="G229:N229" si="227">G230+G250+G258</f>
        <v>0</v>
      </c>
      <c r="H229" s="221">
        <f t="shared" si="227"/>
        <v>0</v>
      </c>
      <c r="I229" s="224">
        <f t="shared" si="227"/>
        <v>0</v>
      </c>
      <c r="J229" s="220">
        <f t="shared" si="227"/>
        <v>0</v>
      </c>
      <c r="K229" s="221">
        <f t="shared" si="227"/>
        <v>0</v>
      </c>
      <c r="L229" s="222">
        <f t="shared" si="227"/>
        <v>0</v>
      </c>
      <c r="M229" s="223">
        <f t="shared" si="227"/>
        <v>0</v>
      </c>
      <c r="N229" s="221">
        <f t="shared" si="227"/>
        <v>0</v>
      </c>
      <c r="O229" s="224">
        <f>O230+O250+O258</f>
        <v>0</v>
      </c>
      <c r="P229" s="225"/>
      <c r="Q229" s="2"/>
    </row>
    <row r="230" spans="1:17" ht="14.25" hidden="1" customHeight="1" x14ac:dyDescent="0.25">
      <c r="A230" s="140">
        <v>6200</v>
      </c>
      <c r="B230" s="262" t="s">
        <v>239</v>
      </c>
      <c r="C230" s="272">
        <f t="shared" si="170"/>
        <v>0</v>
      </c>
      <c r="D230" s="273">
        <f t="shared" ref="D230:E230" si="228">SUM(D231,D232,D234,D237,D243,D244,D245)</f>
        <v>0</v>
      </c>
      <c r="E230" s="274">
        <f t="shared" si="228"/>
        <v>0</v>
      </c>
      <c r="F230" s="275">
        <f>SUM(F231,F232,F234,F237,F243,F244,F245)</f>
        <v>0</v>
      </c>
      <c r="G230" s="276">
        <f t="shared" ref="G230:N230" si="229">SUM(G231,G232,G234,G237,G243,G244,G245)</f>
        <v>0</v>
      </c>
      <c r="H230" s="274">
        <f t="shared" si="229"/>
        <v>0</v>
      </c>
      <c r="I230" s="263">
        <f t="shared" si="229"/>
        <v>0</v>
      </c>
      <c r="J230" s="273">
        <f t="shared" si="229"/>
        <v>0</v>
      </c>
      <c r="K230" s="274">
        <f t="shared" si="229"/>
        <v>0</v>
      </c>
      <c r="L230" s="275">
        <f t="shared" si="229"/>
        <v>0</v>
      </c>
      <c r="M230" s="276">
        <f t="shared" si="229"/>
        <v>0</v>
      </c>
      <c r="N230" s="274">
        <f t="shared" si="229"/>
        <v>0</v>
      </c>
      <c r="O230" s="263">
        <f>SUM(O231,O232,O234,O237,O243,O244,O245)</f>
        <v>0</v>
      </c>
      <c r="P230" s="229"/>
      <c r="Q230" s="2"/>
    </row>
    <row r="231" spans="1:17" ht="24" hidden="1" x14ac:dyDescent="0.25">
      <c r="A231" s="353">
        <v>6220</v>
      </c>
      <c r="B231" s="99" t="s">
        <v>240</v>
      </c>
      <c r="C231" s="100">
        <f t="shared" si="170"/>
        <v>0</v>
      </c>
      <c r="D231" s="152"/>
      <c r="E231" s="150"/>
      <c r="F231" s="108">
        <f>D231+E231</f>
        <v>0</v>
      </c>
      <c r="G231" s="149"/>
      <c r="H231" s="150"/>
      <c r="I231" s="151">
        <f>G231+H231</f>
        <v>0</v>
      </c>
      <c r="J231" s="152"/>
      <c r="K231" s="150"/>
      <c r="L231" s="108">
        <f>J231+K231</f>
        <v>0</v>
      </c>
      <c r="M231" s="149"/>
      <c r="N231" s="150"/>
      <c r="O231" s="151">
        <f>M231+N231</f>
        <v>0</v>
      </c>
      <c r="P231" s="237"/>
      <c r="Q231" s="2"/>
    </row>
    <row r="232" spans="1:17" hidden="1" x14ac:dyDescent="0.25">
      <c r="A232" s="243">
        <v>6230</v>
      </c>
      <c r="B232" s="111" t="s">
        <v>241</v>
      </c>
      <c r="C232" s="112">
        <f t="shared" si="170"/>
        <v>0</v>
      </c>
      <c r="D232" s="244">
        <f t="shared" ref="D232:O232" si="230">SUM(D233)</f>
        <v>0</v>
      </c>
      <c r="E232" s="245">
        <f t="shared" si="230"/>
        <v>0</v>
      </c>
      <c r="F232" s="120">
        <f t="shared" si="230"/>
        <v>0</v>
      </c>
      <c r="G232" s="246">
        <f t="shared" si="230"/>
        <v>0</v>
      </c>
      <c r="H232" s="245">
        <f t="shared" si="230"/>
        <v>0</v>
      </c>
      <c r="I232" s="241">
        <f t="shared" si="230"/>
        <v>0</v>
      </c>
      <c r="J232" s="244">
        <f t="shared" si="230"/>
        <v>0</v>
      </c>
      <c r="K232" s="245">
        <f t="shared" si="230"/>
        <v>0</v>
      </c>
      <c r="L232" s="120">
        <f t="shared" si="230"/>
        <v>0</v>
      </c>
      <c r="M232" s="246">
        <f t="shared" si="230"/>
        <v>0</v>
      </c>
      <c r="N232" s="245">
        <f t="shared" si="230"/>
        <v>0</v>
      </c>
      <c r="O232" s="241">
        <f t="shared" si="230"/>
        <v>0</v>
      </c>
      <c r="P232" s="242"/>
      <c r="Q232" s="2"/>
    </row>
    <row r="233" spans="1:17" ht="24" hidden="1" x14ac:dyDescent="0.25">
      <c r="A233" s="62">
        <v>6239</v>
      </c>
      <c r="B233" s="99" t="s">
        <v>242</v>
      </c>
      <c r="C233" s="112">
        <f t="shared" si="170"/>
        <v>0</v>
      </c>
      <c r="D233" s="152"/>
      <c r="E233" s="150"/>
      <c r="F233" s="108">
        <f>D233+E233</f>
        <v>0</v>
      </c>
      <c r="G233" s="149"/>
      <c r="H233" s="150"/>
      <c r="I233" s="151">
        <f>G233+H233</f>
        <v>0</v>
      </c>
      <c r="J233" s="152"/>
      <c r="K233" s="150"/>
      <c r="L233" s="108">
        <f>J233+K233</f>
        <v>0</v>
      </c>
      <c r="M233" s="149"/>
      <c r="N233" s="150"/>
      <c r="O233" s="151">
        <f>M233+N233</f>
        <v>0</v>
      </c>
      <c r="P233" s="237"/>
      <c r="Q233" s="2"/>
    </row>
    <row r="234" spans="1:17" ht="24" hidden="1" x14ac:dyDescent="0.25">
      <c r="A234" s="243">
        <v>6240</v>
      </c>
      <c r="B234" s="111" t="s">
        <v>243</v>
      </c>
      <c r="C234" s="112">
        <f t="shared" si="170"/>
        <v>0</v>
      </c>
      <c r="D234" s="244">
        <f t="shared" ref="D234:E234" si="231">SUM(D235:D236)</f>
        <v>0</v>
      </c>
      <c r="E234" s="245">
        <f t="shared" si="231"/>
        <v>0</v>
      </c>
      <c r="F234" s="120">
        <f>SUM(F235:F236)</f>
        <v>0</v>
      </c>
      <c r="G234" s="246">
        <f t="shared" ref="G234:N234" si="232">SUM(G235:G236)</f>
        <v>0</v>
      </c>
      <c r="H234" s="245">
        <f t="shared" si="232"/>
        <v>0</v>
      </c>
      <c r="I234" s="241">
        <f t="shared" si="232"/>
        <v>0</v>
      </c>
      <c r="J234" s="244">
        <f t="shared" si="232"/>
        <v>0</v>
      </c>
      <c r="K234" s="245">
        <f t="shared" si="232"/>
        <v>0</v>
      </c>
      <c r="L234" s="120">
        <f t="shared" si="232"/>
        <v>0</v>
      </c>
      <c r="M234" s="246">
        <f t="shared" si="232"/>
        <v>0</v>
      </c>
      <c r="N234" s="245">
        <f t="shared" si="232"/>
        <v>0</v>
      </c>
      <c r="O234" s="241">
        <f>SUM(O235:O236)</f>
        <v>0</v>
      </c>
      <c r="P234" s="242"/>
      <c r="Q234" s="2"/>
    </row>
    <row r="235" spans="1:17" hidden="1" x14ac:dyDescent="0.25">
      <c r="A235" s="62">
        <v>6241</v>
      </c>
      <c r="B235" s="111" t="s">
        <v>244</v>
      </c>
      <c r="C235" s="112">
        <f t="shared" si="170"/>
        <v>0</v>
      </c>
      <c r="D235" s="238"/>
      <c r="E235" s="239"/>
      <c r="F235" s="120">
        <f t="shared" ref="F235:F236" si="233">D235+E235</f>
        <v>0</v>
      </c>
      <c r="G235" s="240"/>
      <c r="H235" s="239"/>
      <c r="I235" s="241">
        <f t="shared" ref="I235:I236" si="234">G235+H235</f>
        <v>0</v>
      </c>
      <c r="J235" s="238"/>
      <c r="K235" s="239"/>
      <c r="L235" s="120">
        <f t="shared" ref="L235:L236" si="235">J235+K235</f>
        <v>0</v>
      </c>
      <c r="M235" s="240"/>
      <c r="N235" s="239"/>
      <c r="O235" s="241">
        <f t="shared" ref="O235:O236" si="236">M235+N235</f>
        <v>0</v>
      </c>
      <c r="P235" s="242"/>
      <c r="Q235" s="2"/>
    </row>
    <row r="236" spans="1:17" hidden="1" x14ac:dyDescent="0.25">
      <c r="A236" s="62">
        <v>6242</v>
      </c>
      <c r="B236" s="111" t="s">
        <v>245</v>
      </c>
      <c r="C236" s="112">
        <f t="shared" si="170"/>
        <v>0</v>
      </c>
      <c r="D236" s="238"/>
      <c r="E236" s="239"/>
      <c r="F236" s="120">
        <f t="shared" si="233"/>
        <v>0</v>
      </c>
      <c r="G236" s="240"/>
      <c r="H236" s="239"/>
      <c r="I236" s="241">
        <f t="shared" si="234"/>
        <v>0</v>
      </c>
      <c r="J236" s="238"/>
      <c r="K236" s="239"/>
      <c r="L236" s="120">
        <f t="shared" si="235"/>
        <v>0</v>
      </c>
      <c r="M236" s="240"/>
      <c r="N236" s="239"/>
      <c r="O236" s="241">
        <f t="shared" si="236"/>
        <v>0</v>
      </c>
      <c r="P236" s="242"/>
      <c r="Q236" s="2"/>
    </row>
    <row r="237" spans="1:17" ht="25.5" hidden="1" customHeight="1" x14ac:dyDescent="0.25">
      <c r="A237" s="243">
        <v>6250</v>
      </c>
      <c r="B237" s="111" t="s">
        <v>246</v>
      </c>
      <c r="C237" s="112">
        <f t="shared" si="170"/>
        <v>0</v>
      </c>
      <c r="D237" s="244">
        <f t="shared" ref="D237:E237" si="237">SUM(D238:D242)</f>
        <v>0</v>
      </c>
      <c r="E237" s="245">
        <f t="shared" si="237"/>
        <v>0</v>
      </c>
      <c r="F237" s="120">
        <f>SUM(F238:F242)</f>
        <v>0</v>
      </c>
      <c r="G237" s="246">
        <f t="shared" ref="G237:N237" si="238">SUM(G238:G242)</f>
        <v>0</v>
      </c>
      <c r="H237" s="245">
        <f t="shared" si="238"/>
        <v>0</v>
      </c>
      <c r="I237" s="241">
        <f t="shared" si="238"/>
        <v>0</v>
      </c>
      <c r="J237" s="244">
        <f t="shared" si="238"/>
        <v>0</v>
      </c>
      <c r="K237" s="245">
        <f t="shared" si="238"/>
        <v>0</v>
      </c>
      <c r="L237" s="120">
        <f t="shared" si="238"/>
        <v>0</v>
      </c>
      <c r="M237" s="246">
        <f t="shared" si="238"/>
        <v>0</v>
      </c>
      <c r="N237" s="245">
        <f t="shared" si="238"/>
        <v>0</v>
      </c>
      <c r="O237" s="241">
        <f>SUM(O238:O242)</f>
        <v>0</v>
      </c>
      <c r="P237" s="242"/>
      <c r="Q237" s="2"/>
    </row>
    <row r="238" spans="1:17" ht="14.25" hidden="1" customHeight="1" x14ac:dyDescent="0.25">
      <c r="A238" s="62">
        <v>6252</v>
      </c>
      <c r="B238" s="111" t="s">
        <v>247</v>
      </c>
      <c r="C238" s="112">
        <f t="shared" si="170"/>
        <v>0</v>
      </c>
      <c r="D238" s="238"/>
      <c r="E238" s="239"/>
      <c r="F238" s="120">
        <f t="shared" ref="F238:F244" si="239">D238+E238</f>
        <v>0</v>
      </c>
      <c r="G238" s="240"/>
      <c r="H238" s="239"/>
      <c r="I238" s="241">
        <f t="shared" ref="I238:I244" si="240">G238+H238</f>
        <v>0</v>
      </c>
      <c r="J238" s="238"/>
      <c r="K238" s="239"/>
      <c r="L238" s="120">
        <f t="shared" ref="L238:L244" si="241">J238+K238</f>
        <v>0</v>
      </c>
      <c r="M238" s="240"/>
      <c r="N238" s="239"/>
      <c r="O238" s="241">
        <f t="shared" ref="O238:O244" si="242">M238+N238</f>
        <v>0</v>
      </c>
      <c r="P238" s="242"/>
      <c r="Q238" s="2"/>
    </row>
    <row r="239" spans="1:17" ht="14.25" hidden="1" customHeight="1" x14ac:dyDescent="0.25">
      <c r="A239" s="62">
        <v>6253</v>
      </c>
      <c r="B239" s="111" t="s">
        <v>248</v>
      </c>
      <c r="C239" s="112">
        <f t="shared" si="170"/>
        <v>0</v>
      </c>
      <c r="D239" s="238"/>
      <c r="E239" s="239"/>
      <c r="F239" s="120">
        <f t="shared" si="239"/>
        <v>0</v>
      </c>
      <c r="G239" s="240"/>
      <c r="H239" s="239"/>
      <c r="I239" s="241">
        <f t="shared" si="240"/>
        <v>0</v>
      </c>
      <c r="J239" s="238"/>
      <c r="K239" s="239"/>
      <c r="L239" s="120">
        <f t="shared" si="241"/>
        <v>0</v>
      </c>
      <c r="M239" s="240"/>
      <c r="N239" s="239"/>
      <c r="O239" s="241">
        <f t="shared" si="242"/>
        <v>0</v>
      </c>
      <c r="P239" s="242"/>
      <c r="Q239" s="2"/>
    </row>
    <row r="240" spans="1:17" ht="24" hidden="1" x14ac:dyDescent="0.25">
      <c r="A240" s="62">
        <v>6254</v>
      </c>
      <c r="B240" s="111" t="s">
        <v>249</v>
      </c>
      <c r="C240" s="112">
        <f t="shared" si="170"/>
        <v>0</v>
      </c>
      <c r="D240" s="238"/>
      <c r="E240" s="239"/>
      <c r="F240" s="120">
        <f t="shared" si="239"/>
        <v>0</v>
      </c>
      <c r="G240" s="240"/>
      <c r="H240" s="239"/>
      <c r="I240" s="241">
        <f t="shared" si="240"/>
        <v>0</v>
      </c>
      <c r="J240" s="238"/>
      <c r="K240" s="239"/>
      <c r="L240" s="120">
        <f t="shared" si="241"/>
        <v>0</v>
      </c>
      <c r="M240" s="240"/>
      <c r="N240" s="239"/>
      <c r="O240" s="241">
        <f t="shared" si="242"/>
        <v>0</v>
      </c>
      <c r="P240" s="242"/>
      <c r="Q240" s="2"/>
    </row>
    <row r="241" spans="1:17" ht="24" hidden="1" x14ac:dyDescent="0.25">
      <c r="A241" s="62">
        <v>6255</v>
      </c>
      <c r="B241" s="111" t="s">
        <v>250</v>
      </c>
      <c r="C241" s="112">
        <f t="shared" ref="C241:C295" si="243">SUM(F241,I241,L241,O241)</f>
        <v>0</v>
      </c>
      <c r="D241" s="238"/>
      <c r="E241" s="239"/>
      <c r="F241" s="120">
        <f t="shared" si="239"/>
        <v>0</v>
      </c>
      <c r="G241" s="240"/>
      <c r="H241" s="239"/>
      <c r="I241" s="241">
        <f t="shared" si="240"/>
        <v>0</v>
      </c>
      <c r="J241" s="238"/>
      <c r="K241" s="239"/>
      <c r="L241" s="120">
        <f t="shared" si="241"/>
        <v>0</v>
      </c>
      <c r="M241" s="240"/>
      <c r="N241" s="239"/>
      <c r="O241" s="241">
        <f t="shared" si="242"/>
        <v>0</v>
      </c>
      <c r="P241" s="242"/>
      <c r="Q241" s="2"/>
    </row>
    <row r="242" spans="1:17" hidden="1" x14ac:dyDescent="0.25">
      <c r="A242" s="62">
        <v>6259</v>
      </c>
      <c r="B242" s="111" t="s">
        <v>251</v>
      </c>
      <c r="C242" s="112">
        <f t="shared" si="243"/>
        <v>0</v>
      </c>
      <c r="D242" s="238"/>
      <c r="E242" s="239"/>
      <c r="F242" s="120">
        <f t="shared" si="239"/>
        <v>0</v>
      </c>
      <c r="G242" s="240"/>
      <c r="H242" s="239"/>
      <c r="I242" s="241">
        <f t="shared" si="240"/>
        <v>0</v>
      </c>
      <c r="J242" s="238"/>
      <c r="K242" s="239"/>
      <c r="L242" s="120">
        <f t="shared" si="241"/>
        <v>0</v>
      </c>
      <c r="M242" s="240"/>
      <c r="N242" s="239"/>
      <c r="O242" s="241">
        <f t="shared" si="242"/>
        <v>0</v>
      </c>
      <c r="P242" s="242"/>
      <c r="Q242" s="2"/>
    </row>
    <row r="243" spans="1:17" ht="24" hidden="1" x14ac:dyDescent="0.25">
      <c r="A243" s="243">
        <v>6260</v>
      </c>
      <c r="B243" s="111" t="s">
        <v>252</v>
      </c>
      <c r="C243" s="112">
        <f t="shared" si="243"/>
        <v>0</v>
      </c>
      <c r="D243" s="238"/>
      <c r="E243" s="239"/>
      <c r="F243" s="120">
        <f t="shared" si="239"/>
        <v>0</v>
      </c>
      <c r="G243" s="240"/>
      <c r="H243" s="239"/>
      <c r="I243" s="241">
        <f t="shared" si="240"/>
        <v>0</v>
      </c>
      <c r="J243" s="238"/>
      <c r="K243" s="239"/>
      <c r="L243" s="120">
        <f t="shared" si="241"/>
        <v>0</v>
      </c>
      <c r="M243" s="240"/>
      <c r="N243" s="239"/>
      <c r="O243" s="241">
        <f t="shared" si="242"/>
        <v>0</v>
      </c>
      <c r="P243" s="242"/>
      <c r="Q243" s="2"/>
    </row>
    <row r="244" spans="1:17" hidden="1" x14ac:dyDescent="0.25">
      <c r="A244" s="243">
        <v>6270</v>
      </c>
      <c r="B244" s="111" t="s">
        <v>253</v>
      </c>
      <c r="C244" s="112">
        <f t="shared" si="243"/>
        <v>0</v>
      </c>
      <c r="D244" s="238"/>
      <c r="E244" s="239"/>
      <c r="F244" s="120">
        <f t="shared" si="239"/>
        <v>0</v>
      </c>
      <c r="G244" s="240"/>
      <c r="H244" s="239"/>
      <c r="I244" s="241">
        <f t="shared" si="240"/>
        <v>0</v>
      </c>
      <c r="J244" s="238"/>
      <c r="K244" s="239"/>
      <c r="L244" s="120">
        <f t="shared" si="241"/>
        <v>0</v>
      </c>
      <c r="M244" s="240"/>
      <c r="N244" s="239"/>
      <c r="O244" s="241">
        <f t="shared" si="242"/>
        <v>0</v>
      </c>
      <c r="P244" s="242"/>
      <c r="Q244" s="2"/>
    </row>
    <row r="245" spans="1:17" ht="24" hidden="1" x14ac:dyDescent="0.25">
      <c r="A245" s="353">
        <v>6290</v>
      </c>
      <c r="B245" s="99" t="s">
        <v>254</v>
      </c>
      <c r="C245" s="264">
        <f t="shared" si="243"/>
        <v>0</v>
      </c>
      <c r="D245" s="251">
        <f t="shared" ref="D245:E245" si="244">SUM(D246:D249)</f>
        <v>0</v>
      </c>
      <c r="E245" s="252">
        <f t="shared" si="244"/>
        <v>0</v>
      </c>
      <c r="F245" s="108">
        <f>SUM(F246:F249)</f>
        <v>0</v>
      </c>
      <c r="G245" s="253">
        <f t="shared" ref="G245:O245" si="245">SUM(G246:G249)</f>
        <v>0</v>
      </c>
      <c r="H245" s="252">
        <f t="shared" si="245"/>
        <v>0</v>
      </c>
      <c r="I245" s="151">
        <f t="shared" si="245"/>
        <v>0</v>
      </c>
      <c r="J245" s="251">
        <f t="shared" si="245"/>
        <v>0</v>
      </c>
      <c r="K245" s="252">
        <f t="shared" si="245"/>
        <v>0</v>
      </c>
      <c r="L245" s="108">
        <f t="shared" si="245"/>
        <v>0</v>
      </c>
      <c r="M245" s="253">
        <f t="shared" si="245"/>
        <v>0</v>
      </c>
      <c r="N245" s="252">
        <f t="shared" si="245"/>
        <v>0</v>
      </c>
      <c r="O245" s="151">
        <f t="shared" si="245"/>
        <v>0</v>
      </c>
      <c r="P245" s="266"/>
      <c r="Q245" s="2"/>
    </row>
    <row r="246" spans="1:17" hidden="1" x14ac:dyDescent="0.25">
      <c r="A246" s="62">
        <v>6291</v>
      </c>
      <c r="B246" s="111" t="s">
        <v>255</v>
      </c>
      <c r="C246" s="112">
        <f t="shared" si="243"/>
        <v>0</v>
      </c>
      <c r="D246" s="238"/>
      <c r="E246" s="239"/>
      <c r="F246" s="120">
        <f t="shared" ref="F246:F249" si="246">D246+E246</f>
        <v>0</v>
      </c>
      <c r="G246" s="240"/>
      <c r="H246" s="239"/>
      <c r="I246" s="241">
        <f t="shared" ref="I246:I249" si="247">G246+H246</f>
        <v>0</v>
      </c>
      <c r="J246" s="238"/>
      <c r="K246" s="239"/>
      <c r="L246" s="120">
        <f t="shared" ref="L246:L249" si="248">J246+K246</f>
        <v>0</v>
      </c>
      <c r="M246" s="240"/>
      <c r="N246" s="239"/>
      <c r="O246" s="241">
        <f t="shared" ref="O246:O249" si="249">M246+N246</f>
        <v>0</v>
      </c>
      <c r="P246" s="242"/>
      <c r="Q246" s="2"/>
    </row>
    <row r="247" spans="1:17" hidden="1" x14ac:dyDescent="0.25">
      <c r="A247" s="62">
        <v>6292</v>
      </c>
      <c r="B247" s="111" t="s">
        <v>256</v>
      </c>
      <c r="C247" s="112">
        <f t="shared" si="243"/>
        <v>0</v>
      </c>
      <c r="D247" s="238"/>
      <c r="E247" s="239"/>
      <c r="F247" s="120">
        <f t="shared" si="246"/>
        <v>0</v>
      </c>
      <c r="G247" s="240"/>
      <c r="H247" s="239"/>
      <c r="I247" s="241">
        <f t="shared" si="247"/>
        <v>0</v>
      </c>
      <c r="J247" s="238"/>
      <c r="K247" s="239"/>
      <c r="L247" s="120">
        <f t="shared" si="248"/>
        <v>0</v>
      </c>
      <c r="M247" s="240"/>
      <c r="N247" s="239"/>
      <c r="O247" s="241">
        <f t="shared" si="249"/>
        <v>0</v>
      </c>
      <c r="P247" s="242"/>
      <c r="Q247" s="2"/>
    </row>
    <row r="248" spans="1:17" ht="72" hidden="1" x14ac:dyDescent="0.25">
      <c r="A248" s="62">
        <v>6296</v>
      </c>
      <c r="B248" s="111" t="s">
        <v>257</v>
      </c>
      <c r="C248" s="112">
        <f t="shared" si="243"/>
        <v>0</v>
      </c>
      <c r="D248" s="238"/>
      <c r="E248" s="239"/>
      <c r="F248" s="120">
        <f t="shared" si="246"/>
        <v>0</v>
      </c>
      <c r="G248" s="240"/>
      <c r="H248" s="239"/>
      <c r="I248" s="241">
        <f t="shared" si="247"/>
        <v>0</v>
      </c>
      <c r="J248" s="238"/>
      <c r="K248" s="239"/>
      <c r="L248" s="120">
        <f t="shared" si="248"/>
        <v>0</v>
      </c>
      <c r="M248" s="240"/>
      <c r="N248" s="239"/>
      <c r="O248" s="241">
        <f t="shared" si="249"/>
        <v>0</v>
      </c>
      <c r="P248" s="242"/>
      <c r="Q248" s="2"/>
    </row>
    <row r="249" spans="1:17" ht="39.75" hidden="1" customHeight="1" x14ac:dyDescent="0.25">
      <c r="A249" s="62">
        <v>6299</v>
      </c>
      <c r="B249" s="111" t="s">
        <v>258</v>
      </c>
      <c r="C249" s="112">
        <f t="shared" si="243"/>
        <v>0</v>
      </c>
      <c r="D249" s="238"/>
      <c r="E249" s="239"/>
      <c r="F249" s="120">
        <f t="shared" si="246"/>
        <v>0</v>
      </c>
      <c r="G249" s="240"/>
      <c r="H249" s="239"/>
      <c r="I249" s="241">
        <f t="shared" si="247"/>
        <v>0</v>
      </c>
      <c r="J249" s="238"/>
      <c r="K249" s="239"/>
      <c r="L249" s="120">
        <f t="shared" si="248"/>
        <v>0</v>
      </c>
      <c r="M249" s="240"/>
      <c r="N249" s="239"/>
      <c r="O249" s="241">
        <f t="shared" si="249"/>
        <v>0</v>
      </c>
      <c r="P249" s="242"/>
      <c r="Q249" s="2"/>
    </row>
    <row r="250" spans="1:17" hidden="1" x14ac:dyDescent="0.25">
      <c r="A250" s="83">
        <v>6300</v>
      </c>
      <c r="B250" s="226" t="s">
        <v>259</v>
      </c>
      <c r="C250" s="84">
        <f t="shared" si="243"/>
        <v>0</v>
      </c>
      <c r="D250" s="95">
        <f t="shared" ref="D250:E250" si="250">SUM(D251,D256,D257)</f>
        <v>0</v>
      </c>
      <c r="E250" s="96">
        <f t="shared" si="250"/>
        <v>0</v>
      </c>
      <c r="F250" s="97">
        <f>SUM(F251,F256,F257)</f>
        <v>0</v>
      </c>
      <c r="G250" s="227">
        <f t="shared" ref="G250:O250" si="251">SUM(G251,G256,G257)</f>
        <v>0</v>
      </c>
      <c r="H250" s="96">
        <f t="shared" si="251"/>
        <v>0</v>
      </c>
      <c r="I250" s="228">
        <f t="shared" si="251"/>
        <v>0</v>
      </c>
      <c r="J250" s="95">
        <f t="shared" si="251"/>
        <v>0</v>
      </c>
      <c r="K250" s="96">
        <f t="shared" si="251"/>
        <v>0</v>
      </c>
      <c r="L250" s="97">
        <f t="shared" si="251"/>
        <v>0</v>
      </c>
      <c r="M250" s="227">
        <f t="shared" si="251"/>
        <v>0</v>
      </c>
      <c r="N250" s="96">
        <f t="shared" si="251"/>
        <v>0</v>
      </c>
      <c r="O250" s="228">
        <f t="shared" si="251"/>
        <v>0</v>
      </c>
      <c r="P250" s="254"/>
      <c r="Q250" s="2"/>
    </row>
    <row r="251" spans="1:17" ht="24" hidden="1" x14ac:dyDescent="0.25">
      <c r="A251" s="353">
        <v>6320</v>
      </c>
      <c r="B251" s="99" t="s">
        <v>260</v>
      </c>
      <c r="C251" s="264">
        <f t="shared" si="243"/>
        <v>0</v>
      </c>
      <c r="D251" s="251">
        <f t="shared" ref="D251:E251" si="252">SUM(D252:D255)</f>
        <v>0</v>
      </c>
      <c r="E251" s="252">
        <f t="shared" si="252"/>
        <v>0</v>
      </c>
      <c r="F251" s="108">
        <f>SUM(F252:F255)</f>
        <v>0</v>
      </c>
      <c r="G251" s="253">
        <f t="shared" ref="G251:O251" si="253">SUM(G252:G255)</f>
        <v>0</v>
      </c>
      <c r="H251" s="252">
        <f t="shared" si="253"/>
        <v>0</v>
      </c>
      <c r="I251" s="151">
        <f t="shared" si="253"/>
        <v>0</v>
      </c>
      <c r="J251" s="251">
        <f t="shared" si="253"/>
        <v>0</v>
      </c>
      <c r="K251" s="252">
        <f t="shared" si="253"/>
        <v>0</v>
      </c>
      <c r="L251" s="108">
        <f t="shared" si="253"/>
        <v>0</v>
      </c>
      <c r="M251" s="253">
        <f t="shared" si="253"/>
        <v>0</v>
      </c>
      <c r="N251" s="252">
        <f t="shared" si="253"/>
        <v>0</v>
      </c>
      <c r="O251" s="151">
        <f t="shared" si="253"/>
        <v>0</v>
      </c>
      <c r="P251" s="237"/>
      <c r="Q251" s="2"/>
    </row>
    <row r="252" spans="1:17" hidden="1" x14ac:dyDescent="0.25">
      <c r="A252" s="62">
        <v>6322</v>
      </c>
      <c r="B252" s="111" t="s">
        <v>261</v>
      </c>
      <c r="C252" s="112">
        <f t="shared" si="243"/>
        <v>0</v>
      </c>
      <c r="D252" s="238"/>
      <c r="E252" s="239"/>
      <c r="F252" s="120">
        <f t="shared" ref="F252:F257" si="254">D252+E252</f>
        <v>0</v>
      </c>
      <c r="G252" s="240"/>
      <c r="H252" s="239"/>
      <c r="I252" s="241">
        <f t="shared" ref="I252:I257" si="255">G252+H252</f>
        <v>0</v>
      </c>
      <c r="J252" s="238"/>
      <c r="K252" s="239"/>
      <c r="L252" s="120">
        <f t="shared" ref="L252:L257" si="256">J252+K252</f>
        <v>0</v>
      </c>
      <c r="M252" s="240"/>
      <c r="N252" s="239"/>
      <c r="O252" s="241">
        <f t="shared" ref="O252:O257" si="257">M252+N252</f>
        <v>0</v>
      </c>
      <c r="P252" s="242"/>
      <c r="Q252" s="2"/>
    </row>
    <row r="253" spans="1:17" ht="24" hidden="1" x14ac:dyDescent="0.25">
      <c r="A253" s="62">
        <v>6323</v>
      </c>
      <c r="B253" s="111" t="s">
        <v>262</v>
      </c>
      <c r="C253" s="112">
        <f t="shared" si="243"/>
        <v>0</v>
      </c>
      <c r="D253" s="238"/>
      <c r="E253" s="239"/>
      <c r="F253" s="120">
        <f t="shared" si="254"/>
        <v>0</v>
      </c>
      <c r="G253" s="240"/>
      <c r="H253" s="239"/>
      <c r="I253" s="241">
        <f t="shared" si="255"/>
        <v>0</v>
      </c>
      <c r="J253" s="238"/>
      <c r="K253" s="239"/>
      <c r="L253" s="120">
        <f t="shared" si="256"/>
        <v>0</v>
      </c>
      <c r="M253" s="240"/>
      <c r="N253" s="239"/>
      <c r="O253" s="241">
        <f t="shared" si="257"/>
        <v>0</v>
      </c>
      <c r="P253" s="242"/>
      <c r="Q253" s="2"/>
    </row>
    <row r="254" spans="1:17" ht="24" hidden="1" x14ac:dyDescent="0.25">
      <c r="A254" s="62">
        <v>6324</v>
      </c>
      <c r="B254" s="111" t="s">
        <v>263</v>
      </c>
      <c r="C254" s="112">
        <f t="shared" si="243"/>
        <v>0</v>
      </c>
      <c r="D254" s="238"/>
      <c r="E254" s="239"/>
      <c r="F254" s="120">
        <f t="shared" si="254"/>
        <v>0</v>
      </c>
      <c r="G254" s="240"/>
      <c r="H254" s="239"/>
      <c r="I254" s="241">
        <f t="shared" si="255"/>
        <v>0</v>
      </c>
      <c r="J254" s="238"/>
      <c r="K254" s="239"/>
      <c r="L254" s="120">
        <f t="shared" si="256"/>
        <v>0</v>
      </c>
      <c r="M254" s="240"/>
      <c r="N254" s="239"/>
      <c r="O254" s="241">
        <f t="shared" si="257"/>
        <v>0</v>
      </c>
      <c r="P254" s="242"/>
      <c r="Q254" s="2"/>
    </row>
    <row r="255" spans="1:17" hidden="1" x14ac:dyDescent="0.25">
      <c r="A255" s="53">
        <v>6329</v>
      </c>
      <c r="B255" s="99" t="s">
        <v>264</v>
      </c>
      <c r="C255" s="100">
        <f t="shared" si="243"/>
        <v>0</v>
      </c>
      <c r="D255" s="152"/>
      <c r="E255" s="150"/>
      <c r="F255" s="108">
        <f t="shared" si="254"/>
        <v>0</v>
      </c>
      <c r="G255" s="149"/>
      <c r="H255" s="150"/>
      <c r="I255" s="151">
        <f t="shared" si="255"/>
        <v>0</v>
      </c>
      <c r="J255" s="152"/>
      <c r="K255" s="150"/>
      <c r="L255" s="108">
        <f t="shared" si="256"/>
        <v>0</v>
      </c>
      <c r="M255" s="149"/>
      <c r="N255" s="150"/>
      <c r="O255" s="151">
        <f t="shared" si="257"/>
        <v>0</v>
      </c>
      <c r="P255" s="237"/>
      <c r="Q255" s="2"/>
    </row>
    <row r="256" spans="1:17" ht="24" hidden="1" x14ac:dyDescent="0.25">
      <c r="A256" s="282">
        <v>6330</v>
      </c>
      <c r="B256" s="283" t="s">
        <v>265</v>
      </c>
      <c r="C256" s="264">
        <f t="shared" si="243"/>
        <v>0</v>
      </c>
      <c r="D256" s="268"/>
      <c r="E256" s="269"/>
      <c r="F256" s="270">
        <f t="shared" si="254"/>
        <v>0</v>
      </c>
      <c r="G256" s="271"/>
      <c r="H256" s="269"/>
      <c r="I256" s="265">
        <f t="shared" si="255"/>
        <v>0</v>
      </c>
      <c r="J256" s="268"/>
      <c r="K256" s="269"/>
      <c r="L256" s="270">
        <f t="shared" si="256"/>
        <v>0</v>
      </c>
      <c r="M256" s="271"/>
      <c r="N256" s="269"/>
      <c r="O256" s="265">
        <f t="shared" si="257"/>
        <v>0</v>
      </c>
      <c r="P256" s="266"/>
      <c r="Q256" s="2"/>
    </row>
    <row r="257" spans="1:17" hidden="1" x14ac:dyDescent="0.25">
      <c r="A257" s="243">
        <v>6360</v>
      </c>
      <c r="B257" s="111" t="s">
        <v>266</v>
      </c>
      <c r="C257" s="112">
        <f t="shared" si="243"/>
        <v>0</v>
      </c>
      <c r="D257" s="238"/>
      <c r="E257" s="239"/>
      <c r="F257" s="120">
        <f t="shared" si="254"/>
        <v>0</v>
      </c>
      <c r="G257" s="240"/>
      <c r="H257" s="239"/>
      <c r="I257" s="241">
        <f t="shared" si="255"/>
        <v>0</v>
      </c>
      <c r="J257" s="238"/>
      <c r="K257" s="239"/>
      <c r="L257" s="120">
        <f t="shared" si="256"/>
        <v>0</v>
      </c>
      <c r="M257" s="240"/>
      <c r="N257" s="239"/>
      <c r="O257" s="241">
        <f t="shared" si="257"/>
        <v>0</v>
      </c>
      <c r="P257" s="242"/>
      <c r="Q257" s="2"/>
    </row>
    <row r="258" spans="1:17" ht="36" hidden="1" x14ac:dyDescent="0.25">
      <c r="A258" s="83">
        <v>6400</v>
      </c>
      <c r="B258" s="226" t="s">
        <v>267</v>
      </c>
      <c r="C258" s="84">
        <f t="shared" si="243"/>
        <v>0</v>
      </c>
      <c r="D258" s="95">
        <f t="shared" ref="D258:E258" si="258">SUM(D259,D263)</f>
        <v>0</v>
      </c>
      <c r="E258" s="96">
        <f t="shared" si="258"/>
        <v>0</v>
      </c>
      <c r="F258" s="97">
        <f>SUM(F259,F263)</f>
        <v>0</v>
      </c>
      <c r="G258" s="227">
        <f t="shared" ref="G258:O258" si="259">SUM(G259,G263)</f>
        <v>0</v>
      </c>
      <c r="H258" s="96">
        <f t="shared" si="259"/>
        <v>0</v>
      </c>
      <c r="I258" s="228">
        <f t="shared" si="259"/>
        <v>0</v>
      </c>
      <c r="J258" s="95">
        <f t="shared" si="259"/>
        <v>0</v>
      </c>
      <c r="K258" s="96">
        <f t="shared" si="259"/>
        <v>0</v>
      </c>
      <c r="L258" s="97">
        <f t="shared" si="259"/>
        <v>0</v>
      </c>
      <c r="M258" s="227">
        <f t="shared" si="259"/>
        <v>0</v>
      </c>
      <c r="N258" s="96">
        <f t="shared" si="259"/>
        <v>0</v>
      </c>
      <c r="O258" s="228">
        <f t="shared" si="259"/>
        <v>0</v>
      </c>
      <c r="P258" s="254"/>
      <c r="Q258" s="2"/>
    </row>
    <row r="259" spans="1:17" ht="24" hidden="1" x14ac:dyDescent="0.25">
      <c r="A259" s="353">
        <v>6410</v>
      </c>
      <c r="B259" s="99" t="s">
        <v>268</v>
      </c>
      <c r="C259" s="100">
        <f t="shared" si="243"/>
        <v>0</v>
      </c>
      <c r="D259" s="251">
        <f t="shared" ref="D259:E259" si="260">SUM(D260:D262)</f>
        <v>0</v>
      </c>
      <c r="E259" s="252">
        <f t="shared" si="260"/>
        <v>0</v>
      </c>
      <c r="F259" s="108">
        <f>SUM(F260:F262)</f>
        <v>0</v>
      </c>
      <c r="G259" s="253">
        <f t="shared" ref="G259:O259" si="261">SUM(G260:G262)</f>
        <v>0</v>
      </c>
      <c r="H259" s="252">
        <f t="shared" si="261"/>
        <v>0</v>
      </c>
      <c r="I259" s="151">
        <f t="shared" si="261"/>
        <v>0</v>
      </c>
      <c r="J259" s="251">
        <f t="shared" si="261"/>
        <v>0</v>
      </c>
      <c r="K259" s="252">
        <f t="shared" si="261"/>
        <v>0</v>
      </c>
      <c r="L259" s="108">
        <f t="shared" si="261"/>
        <v>0</v>
      </c>
      <c r="M259" s="253">
        <f t="shared" si="261"/>
        <v>0</v>
      </c>
      <c r="N259" s="252">
        <f t="shared" si="261"/>
        <v>0</v>
      </c>
      <c r="O259" s="258">
        <f t="shared" si="261"/>
        <v>0</v>
      </c>
      <c r="P259" s="259"/>
      <c r="Q259" s="2"/>
    </row>
    <row r="260" spans="1:17" hidden="1" x14ac:dyDescent="0.25">
      <c r="A260" s="62">
        <v>6411</v>
      </c>
      <c r="B260" s="255" t="s">
        <v>269</v>
      </c>
      <c r="C260" s="112">
        <f t="shared" si="243"/>
        <v>0</v>
      </c>
      <c r="D260" s="238"/>
      <c r="E260" s="239"/>
      <c r="F260" s="120">
        <f t="shared" ref="F260:F262" si="262">D260+E260</f>
        <v>0</v>
      </c>
      <c r="G260" s="240"/>
      <c r="H260" s="239"/>
      <c r="I260" s="241">
        <f t="shared" ref="I260:I262" si="263">G260+H260</f>
        <v>0</v>
      </c>
      <c r="J260" s="238"/>
      <c r="K260" s="239"/>
      <c r="L260" s="120">
        <f t="shared" ref="L260:L262" si="264">J260+K260</f>
        <v>0</v>
      </c>
      <c r="M260" s="240"/>
      <c r="N260" s="239"/>
      <c r="O260" s="241">
        <f t="shared" ref="O260:O262" si="265">M260+N260</f>
        <v>0</v>
      </c>
      <c r="P260" s="242"/>
      <c r="Q260" s="2"/>
    </row>
    <row r="261" spans="1:17" ht="36" hidden="1" x14ac:dyDescent="0.25">
      <c r="A261" s="62">
        <v>6412</v>
      </c>
      <c r="B261" s="111" t="s">
        <v>270</v>
      </c>
      <c r="C261" s="112">
        <f t="shared" si="243"/>
        <v>0</v>
      </c>
      <c r="D261" s="238"/>
      <c r="E261" s="239"/>
      <c r="F261" s="120">
        <f t="shared" si="262"/>
        <v>0</v>
      </c>
      <c r="G261" s="240"/>
      <c r="H261" s="239"/>
      <c r="I261" s="241">
        <f t="shared" si="263"/>
        <v>0</v>
      </c>
      <c r="J261" s="238"/>
      <c r="K261" s="239"/>
      <c r="L261" s="120">
        <f t="shared" si="264"/>
        <v>0</v>
      </c>
      <c r="M261" s="240"/>
      <c r="N261" s="239"/>
      <c r="O261" s="241">
        <f t="shared" si="265"/>
        <v>0</v>
      </c>
      <c r="P261" s="242"/>
      <c r="Q261" s="2"/>
    </row>
    <row r="262" spans="1:17" ht="36" hidden="1" x14ac:dyDescent="0.25">
      <c r="A262" s="62">
        <v>6419</v>
      </c>
      <c r="B262" s="111" t="s">
        <v>271</v>
      </c>
      <c r="C262" s="112">
        <f t="shared" si="243"/>
        <v>0</v>
      </c>
      <c r="D262" s="238"/>
      <c r="E262" s="239"/>
      <c r="F262" s="120">
        <f t="shared" si="262"/>
        <v>0</v>
      </c>
      <c r="G262" s="240"/>
      <c r="H262" s="239"/>
      <c r="I262" s="241">
        <f t="shared" si="263"/>
        <v>0</v>
      </c>
      <c r="J262" s="238"/>
      <c r="K262" s="239"/>
      <c r="L262" s="120">
        <f t="shared" si="264"/>
        <v>0</v>
      </c>
      <c r="M262" s="240"/>
      <c r="N262" s="239"/>
      <c r="O262" s="241">
        <f t="shared" si="265"/>
        <v>0</v>
      </c>
      <c r="P262" s="242"/>
      <c r="Q262" s="2"/>
    </row>
    <row r="263" spans="1:17" ht="36" hidden="1" x14ac:dyDescent="0.25">
      <c r="A263" s="243">
        <v>6420</v>
      </c>
      <c r="B263" s="111" t="s">
        <v>272</v>
      </c>
      <c r="C263" s="112">
        <f t="shared" si="243"/>
        <v>0</v>
      </c>
      <c r="D263" s="244">
        <f t="shared" ref="D263:E263" si="266">SUM(D264:D267)</f>
        <v>0</v>
      </c>
      <c r="E263" s="245">
        <f t="shared" si="266"/>
        <v>0</v>
      </c>
      <c r="F263" s="120">
        <f>SUM(F264:F267)</f>
        <v>0</v>
      </c>
      <c r="G263" s="246">
        <f t="shared" ref="G263:N263" si="267">SUM(G264:G267)</f>
        <v>0</v>
      </c>
      <c r="H263" s="245">
        <f t="shared" si="267"/>
        <v>0</v>
      </c>
      <c r="I263" s="241">
        <f t="shared" si="267"/>
        <v>0</v>
      </c>
      <c r="J263" s="244">
        <f t="shared" si="267"/>
        <v>0</v>
      </c>
      <c r="K263" s="245">
        <f t="shared" si="267"/>
        <v>0</v>
      </c>
      <c r="L263" s="120">
        <f t="shared" si="267"/>
        <v>0</v>
      </c>
      <c r="M263" s="246">
        <f t="shared" si="267"/>
        <v>0</v>
      </c>
      <c r="N263" s="245">
        <f t="shared" si="267"/>
        <v>0</v>
      </c>
      <c r="O263" s="241">
        <f>SUM(O264:O267)</f>
        <v>0</v>
      </c>
      <c r="P263" s="242"/>
      <c r="Q263" s="2"/>
    </row>
    <row r="264" spans="1:17" hidden="1" x14ac:dyDescent="0.25">
      <c r="A264" s="62">
        <v>6421</v>
      </c>
      <c r="B264" s="111" t="s">
        <v>273</v>
      </c>
      <c r="C264" s="112">
        <f t="shared" si="243"/>
        <v>0</v>
      </c>
      <c r="D264" s="238"/>
      <c r="E264" s="239"/>
      <c r="F264" s="120">
        <f t="shared" ref="F264:F267" si="268">D264+E264</f>
        <v>0</v>
      </c>
      <c r="G264" s="240"/>
      <c r="H264" s="239"/>
      <c r="I264" s="241">
        <f t="shared" ref="I264:I267" si="269">G264+H264</f>
        <v>0</v>
      </c>
      <c r="J264" s="238"/>
      <c r="K264" s="239"/>
      <c r="L264" s="120">
        <f t="shared" ref="L264:L267" si="270">J264+K264</f>
        <v>0</v>
      </c>
      <c r="M264" s="240"/>
      <c r="N264" s="239"/>
      <c r="O264" s="241">
        <f t="shared" ref="O264:O267" si="271">M264+N264</f>
        <v>0</v>
      </c>
      <c r="P264" s="242"/>
      <c r="Q264" s="2"/>
    </row>
    <row r="265" spans="1:17" hidden="1" x14ac:dyDescent="0.25">
      <c r="A265" s="62">
        <v>6422</v>
      </c>
      <c r="B265" s="111" t="s">
        <v>274</v>
      </c>
      <c r="C265" s="112">
        <f t="shared" si="243"/>
        <v>0</v>
      </c>
      <c r="D265" s="238"/>
      <c r="E265" s="239"/>
      <c r="F265" s="120">
        <f t="shared" si="268"/>
        <v>0</v>
      </c>
      <c r="G265" s="240"/>
      <c r="H265" s="239"/>
      <c r="I265" s="241">
        <f t="shared" si="269"/>
        <v>0</v>
      </c>
      <c r="J265" s="238"/>
      <c r="K265" s="239"/>
      <c r="L265" s="120">
        <f t="shared" si="270"/>
        <v>0</v>
      </c>
      <c r="M265" s="240"/>
      <c r="N265" s="239"/>
      <c r="O265" s="241">
        <f t="shared" si="271"/>
        <v>0</v>
      </c>
      <c r="P265" s="242"/>
      <c r="Q265" s="2"/>
    </row>
    <row r="266" spans="1:17" ht="24" hidden="1" x14ac:dyDescent="0.25">
      <c r="A266" s="62">
        <v>6423</v>
      </c>
      <c r="B266" s="111" t="s">
        <v>275</v>
      </c>
      <c r="C266" s="112">
        <f t="shared" si="243"/>
        <v>0</v>
      </c>
      <c r="D266" s="238"/>
      <c r="E266" s="239"/>
      <c r="F266" s="120">
        <f t="shared" si="268"/>
        <v>0</v>
      </c>
      <c r="G266" s="240"/>
      <c r="H266" s="239"/>
      <c r="I266" s="241">
        <f t="shared" si="269"/>
        <v>0</v>
      </c>
      <c r="J266" s="238"/>
      <c r="K266" s="239"/>
      <c r="L266" s="120">
        <f t="shared" si="270"/>
        <v>0</v>
      </c>
      <c r="M266" s="240"/>
      <c r="N266" s="239"/>
      <c r="O266" s="241">
        <f t="shared" si="271"/>
        <v>0</v>
      </c>
      <c r="P266" s="242"/>
      <c r="Q266" s="2"/>
    </row>
    <row r="267" spans="1:17" ht="36" hidden="1" x14ac:dyDescent="0.25">
      <c r="A267" s="62">
        <v>6424</v>
      </c>
      <c r="B267" s="111" t="s">
        <v>276</v>
      </c>
      <c r="C267" s="112">
        <f t="shared" si="243"/>
        <v>0</v>
      </c>
      <c r="D267" s="238"/>
      <c r="E267" s="239"/>
      <c r="F267" s="120">
        <f t="shared" si="268"/>
        <v>0</v>
      </c>
      <c r="G267" s="240"/>
      <c r="H267" s="239"/>
      <c r="I267" s="241">
        <f t="shared" si="269"/>
        <v>0</v>
      </c>
      <c r="J267" s="238"/>
      <c r="K267" s="239"/>
      <c r="L267" s="120">
        <f t="shared" si="270"/>
        <v>0</v>
      </c>
      <c r="M267" s="240"/>
      <c r="N267" s="239"/>
      <c r="O267" s="241">
        <f t="shared" si="271"/>
        <v>0</v>
      </c>
      <c r="P267" s="242"/>
      <c r="Q267" s="2"/>
    </row>
    <row r="268" spans="1:17" ht="36" hidden="1" x14ac:dyDescent="0.25">
      <c r="A268" s="284">
        <v>7000</v>
      </c>
      <c r="B268" s="284" t="s">
        <v>277</v>
      </c>
      <c r="C268" s="285">
        <f>SUM(F268,I268,L268,O268)</f>
        <v>0</v>
      </c>
      <c r="D268" s="286">
        <f t="shared" ref="D268:E268" si="272">SUM(D269,D279)</f>
        <v>0</v>
      </c>
      <c r="E268" s="287">
        <f t="shared" si="272"/>
        <v>0</v>
      </c>
      <c r="F268" s="288">
        <f>SUM(F269,F279)</f>
        <v>0</v>
      </c>
      <c r="G268" s="289">
        <f t="shared" ref="G268:N268" si="273">SUM(G269,G279)</f>
        <v>0</v>
      </c>
      <c r="H268" s="287">
        <f t="shared" si="273"/>
        <v>0</v>
      </c>
      <c r="I268" s="290">
        <f t="shared" si="273"/>
        <v>0</v>
      </c>
      <c r="J268" s="286">
        <f t="shared" si="273"/>
        <v>0</v>
      </c>
      <c r="K268" s="287">
        <f t="shared" si="273"/>
        <v>0</v>
      </c>
      <c r="L268" s="288">
        <f t="shared" si="273"/>
        <v>0</v>
      </c>
      <c r="M268" s="289">
        <f t="shared" si="273"/>
        <v>0</v>
      </c>
      <c r="N268" s="287">
        <f t="shared" si="273"/>
        <v>0</v>
      </c>
      <c r="O268" s="291">
        <f>SUM(O269,O279)</f>
        <v>0</v>
      </c>
      <c r="P268" s="292"/>
      <c r="Q268" s="2"/>
    </row>
    <row r="269" spans="1:17" ht="24" hidden="1" x14ac:dyDescent="0.25">
      <c r="A269" s="83">
        <v>7200</v>
      </c>
      <c r="B269" s="226" t="s">
        <v>278</v>
      </c>
      <c r="C269" s="84">
        <f t="shared" si="243"/>
        <v>0</v>
      </c>
      <c r="D269" s="95">
        <f t="shared" ref="D269:E269" si="274">SUM(D270,D271,D274,D275,D278)</f>
        <v>0</v>
      </c>
      <c r="E269" s="96">
        <f t="shared" si="274"/>
        <v>0</v>
      </c>
      <c r="F269" s="97">
        <f>SUM(F270,F271,F274,F275,F278)</f>
        <v>0</v>
      </c>
      <c r="G269" s="227"/>
      <c r="H269" s="96"/>
      <c r="I269" s="228">
        <f>SUM(I270,I271,I274,I275,I278)</f>
        <v>0</v>
      </c>
      <c r="J269" s="95"/>
      <c r="K269" s="96"/>
      <c r="L269" s="97">
        <f>SUM(L270,L271,L274,L275,L278)</f>
        <v>0</v>
      </c>
      <c r="M269" s="227"/>
      <c r="N269" s="96"/>
      <c r="O269" s="263">
        <f>SUM(O270,O271,O274,O275,O278)</f>
        <v>0</v>
      </c>
      <c r="P269" s="229"/>
      <c r="Q269" s="2"/>
    </row>
    <row r="270" spans="1:17" ht="24" hidden="1" x14ac:dyDescent="0.25">
      <c r="A270" s="353">
        <v>7210</v>
      </c>
      <c r="B270" s="99" t="s">
        <v>279</v>
      </c>
      <c r="C270" s="100">
        <f t="shared" si="243"/>
        <v>0</v>
      </c>
      <c r="D270" s="152"/>
      <c r="E270" s="150"/>
      <c r="F270" s="108">
        <f>D270+E270</f>
        <v>0</v>
      </c>
      <c r="G270" s="149"/>
      <c r="H270" s="150"/>
      <c r="I270" s="151">
        <f>G270+H270</f>
        <v>0</v>
      </c>
      <c r="J270" s="152"/>
      <c r="K270" s="150"/>
      <c r="L270" s="108">
        <f>J270+K270</f>
        <v>0</v>
      </c>
      <c r="M270" s="149"/>
      <c r="N270" s="150"/>
      <c r="O270" s="151">
        <f>M270+N270</f>
        <v>0</v>
      </c>
      <c r="P270" s="237"/>
      <c r="Q270" s="2"/>
    </row>
    <row r="271" spans="1:17" s="294" customFormat="1" ht="36" hidden="1" x14ac:dyDescent="0.25">
      <c r="A271" s="243">
        <v>7220</v>
      </c>
      <c r="B271" s="111" t="s">
        <v>280</v>
      </c>
      <c r="C271" s="112">
        <f t="shared" si="243"/>
        <v>0</v>
      </c>
      <c r="D271" s="244">
        <f t="shared" ref="D271:E271" si="275">SUM(D272:D273)</f>
        <v>0</v>
      </c>
      <c r="E271" s="245">
        <f t="shared" si="275"/>
        <v>0</v>
      </c>
      <c r="F271" s="120">
        <f>SUM(F272:F273)</f>
        <v>0</v>
      </c>
      <c r="G271" s="246">
        <f t="shared" ref="G271:O271" si="276">SUM(G272:G273)</f>
        <v>0</v>
      </c>
      <c r="H271" s="245">
        <f t="shared" si="276"/>
        <v>0</v>
      </c>
      <c r="I271" s="241">
        <f t="shared" si="276"/>
        <v>0</v>
      </c>
      <c r="J271" s="244">
        <f t="shared" si="276"/>
        <v>0</v>
      </c>
      <c r="K271" s="245">
        <f t="shared" si="276"/>
        <v>0</v>
      </c>
      <c r="L271" s="120">
        <f t="shared" si="276"/>
        <v>0</v>
      </c>
      <c r="M271" s="246">
        <f t="shared" si="276"/>
        <v>0</v>
      </c>
      <c r="N271" s="245">
        <f t="shared" si="276"/>
        <v>0</v>
      </c>
      <c r="O271" s="241">
        <f t="shared" si="276"/>
        <v>0</v>
      </c>
      <c r="P271" s="242"/>
      <c r="Q271" s="293"/>
    </row>
    <row r="272" spans="1:17" s="294" customFormat="1" ht="36" hidden="1" x14ac:dyDescent="0.25">
      <c r="A272" s="62">
        <v>7221</v>
      </c>
      <c r="B272" s="111" t="s">
        <v>281</v>
      </c>
      <c r="C272" s="112">
        <f t="shared" si="243"/>
        <v>0</v>
      </c>
      <c r="D272" s="238"/>
      <c r="E272" s="239"/>
      <c r="F272" s="120">
        <f t="shared" ref="F272:F274" si="277">D272+E272</f>
        <v>0</v>
      </c>
      <c r="G272" s="240"/>
      <c r="H272" s="239"/>
      <c r="I272" s="241">
        <f t="shared" ref="I272:I274" si="278">G272+H272</f>
        <v>0</v>
      </c>
      <c r="J272" s="238"/>
      <c r="K272" s="239"/>
      <c r="L272" s="120">
        <f t="shared" ref="L272:L274" si="279">J272+K272</f>
        <v>0</v>
      </c>
      <c r="M272" s="240"/>
      <c r="N272" s="239"/>
      <c r="O272" s="241">
        <f t="shared" ref="O272:O274" si="280">M272+N272</f>
        <v>0</v>
      </c>
      <c r="P272" s="242"/>
      <c r="Q272" s="293"/>
    </row>
    <row r="273" spans="1:17" s="294" customFormat="1" ht="36" hidden="1" x14ac:dyDescent="0.25">
      <c r="A273" s="62">
        <v>7222</v>
      </c>
      <c r="B273" s="111" t="s">
        <v>282</v>
      </c>
      <c r="C273" s="112">
        <f t="shared" si="243"/>
        <v>0</v>
      </c>
      <c r="D273" s="238"/>
      <c r="E273" s="239"/>
      <c r="F273" s="120">
        <f t="shared" si="277"/>
        <v>0</v>
      </c>
      <c r="G273" s="240"/>
      <c r="H273" s="239"/>
      <c r="I273" s="241">
        <f t="shared" si="278"/>
        <v>0</v>
      </c>
      <c r="J273" s="238"/>
      <c r="K273" s="239"/>
      <c r="L273" s="120">
        <f t="shared" si="279"/>
        <v>0</v>
      </c>
      <c r="M273" s="240"/>
      <c r="N273" s="239"/>
      <c r="O273" s="241">
        <f t="shared" si="280"/>
        <v>0</v>
      </c>
      <c r="P273" s="242"/>
      <c r="Q273" s="293"/>
    </row>
    <row r="274" spans="1:17" ht="24" hidden="1" x14ac:dyDescent="0.25">
      <c r="A274" s="243">
        <v>7230</v>
      </c>
      <c r="B274" s="111" t="s">
        <v>283</v>
      </c>
      <c r="C274" s="112">
        <f t="shared" si="243"/>
        <v>0</v>
      </c>
      <c r="D274" s="238"/>
      <c r="E274" s="239"/>
      <c r="F274" s="120">
        <f t="shared" si="277"/>
        <v>0</v>
      </c>
      <c r="G274" s="240"/>
      <c r="H274" s="239"/>
      <c r="I274" s="241">
        <f t="shared" si="278"/>
        <v>0</v>
      </c>
      <c r="J274" s="238"/>
      <c r="K274" s="239"/>
      <c r="L274" s="120">
        <f t="shared" si="279"/>
        <v>0</v>
      </c>
      <c r="M274" s="240"/>
      <c r="N274" s="239"/>
      <c r="O274" s="241">
        <f t="shared" si="280"/>
        <v>0</v>
      </c>
      <c r="P274" s="242"/>
      <c r="Q274" s="2"/>
    </row>
    <row r="275" spans="1:17" ht="24" hidden="1" x14ac:dyDescent="0.25">
      <c r="A275" s="243">
        <v>7240</v>
      </c>
      <c r="B275" s="111" t="s">
        <v>284</v>
      </c>
      <c r="C275" s="112">
        <f t="shared" si="243"/>
        <v>0</v>
      </c>
      <c r="D275" s="244">
        <f t="shared" ref="D275:E275" si="281">SUM(D276:D277)</f>
        <v>0</v>
      </c>
      <c r="E275" s="245">
        <f t="shared" si="281"/>
        <v>0</v>
      </c>
      <c r="F275" s="120">
        <f>SUM(F276:F277)</f>
        <v>0</v>
      </c>
      <c r="G275" s="246">
        <f t="shared" ref="G275:O275" si="282">SUM(G276:G277)</f>
        <v>0</v>
      </c>
      <c r="H275" s="245">
        <f t="shared" si="282"/>
        <v>0</v>
      </c>
      <c r="I275" s="241">
        <f t="shared" si="282"/>
        <v>0</v>
      </c>
      <c r="J275" s="244">
        <f t="shared" si="282"/>
        <v>0</v>
      </c>
      <c r="K275" s="245">
        <f t="shared" si="282"/>
        <v>0</v>
      </c>
      <c r="L275" s="120">
        <f t="shared" si="282"/>
        <v>0</v>
      </c>
      <c r="M275" s="246">
        <f t="shared" si="282"/>
        <v>0</v>
      </c>
      <c r="N275" s="245">
        <f t="shared" si="282"/>
        <v>0</v>
      </c>
      <c r="O275" s="241">
        <f t="shared" si="282"/>
        <v>0</v>
      </c>
      <c r="P275" s="242"/>
      <c r="Q275" s="2"/>
    </row>
    <row r="276" spans="1:17" ht="48" hidden="1" x14ac:dyDescent="0.25">
      <c r="A276" s="62">
        <v>7245</v>
      </c>
      <c r="B276" s="111" t="s">
        <v>285</v>
      </c>
      <c r="C276" s="112">
        <f t="shared" si="243"/>
        <v>0</v>
      </c>
      <c r="D276" s="238"/>
      <c r="E276" s="239"/>
      <c r="F276" s="120">
        <f t="shared" ref="F276:F278" si="283">D276+E276</f>
        <v>0</v>
      </c>
      <c r="G276" s="240"/>
      <c r="H276" s="239"/>
      <c r="I276" s="241">
        <f t="shared" ref="I276:I278" si="284">G276+H276</f>
        <v>0</v>
      </c>
      <c r="J276" s="238"/>
      <c r="K276" s="239"/>
      <c r="L276" s="120">
        <f t="shared" ref="L276:L278" si="285">J276+K276</f>
        <v>0</v>
      </c>
      <c r="M276" s="240"/>
      <c r="N276" s="239"/>
      <c r="O276" s="241">
        <f t="shared" ref="O276:O278" si="286">M276+N276</f>
        <v>0</v>
      </c>
      <c r="P276" s="242"/>
      <c r="Q276" s="2"/>
    </row>
    <row r="277" spans="1:17" ht="96" hidden="1" x14ac:dyDescent="0.25">
      <c r="A277" s="62">
        <v>7246</v>
      </c>
      <c r="B277" s="111" t="s">
        <v>286</v>
      </c>
      <c r="C277" s="112">
        <f t="shared" si="243"/>
        <v>0</v>
      </c>
      <c r="D277" s="238"/>
      <c r="E277" s="239"/>
      <c r="F277" s="120">
        <f t="shared" si="283"/>
        <v>0</v>
      </c>
      <c r="G277" s="240"/>
      <c r="H277" s="239"/>
      <c r="I277" s="241">
        <f t="shared" si="284"/>
        <v>0</v>
      </c>
      <c r="J277" s="238"/>
      <c r="K277" s="239"/>
      <c r="L277" s="120">
        <f t="shared" si="285"/>
        <v>0</v>
      </c>
      <c r="M277" s="240"/>
      <c r="N277" s="239"/>
      <c r="O277" s="241">
        <f t="shared" si="286"/>
        <v>0</v>
      </c>
      <c r="P277" s="242"/>
      <c r="Q277" s="2"/>
    </row>
    <row r="278" spans="1:17" ht="24" hidden="1" x14ac:dyDescent="0.25">
      <c r="A278" s="282">
        <v>7260</v>
      </c>
      <c r="B278" s="99" t="s">
        <v>287</v>
      </c>
      <c r="C278" s="100">
        <f t="shared" si="243"/>
        <v>0</v>
      </c>
      <c r="D278" s="152"/>
      <c r="E278" s="150"/>
      <c r="F278" s="108">
        <f t="shared" si="283"/>
        <v>0</v>
      </c>
      <c r="G278" s="149"/>
      <c r="H278" s="150"/>
      <c r="I278" s="151">
        <f t="shared" si="284"/>
        <v>0</v>
      </c>
      <c r="J278" s="152"/>
      <c r="K278" s="150"/>
      <c r="L278" s="108">
        <f t="shared" si="285"/>
        <v>0</v>
      </c>
      <c r="M278" s="149"/>
      <c r="N278" s="150"/>
      <c r="O278" s="151">
        <f t="shared" si="286"/>
        <v>0</v>
      </c>
      <c r="P278" s="237"/>
      <c r="Q278" s="2"/>
    </row>
    <row r="279" spans="1:17" hidden="1" x14ac:dyDescent="0.25">
      <c r="A279" s="154">
        <v>7700</v>
      </c>
      <c r="B279" s="295" t="s">
        <v>288</v>
      </c>
      <c r="C279" s="296">
        <f t="shared" si="243"/>
        <v>0</v>
      </c>
      <c r="D279" s="297">
        <f t="shared" ref="D279:O279" si="287">D280</f>
        <v>0</v>
      </c>
      <c r="E279" s="298">
        <f t="shared" si="287"/>
        <v>0</v>
      </c>
      <c r="F279" s="299">
        <f t="shared" si="287"/>
        <v>0</v>
      </c>
      <c r="G279" s="300">
        <f t="shared" si="287"/>
        <v>0</v>
      </c>
      <c r="H279" s="298">
        <f t="shared" si="287"/>
        <v>0</v>
      </c>
      <c r="I279" s="301">
        <f t="shared" si="287"/>
        <v>0</v>
      </c>
      <c r="J279" s="297">
        <f t="shared" si="287"/>
        <v>0</v>
      </c>
      <c r="K279" s="298">
        <f t="shared" si="287"/>
        <v>0</v>
      </c>
      <c r="L279" s="299">
        <f t="shared" si="287"/>
        <v>0</v>
      </c>
      <c r="M279" s="300">
        <f t="shared" si="287"/>
        <v>0</v>
      </c>
      <c r="N279" s="298">
        <f t="shared" si="287"/>
        <v>0</v>
      </c>
      <c r="O279" s="301">
        <f t="shared" si="287"/>
        <v>0</v>
      </c>
      <c r="P279" s="254"/>
      <c r="Q279" s="2"/>
    </row>
    <row r="280" spans="1:17" hidden="1" x14ac:dyDescent="0.25">
      <c r="A280" s="230">
        <v>7720</v>
      </c>
      <c r="B280" s="99" t="s">
        <v>289</v>
      </c>
      <c r="C280" s="125">
        <f t="shared" si="243"/>
        <v>0</v>
      </c>
      <c r="D280" s="147"/>
      <c r="E280" s="148"/>
      <c r="F280" s="133">
        <f>D280+E280</f>
        <v>0</v>
      </c>
      <c r="G280" s="302"/>
      <c r="H280" s="148"/>
      <c r="I280" s="258">
        <f>G280+H280</f>
        <v>0</v>
      </c>
      <c r="J280" s="147"/>
      <c r="K280" s="148"/>
      <c r="L280" s="133">
        <f>J280+K280</f>
        <v>0</v>
      </c>
      <c r="M280" s="302"/>
      <c r="N280" s="148"/>
      <c r="O280" s="258">
        <f>M280+N280</f>
        <v>0</v>
      </c>
      <c r="P280" s="259"/>
      <c r="Q280" s="2"/>
    </row>
    <row r="281" spans="1:17" hidden="1" x14ac:dyDescent="0.25">
      <c r="A281" s="255"/>
      <c r="B281" s="111" t="s">
        <v>290</v>
      </c>
      <c r="C281" s="112">
        <f t="shared" si="243"/>
        <v>0</v>
      </c>
      <c r="D281" s="244">
        <f t="shared" ref="D281:E281" si="288">SUM(D282:D283)</f>
        <v>0</v>
      </c>
      <c r="E281" s="245">
        <f t="shared" si="288"/>
        <v>0</v>
      </c>
      <c r="F281" s="120">
        <f>SUM(F282:F283)</f>
        <v>0</v>
      </c>
      <c r="G281" s="246">
        <f t="shared" ref="G281:O281" si="289">SUM(G282:G283)</f>
        <v>0</v>
      </c>
      <c r="H281" s="245">
        <f t="shared" si="289"/>
        <v>0</v>
      </c>
      <c r="I281" s="241">
        <f t="shared" si="289"/>
        <v>0</v>
      </c>
      <c r="J281" s="244">
        <f t="shared" si="289"/>
        <v>0</v>
      </c>
      <c r="K281" s="245">
        <f t="shared" si="289"/>
        <v>0</v>
      </c>
      <c r="L281" s="120">
        <f t="shared" si="289"/>
        <v>0</v>
      </c>
      <c r="M281" s="246">
        <f t="shared" si="289"/>
        <v>0</v>
      </c>
      <c r="N281" s="245">
        <f t="shared" si="289"/>
        <v>0</v>
      </c>
      <c r="O281" s="241">
        <f t="shared" si="289"/>
        <v>0</v>
      </c>
      <c r="P281" s="242"/>
      <c r="Q281" s="2"/>
    </row>
    <row r="282" spans="1:17" hidden="1" x14ac:dyDescent="0.25">
      <c r="A282" s="255" t="s">
        <v>291</v>
      </c>
      <c r="B282" s="62" t="s">
        <v>292</v>
      </c>
      <c r="C282" s="112">
        <f t="shared" si="243"/>
        <v>0</v>
      </c>
      <c r="D282" s="238"/>
      <c r="E282" s="239"/>
      <c r="F282" s="120">
        <f>E282+D282</f>
        <v>0</v>
      </c>
      <c r="G282" s="240"/>
      <c r="H282" s="239"/>
      <c r="I282" s="241">
        <f>H282+G282</f>
        <v>0</v>
      </c>
      <c r="J282" s="238"/>
      <c r="K282" s="239"/>
      <c r="L282" s="120">
        <f>K282+J282</f>
        <v>0</v>
      </c>
      <c r="M282" s="240"/>
      <c r="N282" s="239"/>
      <c r="O282" s="241">
        <f>N282+M282</f>
        <v>0</v>
      </c>
      <c r="P282" s="242"/>
      <c r="Q282" s="2"/>
    </row>
    <row r="283" spans="1:17" ht="24" hidden="1" x14ac:dyDescent="0.25">
      <c r="A283" s="255" t="s">
        <v>293</v>
      </c>
      <c r="B283" s="303" t="s">
        <v>294</v>
      </c>
      <c r="C283" s="100">
        <f t="shared" si="243"/>
        <v>0</v>
      </c>
      <c r="D283" s="152"/>
      <c r="E283" s="150"/>
      <c r="F283" s="108">
        <f>E283+D283</f>
        <v>0</v>
      </c>
      <c r="G283" s="149"/>
      <c r="H283" s="150"/>
      <c r="I283" s="151">
        <f>H283+G283</f>
        <v>0</v>
      </c>
      <c r="J283" s="152"/>
      <c r="K283" s="150"/>
      <c r="L283" s="108">
        <f>K283+J283</f>
        <v>0</v>
      </c>
      <c r="M283" s="149"/>
      <c r="N283" s="150"/>
      <c r="O283" s="151">
        <f>N283+M283</f>
        <v>0</v>
      </c>
      <c r="P283" s="237"/>
      <c r="Q283" s="2"/>
    </row>
    <row r="284" spans="1:17" ht="12.75" thickBot="1" x14ac:dyDescent="0.3">
      <c r="A284" s="304"/>
      <c r="B284" s="304" t="s">
        <v>295</v>
      </c>
      <c r="C284" s="305">
        <f t="shared" si="243"/>
        <v>630686</v>
      </c>
      <c r="D284" s="306">
        <f t="shared" ref="D284:O284" si="290">SUM(D281,D268,D229,D194,D186,D172,D74,D52)</f>
        <v>308331</v>
      </c>
      <c r="E284" s="310">
        <f t="shared" si="290"/>
        <v>0</v>
      </c>
      <c r="F284" s="369">
        <f t="shared" si="290"/>
        <v>308331</v>
      </c>
      <c r="G284" s="309">
        <f t="shared" si="290"/>
        <v>317479</v>
      </c>
      <c r="H284" s="310">
        <f t="shared" si="290"/>
        <v>0</v>
      </c>
      <c r="I284" s="369">
        <f t="shared" si="290"/>
        <v>317479</v>
      </c>
      <c r="J284" s="306">
        <f t="shared" si="290"/>
        <v>4376</v>
      </c>
      <c r="K284" s="307">
        <f t="shared" si="290"/>
        <v>0</v>
      </c>
      <c r="L284" s="308">
        <f t="shared" si="290"/>
        <v>4376</v>
      </c>
      <c r="M284" s="309">
        <f t="shared" si="290"/>
        <v>500</v>
      </c>
      <c r="N284" s="307">
        <f t="shared" si="290"/>
        <v>0</v>
      </c>
      <c r="O284" s="310">
        <f t="shared" si="290"/>
        <v>500</v>
      </c>
      <c r="P284" s="311"/>
      <c r="Q284" s="2"/>
    </row>
    <row r="285" spans="1:17" s="33" customFormat="1" ht="13.5" thickTop="1" thickBot="1" x14ac:dyDescent="0.3">
      <c r="A285" s="713" t="s">
        <v>296</v>
      </c>
      <c r="B285" s="714"/>
      <c r="C285" s="312">
        <f t="shared" si="243"/>
        <v>-576</v>
      </c>
      <c r="D285" s="313">
        <f>SUM(D24,D25,D41,D42)-D50</f>
        <v>0</v>
      </c>
      <c r="E285" s="317">
        <f t="shared" ref="E285:F285" si="291">SUM(E24,E25,E41,E42)-E50</f>
        <v>0</v>
      </c>
      <c r="F285" s="380">
        <f t="shared" si="291"/>
        <v>0</v>
      </c>
      <c r="G285" s="316">
        <f>SUM(G24,G42)-G50</f>
        <v>0</v>
      </c>
      <c r="H285" s="317">
        <f t="shared" ref="H285:I285" si="292">SUM(H24,H42)-H50</f>
        <v>0</v>
      </c>
      <c r="I285" s="380">
        <f t="shared" si="292"/>
        <v>0</v>
      </c>
      <c r="J285" s="313">
        <f>SUM(J26,J42)-J50</f>
        <v>-76</v>
      </c>
      <c r="K285" s="314">
        <f t="shared" ref="K285:L285" si="293">SUM(K26,K42)-K50</f>
        <v>0</v>
      </c>
      <c r="L285" s="315">
        <f t="shared" si="293"/>
        <v>-76</v>
      </c>
      <c r="M285" s="316">
        <f>SUM(M44)-M50</f>
        <v>-500</v>
      </c>
      <c r="N285" s="314">
        <f t="shared" ref="N285:O285" si="294">SUM(N44)-N50</f>
        <v>0</v>
      </c>
      <c r="O285" s="317">
        <f t="shared" si="294"/>
        <v>-500</v>
      </c>
      <c r="P285" s="318"/>
      <c r="Q285" s="26"/>
    </row>
    <row r="286" spans="1:17" s="33" customFormat="1" ht="12.75" thickTop="1" x14ac:dyDescent="0.25">
      <c r="A286" s="715" t="s">
        <v>297</v>
      </c>
      <c r="B286" s="716"/>
      <c r="C286" s="319">
        <f t="shared" si="243"/>
        <v>576</v>
      </c>
      <c r="D286" s="320">
        <f>SUM(D287,D288)-D295+D296</f>
        <v>0</v>
      </c>
      <c r="E286" s="324">
        <f t="shared" ref="E286:O286" si="295">SUM(E287,E288)-E295+E296</f>
        <v>0</v>
      </c>
      <c r="F286" s="381">
        <f t="shared" si="295"/>
        <v>0</v>
      </c>
      <c r="G286" s="323">
        <f t="shared" si="295"/>
        <v>0</v>
      </c>
      <c r="H286" s="324">
        <f t="shared" si="295"/>
        <v>0</v>
      </c>
      <c r="I286" s="381">
        <f t="shared" si="295"/>
        <v>0</v>
      </c>
      <c r="J286" s="320">
        <f t="shared" si="295"/>
        <v>76</v>
      </c>
      <c r="K286" s="321">
        <f t="shared" si="295"/>
        <v>0</v>
      </c>
      <c r="L286" s="322">
        <f t="shared" si="295"/>
        <v>76</v>
      </c>
      <c r="M286" s="323">
        <f t="shared" si="295"/>
        <v>500</v>
      </c>
      <c r="N286" s="321">
        <f t="shared" si="295"/>
        <v>0</v>
      </c>
      <c r="O286" s="324">
        <f t="shared" si="295"/>
        <v>500</v>
      </c>
      <c r="P286" s="325"/>
      <c r="Q286" s="26"/>
    </row>
    <row r="287" spans="1:17" s="33" customFormat="1" ht="12.75" thickBot="1" x14ac:dyDescent="0.3">
      <c r="A287" s="193" t="s">
        <v>298</v>
      </c>
      <c r="B287" s="193" t="s">
        <v>299</v>
      </c>
      <c r="C287" s="194">
        <f t="shared" si="243"/>
        <v>576</v>
      </c>
      <c r="D287" s="195">
        <f t="shared" ref="D287:O287" si="296">D21-D281</f>
        <v>0</v>
      </c>
      <c r="E287" s="199">
        <f t="shared" si="296"/>
        <v>0</v>
      </c>
      <c r="F287" s="362">
        <f t="shared" si="296"/>
        <v>0</v>
      </c>
      <c r="G287" s="198">
        <f t="shared" si="296"/>
        <v>0</v>
      </c>
      <c r="H287" s="199">
        <f t="shared" si="296"/>
        <v>0</v>
      </c>
      <c r="I287" s="362">
        <f t="shared" si="296"/>
        <v>0</v>
      </c>
      <c r="J287" s="195">
        <f t="shared" si="296"/>
        <v>76</v>
      </c>
      <c r="K287" s="196">
        <f t="shared" si="296"/>
        <v>0</v>
      </c>
      <c r="L287" s="197">
        <f t="shared" si="296"/>
        <v>76</v>
      </c>
      <c r="M287" s="198">
        <f t="shared" si="296"/>
        <v>500</v>
      </c>
      <c r="N287" s="196">
        <f t="shared" si="296"/>
        <v>0</v>
      </c>
      <c r="O287" s="199">
        <f t="shared" si="296"/>
        <v>500</v>
      </c>
      <c r="P287" s="200"/>
      <c r="Q287" s="26"/>
    </row>
    <row r="288" spans="1:17" s="33" customFormat="1" ht="12.75" hidden="1" thickTop="1" x14ac:dyDescent="0.25">
      <c r="A288" s="326" t="s">
        <v>300</v>
      </c>
      <c r="B288" s="326" t="s">
        <v>301</v>
      </c>
      <c r="C288" s="319">
        <f t="shared" si="243"/>
        <v>0</v>
      </c>
      <c r="D288" s="320">
        <f t="shared" ref="D288:O288" si="297">SUM(D289,D291,D293)-SUM(D290,D292,D294)</f>
        <v>0</v>
      </c>
      <c r="E288" s="321">
        <f t="shared" si="297"/>
        <v>0</v>
      </c>
      <c r="F288" s="322">
        <f t="shared" si="297"/>
        <v>0</v>
      </c>
      <c r="G288" s="323">
        <f t="shared" si="297"/>
        <v>0</v>
      </c>
      <c r="H288" s="321">
        <f t="shared" si="297"/>
        <v>0</v>
      </c>
      <c r="I288" s="324">
        <f t="shared" si="297"/>
        <v>0</v>
      </c>
      <c r="J288" s="320">
        <f t="shared" si="297"/>
        <v>0</v>
      </c>
      <c r="K288" s="321">
        <f t="shared" si="297"/>
        <v>0</v>
      </c>
      <c r="L288" s="322">
        <f t="shared" si="297"/>
        <v>0</v>
      </c>
      <c r="M288" s="323">
        <f t="shared" si="297"/>
        <v>0</v>
      </c>
      <c r="N288" s="321">
        <f t="shared" si="297"/>
        <v>0</v>
      </c>
      <c r="O288" s="324">
        <f t="shared" si="297"/>
        <v>0</v>
      </c>
      <c r="P288" s="325"/>
      <c r="Q288" s="26"/>
    </row>
    <row r="289" spans="1:17" ht="12.75" hidden="1" thickTop="1" x14ac:dyDescent="0.25">
      <c r="A289" s="327" t="s">
        <v>302</v>
      </c>
      <c r="B289" s="175" t="s">
        <v>303</v>
      </c>
      <c r="C289" s="125">
        <f t="shared" si="243"/>
        <v>0</v>
      </c>
      <c r="D289" s="147"/>
      <c r="E289" s="148"/>
      <c r="F289" s="133">
        <f t="shared" ref="F289:F296" si="298">E289+D289</f>
        <v>0</v>
      </c>
      <c r="G289" s="302"/>
      <c r="H289" s="148"/>
      <c r="I289" s="258">
        <f t="shared" ref="I289:I296" si="299">H289+G289</f>
        <v>0</v>
      </c>
      <c r="J289" s="147"/>
      <c r="K289" s="148"/>
      <c r="L289" s="133">
        <f t="shared" ref="L289:L296" si="300">K289+J289</f>
        <v>0</v>
      </c>
      <c r="M289" s="302"/>
      <c r="N289" s="148"/>
      <c r="O289" s="258">
        <f t="shared" ref="O289:O296" si="301">N289+M289</f>
        <v>0</v>
      </c>
      <c r="P289" s="259"/>
      <c r="Q289" s="2"/>
    </row>
    <row r="290" spans="1:17" ht="24.75" hidden="1" thickTop="1" x14ac:dyDescent="0.25">
      <c r="A290" s="255" t="s">
        <v>304</v>
      </c>
      <c r="B290" s="61" t="s">
        <v>305</v>
      </c>
      <c r="C290" s="112">
        <f t="shared" si="243"/>
        <v>0</v>
      </c>
      <c r="D290" s="238"/>
      <c r="E290" s="239"/>
      <c r="F290" s="120">
        <f t="shared" si="298"/>
        <v>0</v>
      </c>
      <c r="G290" s="240"/>
      <c r="H290" s="239"/>
      <c r="I290" s="241">
        <f t="shared" si="299"/>
        <v>0</v>
      </c>
      <c r="J290" s="238"/>
      <c r="K290" s="239"/>
      <c r="L290" s="120">
        <f t="shared" si="300"/>
        <v>0</v>
      </c>
      <c r="M290" s="240"/>
      <c r="N290" s="239"/>
      <c r="O290" s="241">
        <f t="shared" si="301"/>
        <v>0</v>
      </c>
      <c r="P290" s="242"/>
      <c r="Q290" s="2"/>
    </row>
    <row r="291" spans="1:17" ht="12.75" hidden="1" thickTop="1" x14ac:dyDescent="0.25">
      <c r="A291" s="255" t="s">
        <v>306</v>
      </c>
      <c r="B291" s="61" t="s">
        <v>307</v>
      </c>
      <c r="C291" s="112">
        <f t="shared" si="243"/>
        <v>0</v>
      </c>
      <c r="D291" s="238"/>
      <c r="E291" s="239"/>
      <c r="F291" s="120">
        <f t="shared" si="298"/>
        <v>0</v>
      </c>
      <c r="G291" s="240"/>
      <c r="H291" s="239"/>
      <c r="I291" s="241">
        <f t="shared" si="299"/>
        <v>0</v>
      </c>
      <c r="J291" s="238"/>
      <c r="K291" s="239"/>
      <c r="L291" s="120">
        <f t="shared" si="300"/>
        <v>0</v>
      </c>
      <c r="M291" s="240"/>
      <c r="N291" s="239"/>
      <c r="O291" s="241">
        <f t="shared" si="301"/>
        <v>0</v>
      </c>
      <c r="P291" s="242"/>
      <c r="Q291" s="2"/>
    </row>
    <row r="292" spans="1:17" ht="24.75" hidden="1" thickTop="1" x14ac:dyDescent="0.25">
      <c r="A292" s="255" t="s">
        <v>308</v>
      </c>
      <c r="B292" s="61" t="s">
        <v>309</v>
      </c>
      <c r="C292" s="112">
        <f>SUM(F292,I292,L292,O292)</f>
        <v>0</v>
      </c>
      <c r="D292" s="238"/>
      <c r="E292" s="239"/>
      <c r="F292" s="120">
        <f t="shared" si="298"/>
        <v>0</v>
      </c>
      <c r="G292" s="240"/>
      <c r="H292" s="239"/>
      <c r="I292" s="241">
        <f t="shared" si="299"/>
        <v>0</v>
      </c>
      <c r="J292" s="238"/>
      <c r="K292" s="239"/>
      <c r="L292" s="120">
        <f t="shared" si="300"/>
        <v>0</v>
      </c>
      <c r="M292" s="240"/>
      <c r="N292" s="239"/>
      <c r="O292" s="241">
        <f t="shared" si="301"/>
        <v>0</v>
      </c>
      <c r="P292" s="242"/>
      <c r="Q292" s="2"/>
    </row>
    <row r="293" spans="1:17" ht="12.75" hidden="1" thickTop="1" x14ac:dyDescent="0.25">
      <c r="A293" s="255" t="s">
        <v>310</v>
      </c>
      <c r="B293" s="61" t="s">
        <v>311</v>
      </c>
      <c r="C293" s="112">
        <f t="shared" si="243"/>
        <v>0</v>
      </c>
      <c r="D293" s="238"/>
      <c r="E293" s="239"/>
      <c r="F293" s="120">
        <f t="shared" si="298"/>
        <v>0</v>
      </c>
      <c r="G293" s="240"/>
      <c r="H293" s="239"/>
      <c r="I293" s="241">
        <f t="shared" si="299"/>
        <v>0</v>
      </c>
      <c r="J293" s="238"/>
      <c r="K293" s="239"/>
      <c r="L293" s="120">
        <f t="shared" si="300"/>
        <v>0</v>
      </c>
      <c r="M293" s="240"/>
      <c r="N293" s="239"/>
      <c r="O293" s="241">
        <f t="shared" si="301"/>
        <v>0</v>
      </c>
      <c r="P293" s="242"/>
      <c r="Q293" s="2"/>
    </row>
    <row r="294" spans="1:17" ht="24.75" hidden="1" thickTop="1" x14ac:dyDescent="0.25">
      <c r="A294" s="328" t="s">
        <v>312</v>
      </c>
      <c r="B294" s="329" t="s">
        <v>313</v>
      </c>
      <c r="C294" s="264">
        <f t="shared" si="243"/>
        <v>0</v>
      </c>
      <c r="D294" s="268"/>
      <c r="E294" s="269"/>
      <c r="F294" s="270">
        <f t="shared" si="298"/>
        <v>0</v>
      </c>
      <c r="G294" s="271"/>
      <c r="H294" s="269"/>
      <c r="I294" s="265">
        <f t="shared" si="299"/>
        <v>0</v>
      </c>
      <c r="J294" s="268"/>
      <c r="K294" s="269"/>
      <c r="L294" s="270">
        <f t="shared" si="300"/>
        <v>0</v>
      </c>
      <c r="M294" s="271"/>
      <c r="N294" s="269"/>
      <c r="O294" s="265">
        <f t="shared" si="301"/>
        <v>0</v>
      </c>
      <c r="P294" s="266"/>
      <c r="Q294" s="2"/>
    </row>
    <row r="295" spans="1:17" s="33" customFormat="1" ht="13.5" hidden="1" thickTop="1" thickBot="1" x14ac:dyDescent="0.3">
      <c r="A295" s="330" t="s">
        <v>314</v>
      </c>
      <c r="B295" s="330" t="s">
        <v>315</v>
      </c>
      <c r="C295" s="312">
        <f t="shared" si="243"/>
        <v>0</v>
      </c>
      <c r="D295" s="331"/>
      <c r="E295" s="332"/>
      <c r="F295" s="315">
        <f t="shared" si="298"/>
        <v>0</v>
      </c>
      <c r="G295" s="333"/>
      <c r="H295" s="332"/>
      <c r="I295" s="317">
        <f t="shared" si="299"/>
        <v>0</v>
      </c>
      <c r="J295" s="331"/>
      <c r="K295" s="332"/>
      <c r="L295" s="315">
        <f t="shared" si="300"/>
        <v>0</v>
      </c>
      <c r="M295" s="333"/>
      <c r="N295" s="332"/>
      <c r="O295" s="317">
        <f t="shared" si="301"/>
        <v>0</v>
      </c>
      <c r="P295" s="318"/>
      <c r="Q295" s="26"/>
    </row>
    <row r="296" spans="1:17" s="33" customFormat="1" ht="48.75" hidden="1" thickTop="1" x14ac:dyDescent="0.25">
      <c r="A296" s="326" t="s">
        <v>316</v>
      </c>
      <c r="B296" s="334" t="s">
        <v>317</v>
      </c>
      <c r="C296" s="319">
        <f>SUM(F296,I296,L296,O296)</f>
        <v>0</v>
      </c>
      <c r="D296" s="335"/>
      <c r="E296" s="336"/>
      <c r="F296" s="97">
        <f t="shared" si="298"/>
        <v>0</v>
      </c>
      <c r="G296" s="257"/>
      <c r="H296" s="86"/>
      <c r="I296" s="228">
        <f t="shared" si="299"/>
        <v>0</v>
      </c>
      <c r="J296" s="85"/>
      <c r="K296" s="86"/>
      <c r="L296" s="97">
        <f t="shared" si="300"/>
        <v>0</v>
      </c>
      <c r="M296" s="257"/>
      <c r="N296" s="86"/>
      <c r="O296" s="228">
        <f t="shared" si="301"/>
        <v>0</v>
      </c>
      <c r="P296" s="249"/>
      <c r="Q296" s="26"/>
    </row>
    <row r="297" spans="1:17" ht="12.75" thickTop="1" x14ac:dyDescent="0.25">
      <c r="A297" s="1"/>
      <c r="B297" s="1"/>
      <c r="C297" s="1"/>
      <c r="D297" s="1"/>
      <c r="E297" s="1"/>
      <c r="F297" s="1"/>
      <c r="G297" s="1"/>
      <c r="H297" s="1"/>
      <c r="I297" s="1"/>
      <c r="J297" s="1"/>
      <c r="K297" s="1"/>
      <c r="L297" s="1"/>
      <c r="M297" s="1"/>
      <c r="N297" s="1"/>
      <c r="O297" s="1"/>
    </row>
    <row r="298" spans="1:17" x14ac:dyDescent="0.25">
      <c r="A298" s="1"/>
      <c r="B298" s="1"/>
      <c r="C298" s="1"/>
      <c r="D298" s="1"/>
      <c r="E298" s="1"/>
      <c r="F298" s="1"/>
      <c r="G298" s="1"/>
      <c r="H298" s="1"/>
      <c r="I298" s="1"/>
      <c r="J298" s="1"/>
      <c r="K298" s="1"/>
      <c r="L298" s="1"/>
      <c r="M298" s="1"/>
      <c r="N298" s="1"/>
      <c r="O298" s="1"/>
    </row>
    <row r="299" spans="1:17" x14ac:dyDescent="0.25">
      <c r="A299" s="1"/>
      <c r="B299" s="1"/>
      <c r="C299" s="1"/>
      <c r="D299" s="1"/>
      <c r="E299" s="1"/>
      <c r="F299" s="1"/>
      <c r="G299" s="1"/>
      <c r="H299" s="1"/>
      <c r="I299" s="1"/>
      <c r="J299" s="1"/>
      <c r="K299" s="1"/>
      <c r="L299" s="1"/>
      <c r="M299" s="1"/>
      <c r="N299" s="1"/>
      <c r="O299" s="1"/>
    </row>
    <row r="300" spans="1:17" x14ac:dyDescent="0.25">
      <c r="A300" s="1"/>
      <c r="B300" s="1"/>
      <c r="C300" s="1"/>
      <c r="D300" s="1"/>
      <c r="E300" s="1"/>
      <c r="F300" s="1"/>
      <c r="G300" s="1"/>
      <c r="H300" s="1"/>
      <c r="I300" s="1"/>
      <c r="J300" s="1"/>
      <c r="K300" s="1"/>
      <c r="L300" s="1"/>
      <c r="M300" s="1"/>
      <c r="N300" s="1"/>
      <c r="O300" s="1"/>
    </row>
    <row r="301" spans="1:17" x14ac:dyDescent="0.25">
      <c r="A301" s="1"/>
      <c r="B301" s="1"/>
      <c r="C301" s="1"/>
      <c r="D301" s="1"/>
      <c r="E301" s="1"/>
      <c r="F301" s="1"/>
      <c r="G301" s="1"/>
      <c r="H301" s="1"/>
      <c r="I301" s="1"/>
      <c r="J301" s="1"/>
      <c r="K301" s="1"/>
      <c r="L301" s="1"/>
      <c r="M301" s="1"/>
      <c r="N301" s="1"/>
      <c r="O301" s="1"/>
    </row>
    <row r="302" spans="1:17" x14ac:dyDescent="0.25">
      <c r="A302" s="1"/>
      <c r="B302" s="1"/>
      <c r="C302" s="1"/>
      <c r="D302" s="1"/>
      <c r="E302" s="1"/>
      <c r="F302" s="1"/>
      <c r="G302" s="1"/>
      <c r="H302" s="1"/>
      <c r="I302" s="1"/>
      <c r="J302" s="1"/>
      <c r="K302" s="1"/>
      <c r="L302" s="1"/>
      <c r="M302" s="1"/>
      <c r="N302" s="1"/>
      <c r="O302" s="1"/>
    </row>
    <row r="303" spans="1:17" x14ac:dyDescent="0.25">
      <c r="A303" s="1"/>
      <c r="B303" s="1"/>
      <c r="C303" s="1"/>
      <c r="D303" s="1"/>
      <c r="E303" s="1"/>
      <c r="F303" s="1"/>
      <c r="G303" s="1"/>
      <c r="H303" s="1"/>
      <c r="I303" s="1"/>
      <c r="J303" s="1"/>
      <c r="K303" s="1"/>
      <c r="L303" s="1"/>
      <c r="M303" s="1"/>
      <c r="N303" s="1"/>
      <c r="O303" s="1"/>
    </row>
    <row r="304" spans="1:17" x14ac:dyDescent="0.25">
      <c r="A304" s="1"/>
      <c r="B304" s="1"/>
      <c r="C304" s="1"/>
      <c r="D304" s="1"/>
      <c r="E304" s="1"/>
      <c r="F304" s="1"/>
      <c r="G304" s="1"/>
      <c r="H304" s="1"/>
      <c r="I304" s="1"/>
      <c r="J304" s="1"/>
      <c r="K304" s="1"/>
      <c r="L304" s="1"/>
      <c r="M304" s="1"/>
      <c r="N304" s="1"/>
      <c r="O304" s="1"/>
    </row>
    <row r="305" spans="1:15" x14ac:dyDescent="0.25">
      <c r="A305" s="1"/>
      <c r="B305" s="1"/>
      <c r="C305" s="1"/>
      <c r="D305" s="1"/>
      <c r="E305" s="1"/>
      <c r="F305" s="1"/>
      <c r="G305" s="1"/>
      <c r="H305" s="1"/>
      <c r="I305" s="1"/>
      <c r="J305" s="1"/>
      <c r="K305" s="1"/>
      <c r="L305" s="1"/>
      <c r="M305" s="1"/>
      <c r="N305" s="1"/>
      <c r="O305" s="1"/>
    </row>
    <row r="306" spans="1:15" x14ac:dyDescent="0.25">
      <c r="A306" s="1"/>
      <c r="B306" s="1"/>
      <c r="C306" s="1"/>
      <c r="D306" s="1"/>
      <c r="E306" s="1"/>
      <c r="F306" s="1"/>
      <c r="G306" s="1"/>
      <c r="H306" s="1"/>
      <c r="I306" s="1"/>
      <c r="J306" s="1"/>
      <c r="K306" s="1"/>
      <c r="L306" s="1"/>
      <c r="M306" s="1"/>
      <c r="N306" s="1"/>
      <c r="O306" s="1"/>
    </row>
    <row r="307" spans="1:15" x14ac:dyDescent="0.25">
      <c r="A307" s="1"/>
      <c r="B307" s="1"/>
      <c r="C307" s="1"/>
      <c r="D307" s="1"/>
      <c r="E307" s="1"/>
      <c r="F307" s="1"/>
      <c r="G307" s="1"/>
      <c r="H307" s="1"/>
      <c r="I307" s="1"/>
      <c r="J307" s="1"/>
      <c r="K307" s="1"/>
      <c r="L307" s="1"/>
      <c r="M307" s="1"/>
      <c r="N307" s="1"/>
      <c r="O307" s="1"/>
    </row>
    <row r="308" spans="1:15" x14ac:dyDescent="0.25">
      <c r="A308" s="1"/>
      <c r="B308" s="1"/>
      <c r="C308" s="1"/>
      <c r="D308" s="1"/>
      <c r="E308" s="1"/>
      <c r="F308" s="1"/>
      <c r="G308" s="1"/>
      <c r="H308" s="1"/>
      <c r="I308" s="1"/>
      <c r="J308" s="1"/>
      <c r="K308" s="1"/>
      <c r="L308" s="1"/>
      <c r="M308" s="1"/>
      <c r="N308" s="1"/>
      <c r="O308" s="1"/>
    </row>
    <row r="309" spans="1:15" x14ac:dyDescent="0.25">
      <c r="A309" s="1"/>
      <c r="B309" s="1"/>
      <c r="C309" s="1"/>
      <c r="D309" s="1"/>
      <c r="E309" s="1"/>
      <c r="F309" s="1"/>
      <c r="G309" s="1"/>
      <c r="H309" s="1"/>
      <c r="I309" s="1"/>
      <c r="J309" s="1"/>
      <c r="K309" s="1"/>
      <c r="L309" s="1"/>
      <c r="M309" s="1"/>
      <c r="N309" s="1"/>
      <c r="O309" s="1"/>
    </row>
    <row r="310" spans="1:15" x14ac:dyDescent="0.25">
      <c r="A310" s="1"/>
      <c r="B310" s="1"/>
      <c r="C310" s="1"/>
      <c r="D310" s="1"/>
      <c r="E310" s="1"/>
      <c r="F310" s="1"/>
      <c r="G310" s="1"/>
      <c r="H310" s="1"/>
      <c r="I310" s="1"/>
      <c r="J310" s="1"/>
      <c r="K310" s="1"/>
      <c r="L310" s="1"/>
      <c r="M310" s="1"/>
      <c r="N310" s="1"/>
      <c r="O310" s="1"/>
    </row>
    <row r="311" spans="1:15" x14ac:dyDescent="0.25">
      <c r="A311" s="1"/>
      <c r="B311" s="1"/>
      <c r="C311" s="1"/>
      <c r="D311" s="1"/>
      <c r="E311" s="1"/>
      <c r="F311" s="1"/>
      <c r="G311" s="1"/>
      <c r="H311" s="1"/>
      <c r="I311" s="1"/>
      <c r="J311" s="1"/>
      <c r="K311" s="1"/>
      <c r="L311" s="1"/>
      <c r="M311" s="1"/>
      <c r="N311" s="1"/>
      <c r="O311" s="1"/>
    </row>
    <row r="312" spans="1:15" x14ac:dyDescent="0.25">
      <c r="A312" s="1"/>
      <c r="B312" s="1"/>
      <c r="C312" s="1"/>
      <c r="D312" s="1"/>
      <c r="E312" s="1"/>
      <c r="F312" s="1"/>
      <c r="G312" s="1"/>
      <c r="H312" s="1"/>
      <c r="I312" s="1"/>
      <c r="J312" s="1"/>
      <c r="K312" s="1"/>
      <c r="L312" s="1"/>
      <c r="M312" s="1"/>
      <c r="N312" s="1"/>
      <c r="O312" s="1"/>
    </row>
    <row r="313" spans="1:15" x14ac:dyDescent="0.25">
      <c r="A313" s="1"/>
      <c r="B313" s="1"/>
      <c r="C313" s="1"/>
      <c r="D313" s="1"/>
      <c r="E313" s="1"/>
      <c r="F313" s="1"/>
      <c r="G313" s="1"/>
      <c r="H313" s="1"/>
      <c r="I313" s="1"/>
      <c r="J313" s="1"/>
      <c r="K313" s="1"/>
      <c r="L313" s="1"/>
      <c r="M313" s="1"/>
      <c r="N313" s="1"/>
      <c r="O313" s="1"/>
    </row>
    <row r="314" spans="1:15" x14ac:dyDescent="0.25">
      <c r="A314" s="1"/>
      <c r="B314" s="1"/>
      <c r="C314" s="1"/>
      <c r="D314" s="1"/>
      <c r="E314" s="1"/>
      <c r="F314" s="1"/>
      <c r="G314" s="1"/>
      <c r="H314" s="1"/>
      <c r="I314" s="1"/>
      <c r="J314" s="1"/>
      <c r="K314" s="1"/>
      <c r="L314" s="1"/>
      <c r="M314" s="1"/>
      <c r="N314" s="1"/>
      <c r="O314" s="1"/>
    </row>
  </sheetData>
  <sheetProtection algorithmName="SHA-512" hashValue="T0Nhy9qf+o5ZlYM9qYYS7fY2DcCmohM3iko9Yap4oeS6Fw94tjGq+w8Rtyra2EpGyIO4F0t9Udwoaqi/cyOpVQ==" saltValue="qq6b3NbV97fjBY3TqRezqQ==" spinCount="100000" sheet="1" objects="1" scenarios="1" formatCells="0" formatColumns="0" formatRows="0"/>
  <autoFilter ref="A18:P296">
    <filterColumn colId="2">
      <filters blank="1">
        <filter val="1 034"/>
        <filter val="1 056"/>
        <filter val="1 352"/>
        <filter val="1 515"/>
        <filter val="1 533"/>
        <filter val="1 630"/>
        <filter val="1 870"/>
        <filter val="100"/>
        <filter val="104 835"/>
        <filter val="12 020"/>
        <filter val="129 871"/>
        <filter val="13 097"/>
        <filter val="13 590"/>
        <filter val="15 994"/>
        <filter val="17"/>
        <filter val="17 272"/>
        <filter val="2 080"/>
        <filter val="2 091"/>
        <filter val="2 220"/>
        <filter val="2 411"/>
        <filter val="2 500"/>
        <filter val="2 940"/>
        <filter val="25 036"/>
        <filter val="28 565"/>
        <filter val="280"/>
        <filter val="3 152"/>
        <filter val="3 485"/>
        <filter val="3 709"/>
        <filter val="3 743"/>
        <filter val="3 818"/>
        <filter val="30 562"/>
        <filter val="374"/>
        <filter val="375"/>
        <filter val="385"/>
        <filter val="391 609"/>
        <filter val="4 300"/>
        <filter val="4 559"/>
        <filter val="4 764"/>
        <filter val="426 935"/>
        <filter val="429"/>
        <filter val="432"/>
        <filter val="460"/>
        <filter val="495"/>
        <filter val="5 178"/>
        <filter val="5 218"/>
        <filter val="5 741"/>
        <filter val="50"/>
        <filter val="50 098"/>
        <filter val="510"/>
        <filter val="514"/>
        <filter val="540"/>
        <filter val="551"/>
        <filter val="556 806"/>
        <filter val="576"/>
        <filter val="-576"/>
        <filter val="598"/>
        <filter val="614"/>
        <filter val="622 706"/>
        <filter val="625 810"/>
        <filter val="630 686"/>
        <filter val="65 900"/>
        <filter val="67"/>
        <filter val="7 895"/>
        <filter val="7 980"/>
        <filter val="70"/>
        <filter val="739"/>
        <filter val="75"/>
        <filter val="8 355"/>
        <filter val="8 491"/>
        <filter val="85"/>
        <filter val="850"/>
        <filter val="9 557"/>
        <filter val="900"/>
        <filter val="925"/>
        <filter val="955"/>
        <filter val="976"/>
      </filters>
    </filterColumn>
  </autoFilter>
  <mergeCells count="32">
    <mergeCell ref="C12:P12"/>
    <mergeCell ref="A1:O1"/>
    <mergeCell ref="A2:P2"/>
    <mergeCell ref="C3:P3"/>
    <mergeCell ref="C4:P4"/>
    <mergeCell ref="C5:P5"/>
    <mergeCell ref="C6:P6"/>
    <mergeCell ref="C7:P7"/>
    <mergeCell ref="C8:P8"/>
    <mergeCell ref="C9:P9"/>
    <mergeCell ref="C10:P10"/>
    <mergeCell ref="C11:P11"/>
    <mergeCell ref="C13:P13"/>
    <mergeCell ref="A15:A17"/>
    <mergeCell ref="B15:B17"/>
    <mergeCell ref="C15:O15"/>
    <mergeCell ref="C16:C17"/>
    <mergeCell ref="D16:D17"/>
    <mergeCell ref="E16:E17"/>
    <mergeCell ref="F16:F17"/>
    <mergeCell ref="G16:G17"/>
    <mergeCell ref="H16:H17"/>
    <mergeCell ref="O16:O17"/>
    <mergeCell ref="P16:P17"/>
    <mergeCell ref="L16:L17"/>
    <mergeCell ref="M16:M17"/>
    <mergeCell ref="N16:N17"/>
    <mergeCell ref="A285:B285"/>
    <mergeCell ref="A286:B286"/>
    <mergeCell ref="I16:I17"/>
    <mergeCell ref="J16:J17"/>
    <mergeCell ref="K16:K17"/>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15.pielikums Jūrmalas pilsētas domes
2017.gada 14.septembra saistošajiem noteikumiem Nr.27
(protokols Nr.17, 6.punkts)
 </firstHeader>
    <firstFooter>&amp;L&amp;9&amp;D; &amp;T&amp;R&amp;9&amp;P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94"/>
  <sheetViews>
    <sheetView view="pageLayout" zoomScaleNormal="100" workbookViewId="0">
      <selection activeCell="C8" sqref="C8:I8"/>
    </sheetView>
  </sheetViews>
  <sheetFormatPr defaultColWidth="9.140625" defaultRowHeight="12" outlineLevelCol="1" x14ac:dyDescent="0.25"/>
  <cols>
    <col min="1" max="1" width="4.7109375" style="412" customWidth="1"/>
    <col min="2" max="2" width="20" style="413" customWidth="1"/>
    <col min="3" max="3" width="30.85546875" style="413" customWidth="1"/>
    <col min="4" max="4" width="10.28515625" style="413" customWidth="1"/>
    <col min="5" max="5" width="11.42578125" style="413" hidden="1" customWidth="1" outlineLevel="1"/>
    <col min="6" max="6" width="11.42578125" style="414" hidden="1" customWidth="1" outlineLevel="1"/>
    <col min="7" max="7" width="11.42578125" style="413" customWidth="1" collapsed="1"/>
    <col min="8" max="8" width="29.28515625" style="413" hidden="1" customWidth="1" outlineLevel="1"/>
    <col min="9" max="9" width="17.5703125" style="414" customWidth="1" collapsed="1"/>
    <col min="10" max="10" width="10" style="413" customWidth="1"/>
    <col min="11" max="15" width="9.140625" style="413" customWidth="1"/>
    <col min="16" max="16" width="4.85546875" style="413" customWidth="1"/>
    <col min="17" max="16384" width="9.140625" style="413"/>
  </cols>
  <sheetData>
    <row r="1" spans="1:9" x14ac:dyDescent="0.2">
      <c r="I1" s="415" t="s">
        <v>375</v>
      </c>
    </row>
    <row r="2" spans="1:9" x14ac:dyDescent="0.2">
      <c r="I2" s="415" t="s">
        <v>376</v>
      </c>
    </row>
    <row r="3" spans="1:9" x14ac:dyDescent="0.2">
      <c r="I3" s="415" t="s">
        <v>377</v>
      </c>
    </row>
    <row r="4" spans="1:9" x14ac:dyDescent="0.25">
      <c r="A4" s="772" t="s">
        <v>0</v>
      </c>
      <c r="B4" s="772"/>
      <c r="C4" s="772" t="s">
        <v>329</v>
      </c>
      <c r="D4" s="772"/>
      <c r="E4" s="772"/>
      <c r="F4" s="772"/>
      <c r="G4" s="772"/>
      <c r="H4" s="772"/>
      <c r="I4" s="772"/>
    </row>
    <row r="5" spans="1:9" x14ac:dyDescent="0.25">
      <c r="A5" s="772" t="s">
        <v>1</v>
      </c>
      <c r="B5" s="772"/>
      <c r="C5" s="772">
        <v>90000056357</v>
      </c>
      <c r="D5" s="772"/>
      <c r="E5" s="772"/>
      <c r="F5" s="772"/>
      <c r="G5" s="772"/>
      <c r="H5" s="772"/>
      <c r="I5" s="772"/>
    </row>
    <row r="6" spans="1:9" ht="15.75" x14ac:dyDescent="0.25">
      <c r="A6" s="796" t="s">
        <v>378</v>
      </c>
      <c r="B6" s="796"/>
      <c r="C6" s="796"/>
      <c r="D6" s="796"/>
      <c r="E6" s="796"/>
      <c r="F6" s="796"/>
      <c r="G6" s="796"/>
      <c r="H6" s="796"/>
      <c r="I6" s="796"/>
    </row>
    <row r="7" spans="1:9" ht="9.75" customHeight="1" x14ac:dyDescent="0.25">
      <c r="A7" s="416"/>
      <c r="B7" s="416"/>
      <c r="C7" s="416"/>
      <c r="D7" s="416"/>
      <c r="E7" s="416"/>
      <c r="F7" s="417"/>
      <c r="G7" s="416"/>
      <c r="H7" s="416"/>
      <c r="I7" s="417"/>
    </row>
    <row r="8" spans="1:9" ht="15.75" x14ac:dyDescent="0.25">
      <c r="A8" s="772" t="s">
        <v>379</v>
      </c>
      <c r="B8" s="772"/>
      <c r="C8" s="797" t="s">
        <v>380</v>
      </c>
      <c r="D8" s="797"/>
      <c r="E8" s="797"/>
      <c r="F8" s="797"/>
      <c r="G8" s="797"/>
      <c r="H8" s="797"/>
      <c r="I8" s="797"/>
    </row>
    <row r="9" spans="1:9" ht="9" customHeight="1" x14ac:dyDescent="0.25">
      <c r="B9" s="418"/>
      <c r="C9" s="419"/>
      <c r="D9" s="419"/>
      <c r="E9" s="419"/>
      <c r="F9" s="420"/>
      <c r="G9" s="419"/>
      <c r="H9" s="419"/>
      <c r="I9" s="420"/>
    </row>
    <row r="10" spans="1:9" x14ac:dyDescent="0.25">
      <c r="A10" s="772" t="s">
        <v>381</v>
      </c>
      <c r="B10" s="772"/>
      <c r="C10" s="772" t="s">
        <v>382</v>
      </c>
      <c r="D10" s="772"/>
      <c r="E10" s="772"/>
      <c r="F10" s="772"/>
      <c r="G10" s="772"/>
      <c r="H10" s="772"/>
      <c r="I10" s="772"/>
    </row>
    <row r="11" spans="1:9" x14ac:dyDescent="0.25">
      <c r="A11" s="772" t="s">
        <v>383</v>
      </c>
      <c r="B11" s="772"/>
      <c r="C11" s="795" t="s">
        <v>384</v>
      </c>
      <c r="D11" s="795"/>
      <c r="E11" s="795"/>
      <c r="F11" s="795"/>
      <c r="G11" s="795"/>
      <c r="H11" s="795"/>
      <c r="I11" s="795"/>
    </row>
    <row r="12" spans="1:9" ht="49.5" customHeight="1" x14ac:dyDescent="0.25">
      <c r="A12" s="421" t="s">
        <v>385</v>
      </c>
      <c r="B12" s="758" t="s">
        <v>386</v>
      </c>
      <c r="C12" s="758"/>
      <c r="D12" s="421" t="s">
        <v>387</v>
      </c>
      <c r="E12" s="421" t="s">
        <v>388</v>
      </c>
      <c r="F12" s="422" t="s">
        <v>389</v>
      </c>
      <c r="G12" s="423" t="s">
        <v>390</v>
      </c>
      <c r="H12" s="423" t="s">
        <v>2</v>
      </c>
      <c r="I12" s="424" t="s">
        <v>391</v>
      </c>
    </row>
    <row r="13" spans="1:9" x14ac:dyDescent="0.25">
      <c r="A13" s="759" t="s">
        <v>392</v>
      </c>
      <c r="B13" s="759"/>
      <c r="C13" s="759"/>
      <c r="D13" s="425"/>
      <c r="E13" s="425">
        <f>SUM(E14:E17)</f>
        <v>341544</v>
      </c>
      <c r="F13" s="426">
        <f t="shared" ref="F13:G13" si="0">SUM(F14:F17)</f>
        <v>0</v>
      </c>
      <c r="G13" s="425">
        <f t="shared" si="0"/>
        <v>341544</v>
      </c>
      <c r="H13" s="425"/>
      <c r="I13" s="427"/>
    </row>
    <row r="14" spans="1:9" x14ac:dyDescent="0.25">
      <c r="A14" s="798">
        <v>1</v>
      </c>
      <c r="B14" s="760" t="s">
        <v>393</v>
      </c>
      <c r="C14" s="760"/>
      <c r="D14" s="428">
        <v>5250</v>
      </c>
      <c r="E14" s="429">
        <f>242709+79854</f>
        <v>322563</v>
      </c>
      <c r="F14" s="430"/>
      <c r="G14" s="429">
        <f>E14+F14</f>
        <v>322563</v>
      </c>
      <c r="H14" s="431"/>
      <c r="I14" s="779" t="s">
        <v>394</v>
      </c>
    </row>
    <row r="15" spans="1:9" x14ac:dyDescent="0.25">
      <c r="A15" s="798"/>
      <c r="B15" s="760"/>
      <c r="C15" s="760"/>
      <c r="D15" s="428">
        <v>2241</v>
      </c>
      <c r="E15" s="429">
        <f>5991-10</f>
        <v>5981</v>
      </c>
      <c r="F15" s="430"/>
      <c r="G15" s="429">
        <f t="shared" ref="G15:G17" si="1">E15+F15</f>
        <v>5981</v>
      </c>
      <c r="H15" s="432"/>
      <c r="I15" s="781"/>
    </row>
    <row r="16" spans="1:9" ht="12" customHeight="1" x14ac:dyDescent="0.25">
      <c r="A16" s="798"/>
      <c r="B16" s="760"/>
      <c r="C16" s="760"/>
      <c r="D16" s="428">
        <v>2239</v>
      </c>
      <c r="E16" s="429">
        <v>1000</v>
      </c>
      <c r="F16" s="429"/>
      <c r="G16" s="429">
        <f t="shared" si="1"/>
        <v>1000</v>
      </c>
      <c r="H16" s="429"/>
      <c r="I16" s="781"/>
    </row>
    <row r="17" spans="1:9" x14ac:dyDescent="0.25">
      <c r="A17" s="798"/>
      <c r="B17" s="760"/>
      <c r="C17" s="760"/>
      <c r="D17" s="428">
        <v>2241</v>
      </c>
      <c r="E17" s="429">
        <v>12000</v>
      </c>
      <c r="F17" s="430"/>
      <c r="G17" s="429">
        <f t="shared" si="1"/>
        <v>12000</v>
      </c>
      <c r="H17" s="432"/>
      <c r="I17" s="780"/>
    </row>
    <row r="18" spans="1:9" ht="9.75" customHeight="1" x14ac:dyDescent="0.25">
      <c r="A18" s="433"/>
      <c r="B18" s="434"/>
      <c r="C18" s="434"/>
      <c r="D18" s="435"/>
      <c r="E18" s="435"/>
      <c r="F18" s="436"/>
      <c r="G18" s="435"/>
      <c r="H18" s="435"/>
      <c r="I18" s="436"/>
    </row>
    <row r="19" spans="1:9" x14ac:dyDescent="0.25">
      <c r="A19" s="772" t="s">
        <v>381</v>
      </c>
      <c r="B19" s="772"/>
      <c r="C19" s="418" t="s">
        <v>333</v>
      </c>
      <c r="D19" s="418"/>
      <c r="E19" s="418"/>
      <c r="F19" s="437"/>
      <c r="G19" s="418"/>
      <c r="H19" s="418"/>
      <c r="I19" s="437"/>
    </row>
    <row r="20" spans="1:9" x14ac:dyDescent="0.25">
      <c r="A20" s="772" t="s">
        <v>383</v>
      </c>
      <c r="B20" s="772"/>
      <c r="C20" s="419" t="s">
        <v>332</v>
      </c>
      <c r="D20" s="419"/>
      <c r="E20" s="419"/>
      <c r="F20" s="420"/>
      <c r="G20" s="419"/>
      <c r="H20" s="419"/>
      <c r="I20" s="420"/>
    </row>
    <row r="21" spans="1:9" ht="50.25" customHeight="1" x14ac:dyDescent="0.25">
      <c r="A21" s="421" t="s">
        <v>385</v>
      </c>
      <c r="B21" s="758" t="s">
        <v>386</v>
      </c>
      <c r="C21" s="758"/>
      <c r="D21" s="421" t="s">
        <v>387</v>
      </c>
      <c r="E21" s="421" t="s">
        <v>388</v>
      </c>
      <c r="F21" s="422" t="s">
        <v>389</v>
      </c>
      <c r="G21" s="423" t="s">
        <v>390</v>
      </c>
      <c r="H21" s="423" t="s">
        <v>2</v>
      </c>
      <c r="I21" s="424" t="s">
        <v>391</v>
      </c>
    </row>
    <row r="22" spans="1:9" x14ac:dyDescent="0.25">
      <c r="A22" s="759" t="s">
        <v>392</v>
      </c>
      <c r="B22" s="759"/>
      <c r="C22" s="759"/>
      <c r="D22" s="425"/>
      <c r="E22" s="425">
        <f>SUM(E23:E25)</f>
        <v>39842</v>
      </c>
      <c r="F22" s="425">
        <f t="shared" ref="F22:G22" si="2">SUM(F23:F25)</f>
        <v>1489</v>
      </c>
      <c r="G22" s="425">
        <f t="shared" si="2"/>
        <v>41331</v>
      </c>
      <c r="H22" s="425"/>
      <c r="I22" s="779" t="s">
        <v>395</v>
      </c>
    </row>
    <row r="23" spans="1:9" ht="15" customHeight="1" x14ac:dyDescent="0.25">
      <c r="A23" s="438">
        <v>1</v>
      </c>
      <c r="B23" s="760" t="s">
        <v>396</v>
      </c>
      <c r="C23" s="760"/>
      <c r="D23" s="428">
        <v>5240</v>
      </c>
      <c r="E23" s="429">
        <v>0</v>
      </c>
      <c r="F23" s="439"/>
      <c r="G23" s="440">
        <f t="shared" ref="G23:G25" si="3">E23+F23</f>
        <v>0</v>
      </c>
      <c r="H23" s="441"/>
      <c r="I23" s="781"/>
    </row>
    <row r="24" spans="1:9" ht="25.5" customHeight="1" x14ac:dyDescent="0.25">
      <c r="A24" s="438">
        <v>2</v>
      </c>
      <c r="B24" s="761" t="s">
        <v>397</v>
      </c>
      <c r="C24" s="762"/>
      <c r="D24" s="428">
        <v>5250</v>
      </c>
      <c r="E24" s="429">
        <v>15642</v>
      </c>
      <c r="F24" s="430"/>
      <c r="G24" s="429">
        <f t="shared" si="3"/>
        <v>15642</v>
      </c>
      <c r="H24" s="441"/>
      <c r="I24" s="442" t="s">
        <v>395</v>
      </c>
    </row>
    <row r="25" spans="1:9" ht="48" x14ac:dyDescent="0.25">
      <c r="A25" s="438">
        <v>3</v>
      </c>
      <c r="B25" s="761" t="s">
        <v>398</v>
      </c>
      <c r="C25" s="762"/>
      <c r="D25" s="428">
        <v>5250</v>
      </c>
      <c r="E25" s="429">
        <f>24200</f>
        <v>24200</v>
      </c>
      <c r="F25" s="443">
        <v>1489</v>
      </c>
      <c r="G25" s="429">
        <f t="shared" si="3"/>
        <v>25689</v>
      </c>
      <c r="H25" s="432" t="s">
        <v>399</v>
      </c>
      <c r="I25" s="442" t="s">
        <v>395</v>
      </c>
    </row>
    <row r="26" spans="1:9" ht="14.25" customHeight="1" x14ac:dyDescent="0.25">
      <c r="A26" s="433"/>
      <c r="B26" s="434"/>
      <c r="C26" s="434"/>
      <c r="D26" s="444"/>
      <c r="E26" s="445"/>
      <c r="F26" s="446"/>
      <c r="G26" s="445"/>
      <c r="H26" s="445"/>
      <c r="I26" s="447"/>
    </row>
    <row r="27" spans="1:9" x14ac:dyDescent="0.25">
      <c r="A27" s="772" t="s">
        <v>381</v>
      </c>
      <c r="B27" s="772"/>
      <c r="C27" s="418" t="s">
        <v>400</v>
      </c>
      <c r="D27" s="418"/>
      <c r="E27" s="418"/>
      <c r="F27" s="437"/>
      <c r="G27" s="418"/>
      <c r="H27" s="418"/>
      <c r="I27" s="437"/>
    </row>
    <row r="28" spans="1:9" x14ac:dyDescent="0.25">
      <c r="A28" s="772" t="s">
        <v>383</v>
      </c>
      <c r="B28" s="772"/>
      <c r="C28" s="419" t="s">
        <v>401</v>
      </c>
      <c r="D28" s="419"/>
      <c r="E28" s="419"/>
      <c r="F28" s="420"/>
      <c r="G28" s="419"/>
      <c r="H28" s="419"/>
      <c r="I28" s="420"/>
    </row>
    <row r="29" spans="1:9" ht="49.5" customHeight="1" x14ac:dyDescent="0.25">
      <c r="A29" s="421" t="s">
        <v>385</v>
      </c>
      <c r="B29" s="758" t="s">
        <v>386</v>
      </c>
      <c r="C29" s="758"/>
      <c r="D29" s="421" t="s">
        <v>387</v>
      </c>
      <c r="E29" s="421" t="s">
        <v>388</v>
      </c>
      <c r="F29" s="422" t="s">
        <v>389</v>
      </c>
      <c r="G29" s="423" t="s">
        <v>390</v>
      </c>
      <c r="H29" s="423" t="s">
        <v>2</v>
      </c>
      <c r="I29" s="424" t="s">
        <v>391</v>
      </c>
    </row>
    <row r="30" spans="1:9" ht="14.25" customHeight="1" x14ac:dyDescent="0.25">
      <c r="A30" s="759" t="s">
        <v>392</v>
      </c>
      <c r="B30" s="759"/>
      <c r="C30" s="759"/>
      <c r="D30" s="425"/>
      <c r="E30" s="425">
        <f>E31</f>
        <v>37106</v>
      </c>
      <c r="F30" s="426">
        <f t="shared" ref="F30:G30" si="4">F31</f>
        <v>0</v>
      </c>
      <c r="G30" s="425">
        <f t="shared" si="4"/>
        <v>37106</v>
      </c>
      <c r="H30" s="425"/>
      <c r="I30" s="779" t="s">
        <v>402</v>
      </c>
    </row>
    <row r="31" spans="1:9" ht="14.25" customHeight="1" x14ac:dyDescent="0.25">
      <c r="A31" s="438">
        <v>1</v>
      </c>
      <c r="B31" s="788" t="s">
        <v>403</v>
      </c>
      <c r="C31" s="788"/>
      <c r="D31" s="448">
        <v>5250</v>
      </c>
      <c r="E31" s="449">
        <f>34313+2793</f>
        <v>37106</v>
      </c>
      <c r="F31" s="439"/>
      <c r="G31" s="449">
        <f>E31+F31</f>
        <v>37106</v>
      </c>
      <c r="H31" s="432"/>
      <c r="I31" s="781"/>
    </row>
    <row r="32" spans="1:9" ht="14.25" customHeight="1" x14ac:dyDescent="0.25">
      <c r="A32" s="450"/>
      <c r="B32" s="451"/>
      <c r="C32" s="451"/>
      <c r="D32" s="452"/>
      <c r="E32" s="452"/>
      <c r="F32" s="453"/>
      <c r="G32" s="452"/>
      <c r="H32" s="452"/>
      <c r="I32" s="453"/>
    </row>
    <row r="33" spans="1:14" x14ac:dyDescent="0.25">
      <c r="A33" s="772" t="s">
        <v>381</v>
      </c>
      <c r="B33" s="772"/>
      <c r="C33" s="418" t="s">
        <v>404</v>
      </c>
      <c r="D33" s="418"/>
      <c r="E33" s="418"/>
      <c r="F33" s="437"/>
      <c r="G33" s="418"/>
      <c r="H33" s="418"/>
      <c r="I33" s="437"/>
    </row>
    <row r="34" spans="1:14" x14ac:dyDescent="0.25">
      <c r="A34" s="772" t="s">
        <v>383</v>
      </c>
      <c r="B34" s="772"/>
      <c r="C34" s="419" t="s">
        <v>405</v>
      </c>
      <c r="D34" s="419"/>
      <c r="E34" s="419"/>
      <c r="F34" s="420"/>
      <c r="G34" s="419"/>
      <c r="H34" s="419"/>
      <c r="I34" s="420"/>
    </row>
    <row r="35" spans="1:14" ht="48.75" customHeight="1" x14ac:dyDescent="0.25">
      <c r="A35" s="421" t="s">
        <v>385</v>
      </c>
      <c r="B35" s="758" t="s">
        <v>386</v>
      </c>
      <c r="C35" s="758"/>
      <c r="D35" s="421" t="s">
        <v>387</v>
      </c>
      <c r="E35" s="421" t="s">
        <v>388</v>
      </c>
      <c r="F35" s="422" t="s">
        <v>389</v>
      </c>
      <c r="G35" s="423" t="s">
        <v>390</v>
      </c>
      <c r="H35" s="423" t="s">
        <v>2</v>
      </c>
      <c r="I35" s="424" t="s">
        <v>391</v>
      </c>
    </row>
    <row r="36" spans="1:14" x14ac:dyDescent="0.25">
      <c r="A36" s="759" t="s">
        <v>392</v>
      </c>
      <c r="B36" s="759"/>
      <c r="C36" s="759"/>
      <c r="D36" s="425"/>
      <c r="E36" s="425">
        <f>SUM(E37:E50)</f>
        <v>7709605</v>
      </c>
      <c r="F36" s="425">
        <f t="shared" ref="F36:G36" si="5">SUM(F37:F50)</f>
        <v>0</v>
      </c>
      <c r="G36" s="425">
        <f t="shared" si="5"/>
        <v>7709605</v>
      </c>
      <c r="H36" s="425"/>
      <c r="I36" s="427"/>
    </row>
    <row r="37" spans="1:14" ht="14.25" customHeight="1" x14ac:dyDescent="0.25">
      <c r="A37" s="438">
        <v>1</v>
      </c>
      <c r="B37" s="760" t="s">
        <v>406</v>
      </c>
      <c r="C37" s="760"/>
      <c r="D37" s="428">
        <v>5240</v>
      </c>
      <c r="E37" s="429">
        <v>49965</v>
      </c>
      <c r="F37" s="430"/>
      <c r="G37" s="429">
        <f t="shared" ref="G37:G50" si="6">E37+F37</f>
        <v>49965</v>
      </c>
      <c r="H37" s="429"/>
      <c r="I37" s="442" t="s">
        <v>407</v>
      </c>
    </row>
    <row r="38" spans="1:14" ht="27" customHeight="1" x14ac:dyDescent="0.25">
      <c r="A38" s="767">
        <v>2</v>
      </c>
      <c r="B38" s="760" t="s">
        <v>408</v>
      </c>
      <c r="C38" s="760"/>
      <c r="D38" s="454">
        <v>5240</v>
      </c>
      <c r="E38" s="429">
        <v>4255528</v>
      </c>
      <c r="F38" s="455"/>
      <c r="G38" s="429">
        <f t="shared" si="6"/>
        <v>4255528</v>
      </c>
      <c r="H38" s="429"/>
      <c r="I38" s="442" t="s">
        <v>409</v>
      </c>
      <c r="L38" s="456"/>
      <c r="N38" s="456"/>
    </row>
    <row r="39" spans="1:14" ht="24" x14ac:dyDescent="0.25">
      <c r="A39" s="767"/>
      <c r="B39" s="760"/>
      <c r="C39" s="760"/>
      <c r="D39" s="428">
        <v>5250</v>
      </c>
      <c r="E39" s="429">
        <v>1780489</v>
      </c>
      <c r="F39" s="430"/>
      <c r="G39" s="429">
        <f t="shared" si="6"/>
        <v>1780489</v>
      </c>
      <c r="H39" s="429"/>
      <c r="I39" s="442" t="s">
        <v>410</v>
      </c>
    </row>
    <row r="40" spans="1:14" x14ac:dyDescent="0.25">
      <c r="A40" s="793">
        <v>3</v>
      </c>
      <c r="B40" s="763" t="s">
        <v>411</v>
      </c>
      <c r="C40" s="764"/>
      <c r="D40" s="428">
        <v>5250</v>
      </c>
      <c r="E40" s="429">
        <v>217639</v>
      </c>
      <c r="F40" s="430"/>
      <c r="G40" s="429">
        <f t="shared" si="6"/>
        <v>217639</v>
      </c>
      <c r="H40" s="441"/>
      <c r="I40" s="779" t="s">
        <v>412</v>
      </c>
    </row>
    <row r="41" spans="1:14" x14ac:dyDescent="0.25">
      <c r="A41" s="794"/>
      <c r="B41" s="784"/>
      <c r="C41" s="785"/>
      <c r="D41" s="428">
        <v>2241</v>
      </c>
      <c r="E41" s="429">
        <v>13222</v>
      </c>
      <c r="F41" s="430"/>
      <c r="G41" s="429">
        <f t="shared" si="6"/>
        <v>13222</v>
      </c>
      <c r="H41" s="441"/>
      <c r="I41" s="780"/>
    </row>
    <row r="42" spans="1:14" x14ac:dyDescent="0.25">
      <c r="A42" s="457">
        <v>4</v>
      </c>
      <c r="B42" s="760" t="s">
        <v>413</v>
      </c>
      <c r="C42" s="760"/>
      <c r="D42" s="428">
        <v>2241</v>
      </c>
      <c r="E42" s="429">
        <v>153081</v>
      </c>
      <c r="F42" s="430"/>
      <c r="G42" s="429">
        <f t="shared" si="6"/>
        <v>153081</v>
      </c>
      <c r="H42" s="441"/>
      <c r="I42" s="442" t="s">
        <v>414</v>
      </c>
    </row>
    <row r="43" spans="1:14" ht="12" customHeight="1" x14ac:dyDescent="0.25">
      <c r="A43" s="457">
        <v>5</v>
      </c>
      <c r="B43" s="760" t="s">
        <v>415</v>
      </c>
      <c r="C43" s="760"/>
      <c r="D43" s="428">
        <v>2241</v>
      </c>
      <c r="E43" s="429">
        <v>5000</v>
      </c>
      <c r="F43" s="455"/>
      <c r="G43" s="429">
        <f t="shared" si="6"/>
        <v>5000</v>
      </c>
      <c r="H43" s="441"/>
      <c r="I43" s="442" t="s">
        <v>416</v>
      </c>
    </row>
    <row r="44" spans="1:14" ht="16.5" customHeight="1" x14ac:dyDescent="0.25">
      <c r="A44" s="438">
        <v>6</v>
      </c>
      <c r="B44" s="760" t="s">
        <v>417</v>
      </c>
      <c r="C44" s="760"/>
      <c r="D44" s="428">
        <v>2239</v>
      </c>
      <c r="E44" s="429">
        <v>2000</v>
      </c>
      <c r="F44" s="455"/>
      <c r="G44" s="429">
        <f t="shared" si="6"/>
        <v>2000</v>
      </c>
      <c r="H44" s="429"/>
      <c r="I44" s="442" t="s">
        <v>418</v>
      </c>
    </row>
    <row r="45" spans="1:14" x14ac:dyDescent="0.25">
      <c r="A45" s="458">
        <v>7</v>
      </c>
      <c r="B45" s="769" t="s">
        <v>419</v>
      </c>
      <c r="C45" s="769"/>
      <c r="D45" s="459">
        <v>5250</v>
      </c>
      <c r="E45" s="460">
        <v>958375</v>
      </c>
      <c r="F45" s="461"/>
      <c r="G45" s="460">
        <f t="shared" si="6"/>
        <v>958375</v>
      </c>
      <c r="H45" s="460"/>
      <c r="I45" s="462" t="s">
        <v>420</v>
      </c>
    </row>
    <row r="46" spans="1:14" ht="22.5" customHeight="1" x14ac:dyDescent="0.25">
      <c r="A46" s="463">
        <v>8</v>
      </c>
      <c r="B46" s="792" t="s">
        <v>421</v>
      </c>
      <c r="C46" s="792"/>
      <c r="D46" s="464">
        <v>5240</v>
      </c>
      <c r="E46" s="465">
        <v>129463</v>
      </c>
      <c r="F46" s="466"/>
      <c r="G46" s="465">
        <f t="shared" si="6"/>
        <v>129463</v>
      </c>
      <c r="H46" s="431"/>
      <c r="I46" s="462" t="s">
        <v>422</v>
      </c>
    </row>
    <row r="47" spans="1:14" x14ac:dyDescent="0.25">
      <c r="A47" s="467">
        <v>9</v>
      </c>
      <c r="B47" s="770" t="s">
        <v>423</v>
      </c>
      <c r="C47" s="771"/>
      <c r="D47" s="428">
        <v>5250</v>
      </c>
      <c r="E47" s="429">
        <v>25000</v>
      </c>
      <c r="F47" s="455"/>
      <c r="G47" s="429">
        <f t="shared" si="6"/>
        <v>25000</v>
      </c>
      <c r="H47" s="429"/>
      <c r="I47" s="442" t="s">
        <v>424</v>
      </c>
    </row>
    <row r="48" spans="1:14" ht="26.25" customHeight="1" x14ac:dyDescent="0.25">
      <c r="A48" s="467">
        <v>10</v>
      </c>
      <c r="B48" s="770" t="s">
        <v>425</v>
      </c>
      <c r="C48" s="771"/>
      <c r="D48" s="428">
        <v>5240</v>
      </c>
      <c r="E48" s="429">
        <v>3097</v>
      </c>
      <c r="F48" s="455"/>
      <c r="G48" s="429">
        <f t="shared" si="6"/>
        <v>3097</v>
      </c>
      <c r="H48" s="429"/>
      <c r="I48" s="442" t="s">
        <v>426</v>
      </c>
    </row>
    <row r="49" spans="1:9" x14ac:dyDescent="0.25">
      <c r="A49" s="467">
        <v>11</v>
      </c>
      <c r="B49" s="770" t="s">
        <v>427</v>
      </c>
      <c r="C49" s="771"/>
      <c r="D49" s="428">
        <v>5250</v>
      </c>
      <c r="E49" s="429">
        <v>100126</v>
      </c>
      <c r="F49" s="430"/>
      <c r="G49" s="429">
        <f t="shared" si="6"/>
        <v>100126</v>
      </c>
      <c r="H49" s="441"/>
      <c r="I49" s="442" t="s">
        <v>412</v>
      </c>
    </row>
    <row r="50" spans="1:9" x14ac:dyDescent="0.25">
      <c r="A50" s="467">
        <v>12</v>
      </c>
      <c r="B50" s="770" t="s">
        <v>428</v>
      </c>
      <c r="C50" s="771"/>
      <c r="D50" s="428">
        <v>2241</v>
      </c>
      <c r="E50" s="429">
        <v>16620</v>
      </c>
      <c r="F50" s="430"/>
      <c r="G50" s="429">
        <f t="shared" si="6"/>
        <v>16620</v>
      </c>
      <c r="H50" s="432"/>
      <c r="I50" s="442" t="s">
        <v>414</v>
      </c>
    </row>
    <row r="51" spans="1:9" x14ac:dyDescent="0.25">
      <c r="A51" s="468"/>
      <c r="B51" s="469"/>
      <c r="C51" s="469"/>
      <c r="D51" s="470"/>
      <c r="E51" s="471"/>
      <c r="F51" s="472"/>
      <c r="G51" s="471"/>
      <c r="H51" s="471"/>
      <c r="I51" s="472"/>
    </row>
    <row r="52" spans="1:9" x14ac:dyDescent="0.25">
      <c r="A52" s="765" t="s">
        <v>381</v>
      </c>
      <c r="B52" s="765"/>
      <c r="C52" s="765" t="s">
        <v>429</v>
      </c>
      <c r="D52" s="765"/>
      <c r="E52" s="765"/>
      <c r="F52" s="765"/>
      <c r="G52" s="765"/>
      <c r="H52" s="765"/>
      <c r="I52" s="765"/>
    </row>
    <row r="53" spans="1:9" x14ac:dyDescent="0.25">
      <c r="A53" s="766" t="s">
        <v>383</v>
      </c>
      <c r="B53" s="766"/>
      <c r="C53" s="473" t="s">
        <v>430</v>
      </c>
      <c r="D53" s="474"/>
      <c r="E53" s="474"/>
      <c r="F53" s="475"/>
      <c r="G53" s="474"/>
      <c r="H53" s="474"/>
      <c r="I53" s="475"/>
    </row>
    <row r="54" spans="1:9" ht="47.25" customHeight="1" x14ac:dyDescent="0.25">
      <c r="A54" s="421" t="s">
        <v>385</v>
      </c>
      <c r="B54" s="758" t="s">
        <v>386</v>
      </c>
      <c r="C54" s="758"/>
      <c r="D54" s="421" t="s">
        <v>387</v>
      </c>
      <c r="E54" s="421" t="s">
        <v>388</v>
      </c>
      <c r="F54" s="422" t="s">
        <v>389</v>
      </c>
      <c r="G54" s="423" t="s">
        <v>390</v>
      </c>
      <c r="H54" s="423" t="s">
        <v>2</v>
      </c>
      <c r="I54" s="424" t="s">
        <v>391</v>
      </c>
    </row>
    <row r="55" spans="1:9" x14ac:dyDescent="0.25">
      <c r="A55" s="759" t="s">
        <v>392</v>
      </c>
      <c r="B55" s="759"/>
      <c r="C55" s="759"/>
      <c r="D55" s="425"/>
      <c r="E55" s="425">
        <f>SUM(E56:E63)</f>
        <v>356915</v>
      </c>
      <c r="F55" s="425">
        <f>SUM(F56:F63)</f>
        <v>0</v>
      </c>
      <c r="G55" s="425">
        <f>SUM(G56:G63)</f>
        <v>356915</v>
      </c>
      <c r="H55" s="425"/>
      <c r="I55" s="476"/>
    </row>
    <row r="56" spans="1:9" ht="22.5" customHeight="1" x14ac:dyDescent="0.25">
      <c r="A56" s="438">
        <v>1</v>
      </c>
      <c r="B56" s="769" t="s">
        <v>431</v>
      </c>
      <c r="C56" s="769"/>
      <c r="D56" s="448">
        <v>5240</v>
      </c>
      <c r="E56" s="449">
        <v>64603</v>
      </c>
      <c r="F56" s="430"/>
      <c r="G56" s="449">
        <f t="shared" ref="G56:G63" si="7">E56+F56</f>
        <v>64603</v>
      </c>
      <c r="H56" s="449"/>
      <c r="I56" s="442" t="s">
        <v>432</v>
      </c>
    </row>
    <row r="57" spans="1:9" x14ac:dyDescent="0.25">
      <c r="A57" s="458">
        <v>2</v>
      </c>
      <c r="B57" s="769" t="s">
        <v>433</v>
      </c>
      <c r="C57" s="769"/>
      <c r="D57" s="428">
        <v>5240</v>
      </c>
      <c r="E57" s="429">
        <v>6000</v>
      </c>
      <c r="F57" s="429"/>
      <c r="G57" s="429">
        <f t="shared" si="7"/>
        <v>6000</v>
      </c>
      <c r="H57" s="429"/>
      <c r="I57" s="477" t="s">
        <v>434</v>
      </c>
    </row>
    <row r="58" spans="1:9" x14ac:dyDescent="0.25">
      <c r="A58" s="438">
        <v>3</v>
      </c>
      <c r="B58" s="769" t="s">
        <v>435</v>
      </c>
      <c r="C58" s="769"/>
      <c r="D58" s="428">
        <v>5250</v>
      </c>
      <c r="E58" s="429">
        <v>103092</v>
      </c>
      <c r="F58" s="430"/>
      <c r="G58" s="429">
        <f t="shared" si="7"/>
        <v>103092</v>
      </c>
      <c r="H58" s="441"/>
      <c r="I58" s="442" t="s">
        <v>436</v>
      </c>
    </row>
    <row r="59" spans="1:9" x14ac:dyDescent="0.25">
      <c r="A59" s="438">
        <v>4</v>
      </c>
      <c r="B59" s="769" t="s">
        <v>437</v>
      </c>
      <c r="C59" s="769"/>
      <c r="D59" s="428">
        <v>5240</v>
      </c>
      <c r="E59" s="429">
        <v>83600</v>
      </c>
      <c r="F59" s="429"/>
      <c r="G59" s="429">
        <f t="shared" si="7"/>
        <v>83600</v>
      </c>
      <c r="H59" s="441"/>
      <c r="I59" s="442" t="s">
        <v>438</v>
      </c>
    </row>
    <row r="60" spans="1:9" x14ac:dyDescent="0.25">
      <c r="A60" s="478">
        <v>5</v>
      </c>
      <c r="B60" s="770" t="s">
        <v>439</v>
      </c>
      <c r="C60" s="771"/>
      <c r="D60" s="428">
        <v>5240</v>
      </c>
      <c r="E60" s="429">
        <v>50454</v>
      </c>
      <c r="F60" s="430"/>
      <c r="G60" s="429">
        <f t="shared" si="7"/>
        <v>50454</v>
      </c>
      <c r="H60" s="441"/>
      <c r="I60" s="442" t="s">
        <v>438</v>
      </c>
    </row>
    <row r="61" spans="1:9" x14ac:dyDescent="0.25">
      <c r="A61" s="478">
        <v>6</v>
      </c>
      <c r="B61" s="770" t="s">
        <v>440</v>
      </c>
      <c r="C61" s="771"/>
      <c r="D61" s="428">
        <v>5250</v>
      </c>
      <c r="E61" s="429">
        <f>8078-2</f>
        <v>8076</v>
      </c>
      <c r="F61" s="430"/>
      <c r="G61" s="429">
        <f t="shared" si="7"/>
        <v>8076</v>
      </c>
      <c r="H61" s="479"/>
      <c r="I61" s="442" t="s">
        <v>441</v>
      </c>
    </row>
    <row r="62" spans="1:9" x14ac:dyDescent="0.25">
      <c r="A62" s="478">
        <v>7</v>
      </c>
      <c r="B62" s="770" t="s">
        <v>442</v>
      </c>
      <c r="C62" s="771"/>
      <c r="D62" s="428">
        <v>5240</v>
      </c>
      <c r="E62" s="429">
        <v>35090</v>
      </c>
      <c r="F62" s="430"/>
      <c r="G62" s="429">
        <f t="shared" si="7"/>
        <v>35090</v>
      </c>
      <c r="H62" s="480"/>
      <c r="I62" s="442" t="s">
        <v>438</v>
      </c>
    </row>
    <row r="63" spans="1:9" x14ac:dyDescent="0.25">
      <c r="A63" s="478">
        <v>8</v>
      </c>
      <c r="B63" s="769" t="s">
        <v>443</v>
      </c>
      <c r="C63" s="769"/>
      <c r="D63" s="428">
        <v>5240</v>
      </c>
      <c r="E63" s="429">
        <v>6000</v>
      </c>
      <c r="F63" s="430"/>
      <c r="G63" s="429">
        <f t="shared" si="7"/>
        <v>6000</v>
      </c>
      <c r="H63" s="480"/>
      <c r="I63" s="442" t="s">
        <v>444</v>
      </c>
    </row>
    <row r="64" spans="1:9" ht="13.5" customHeight="1" x14ac:dyDescent="0.25">
      <c r="A64" s="481"/>
      <c r="B64" s="482"/>
      <c r="C64" s="482"/>
      <c r="D64" s="482"/>
      <c r="E64" s="483"/>
      <c r="F64" s="484"/>
      <c r="G64" s="483"/>
      <c r="H64" s="483"/>
      <c r="I64" s="485"/>
    </row>
    <row r="65" spans="1:9" x14ac:dyDescent="0.25">
      <c r="A65" s="772" t="s">
        <v>381</v>
      </c>
      <c r="B65" s="772"/>
      <c r="C65" s="418" t="s">
        <v>445</v>
      </c>
      <c r="D65" s="418"/>
      <c r="E65" s="418"/>
      <c r="F65" s="437"/>
      <c r="G65" s="418"/>
      <c r="H65" s="418"/>
      <c r="I65" s="437"/>
    </row>
    <row r="66" spans="1:9" x14ac:dyDescent="0.25">
      <c r="A66" s="772" t="s">
        <v>383</v>
      </c>
      <c r="B66" s="772"/>
      <c r="C66" s="419" t="s">
        <v>446</v>
      </c>
      <c r="D66" s="419"/>
      <c r="E66" s="419"/>
      <c r="F66" s="420"/>
      <c r="G66" s="419"/>
      <c r="H66" s="419"/>
      <c r="I66" s="420"/>
    </row>
    <row r="67" spans="1:9" ht="48.75" customHeight="1" x14ac:dyDescent="0.25">
      <c r="A67" s="421" t="s">
        <v>385</v>
      </c>
      <c r="B67" s="758" t="s">
        <v>386</v>
      </c>
      <c r="C67" s="758"/>
      <c r="D67" s="421" t="s">
        <v>387</v>
      </c>
      <c r="E67" s="421" t="s">
        <v>388</v>
      </c>
      <c r="F67" s="422" t="s">
        <v>389</v>
      </c>
      <c r="G67" s="423" t="s">
        <v>390</v>
      </c>
      <c r="H67" s="423" t="s">
        <v>2</v>
      </c>
      <c r="I67" s="424" t="s">
        <v>391</v>
      </c>
    </row>
    <row r="68" spans="1:9" x14ac:dyDescent="0.25">
      <c r="A68" s="759" t="s">
        <v>392</v>
      </c>
      <c r="B68" s="759"/>
      <c r="C68" s="759"/>
      <c r="D68" s="425"/>
      <c r="E68" s="425">
        <f>SUM(E69:E70)</f>
        <v>17295</v>
      </c>
      <c r="F68" s="426">
        <f t="shared" ref="F68:G68" si="8">SUM(F69:F70)</f>
        <v>0</v>
      </c>
      <c r="G68" s="425">
        <f t="shared" si="8"/>
        <v>17295</v>
      </c>
      <c r="H68" s="425"/>
      <c r="I68" s="486"/>
    </row>
    <row r="69" spans="1:9" x14ac:dyDescent="0.25">
      <c r="A69" s="438">
        <v>1</v>
      </c>
      <c r="B69" s="769" t="s">
        <v>447</v>
      </c>
      <c r="C69" s="769"/>
      <c r="D69" s="448">
        <v>5250</v>
      </c>
      <c r="E69" s="449">
        <v>5794</v>
      </c>
      <c r="F69" s="429"/>
      <c r="G69" s="449">
        <f t="shared" ref="G69:G70" si="9">E69+F69</f>
        <v>5794</v>
      </c>
      <c r="H69" s="449"/>
      <c r="I69" s="442" t="s">
        <v>448</v>
      </c>
    </row>
    <row r="70" spans="1:9" ht="12" customHeight="1" x14ac:dyDescent="0.25">
      <c r="A70" s="438">
        <v>2</v>
      </c>
      <c r="B70" s="769" t="s">
        <v>449</v>
      </c>
      <c r="C70" s="769"/>
      <c r="D70" s="448">
        <v>5250</v>
      </c>
      <c r="E70" s="449">
        <v>11501</v>
      </c>
      <c r="F70" s="429"/>
      <c r="G70" s="449">
        <f t="shared" si="9"/>
        <v>11501</v>
      </c>
      <c r="H70" s="449"/>
      <c r="I70" s="442" t="s">
        <v>450</v>
      </c>
    </row>
    <row r="71" spans="1:9" ht="9" customHeight="1" x14ac:dyDescent="0.25">
      <c r="A71" s="481"/>
      <c r="B71" s="482"/>
      <c r="C71" s="482"/>
      <c r="D71" s="482"/>
      <c r="E71" s="482"/>
      <c r="F71" s="487"/>
      <c r="G71" s="482"/>
      <c r="H71" s="482"/>
      <c r="I71" s="487"/>
    </row>
    <row r="72" spans="1:9" x14ac:dyDescent="0.25">
      <c r="A72" s="765" t="s">
        <v>381</v>
      </c>
      <c r="B72" s="765"/>
      <c r="C72" s="488" t="s">
        <v>451</v>
      </c>
      <c r="D72" s="488"/>
      <c r="E72" s="488"/>
      <c r="F72" s="489"/>
      <c r="G72" s="488"/>
      <c r="H72" s="488"/>
      <c r="I72" s="489"/>
    </row>
    <row r="73" spans="1:9" x14ac:dyDescent="0.25">
      <c r="A73" s="766" t="s">
        <v>383</v>
      </c>
      <c r="B73" s="766"/>
      <c r="C73" s="473" t="s">
        <v>452</v>
      </c>
      <c r="D73" s="473"/>
      <c r="E73" s="473"/>
      <c r="F73" s="490"/>
      <c r="G73" s="473"/>
      <c r="H73" s="473"/>
      <c r="I73" s="490"/>
    </row>
    <row r="74" spans="1:9" ht="48.75" customHeight="1" x14ac:dyDescent="0.25">
      <c r="A74" s="421" t="s">
        <v>385</v>
      </c>
      <c r="B74" s="758" t="s">
        <v>386</v>
      </c>
      <c r="C74" s="758"/>
      <c r="D74" s="421" t="s">
        <v>387</v>
      </c>
      <c r="E74" s="421" t="s">
        <v>388</v>
      </c>
      <c r="F74" s="422" t="s">
        <v>389</v>
      </c>
      <c r="G74" s="423" t="s">
        <v>390</v>
      </c>
      <c r="H74" s="423" t="s">
        <v>2</v>
      </c>
      <c r="I74" s="424" t="s">
        <v>391</v>
      </c>
    </row>
    <row r="75" spans="1:9" x14ac:dyDescent="0.25">
      <c r="A75" s="759" t="s">
        <v>392</v>
      </c>
      <c r="B75" s="759"/>
      <c r="C75" s="759"/>
      <c r="D75" s="425"/>
      <c r="E75" s="425">
        <f>SUM(E76:E77)</f>
        <v>106826</v>
      </c>
      <c r="F75" s="426">
        <f t="shared" ref="F75:G75" si="10">SUM(F76:F77)</f>
        <v>0</v>
      </c>
      <c r="G75" s="425">
        <f t="shared" si="10"/>
        <v>106826</v>
      </c>
      <c r="H75" s="425"/>
      <c r="I75" s="442"/>
    </row>
    <row r="76" spans="1:9" x14ac:dyDescent="0.25">
      <c r="A76" s="438">
        <v>1</v>
      </c>
      <c r="B76" s="760" t="s">
        <v>453</v>
      </c>
      <c r="C76" s="760"/>
      <c r="D76" s="428">
        <v>5250</v>
      </c>
      <c r="E76" s="429">
        <f>61587-521</f>
        <v>61066</v>
      </c>
      <c r="F76" s="430"/>
      <c r="G76" s="429">
        <f t="shared" ref="G76:G77" si="11">E76+F76</f>
        <v>61066</v>
      </c>
      <c r="H76" s="479"/>
      <c r="I76" s="442" t="s">
        <v>450</v>
      </c>
    </row>
    <row r="77" spans="1:9" x14ac:dyDescent="0.25">
      <c r="A77" s="438">
        <v>2</v>
      </c>
      <c r="B77" s="760" t="s">
        <v>454</v>
      </c>
      <c r="C77" s="760"/>
      <c r="D77" s="428">
        <v>5250</v>
      </c>
      <c r="E77" s="429">
        <f>26060+19700</f>
        <v>45760</v>
      </c>
      <c r="F77" s="430"/>
      <c r="G77" s="491">
        <f t="shared" si="11"/>
        <v>45760</v>
      </c>
      <c r="H77" s="492"/>
      <c r="I77" s="493" t="s">
        <v>450</v>
      </c>
    </row>
    <row r="78" spans="1:9" x14ac:dyDescent="0.25">
      <c r="A78" s="481"/>
      <c r="B78" s="482"/>
      <c r="C78" s="482"/>
      <c r="D78" s="482"/>
      <c r="E78" s="482"/>
      <c r="F78" s="487"/>
      <c r="G78" s="482"/>
      <c r="H78" s="482"/>
      <c r="I78" s="487"/>
    </row>
    <row r="79" spans="1:9" x14ac:dyDescent="0.25">
      <c r="A79" s="772" t="s">
        <v>381</v>
      </c>
      <c r="B79" s="772"/>
      <c r="C79" s="418" t="s">
        <v>455</v>
      </c>
      <c r="D79" s="418"/>
      <c r="E79" s="418"/>
      <c r="F79" s="437"/>
      <c r="G79" s="418"/>
      <c r="H79" s="418"/>
      <c r="I79" s="437"/>
    </row>
    <row r="80" spans="1:9" x14ac:dyDescent="0.25">
      <c r="A80" s="772" t="s">
        <v>383</v>
      </c>
      <c r="B80" s="772"/>
      <c r="C80" s="419" t="s">
        <v>456</v>
      </c>
      <c r="D80" s="419"/>
      <c r="E80" s="419"/>
      <c r="F80" s="420"/>
      <c r="G80" s="419"/>
      <c r="H80" s="419"/>
      <c r="I80" s="420"/>
    </row>
    <row r="81" spans="1:13" ht="48.75" customHeight="1" x14ac:dyDescent="0.25">
      <c r="A81" s="421" t="s">
        <v>385</v>
      </c>
      <c r="B81" s="758" t="s">
        <v>386</v>
      </c>
      <c r="C81" s="758"/>
      <c r="D81" s="421" t="s">
        <v>387</v>
      </c>
      <c r="E81" s="421" t="s">
        <v>388</v>
      </c>
      <c r="F81" s="422" t="s">
        <v>389</v>
      </c>
      <c r="G81" s="423" t="s">
        <v>390</v>
      </c>
      <c r="H81" s="423" t="s">
        <v>2</v>
      </c>
      <c r="I81" s="424" t="s">
        <v>391</v>
      </c>
    </row>
    <row r="82" spans="1:13" x14ac:dyDescent="0.25">
      <c r="A82" s="759" t="s">
        <v>392</v>
      </c>
      <c r="B82" s="759"/>
      <c r="C82" s="759"/>
      <c r="D82" s="425"/>
      <c r="E82" s="425">
        <f>SUM(E83:E86)</f>
        <v>455241</v>
      </c>
      <c r="F82" s="425">
        <f t="shared" ref="F82:G82" si="12">SUM(F83:F86)</f>
        <v>0</v>
      </c>
      <c r="G82" s="425">
        <f t="shared" si="12"/>
        <v>455241</v>
      </c>
      <c r="H82" s="425"/>
      <c r="I82" s="442"/>
    </row>
    <row r="83" spans="1:13" x14ac:dyDescent="0.25">
      <c r="A83" s="438">
        <v>1</v>
      </c>
      <c r="B83" s="760" t="s">
        <v>457</v>
      </c>
      <c r="C83" s="760"/>
      <c r="D83" s="428">
        <v>5250</v>
      </c>
      <c r="E83" s="429">
        <v>3874</v>
      </c>
      <c r="F83" s="430"/>
      <c r="G83" s="429">
        <f t="shared" ref="G83:G86" si="13">E83+F83</f>
        <v>3874</v>
      </c>
      <c r="H83" s="429"/>
      <c r="I83" s="442" t="s">
        <v>434</v>
      </c>
    </row>
    <row r="84" spans="1:13" ht="23.25" customHeight="1" x14ac:dyDescent="0.25">
      <c r="A84" s="463">
        <v>2</v>
      </c>
      <c r="B84" s="788" t="s">
        <v>458</v>
      </c>
      <c r="C84" s="788"/>
      <c r="D84" s="464">
        <v>5250</v>
      </c>
      <c r="E84" s="465">
        <f>712700-289200</f>
        <v>423500</v>
      </c>
      <c r="F84" s="460"/>
      <c r="G84" s="465">
        <f t="shared" si="13"/>
        <v>423500</v>
      </c>
      <c r="H84" s="465"/>
      <c r="I84" s="462" t="s">
        <v>434</v>
      </c>
      <c r="K84" s="456"/>
      <c r="M84" s="456"/>
    </row>
    <row r="85" spans="1:13" x14ac:dyDescent="0.25">
      <c r="A85" s="789">
        <v>3</v>
      </c>
      <c r="B85" s="788" t="s">
        <v>459</v>
      </c>
      <c r="C85" s="788"/>
      <c r="D85" s="464">
        <v>2239</v>
      </c>
      <c r="E85" s="465">
        <v>3933</v>
      </c>
      <c r="F85" s="466"/>
      <c r="G85" s="465">
        <f t="shared" si="13"/>
        <v>3933</v>
      </c>
      <c r="H85" s="465"/>
      <c r="I85" s="790" t="s">
        <v>434</v>
      </c>
      <c r="K85" s="456"/>
      <c r="M85" s="456"/>
    </row>
    <row r="86" spans="1:13" x14ac:dyDescent="0.25">
      <c r="A86" s="789"/>
      <c r="B86" s="788"/>
      <c r="C86" s="788"/>
      <c r="D86" s="464">
        <v>5250</v>
      </c>
      <c r="E86" s="465">
        <f>23934</f>
        <v>23934</v>
      </c>
      <c r="F86" s="466"/>
      <c r="G86" s="465">
        <f t="shared" si="13"/>
        <v>23934</v>
      </c>
      <c r="H86" s="465"/>
      <c r="I86" s="791"/>
      <c r="K86" s="456"/>
      <c r="M86" s="456"/>
    </row>
    <row r="87" spans="1:13" x14ac:dyDescent="0.25">
      <c r="A87" s="494"/>
      <c r="B87" s="495"/>
      <c r="C87" s="495"/>
      <c r="D87" s="496"/>
      <c r="E87" s="497"/>
      <c r="F87" s="498"/>
      <c r="G87" s="497"/>
      <c r="H87" s="497"/>
      <c r="I87" s="498"/>
    </row>
    <row r="88" spans="1:13" x14ac:dyDescent="0.25">
      <c r="A88" s="772" t="s">
        <v>381</v>
      </c>
      <c r="B88" s="772"/>
      <c r="C88" s="418" t="s">
        <v>460</v>
      </c>
      <c r="D88" s="418"/>
      <c r="E88" s="444"/>
      <c r="F88" s="499"/>
      <c r="G88" s="444"/>
      <c r="H88" s="444"/>
      <c r="I88" s="499"/>
    </row>
    <row r="89" spans="1:13" x14ac:dyDescent="0.25">
      <c r="A89" s="772" t="s">
        <v>383</v>
      </c>
      <c r="B89" s="772"/>
      <c r="C89" s="419" t="s">
        <v>346</v>
      </c>
      <c r="D89" s="419"/>
      <c r="E89" s="419"/>
      <c r="F89" s="420"/>
      <c r="G89" s="419"/>
      <c r="H89" s="419"/>
      <c r="I89" s="420"/>
    </row>
    <row r="90" spans="1:13" ht="49.5" customHeight="1" x14ac:dyDescent="0.25">
      <c r="A90" s="421" t="s">
        <v>385</v>
      </c>
      <c r="B90" s="758" t="s">
        <v>386</v>
      </c>
      <c r="C90" s="758"/>
      <c r="D90" s="421" t="s">
        <v>387</v>
      </c>
      <c r="E90" s="421" t="s">
        <v>388</v>
      </c>
      <c r="F90" s="422" t="s">
        <v>389</v>
      </c>
      <c r="G90" s="423" t="s">
        <v>390</v>
      </c>
      <c r="H90" s="423" t="s">
        <v>2</v>
      </c>
      <c r="I90" s="424" t="s">
        <v>391</v>
      </c>
    </row>
    <row r="91" spans="1:13" x14ac:dyDescent="0.25">
      <c r="A91" s="759" t="s">
        <v>392</v>
      </c>
      <c r="B91" s="759"/>
      <c r="C91" s="759"/>
      <c r="D91" s="425"/>
      <c r="E91" s="425">
        <f>SUM(E92:E103)</f>
        <v>425078</v>
      </c>
      <c r="F91" s="426">
        <f>SUM(F92:F103)</f>
        <v>-1489</v>
      </c>
      <c r="G91" s="425">
        <f>SUM(G92:G103)</f>
        <v>423589</v>
      </c>
      <c r="H91" s="425"/>
      <c r="I91" s="442"/>
    </row>
    <row r="92" spans="1:13" ht="14.25" customHeight="1" x14ac:dyDescent="0.25">
      <c r="A92" s="421">
        <v>1</v>
      </c>
      <c r="B92" s="760" t="s">
        <v>461</v>
      </c>
      <c r="C92" s="760"/>
      <c r="D92" s="428">
        <v>2241</v>
      </c>
      <c r="E92" s="500">
        <v>57000</v>
      </c>
      <c r="F92" s="501"/>
      <c r="G92" s="500">
        <f t="shared" ref="G92:G103" si="14">E92+F92</f>
        <v>57000</v>
      </c>
      <c r="H92" s="500"/>
      <c r="I92" s="502" t="s">
        <v>462</v>
      </c>
    </row>
    <row r="93" spans="1:13" ht="12" customHeight="1" x14ac:dyDescent="0.25">
      <c r="A93" s="421">
        <v>2</v>
      </c>
      <c r="B93" s="760" t="s">
        <v>463</v>
      </c>
      <c r="C93" s="760"/>
      <c r="D93" s="428">
        <v>5250</v>
      </c>
      <c r="E93" s="500">
        <v>20200</v>
      </c>
      <c r="F93" s="503"/>
      <c r="G93" s="504">
        <f t="shared" si="14"/>
        <v>20200</v>
      </c>
      <c r="H93" s="504"/>
      <c r="I93" s="505" t="s">
        <v>462</v>
      </c>
    </row>
    <row r="94" spans="1:13" x14ac:dyDescent="0.25">
      <c r="A94" s="421">
        <v>3</v>
      </c>
      <c r="B94" s="761" t="s">
        <v>464</v>
      </c>
      <c r="C94" s="762"/>
      <c r="D94" s="428">
        <v>2241</v>
      </c>
      <c r="E94" s="500">
        <f>4390-1206</f>
        <v>3184</v>
      </c>
      <c r="F94" s="503"/>
      <c r="G94" s="500">
        <f t="shared" si="14"/>
        <v>3184</v>
      </c>
      <c r="H94" s="506"/>
      <c r="I94" s="502"/>
    </row>
    <row r="95" spans="1:13" x14ac:dyDescent="0.25">
      <c r="A95" s="438">
        <v>4</v>
      </c>
      <c r="B95" s="760" t="s">
        <v>465</v>
      </c>
      <c r="C95" s="760"/>
      <c r="D95" s="428">
        <v>5250</v>
      </c>
      <c r="E95" s="449">
        <v>217524</v>
      </c>
      <c r="F95" s="503"/>
      <c r="G95" s="449">
        <f t="shared" si="14"/>
        <v>217524</v>
      </c>
      <c r="H95" s="449"/>
      <c r="I95" s="442" t="s">
        <v>462</v>
      </c>
      <c r="K95" s="456"/>
      <c r="M95" s="456"/>
    </row>
    <row r="96" spans="1:13" x14ac:dyDescent="0.25">
      <c r="A96" s="782">
        <v>5</v>
      </c>
      <c r="B96" s="763" t="s">
        <v>466</v>
      </c>
      <c r="C96" s="764"/>
      <c r="D96" s="428">
        <v>2241</v>
      </c>
      <c r="E96" s="500">
        <v>997</v>
      </c>
      <c r="F96" s="426"/>
      <c r="G96" s="500">
        <f t="shared" si="14"/>
        <v>997</v>
      </c>
      <c r="H96" s="507"/>
      <c r="I96" s="786" t="s">
        <v>462</v>
      </c>
    </row>
    <row r="97" spans="1:12" x14ac:dyDescent="0.25">
      <c r="A97" s="783"/>
      <c r="B97" s="784"/>
      <c r="C97" s="785"/>
      <c r="D97" s="428">
        <v>5250</v>
      </c>
      <c r="E97" s="500">
        <v>15548</v>
      </c>
      <c r="F97" s="426"/>
      <c r="G97" s="500">
        <f t="shared" si="14"/>
        <v>15548</v>
      </c>
      <c r="H97" s="507"/>
      <c r="I97" s="787"/>
    </row>
    <row r="98" spans="1:12" ht="12" customHeight="1" x14ac:dyDescent="0.25">
      <c r="A98" s="421">
        <v>6</v>
      </c>
      <c r="B98" s="760" t="s">
        <v>467</v>
      </c>
      <c r="C98" s="760"/>
      <c r="D98" s="428">
        <v>5250</v>
      </c>
      <c r="E98" s="500">
        <v>5500</v>
      </c>
      <c r="F98" s="501"/>
      <c r="G98" s="500">
        <f t="shared" si="14"/>
        <v>5500</v>
      </c>
      <c r="H98" s="500"/>
      <c r="I98" s="502" t="s">
        <v>462</v>
      </c>
      <c r="J98" s="508"/>
      <c r="K98" s="508"/>
      <c r="L98" s="508"/>
    </row>
    <row r="99" spans="1:12" ht="12" customHeight="1" x14ac:dyDescent="0.25">
      <c r="A99" s="463">
        <v>7</v>
      </c>
      <c r="B99" s="788" t="s">
        <v>468</v>
      </c>
      <c r="C99" s="788"/>
      <c r="D99" s="509">
        <v>5250</v>
      </c>
      <c r="E99" s="510">
        <v>42000</v>
      </c>
      <c r="F99" s="511">
        <v>-25673</v>
      </c>
      <c r="G99" s="510">
        <f t="shared" si="14"/>
        <v>16327</v>
      </c>
      <c r="H99" s="506" t="s">
        <v>469</v>
      </c>
      <c r="I99" s="462" t="s">
        <v>462</v>
      </c>
    </row>
    <row r="100" spans="1:12" ht="12" customHeight="1" x14ac:dyDescent="0.25">
      <c r="A100" s="421">
        <v>8</v>
      </c>
      <c r="B100" s="760" t="s">
        <v>470</v>
      </c>
      <c r="C100" s="760"/>
      <c r="D100" s="428">
        <v>5250</v>
      </c>
      <c r="E100" s="500">
        <v>24260</v>
      </c>
      <c r="F100" s="501"/>
      <c r="G100" s="500">
        <f t="shared" si="14"/>
        <v>24260</v>
      </c>
      <c r="H100" s="500"/>
      <c r="I100" s="502" t="s">
        <v>462</v>
      </c>
    </row>
    <row r="101" spans="1:12" ht="12" customHeight="1" x14ac:dyDescent="0.25">
      <c r="A101" s="438">
        <v>9</v>
      </c>
      <c r="B101" s="760" t="s">
        <v>471</v>
      </c>
      <c r="C101" s="760"/>
      <c r="D101" s="428">
        <v>5250</v>
      </c>
      <c r="E101" s="449">
        <f>27006-7</f>
        <v>26999</v>
      </c>
      <c r="F101" s="426"/>
      <c r="G101" s="449">
        <f t="shared" si="14"/>
        <v>26999</v>
      </c>
      <c r="H101" s="506"/>
      <c r="I101" s="442" t="s">
        <v>462</v>
      </c>
    </row>
    <row r="102" spans="1:12" x14ac:dyDescent="0.25">
      <c r="A102" s="438">
        <v>10</v>
      </c>
      <c r="B102" s="760" t="s">
        <v>472</v>
      </c>
      <c r="C102" s="760"/>
      <c r="D102" s="428">
        <v>5250</v>
      </c>
      <c r="E102" s="449">
        <f>7199+4667</f>
        <v>11866</v>
      </c>
      <c r="F102" s="426"/>
      <c r="G102" s="449">
        <f t="shared" si="14"/>
        <v>11866</v>
      </c>
      <c r="H102" s="506"/>
      <c r="I102" s="442" t="s">
        <v>462</v>
      </c>
    </row>
    <row r="103" spans="1:12" ht="75.75" customHeight="1" x14ac:dyDescent="0.25">
      <c r="A103" s="438">
        <v>11</v>
      </c>
      <c r="B103" s="760" t="s">
        <v>473</v>
      </c>
      <c r="C103" s="760"/>
      <c r="D103" s="428">
        <v>5250</v>
      </c>
      <c r="E103" s="449"/>
      <c r="F103" s="512">
        <v>24184</v>
      </c>
      <c r="G103" s="449">
        <f t="shared" si="14"/>
        <v>24184</v>
      </c>
      <c r="H103" s="506" t="s">
        <v>474</v>
      </c>
      <c r="I103" s="442" t="s">
        <v>462</v>
      </c>
    </row>
    <row r="104" spans="1:12" x14ac:dyDescent="0.25">
      <c r="A104" s="450"/>
      <c r="B104" s="451"/>
      <c r="C104" s="451"/>
      <c r="D104" s="513"/>
      <c r="E104" s="452"/>
      <c r="F104" s="453"/>
      <c r="G104" s="452"/>
      <c r="H104" s="452"/>
      <c r="I104" s="514"/>
    </row>
    <row r="105" spans="1:12" x14ac:dyDescent="0.25">
      <c r="A105" s="772" t="s">
        <v>381</v>
      </c>
      <c r="B105" s="772"/>
      <c r="C105" s="418" t="s">
        <v>475</v>
      </c>
      <c r="D105" s="418"/>
      <c r="E105" s="418"/>
      <c r="F105" s="437"/>
      <c r="G105" s="418"/>
      <c r="H105" s="418"/>
    </row>
    <row r="106" spans="1:12" x14ac:dyDescent="0.25">
      <c r="A106" s="772" t="s">
        <v>383</v>
      </c>
      <c r="B106" s="772"/>
      <c r="C106" s="419" t="s">
        <v>476</v>
      </c>
      <c r="D106" s="419"/>
      <c r="E106" s="419"/>
      <c r="F106" s="420"/>
      <c r="G106" s="419"/>
      <c r="H106" s="419"/>
    </row>
    <row r="107" spans="1:12" ht="36" customHeight="1" x14ac:dyDescent="0.25">
      <c r="A107" s="421" t="s">
        <v>385</v>
      </c>
      <c r="B107" s="758" t="s">
        <v>386</v>
      </c>
      <c r="C107" s="758"/>
      <c r="D107" s="421" t="s">
        <v>387</v>
      </c>
      <c r="E107" s="421" t="s">
        <v>388</v>
      </c>
      <c r="F107" s="422" t="s">
        <v>389</v>
      </c>
      <c r="G107" s="423" t="s">
        <v>390</v>
      </c>
      <c r="H107" s="423" t="s">
        <v>2</v>
      </c>
      <c r="I107" s="424" t="s">
        <v>391</v>
      </c>
    </row>
    <row r="108" spans="1:12" x14ac:dyDescent="0.25">
      <c r="A108" s="759" t="s">
        <v>392</v>
      </c>
      <c r="B108" s="759"/>
      <c r="C108" s="759"/>
      <c r="D108" s="425"/>
      <c r="E108" s="425">
        <f>SUM(E109:E133)</f>
        <v>868008</v>
      </c>
      <c r="F108" s="425">
        <f t="shared" ref="F108:G108" si="15">SUM(F109:F133)</f>
        <v>0</v>
      </c>
      <c r="G108" s="425">
        <f t="shared" si="15"/>
        <v>868008</v>
      </c>
      <c r="H108" s="425"/>
      <c r="I108" s="442"/>
    </row>
    <row r="109" spans="1:12" x14ac:dyDescent="0.25">
      <c r="A109" s="438">
        <v>1</v>
      </c>
      <c r="B109" s="760" t="s">
        <v>461</v>
      </c>
      <c r="C109" s="760"/>
      <c r="D109" s="428">
        <v>2241</v>
      </c>
      <c r="E109" s="429">
        <v>88000</v>
      </c>
      <c r="F109" s="426"/>
      <c r="G109" s="429">
        <f t="shared" ref="G109:G133" si="16">E109+F109</f>
        <v>88000</v>
      </c>
      <c r="H109" s="441"/>
      <c r="I109" s="442" t="s">
        <v>477</v>
      </c>
    </row>
    <row r="110" spans="1:12" ht="15" customHeight="1" x14ac:dyDescent="0.25">
      <c r="A110" s="421">
        <v>2</v>
      </c>
      <c r="B110" s="760" t="s">
        <v>478</v>
      </c>
      <c r="C110" s="760"/>
      <c r="D110" s="428">
        <v>5250</v>
      </c>
      <c r="E110" s="501">
        <v>29000</v>
      </c>
      <c r="F110" s="426"/>
      <c r="G110" s="501">
        <f t="shared" si="16"/>
        <v>29000</v>
      </c>
      <c r="H110" s="501"/>
      <c r="I110" s="442" t="s">
        <v>477</v>
      </c>
    </row>
    <row r="111" spans="1:12" ht="12" customHeight="1" x14ac:dyDescent="0.25">
      <c r="A111" s="767">
        <v>3</v>
      </c>
      <c r="B111" s="760" t="s">
        <v>479</v>
      </c>
      <c r="C111" s="760"/>
      <c r="D111" s="428">
        <v>5250</v>
      </c>
      <c r="E111" s="429">
        <v>30838</v>
      </c>
      <c r="F111" s="429"/>
      <c r="G111" s="429">
        <f t="shared" si="16"/>
        <v>30838</v>
      </c>
      <c r="H111" s="429"/>
      <c r="I111" s="779" t="s">
        <v>477</v>
      </c>
    </row>
    <row r="112" spans="1:12" ht="12" customHeight="1" x14ac:dyDescent="0.25">
      <c r="A112" s="767"/>
      <c r="B112" s="760"/>
      <c r="C112" s="760"/>
      <c r="D112" s="428">
        <v>2241</v>
      </c>
      <c r="E112" s="429">
        <v>1748</v>
      </c>
      <c r="F112" s="429"/>
      <c r="G112" s="429">
        <f t="shared" si="16"/>
        <v>1748</v>
      </c>
      <c r="H112" s="429"/>
      <c r="I112" s="781"/>
    </row>
    <row r="113" spans="1:13" ht="12" customHeight="1" x14ac:dyDescent="0.25">
      <c r="A113" s="457">
        <v>4</v>
      </c>
      <c r="B113" s="760" t="s">
        <v>480</v>
      </c>
      <c r="C113" s="760"/>
      <c r="D113" s="428">
        <v>5250</v>
      </c>
      <c r="E113" s="429">
        <v>29300</v>
      </c>
      <c r="F113" s="429"/>
      <c r="G113" s="429">
        <f>E113+F113</f>
        <v>29300</v>
      </c>
      <c r="H113" s="429"/>
      <c r="I113" s="442" t="s">
        <v>477</v>
      </c>
    </row>
    <row r="114" spans="1:13" x14ac:dyDescent="0.25">
      <c r="A114" s="457">
        <v>5</v>
      </c>
      <c r="B114" s="760" t="s">
        <v>481</v>
      </c>
      <c r="C114" s="760"/>
      <c r="D114" s="428">
        <v>5250</v>
      </c>
      <c r="E114" s="429">
        <f>68348-98</f>
        <v>68250</v>
      </c>
      <c r="F114" s="430"/>
      <c r="G114" s="429">
        <f t="shared" si="16"/>
        <v>68250</v>
      </c>
      <c r="H114" s="431"/>
      <c r="I114" s="493" t="s">
        <v>477</v>
      </c>
    </row>
    <row r="115" spans="1:13" ht="25.5" customHeight="1" x14ac:dyDescent="0.25">
      <c r="A115" s="438">
        <v>6</v>
      </c>
      <c r="B115" s="769" t="s">
        <v>482</v>
      </c>
      <c r="C115" s="769"/>
      <c r="D115" s="428">
        <v>5250</v>
      </c>
      <c r="E115" s="429">
        <f>75000-33000</f>
        <v>42000</v>
      </c>
      <c r="F115" s="430"/>
      <c r="G115" s="429">
        <f t="shared" si="16"/>
        <v>42000</v>
      </c>
      <c r="H115" s="431"/>
      <c r="I115" s="442" t="s">
        <v>477</v>
      </c>
      <c r="J115" s="515"/>
      <c r="K115" s="515"/>
    </row>
    <row r="116" spans="1:13" ht="12" customHeight="1" x14ac:dyDescent="0.25">
      <c r="A116" s="767">
        <v>7</v>
      </c>
      <c r="B116" s="769" t="s">
        <v>483</v>
      </c>
      <c r="C116" s="769"/>
      <c r="D116" s="428">
        <v>5240</v>
      </c>
      <c r="E116" s="429">
        <f>2525973-2506973</f>
        <v>19000</v>
      </c>
      <c r="F116" s="430"/>
      <c r="G116" s="429">
        <f t="shared" si="16"/>
        <v>19000</v>
      </c>
      <c r="H116" s="432"/>
      <c r="I116" s="442" t="s">
        <v>477</v>
      </c>
    </row>
    <row r="117" spans="1:13" ht="27" customHeight="1" x14ac:dyDescent="0.25">
      <c r="A117" s="767"/>
      <c r="B117" s="769"/>
      <c r="C117" s="769"/>
      <c r="D117" s="428">
        <v>5250</v>
      </c>
      <c r="E117" s="429">
        <f>4190962-4190962</f>
        <v>0</v>
      </c>
      <c r="F117" s="430"/>
      <c r="G117" s="429">
        <f t="shared" si="16"/>
        <v>0</v>
      </c>
      <c r="H117" s="432"/>
      <c r="I117" s="493" t="s">
        <v>484</v>
      </c>
      <c r="K117" s="456"/>
      <c r="M117" s="456"/>
    </row>
    <row r="118" spans="1:13" ht="24" customHeight="1" x14ac:dyDescent="0.25">
      <c r="A118" s="438">
        <v>8</v>
      </c>
      <c r="B118" s="769" t="s">
        <v>485</v>
      </c>
      <c r="C118" s="769"/>
      <c r="D118" s="428">
        <v>5250</v>
      </c>
      <c r="E118" s="429">
        <v>100750</v>
      </c>
      <c r="F118" s="430"/>
      <c r="G118" s="429">
        <f t="shared" si="16"/>
        <v>100750</v>
      </c>
      <c r="H118" s="431"/>
      <c r="I118" s="502" t="s">
        <v>477</v>
      </c>
    </row>
    <row r="119" spans="1:13" ht="24" x14ac:dyDescent="0.25">
      <c r="A119" s="457">
        <v>9</v>
      </c>
      <c r="B119" s="769" t="s">
        <v>486</v>
      </c>
      <c r="C119" s="769"/>
      <c r="D119" s="428">
        <v>5250</v>
      </c>
      <c r="E119" s="429">
        <f>29723+714</f>
        <v>30437</v>
      </c>
      <c r="F119" s="426"/>
      <c r="G119" s="429">
        <f t="shared" si="16"/>
        <v>30437</v>
      </c>
      <c r="H119" s="431"/>
      <c r="I119" s="502" t="s">
        <v>487</v>
      </c>
    </row>
    <row r="120" spans="1:13" ht="15" customHeight="1" x14ac:dyDescent="0.25">
      <c r="A120" s="438">
        <v>10</v>
      </c>
      <c r="B120" s="760" t="s">
        <v>488</v>
      </c>
      <c r="C120" s="760"/>
      <c r="D120" s="428">
        <v>5250</v>
      </c>
      <c r="E120" s="429">
        <v>10050</v>
      </c>
      <c r="F120" s="429"/>
      <c r="G120" s="429">
        <f t="shared" si="16"/>
        <v>10050</v>
      </c>
      <c r="H120" s="429"/>
      <c r="I120" s="442" t="s">
        <v>477</v>
      </c>
    </row>
    <row r="121" spans="1:13" ht="24" x14ac:dyDescent="0.25">
      <c r="A121" s="457">
        <v>11</v>
      </c>
      <c r="B121" s="769" t="s">
        <v>489</v>
      </c>
      <c r="C121" s="769"/>
      <c r="D121" s="428">
        <v>5250</v>
      </c>
      <c r="E121" s="429">
        <v>33000</v>
      </c>
      <c r="F121" s="426"/>
      <c r="G121" s="429">
        <f t="shared" si="16"/>
        <v>33000</v>
      </c>
      <c r="H121" s="506"/>
      <c r="I121" s="442" t="s">
        <v>487</v>
      </c>
    </row>
    <row r="122" spans="1:13" ht="12" customHeight="1" x14ac:dyDescent="0.25">
      <c r="A122" s="438">
        <v>12</v>
      </c>
      <c r="B122" s="760" t="s">
        <v>490</v>
      </c>
      <c r="C122" s="760"/>
      <c r="D122" s="428">
        <v>5250</v>
      </c>
      <c r="E122" s="429">
        <v>12837</v>
      </c>
      <c r="F122" s="426"/>
      <c r="G122" s="429">
        <f t="shared" si="16"/>
        <v>12837</v>
      </c>
      <c r="H122" s="431"/>
      <c r="I122" s="442" t="s">
        <v>477</v>
      </c>
    </row>
    <row r="123" spans="1:13" x14ac:dyDescent="0.25">
      <c r="A123" s="457">
        <v>13</v>
      </c>
      <c r="B123" s="760" t="s">
        <v>491</v>
      </c>
      <c r="C123" s="760"/>
      <c r="D123" s="428">
        <v>5250</v>
      </c>
      <c r="E123" s="429">
        <f>5500+9250</f>
        <v>14750</v>
      </c>
      <c r="F123" s="430"/>
      <c r="G123" s="429">
        <f t="shared" si="16"/>
        <v>14750</v>
      </c>
      <c r="H123" s="441"/>
      <c r="I123" s="442" t="s">
        <v>477</v>
      </c>
    </row>
    <row r="124" spans="1:13" ht="12" customHeight="1" x14ac:dyDescent="0.25">
      <c r="A124" s="457">
        <v>14</v>
      </c>
      <c r="B124" s="769" t="s">
        <v>492</v>
      </c>
      <c r="C124" s="769"/>
      <c r="D124" s="428">
        <v>5250</v>
      </c>
      <c r="E124" s="429">
        <v>18579</v>
      </c>
      <c r="F124" s="426"/>
      <c r="G124" s="429">
        <f>E124+F124</f>
        <v>18579</v>
      </c>
      <c r="H124" s="431"/>
      <c r="I124" s="442" t="s">
        <v>477</v>
      </c>
    </row>
    <row r="125" spans="1:13" ht="12" customHeight="1" x14ac:dyDescent="0.25">
      <c r="A125" s="516">
        <v>15</v>
      </c>
      <c r="B125" s="773" t="s">
        <v>493</v>
      </c>
      <c r="C125" s="774"/>
      <c r="D125" s="428">
        <v>2239</v>
      </c>
      <c r="E125" s="429">
        <v>0</v>
      </c>
      <c r="F125" s="430"/>
      <c r="G125" s="429">
        <f t="shared" si="16"/>
        <v>0</v>
      </c>
      <c r="H125" s="453"/>
      <c r="I125" s="493" t="s">
        <v>484</v>
      </c>
    </row>
    <row r="126" spans="1:13" ht="12" customHeight="1" x14ac:dyDescent="0.25">
      <c r="A126" s="775">
        <v>16</v>
      </c>
      <c r="B126" s="773" t="s">
        <v>494</v>
      </c>
      <c r="C126" s="774"/>
      <c r="D126" s="428">
        <v>2239</v>
      </c>
      <c r="E126" s="429">
        <v>14368</v>
      </c>
      <c r="F126" s="430"/>
      <c r="G126" s="429">
        <f t="shared" si="16"/>
        <v>14368</v>
      </c>
      <c r="H126" s="453"/>
      <c r="I126" s="779" t="s">
        <v>484</v>
      </c>
    </row>
    <row r="127" spans="1:13" ht="12" customHeight="1" x14ac:dyDescent="0.25">
      <c r="A127" s="776"/>
      <c r="B127" s="777"/>
      <c r="C127" s="778"/>
      <c r="D127" s="428">
        <v>5240</v>
      </c>
      <c r="E127" s="429">
        <v>206907</v>
      </c>
      <c r="F127" s="430"/>
      <c r="G127" s="429">
        <f t="shared" si="16"/>
        <v>206907</v>
      </c>
      <c r="H127" s="453"/>
      <c r="I127" s="780"/>
    </row>
    <row r="128" spans="1:13" ht="12" customHeight="1" x14ac:dyDescent="0.25">
      <c r="A128" s="516">
        <v>17</v>
      </c>
      <c r="B128" s="773" t="s">
        <v>495</v>
      </c>
      <c r="C128" s="774"/>
      <c r="D128" s="428">
        <v>5250</v>
      </c>
      <c r="E128" s="429">
        <v>50560</v>
      </c>
      <c r="F128" s="430"/>
      <c r="G128" s="429">
        <f t="shared" si="16"/>
        <v>50560</v>
      </c>
      <c r="H128" s="431"/>
      <c r="I128" s="493" t="s">
        <v>477</v>
      </c>
    </row>
    <row r="129" spans="1:9" ht="12" customHeight="1" x14ac:dyDescent="0.25">
      <c r="A129" s="775">
        <v>18</v>
      </c>
      <c r="B129" s="773" t="s">
        <v>496</v>
      </c>
      <c r="C129" s="774"/>
      <c r="D129" s="428">
        <v>2241</v>
      </c>
      <c r="E129" s="429">
        <v>0</v>
      </c>
      <c r="F129" s="430"/>
      <c r="G129" s="429">
        <f t="shared" si="16"/>
        <v>0</v>
      </c>
      <c r="H129" s="431"/>
      <c r="I129" s="779" t="s">
        <v>477</v>
      </c>
    </row>
    <row r="130" spans="1:9" ht="12" customHeight="1" x14ac:dyDescent="0.25">
      <c r="A130" s="776"/>
      <c r="B130" s="777"/>
      <c r="C130" s="778"/>
      <c r="D130" s="428">
        <v>5250</v>
      </c>
      <c r="E130" s="429">
        <f>14345-1115</f>
        <v>13230</v>
      </c>
      <c r="F130" s="430"/>
      <c r="G130" s="429">
        <f t="shared" si="16"/>
        <v>13230</v>
      </c>
      <c r="H130" s="431"/>
      <c r="I130" s="780"/>
    </row>
    <row r="131" spans="1:9" ht="12" customHeight="1" x14ac:dyDescent="0.25">
      <c r="A131" s="457">
        <v>19</v>
      </c>
      <c r="B131" s="770" t="s">
        <v>497</v>
      </c>
      <c r="C131" s="771"/>
      <c r="D131" s="428">
        <v>5250</v>
      </c>
      <c r="E131" s="429">
        <v>15790</v>
      </c>
      <c r="F131" s="430"/>
      <c r="G131" s="429">
        <f t="shared" si="16"/>
        <v>15790</v>
      </c>
      <c r="H131" s="429"/>
      <c r="I131" s="493" t="s">
        <v>477</v>
      </c>
    </row>
    <row r="132" spans="1:9" ht="12" customHeight="1" x14ac:dyDescent="0.25">
      <c r="A132" s="457">
        <v>20</v>
      </c>
      <c r="B132" s="770" t="s">
        <v>498</v>
      </c>
      <c r="C132" s="771"/>
      <c r="D132" s="428">
        <v>5250</v>
      </c>
      <c r="E132" s="429">
        <v>22849</v>
      </c>
      <c r="F132" s="430"/>
      <c r="G132" s="429">
        <f t="shared" si="16"/>
        <v>22849</v>
      </c>
      <c r="H132" s="517"/>
      <c r="I132" s="493" t="s">
        <v>477</v>
      </c>
    </row>
    <row r="133" spans="1:9" ht="12" customHeight="1" x14ac:dyDescent="0.25">
      <c r="A133" s="457">
        <v>21</v>
      </c>
      <c r="B133" s="770" t="s">
        <v>499</v>
      </c>
      <c r="C133" s="771"/>
      <c r="D133" s="428">
        <v>5250</v>
      </c>
      <c r="E133" s="429">
        <f>15765</f>
        <v>15765</v>
      </c>
      <c r="F133" s="430"/>
      <c r="G133" s="429">
        <f t="shared" si="16"/>
        <v>15765</v>
      </c>
      <c r="H133" s="432"/>
      <c r="I133" s="493" t="s">
        <v>477</v>
      </c>
    </row>
    <row r="134" spans="1:9" x14ac:dyDescent="0.25">
      <c r="A134" s="518"/>
      <c r="B134" s="519"/>
      <c r="C134" s="519"/>
      <c r="D134" s="519"/>
      <c r="E134" s="519"/>
      <c r="F134" s="519"/>
      <c r="G134" s="519"/>
      <c r="H134" s="519"/>
      <c r="I134" s="519"/>
    </row>
    <row r="135" spans="1:9" x14ac:dyDescent="0.25">
      <c r="A135" s="772" t="s">
        <v>381</v>
      </c>
      <c r="B135" s="772"/>
      <c r="C135" s="418" t="s">
        <v>500</v>
      </c>
      <c r="D135" s="418"/>
      <c r="E135" s="418"/>
      <c r="F135" s="437"/>
      <c r="G135" s="418"/>
      <c r="H135" s="418"/>
      <c r="I135" s="437"/>
    </row>
    <row r="136" spans="1:9" x14ac:dyDescent="0.25">
      <c r="A136" s="766" t="s">
        <v>383</v>
      </c>
      <c r="B136" s="766"/>
      <c r="C136" s="419" t="s">
        <v>501</v>
      </c>
      <c r="D136" s="419"/>
      <c r="E136" s="419"/>
      <c r="F136" s="420"/>
      <c r="G136" s="419"/>
      <c r="H136" s="419"/>
      <c r="I136" s="420"/>
    </row>
    <row r="137" spans="1:9" ht="49.5" customHeight="1" x14ac:dyDescent="0.25">
      <c r="A137" s="421" t="s">
        <v>385</v>
      </c>
      <c r="B137" s="758" t="s">
        <v>386</v>
      </c>
      <c r="C137" s="758"/>
      <c r="D137" s="421" t="s">
        <v>387</v>
      </c>
      <c r="E137" s="421" t="s">
        <v>388</v>
      </c>
      <c r="F137" s="422" t="s">
        <v>389</v>
      </c>
      <c r="G137" s="423" t="s">
        <v>390</v>
      </c>
      <c r="H137" s="423" t="s">
        <v>2</v>
      </c>
      <c r="I137" s="424" t="s">
        <v>391</v>
      </c>
    </row>
    <row r="138" spans="1:9" x14ac:dyDescent="0.25">
      <c r="A138" s="759" t="s">
        <v>392</v>
      </c>
      <c r="B138" s="759"/>
      <c r="C138" s="759"/>
      <c r="D138" s="425"/>
      <c r="E138" s="425">
        <f>SUM(E139:E146)</f>
        <v>104810</v>
      </c>
      <c r="F138" s="425">
        <f t="shared" ref="F138:G138" si="17">SUM(F139:F146)</f>
        <v>0</v>
      </c>
      <c r="G138" s="425">
        <f t="shared" si="17"/>
        <v>104810</v>
      </c>
      <c r="H138" s="425"/>
      <c r="I138" s="486"/>
    </row>
    <row r="139" spans="1:9" x14ac:dyDescent="0.25">
      <c r="A139" s="457">
        <v>1</v>
      </c>
      <c r="B139" s="760" t="s">
        <v>502</v>
      </c>
      <c r="C139" s="760"/>
      <c r="D139" s="428">
        <v>5250</v>
      </c>
      <c r="E139" s="429">
        <v>5500</v>
      </c>
      <c r="F139" s="429"/>
      <c r="G139" s="429">
        <f t="shared" ref="G139:G146" si="18">E139+F139</f>
        <v>5500</v>
      </c>
      <c r="H139" s="429"/>
      <c r="I139" s="442" t="s">
        <v>420</v>
      </c>
    </row>
    <row r="140" spans="1:9" ht="12" customHeight="1" x14ac:dyDescent="0.25">
      <c r="A140" s="767">
        <v>2</v>
      </c>
      <c r="B140" s="760" t="s">
        <v>503</v>
      </c>
      <c r="C140" s="760"/>
      <c r="D140" s="428">
        <v>5250</v>
      </c>
      <c r="E140" s="429">
        <v>5500</v>
      </c>
      <c r="F140" s="429"/>
      <c r="G140" s="429">
        <f t="shared" si="18"/>
        <v>5500</v>
      </c>
      <c r="H140" s="429"/>
      <c r="I140" s="768" t="s">
        <v>420</v>
      </c>
    </row>
    <row r="141" spans="1:9" ht="12" customHeight="1" x14ac:dyDescent="0.25">
      <c r="A141" s="767"/>
      <c r="B141" s="760"/>
      <c r="C141" s="760"/>
      <c r="D141" s="428">
        <v>2241</v>
      </c>
      <c r="E141" s="429">
        <v>1114</v>
      </c>
      <c r="F141" s="429"/>
      <c r="G141" s="429">
        <f t="shared" si="18"/>
        <v>1114</v>
      </c>
      <c r="H141" s="429"/>
      <c r="I141" s="768"/>
    </row>
    <row r="142" spans="1:9" x14ac:dyDescent="0.25">
      <c r="A142" s="438">
        <v>3</v>
      </c>
      <c r="B142" s="769" t="s">
        <v>504</v>
      </c>
      <c r="C142" s="769"/>
      <c r="D142" s="428">
        <v>5250</v>
      </c>
      <c r="E142" s="429">
        <v>9680</v>
      </c>
      <c r="F142" s="430"/>
      <c r="G142" s="429">
        <f t="shared" si="18"/>
        <v>9680</v>
      </c>
      <c r="H142" s="506"/>
      <c r="I142" s="442" t="s">
        <v>420</v>
      </c>
    </row>
    <row r="143" spans="1:9" ht="12" customHeight="1" x14ac:dyDescent="0.25">
      <c r="A143" s="457">
        <v>4</v>
      </c>
      <c r="B143" s="760" t="s">
        <v>505</v>
      </c>
      <c r="C143" s="760"/>
      <c r="D143" s="428">
        <v>5250</v>
      </c>
      <c r="E143" s="429">
        <v>61174</v>
      </c>
      <c r="F143" s="430"/>
      <c r="G143" s="429">
        <f t="shared" si="18"/>
        <v>61174</v>
      </c>
      <c r="H143" s="506"/>
      <c r="I143" s="442" t="s">
        <v>420</v>
      </c>
    </row>
    <row r="144" spans="1:9" ht="12" customHeight="1" x14ac:dyDescent="0.25">
      <c r="A144" s="438">
        <v>5</v>
      </c>
      <c r="B144" s="760" t="s">
        <v>506</v>
      </c>
      <c r="C144" s="760"/>
      <c r="D144" s="428">
        <v>5250</v>
      </c>
      <c r="E144" s="429">
        <v>13142</v>
      </c>
      <c r="F144" s="491"/>
      <c r="G144" s="491">
        <f t="shared" si="18"/>
        <v>13142</v>
      </c>
      <c r="H144" s="520"/>
      <c r="I144" s="493" t="s">
        <v>420</v>
      </c>
    </row>
    <row r="145" spans="1:9" ht="13.5" customHeight="1" x14ac:dyDescent="0.25">
      <c r="A145" s="438">
        <v>6</v>
      </c>
      <c r="B145" s="760" t="s">
        <v>461</v>
      </c>
      <c r="C145" s="760"/>
      <c r="D145" s="428">
        <v>2241</v>
      </c>
      <c r="E145" s="429">
        <v>8700</v>
      </c>
      <c r="F145" s="429"/>
      <c r="G145" s="429">
        <f t="shared" si="18"/>
        <v>8700</v>
      </c>
      <c r="H145" s="506"/>
      <c r="I145" s="442" t="s">
        <v>420</v>
      </c>
    </row>
    <row r="146" spans="1:9" x14ac:dyDescent="0.25">
      <c r="A146" s="438">
        <v>7</v>
      </c>
      <c r="B146" s="760" t="s">
        <v>507</v>
      </c>
      <c r="C146" s="760"/>
      <c r="D146" s="428">
        <v>5250</v>
      </c>
      <c r="E146" s="429">
        <f>57000-57000</f>
        <v>0</v>
      </c>
      <c r="F146" s="430"/>
      <c r="G146" s="429">
        <f t="shared" si="18"/>
        <v>0</v>
      </c>
      <c r="H146" s="506"/>
      <c r="I146" s="442" t="s">
        <v>420</v>
      </c>
    </row>
    <row r="147" spans="1:9" x14ac:dyDescent="0.25">
      <c r="A147" s="521"/>
      <c r="B147" s="435"/>
      <c r="C147" s="435"/>
      <c r="D147" s="435"/>
      <c r="E147" s="522"/>
      <c r="F147" s="523"/>
      <c r="G147" s="522"/>
      <c r="H147" s="522"/>
      <c r="I147" s="523"/>
    </row>
    <row r="148" spans="1:9" x14ac:dyDescent="0.25">
      <c r="A148" s="765" t="s">
        <v>381</v>
      </c>
      <c r="B148" s="765"/>
      <c r="C148" s="488" t="s">
        <v>508</v>
      </c>
      <c r="D148" s="488"/>
      <c r="E148" s="488"/>
      <c r="F148" s="489"/>
      <c r="G148" s="488"/>
      <c r="H148" s="488"/>
      <c r="I148" s="489"/>
    </row>
    <row r="149" spans="1:9" x14ac:dyDescent="0.25">
      <c r="A149" s="766" t="s">
        <v>383</v>
      </c>
      <c r="B149" s="766"/>
      <c r="C149" s="473" t="s">
        <v>509</v>
      </c>
      <c r="D149" s="473"/>
      <c r="E149" s="473"/>
      <c r="F149" s="490"/>
      <c r="G149" s="473"/>
      <c r="H149" s="473"/>
      <c r="I149" s="490"/>
    </row>
    <row r="150" spans="1:9" ht="48.75" customHeight="1" x14ac:dyDescent="0.25">
      <c r="A150" s="421" t="s">
        <v>385</v>
      </c>
      <c r="B150" s="758" t="s">
        <v>386</v>
      </c>
      <c r="C150" s="758"/>
      <c r="D150" s="421" t="s">
        <v>387</v>
      </c>
      <c r="E150" s="421" t="s">
        <v>388</v>
      </c>
      <c r="F150" s="422" t="s">
        <v>389</v>
      </c>
      <c r="G150" s="423" t="s">
        <v>390</v>
      </c>
      <c r="H150" s="423" t="s">
        <v>2</v>
      </c>
      <c r="I150" s="424" t="s">
        <v>391</v>
      </c>
    </row>
    <row r="151" spans="1:9" x14ac:dyDescent="0.25">
      <c r="A151" s="759" t="s">
        <v>392</v>
      </c>
      <c r="B151" s="759"/>
      <c r="C151" s="759"/>
      <c r="D151" s="425"/>
      <c r="E151" s="425">
        <f>SUM(E152:E155)</f>
        <v>181121</v>
      </c>
      <c r="F151" s="426">
        <f t="shared" ref="F151:G151" si="19">SUM(F152:F155)</f>
        <v>0</v>
      </c>
      <c r="G151" s="425">
        <f t="shared" si="19"/>
        <v>181121</v>
      </c>
      <c r="H151" s="425"/>
      <c r="I151" s="442"/>
    </row>
    <row r="152" spans="1:9" x14ac:dyDescent="0.25">
      <c r="A152" s="438">
        <v>1</v>
      </c>
      <c r="B152" s="760" t="s">
        <v>510</v>
      </c>
      <c r="C152" s="760"/>
      <c r="D152" s="428">
        <v>5250</v>
      </c>
      <c r="E152" s="429">
        <v>16287</v>
      </c>
      <c r="F152" s="430"/>
      <c r="G152" s="491">
        <f t="shared" ref="G152:G155" si="20">E152+F152</f>
        <v>16287</v>
      </c>
      <c r="H152" s="492"/>
      <c r="I152" s="493" t="s">
        <v>511</v>
      </c>
    </row>
    <row r="153" spans="1:9" ht="26.25" customHeight="1" x14ac:dyDescent="0.25">
      <c r="A153" s="438">
        <v>2</v>
      </c>
      <c r="B153" s="760" t="s">
        <v>512</v>
      </c>
      <c r="C153" s="760"/>
      <c r="D153" s="428">
        <v>5250</v>
      </c>
      <c r="E153" s="429">
        <v>74225</v>
      </c>
      <c r="F153" s="430"/>
      <c r="G153" s="429">
        <f t="shared" si="20"/>
        <v>74225</v>
      </c>
      <c r="H153" s="431"/>
      <c r="I153" s="424" t="s">
        <v>513</v>
      </c>
    </row>
    <row r="154" spans="1:9" ht="12" customHeight="1" x14ac:dyDescent="0.25">
      <c r="A154" s="438">
        <v>3</v>
      </c>
      <c r="B154" s="761" t="s">
        <v>514</v>
      </c>
      <c r="C154" s="762"/>
      <c r="D154" s="428">
        <v>5250</v>
      </c>
      <c r="E154" s="429">
        <v>27969</v>
      </c>
      <c r="F154" s="430"/>
      <c r="G154" s="429">
        <f t="shared" si="20"/>
        <v>27969</v>
      </c>
      <c r="H154" s="517"/>
      <c r="I154" s="442" t="s">
        <v>511</v>
      </c>
    </row>
    <row r="155" spans="1:9" x14ac:dyDescent="0.25">
      <c r="A155" s="524">
        <v>4</v>
      </c>
      <c r="B155" s="763" t="s">
        <v>515</v>
      </c>
      <c r="C155" s="764"/>
      <c r="D155" s="428">
        <v>5250</v>
      </c>
      <c r="E155" s="500">
        <f>62671-31</f>
        <v>62640</v>
      </c>
      <c r="F155" s="525"/>
      <c r="G155" s="504">
        <f t="shared" si="20"/>
        <v>62640</v>
      </c>
      <c r="H155" s="431"/>
      <c r="I155" s="493" t="s">
        <v>511</v>
      </c>
    </row>
    <row r="156" spans="1:9" x14ac:dyDescent="0.25">
      <c r="A156" s="526"/>
      <c r="B156" s="527"/>
      <c r="C156" s="527"/>
      <c r="D156" s="527"/>
      <c r="E156" s="527"/>
      <c r="F156" s="514"/>
      <c r="G156" s="527"/>
      <c r="H156" s="508"/>
      <c r="I156" s="514"/>
    </row>
    <row r="157" spans="1:9" x14ac:dyDescent="0.25">
      <c r="A157" s="756" t="s">
        <v>516</v>
      </c>
      <c r="B157" s="756"/>
      <c r="C157" s="756"/>
      <c r="D157" s="756"/>
      <c r="E157" s="756"/>
      <c r="F157" s="756"/>
      <c r="G157" s="756"/>
      <c r="H157" s="756"/>
      <c r="I157" s="756"/>
    </row>
    <row r="158" spans="1:9" x14ac:dyDescent="0.25">
      <c r="A158" s="488" t="s">
        <v>517</v>
      </c>
      <c r="C158" s="508"/>
      <c r="D158" s="508"/>
      <c r="E158" s="508"/>
      <c r="F158" s="528"/>
      <c r="G158" s="508"/>
      <c r="H158" s="508"/>
      <c r="I158" s="528"/>
    </row>
    <row r="159" spans="1:9" x14ac:dyDescent="0.25">
      <c r="A159" s="529"/>
      <c r="B159" s="508" t="s">
        <v>518</v>
      </c>
      <c r="C159" s="508"/>
      <c r="D159" s="508"/>
      <c r="E159" s="508"/>
      <c r="F159" s="528"/>
      <c r="G159" s="508"/>
      <c r="H159" s="508"/>
      <c r="I159" s="528"/>
    </row>
    <row r="160" spans="1:9" x14ac:dyDescent="0.25">
      <c r="C160" s="413" t="s">
        <v>519</v>
      </c>
      <c r="I160" s="528"/>
    </row>
    <row r="161" spans="2:9" x14ac:dyDescent="0.25">
      <c r="B161" s="413" t="s">
        <v>520</v>
      </c>
      <c r="I161" s="528"/>
    </row>
    <row r="162" spans="2:9" x14ac:dyDescent="0.25">
      <c r="C162" s="413" t="s">
        <v>521</v>
      </c>
      <c r="I162" s="528"/>
    </row>
    <row r="163" spans="2:9" x14ac:dyDescent="0.25">
      <c r="B163" s="413" t="s">
        <v>522</v>
      </c>
    </row>
    <row r="164" spans="2:9" x14ac:dyDescent="0.25">
      <c r="C164" s="413" t="s">
        <v>523</v>
      </c>
    </row>
    <row r="165" spans="2:9" x14ac:dyDescent="0.25">
      <c r="C165" s="413" t="s">
        <v>524</v>
      </c>
    </row>
    <row r="166" spans="2:9" x14ac:dyDescent="0.25">
      <c r="B166" s="413" t="s">
        <v>525</v>
      </c>
    </row>
    <row r="167" spans="2:9" x14ac:dyDescent="0.25">
      <c r="C167" s="413" t="s">
        <v>526</v>
      </c>
    </row>
    <row r="168" spans="2:9" x14ac:dyDescent="0.25">
      <c r="B168" s="413" t="s">
        <v>527</v>
      </c>
    </row>
    <row r="169" spans="2:9" ht="23.25" customHeight="1" x14ac:dyDescent="0.25">
      <c r="C169" s="757" t="s">
        <v>528</v>
      </c>
      <c r="D169" s="757"/>
      <c r="E169" s="757"/>
      <c r="F169" s="757"/>
      <c r="G169" s="757"/>
      <c r="H169" s="757"/>
      <c r="I169" s="757"/>
    </row>
    <row r="170" spans="2:9" x14ac:dyDescent="0.25">
      <c r="B170" s="413" t="s">
        <v>529</v>
      </c>
    </row>
    <row r="171" spans="2:9" x14ac:dyDescent="0.25">
      <c r="C171" s="413" t="s">
        <v>530</v>
      </c>
    </row>
    <row r="172" spans="2:9" x14ac:dyDescent="0.25">
      <c r="C172" s="413" t="s">
        <v>531</v>
      </c>
    </row>
    <row r="173" spans="2:9" x14ac:dyDescent="0.25">
      <c r="C173" s="413" t="s">
        <v>532</v>
      </c>
    </row>
    <row r="174" spans="2:9" x14ac:dyDescent="0.25">
      <c r="B174" s="413" t="s">
        <v>533</v>
      </c>
    </row>
    <row r="175" spans="2:9" x14ac:dyDescent="0.25">
      <c r="C175" s="413" t="s">
        <v>534</v>
      </c>
    </row>
    <row r="176" spans="2:9" x14ac:dyDescent="0.25">
      <c r="B176" s="413" t="s">
        <v>535</v>
      </c>
    </row>
    <row r="177" spans="2:3" x14ac:dyDescent="0.25">
      <c r="C177" s="413" t="s">
        <v>536</v>
      </c>
    </row>
    <row r="178" spans="2:3" x14ac:dyDescent="0.25">
      <c r="B178" s="413" t="s">
        <v>537</v>
      </c>
    </row>
    <row r="179" spans="2:3" x14ac:dyDescent="0.25">
      <c r="C179" s="413" t="s">
        <v>538</v>
      </c>
    </row>
    <row r="180" spans="2:3" x14ac:dyDescent="0.25">
      <c r="B180" s="413" t="s">
        <v>539</v>
      </c>
    </row>
    <row r="181" spans="2:3" x14ac:dyDescent="0.25">
      <c r="C181" s="413" t="s">
        <v>540</v>
      </c>
    </row>
    <row r="182" spans="2:3" x14ac:dyDescent="0.25">
      <c r="B182" s="413" t="s">
        <v>541</v>
      </c>
    </row>
    <row r="183" spans="2:3" x14ac:dyDescent="0.25">
      <c r="C183" s="413" t="s">
        <v>542</v>
      </c>
    </row>
    <row r="184" spans="2:3" x14ac:dyDescent="0.25">
      <c r="B184" s="413" t="s">
        <v>543</v>
      </c>
    </row>
    <row r="185" spans="2:3" x14ac:dyDescent="0.25">
      <c r="C185" s="413" t="s">
        <v>544</v>
      </c>
    </row>
    <row r="186" spans="2:3" x14ac:dyDescent="0.25">
      <c r="B186" s="413" t="s">
        <v>545</v>
      </c>
    </row>
    <row r="187" spans="2:3" x14ac:dyDescent="0.25">
      <c r="C187" s="413" t="s">
        <v>546</v>
      </c>
    </row>
    <row r="188" spans="2:3" x14ac:dyDescent="0.25">
      <c r="C188" s="413" t="s">
        <v>547</v>
      </c>
    </row>
    <row r="189" spans="2:3" x14ac:dyDescent="0.25">
      <c r="B189" s="413" t="s">
        <v>548</v>
      </c>
    </row>
    <row r="190" spans="2:3" x14ac:dyDescent="0.25">
      <c r="C190" s="413" t="s">
        <v>549</v>
      </c>
    </row>
    <row r="191" spans="2:3" x14ac:dyDescent="0.25">
      <c r="B191" s="413" t="s">
        <v>550</v>
      </c>
    </row>
    <row r="192" spans="2:3" x14ac:dyDescent="0.25">
      <c r="C192" s="413" t="s">
        <v>551</v>
      </c>
    </row>
    <row r="193" spans="2:3" x14ac:dyDescent="0.25">
      <c r="B193" s="413" t="s">
        <v>552</v>
      </c>
    </row>
    <row r="194" spans="2:3" x14ac:dyDescent="0.25">
      <c r="C194" s="413" t="s">
        <v>553</v>
      </c>
    </row>
  </sheetData>
  <sheetProtection algorithmName="SHA-512" hashValue="Z9lf1L4M2Kzv3OdNSf/ivkGWvNrYbM6hN73C9ioT6Voufp4uQO/cOhGkcFE7zSWoocPnT4nGFH/yb3WeRluDSA==" saltValue="0tHeifAh1mtbfDl/+UVdaQ==" spinCount="100000" sheet="1" objects="1" scenarios="1" selectLockedCells="1" selectUnlockedCells="1"/>
  <mergeCells count="155">
    <mergeCell ref="A4:B4"/>
    <mergeCell ref="C4:I4"/>
    <mergeCell ref="A5:B5"/>
    <mergeCell ref="C5:I5"/>
    <mergeCell ref="A6:I6"/>
    <mergeCell ref="A8:B8"/>
    <mergeCell ref="C8:I8"/>
    <mergeCell ref="A14:A17"/>
    <mergeCell ref="B14:C17"/>
    <mergeCell ref="I14:I17"/>
    <mergeCell ref="A19:B19"/>
    <mergeCell ref="A20:B20"/>
    <mergeCell ref="B21:C21"/>
    <mergeCell ref="A10:B10"/>
    <mergeCell ref="C10:I10"/>
    <mergeCell ref="A11:B11"/>
    <mergeCell ref="C11:I11"/>
    <mergeCell ref="B12:C12"/>
    <mergeCell ref="A13:C13"/>
    <mergeCell ref="I30:I31"/>
    <mergeCell ref="B31:C31"/>
    <mergeCell ref="A33:B33"/>
    <mergeCell ref="A22:C22"/>
    <mergeCell ref="I22:I23"/>
    <mergeCell ref="B23:C23"/>
    <mergeCell ref="B24:C24"/>
    <mergeCell ref="B25:C25"/>
    <mergeCell ref="A27:B27"/>
    <mergeCell ref="A34:B34"/>
    <mergeCell ref="B35:C35"/>
    <mergeCell ref="A36:C36"/>
    <mergeCell ref="B37:C37"/>
    <mergeCell ref="A38:A39"/>
    <mergeCell ref="B38:C39"/>
    <mergeCell ref="A28:B28"/>
    <mergeCell ref="B29:C29"/>
    <mergeCell ref="A30:C30"/>
    <mergeCell ref="B45:C45"/>
    <mergeCell ref="B46:C46"/>
    <mergeCell ref="B47:C47"/>
    <mergeCell ref="B48:C48"/>
    <mergeCell ref="B49:C49"/>
    <mergeCell ref="B50:C50"/>
    <mergeCell ref="A40:A41"/>
    <mergeCell ref="B40:C41"/>
    <mergeCell ref="I40:I41"/>
    <mergeCell ref="B42:C42"/>
    <mergeCell ref="B43:C43"/>
    <mergeCell ref="B44:C44"/>
    <mergeCell ref="B57:C57"/>
    <mergeCell ref="B58:C58"/>
    <mergeCell ref="B59:C59"/>
    <mergeCell ref="B60:C60"/>
    <mergeCell ref="B61:C61"/>
    <mergeCell ref="B62:C62"/>
    <mergeCell ref="A52:B52"/>
    <mergeCell ref="C52:I52"/>
    <mergeCell ref="A53:B53"/>
    <mergeCell ref="B54:C54"/>
    <mergeCell ref="A55:C55"/>
    <mergeCell ref="B56:C56"/>
    <mergeCell ref="B70:C70"/>
    <mergeCell ref="A72:B72"/>
    <mergeCell ref="A73:B73"/>
    <mergeCell ref="B74:C74"/>
    <mergeCell ref="A75:C75"/>
    <mergeCell ref="B76:C76"/>
    <mergeCell ref="B63:C63"/>
    <mergeCell ref="A65:B65"/>
    <mergeCell ref="A66:B66"/>
    <mergeCell ref="B67:C67"/>
    <mergeCell ref="A68:C68"/>
    <mergeCell ref="B69:C69"/>
    <mergeCell ref="I85:I86"/>
    <mergeCell ref="A88:B88"/>
    <mergeCell ref="A89:B89"/>
    <mergeCell ref="B77:C77"/>
    <mergeCell ref="A79:B79"/>
    <mergeCell ref="A80:B80"/>
    <mergeCell ref="B81:C81"/>
    <mergeCell ref="A82:C82"/>
    <mergeCell ref="B83:C83"/>
    <mergeCell ref="B90:C90"/>
    <mergeCell ref="A91:C91"/>
    <mergeCell ref="B92:C92"/>
    <mergeCell ref="B93:C93"/>
    <mergeCell ref="B94:C94"/>
    <mergeCell ref="B95:C95"/>
    <mergeCell ref="B84:C84"/>
    <mergeCell ref="A85:A86"/>
    <mergeCell ref="B85:C86"/>
    <mergeCell ref="I111:I112"/>
    <mergeCell ref="B101:C101"/>
    <mergeCell ref="B102:C102"/>
    <mergeCell ref="B103:C103"/>
    <mergeCell ref="A105:B105"/>
    <mergeCell ref="A106:B106"/>
    <mergeCell ref="B107:C107"/>
    <mergeCell ref="A96:A97"/>
    <mergeCell ref="B96:C97"/>
    <mergeCell ref="I96:I97"/>
    <mergeCell ref="B98:C98"/>
    <mergeCell ref="B99:C99"/>
    <mergeCell ref="B100:C100"/>
    <mergeCell ref="B113:C113"/>
    <mergeCell ref="B114:C114"/>
    <mergeCell ref="B115:C115"/>
    <mergeCell ref="A116:A117"/>
    <mergeCell ref="B116:C117"/>
    <mergeCell ref="B118:C118"/>
    <mergeCell ref="A108:C108"/>
    <mergeCell ref="B109:C109"/>
    <mergeCell ref="B110:C110"/>
    <mergeCell ref="A111:A112"/>
    <mergeCell ref="B111:C112"/>
    <mergeCell ref="B125:C125"/>
    <mergeCell ref="A126:A127"/>
    <mergeCell ref="B126:C127"/>
    <mergeCell ref="I126:I127"/>
    <mergeCell ref="B128:C128"/>
    <mergeCell ref="A129:A130"/>
    <mergeCell ref="B129:C130"/>
    <mergeCell ref="I129:I130"/>
    <mergeCell ref="B119:C119"/>
    <mergeCell ref="B120:C120"/>
    <mergeCell ref="B121:C121"/>
    <mergeCell ref="B122:C122"/>
    <mergeCell ref="B123:C123"/>
    <mergeCell ref="B124:C124"/>
    <mergeCell ref="A138:C138"/>
    <mergeCell ref="B139:C139"/>
    <mergeCell ref="A140:A141"/>
    <mergeCell ref="B140:C141"/>
    <mergeCell ref="I140:I141"/>
    <mergeCell ref="B142:C142"/>
    <mergeCell ref="B131:C131"/>
    <mergeCell ref="B132:C132"/>
    <mergeCell ref="B133:C133"/>
    <mergeCell ref="A135:B135"/>
    <mergeCell ref="A136:B136"/>
    <mergeCell ref="B137:C137"/>
    <mergeCell ref="A157:I157"/>
    <mergeCell ref="C169:I169"/>
    <mergeCell ref="B150:C150"/>
    <mergeCell ref="A151:C151"/>
    <mergeCell ref="B152:C152"/>
    <mergeCell ref="B153:C153"/>
    <mergeCell ref="B154:C154"/>
    <mergeCell ref="B155:C155"/>
    <mergeCell ref="B143:C143"/>
    <mergeCell ref="B144:C144"/>
    <mergeCell ref="B145:C145"/>
    <mergeCell ref="B146:C146"/>
    <mergeCell ref="A148:B148"/>
    <mergeCell ref="A149:B149"/>
  </mergeCells>
  <pageMargins left="0.98425196850393704" right="0.39370078740157483" top="0.59055118110236227" bottom="0.39370078740157483" header="0.23622047244094491" footer="0.23622047244094491"/>
  <pageSetup paperSize="9" scale="70" fitToHeight="0" orientation="portrait" r:id="rId1"/>
  <headerFooter differentFirst="1">
    <oddFooter>&amp;L&amp;"Times New Roman,Regular"&amp;9&amp;D; &amp;T&amp;R&amp;"Times New Roman,Regular"&amp;9&amp;P (&amp;N)</oddFooter>
    <firstHeader xml:space="preserve">&amp;R&amp;"Times New Roman,Regular"&amp;9
16.pielikums Jūrmalas pilsētas domes
2017.gada 14.septembra saistošajiem noteikumiem Nr.27
(protokols Nr.17, 6.punkts)
 </firstHeader>
    <firstFooter>&amp;L&amp;9&amp;D; &amp;T&amp;R&amp;9&amp;P (&amp;N)</first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13"/>
  <sheetViews>
    <sheetView view="pageLayout" zoomScaleNormal="100" workbookViewId="0">
      <selection activeCell="K11" sqref="K11"/>
    </sheetView>
  </sheetViews>
  <sheetFormatPr defaultRowHeight="12" outlineLevelCol="1" x14ac:dyDescent="0.25"/>
  <cols>
    <col min="1" max="1" width="6.140625" style="412" customWidth="1"/>
    <col min="2" max="2" width="17.28515625" style="413" customWidth="1"/>
    <col min="3" max="3" width="22.140625" style="413" customWidth="1"/>
    <col min="4" max="4" width="10.5703125" style="413" customWidth="1"/>
    <col min="5" max="6" width="11.5703125" style="413" hidden="1" customWidth="1" outlineLevel="1"/>
    <col min="7" max="7" width="13.5703125" style="413" customWidth="1" collapsed="1"/>
    <col min="8" max="8" width="26.140625" style="413" hidden="1" customWidth="1" outlineLevel="1"/>
    <col min="9" max="9" width="16.85546875" style="413" customWidth="1" collapsed="1"/>
    <col min="10" max="10" width="10.28515625" style="413" customWidth="1"/>
    <col min="11" max="16384" width="9.140625" style="413"/>
  </cols>
  <sheetData>
    <row r="1" spans="1:9" x14ac:dyDescent="0.2">
      <c r="I1" s="415" t="s">
        <v>554</v>
      </c>
    </row>
    <row r="2" spans="1:9" x14ac:dyDescent="0.2">
      <c r="I2" s="415" t="s">
        <v>376</v>
      </c>
    </row>
    <row r="3" spans="1:9" x14ac:dyDescent="0.2">
      <c r="I3" s="415" t="s">
        <v>377</v>
      </c>
    </row>
    <row r="4" spans="1:9" x14ac:dyDescent="0.25">
      <c r="A4" s="772" t="s">
        <v>0</v>
      </c>
      <c r="B4" s="772"/>
      <c r="C4" s="772" t="s">
        <v>329</v>
      </c>
      <c r="D4" s="772"/>
      <c r="E4" s="772"/>
      <c r="F4" s="772"/>
      <c r="G4" s="772"/>
      <c r="H4" s="772"/>
      <c r="I4" s="772"/>
    </row>
    <row r="5" spans="1:9" x14ac:dyDescent="0.25">
      <c r="A5" s="772" t="s">
        <v>1</v>
      </c>
      <c r="B5" s="772"/>
      <c r="C5" s="772">
        <v>90000056357</v>
      </c>
      <c r="D5" s="772"/>
      <c r="E5" s="772"/>
      <c r="F5" s="772"/>
      <c r="G5" s="772"/>
      <c r="H5" s="772"/>
      <c r="I5" s="772"/>
    </row>
    <row r="6" spans="1:9" ht="15.75" x14ac:dyDescent="0.25">
      <c r="A6" s="796" t="s">
        <v>378</v>
      </c>
      <c r="B6" s="796"/>
      <c r="C6" s="796"/>
      <c r="D6" s="796"/>
      <c r="E6" s="796"/>
      <c r="F6" s="796"/>
      <c r="G6" s="796"/>
      <c r="H6" s="796"/>
      <c r="I6" s="796"/>
    </row>
    <row r="7" spans="1:9" ht="15.75" x14ac:dyDescent="0.25">
      <c r="A7" s="416"/>
      <c r="B7" s="416"/>
      <c r="C7" s="416"/>
      <c r="D7" s="416"/>
      <c r="E7" s="416"/>
      <c r="F7" s="416"/>
      <c r="G7" s="416"/>
      <c r="H7" s="416"/>
      <c r="I7" s="416"/>
    </row>
    <row r="8" spans="1:9" ht="15.75" x14ac:dyDescent="0.25">
      <c r="A8" s="772" t="s">
        <v>379</v>
      </c>
      <c r="B8" s="772"/>
      <c r="C8" s="797" t="s">
        <v>555</v>
      </c>
      <c r="D8" s="797"/>
      <c r="E8" s="797"/>
      <c r="F8" s="797"/>
      <c r="G8" s="797"/>
      <c r="H8" s="797"/>
      <c r="I8" s="797"/>
    </row>
    <row r="9" spans="1:9" x14ac:dyDescent="0.25">
      <c r="A9" s="772" t="s">
        <v>381</v>
      </c>
      <c r="B9" s="772"/>
      <c r="C9" s="772" t="s">
        <v>556</v>
      </c>
      <c r="D9" s="772"/>
      <c r="E9" s="772"/>
      <c r="F9" s="772"/>
      <c r="G9" s="772"/>
      <c r="H9" s="772"/>
      <c r="I9" s="772"/>
    </row>
    <row r="10" spans="1:9" x14ac:dyDescent="0.25">
      <c r="A10" s="772" t="s">
        <v>383</v>
      </c>
      <c r="B10" s="772"/>
      <c r="C10" s="818" t="s">
        <v>557</v>
      </c>
      <c r="D10" s="795"/>
      <c r="E10" s="795"/>
      <c r="F10" s="795"/>
      <c r="G10" s="795"/>
      <c r="H10" s="795"/>
      <c r="I10" s="795"/>
    </row>
    <row r="11" spans="1:9" ht="60" x14ac:dyDescent="0.25">
      <c r="A11" s="530" t="s">
        <v>385</v>
      </c>
      <c r="B11" s="807" t="s">
        <v>386</v>
      </c>
      <c r="C11" s="808"/>
      <c r="D11" s="531" t="s">
        <v>387</v>
      </c>
      <c r="E11" s="423" t="s">
        <v>388</v>
      </c>
      <c r="F11" s="423" t="s">
        <v>389</v>
      </c>
      <c r="G11" s="423" t="s">
        <v>390</v>
      </c>
      <c r="H11" s="423" t="s">
        <v>2</v>
      </c>
      <c r="I11" s="532" t="s">
        <v>391</v>
      </c>
    </row>
    <row r="12" spans="1:9" x14ac:dyDescent="0.25">
      <c r="A12" s="809" t="s">
        <v>392</v>
      </c>
      <c r="B12" s="810"/>
      <c r="C12" s="811"/>
      <c r="D12" s="425"/>
      <c r="E12" s="425">
        <f>SUM(E13:E28)</f>
        <v>2268908</v>
      </c>
      <c r="F12" s="425">
        <f t="shared" ref="F12:G12" si="0">SUM(F13:F28)</f>
        <v>0</v>
      </c>
      <c r="G12" s="425">
        <f t="shared" si="0"/>
        <v>2268908</v>
      </c>
      <c r="H12" s="425"/>
      <c r="I12" s="425"/>
    </row>
    <row r="13" spans="1:9" ht="36" x14ac:dyDescent="0.25">
      <c r="A13" s="438">
        <v>1</v>
      </c>
      <c r="B13" s="761" t="s">
        <v>558</v>
      </c>
      <c r="C13" s="762"/>
      <c r="D13" s="533">
        <v>2244</v>
      </c>
      <c r="E13" s="449">
        <v>615700</v>
      </c>
      <c r="F13" s="449"/>
      <c r="G13" s="449">
        <f>E13+F13</f>
        <v>615700</v>
      </c>
      <c r="H13" s="449"/>
      <c r="I13" s="534" t="s">
        <v>559</v>
      </c>
    </row>
    <row r="14" spans="1:9" x14ac:dyDescent="0.25">
      <c r="A14" s="438">
        <v>2</v>
      </c>
      <c r="B14" s="761" t="s">
        <v>560</v>
      </c>
      <c r="C14" s="762"/>
      <c r="D14" s="533">
        <v>2244</v>
      </c>
      <c r="E14" s="449">
        <v>300000</v>
      </c>
      <c r="F14" s="449"/>
      <c r="G14" s="449">
        <f t="shared" ref="G14:G28" si="1">E14+F14</f>
        <v>300000</v>
      </c>
      <c r="H14" s="449"/>
      <c r="I14" s="534" t="s">
        <v>561</v>
      </c>
    </row>
    <row r="15" spans="1:9" x14ac:dyDescent="0.25">
      <c r="A15" s="438">
        <v>3</v>
      </c>
      <c r="B15" s="761" t="s">
        <v>562</v>
      </c>
      <c r="C15" s="762"/>
      <c r="D15" s="533"/>
      <c r="E15" s="535"/>
      <c r="F15" s="535"/>
      <c r="G15" s="449">
        <f t="shared" si="1"/>
        <v>0</v>
      </c>
      <c r="H15" s="535"/>
      <c r="I15" s="534"/>
    </row>
    <row r="16" spans="1:9" x14ac:dyDescent="0.25">
      <c r="A16" s="536" t="s">
        <v>563</v>
      </c>
      <c r="B16" s="761" t="s">
        <v>564</v>
      </c>
      <c r="C16" s="762"/>
      <c r="D16" s="533">
        <v>5239</v>
      </c>
      <c r="E16" s="449">
        <v>28071</v>
      </c>
      <c r="F16" s="449"/>
      <c r="G16" s="449">
        <f t="shared" si="1"/>
        <v>28071</v>
      </c>
      <c r="H16" s="449"/>
      <c r="I16" s="534" t="s">
        <v>561</v>
      </c>
    </row>
    <row r="17" spans="1:9" x14ac:dyDescent="0.25">
      <c r="A17" s="438" t="s">
        <v>565</v>
      </c>
      <c r="B17" s="761" t="s">
        <v>566</v>
      </c>
      <c r="C17" s="762"/>
      <c r="D17" s="533">
        <v>2244</v>
      </c>
      <c r="E17" s="449">
        <v>23633</v>
      </c>
      <c r="F17" s="449"/>
      <c r="G17" s="449">
        <f t="shared" si="1"/>
        <v>23633</v>
      </c>
      <c r="H17" s="449"/>
      <c r="I17" s="534" t="s">
        <v>561</v>
      </c>
    </row>
    <row r="18" spans="1:9" x14ac:dyDescent="0.25">
      <c r="A18" s="438">
        <v>4</v>
      </c>
      <c r="B18" s="816" t="s">
        <v>567</v>
      </c>
      <c r="C18" s="817"/>
      <c r="D18" s="533">
        <v>2244</v>
      </c>
      <c r="E18" s="449">
        <v>8654</v>
      </c>
      <c r="F18" s="449"/>
      <c r="G18" s="449">
        <f t="shared" si="1"/>
        <v>8654</v>
      </c>
      <c r="H18" s="449"/>
      <c r="I18" s="534" t="s">
        <v>561</v>
      </c>
    </row>
    <row r="19" spans="1:9" x14ac:dyDescent="0.25">
      <c r="A19" s="438">
        <v>5</v>
      </c>
      <c r="B19" s="816" t="s">
        <v>568</v>
      </c>
      <c r="C19" s="817"/>
      <c r="D19" s="533">
        <v>2244</v>
      </c>
      <c r="E19" s="449">
        <v>192041</v>
      </c>
      <c r="F19" s="449"/>
      <c r="G19" s="449">
        <f t="shared" si="1"/>
        <v>192041</v>
      </c>
      <c r="H19" s="449"/>
      <c r="I19" s="534" t="s">
        <v>569</v>
      </c>
    </row>
    <row r="20" spans="1:9" ht="24" x14ac:dyDescent="0.25">
      <c r="A20" s="457">
        <v>6</v>
      </c>
      <c r="B20" s="816" t="s">
        <v>570</v>
      </c>
      <c r="C20" s="817"/>
      <c r="D20" s="537">
        <v>2244</v>
      </c>
      <c r="E20" s="449">
        <v>156646</v>
      </c>
      <c r="F20" s="449"/>
      <c r="G20" s="449">
        <f t="shared" si="1"/>
        <v>156646</v>
      </c>
      <c r="H20" s="449"/>
      <c r="I20" s="442" t="s">
        <v>571</v>
      </c>
    </row>
    <row r="21" spans="1:9" ht="24" x14ac:dyDescent="0.25">
      <c r="A21" s="457">
        <v>7</v>
      </c>
      <c r="B21" s="761" t="s">
        <v>572</v>
      </c>
      <c r="C21" s="762"/>
      <c r="D21" s="537">
        <v>2244</v>
      </c>
      <c r="E21" s="449">
        <v>130000</v>
      </c>
      <c r="F21" s="449"/>
      <c r="G21" s="449">
        <f t="shared" si="1"/>
        <v>130000</v>
      </c>
      <c r="H21" s="449"/>
      <c r="I21" s="442" t="s">
        <v>573</v>
      </c>
    </row>
    <row r="22" spans="1:9" x14ac:dyDescent="0.25">
      <c r="A22" s="438">
        <v>8</v>
      </c>
      <c r="B22" s="816" t="s">
        <v>574</v>
      </c>
      <c r="C22" s="817"/>
      <c r="D22" s="533">
        <v>2244</v>
      </c>
      <c r="E22" s="449">
        <v>458917</v>
      </c>
      <c r="F22" s="449"/>
      <c r="G22" s="449">
        <f t="shared" si="1"/>
        <v>458917</v>
      </c>
      <c r="H22" s="449"/>
      <c r="I22" s="534" t="s">
        <v>575</v>
      </c>
    </row>
    <row r="23" spans="1:9" x14ac:dyDescent="0.25">
      <c r="A23" s="438">
        <v>9</v>
      </c>
      <c r="B23" s="761" t="s">
        <v>576</v>
      </c>
      <c r="C23" s="762"/>
      <c r="D23" s="533">
        <v>2244</v>
      </c>
      <c r="E23" s="449">
        <v>210000</v>
      </c>
      <c r="F23" s="430"/>
      <c r="G23" s="449">
        <f t="shared" si="1"/>
        <v>210000</v>
      </c>
      <c r="H23" s="449"/>
      <c r="I23" s="534" t="s">
        <v>577</v>
      </c>
    </row>
    <row r="24" spans="1:9" x14ac:dyDescent="0.25">
      <c r="A24" s="438">
        <v>10</v>
      </c>
      <c r="B24" s="761" t="s">
        <v>578</v>
      </c>
      <c r="C24" s="762"/>
      <c r="D24" s="533">
        <v>2244</v>
      </c>
      <c r="E24" s="449">
        <v>78528</v>
      </c>
      <c r="F24" s="449"/>
      <c r="G24" s="449">
        <f t="shared" si="1"/>
        <v>78528</v>
      </c>
      <c r="H24" s="449"/>
      <c r="I24" s="534" t="s">
        <v>579</v>
      </c>
    </row>
    <row r="25" spans="1:9" x14ac:dyDescent="0.25">
      <c r="A25" s="438">
        <v>11</v>
      </c>
      <c r="B25" s="761" t="s">
        <v>580</v>
      </c>
      <c r="C25" s="762"/>
      <c r="D25" s="533">
        <v>2244</v>
      </c>
      <c r="E25" s="449">
        <v>9000</v>
      </c>
      <c r="F25" s="449"/>
      <c r="G25" s="449">
        <f t="shared" si="1"/>
        <v>9000</v>
      </c>
      <c r="H25" s="449"/>
      <c r="I25" s="534" t="s">
        <v>579</v>
      </c>
    </row>
    <row r="26" spans="1:9" x14ac:dyDescent="0.25">
      <c r="A26" s="438">
        <v>12</v>
      </c>
      <c r="B26" s="761" t="s">
        <v>581</v>
      </c>
      <c r="C26" s="762"/>
      <c r="D26" s="533">
        <v>2279</v>
      </c>
      <c r="E26" s="449">
        <v>17075</v>
      </c>
      <c r="F26" s="449"/>
      <c r="G26" s="449">
        <f t="shared" si="1"/>
        <v>17075</v>
      </c>
      <c r="H26" s="449"/>
      <c r="I26" s="534" t="s">
        <v>579</v>
      </c>
    </row>
    <row r="27" spans="1:9" x14ac:dyDescent="0.25">
      <c r="A27" s="438">
        <v>13</v>
      </c>
      <c r="B27" s="761" t="s">
        <v>582</v>
      </c>
      <c r="C27" s="762"/>
      <c r="D27" s="533">
        <v>2244</v>
      </c>
      <c r="E27" s="429">
        <v>19022</v>
      </c>
      <c r="F27" s="429"/>
      <c r="G27" s="449">
        <f t="shared" si="1"/>
        <v>19022</v>
      </c>
      <c r="H27" s="429"/>
      <c r="I27" s="534" t="s">
        <v>569</v>
      </c>
    </row>
    <row r="28" spans="1:9" x14ac:dyDescent="0.25">
      <c r="A28" s="438">
        <v>14</v>
      </c>
      <c r="B28" s="761" t="s">
        <v>583</v>
      </c>
      <c r="C28" s="762"/>
      <c r="D28" s="533">
        <v>2244</v>
      </c>
      <c r="E28" s="429">
        <v>21621</v>
      </c>
      <c r="F28" s="429"/>
      <c r="G28" s="449">
        <f t="shared" si="1"/>
        <v>21621</v>
      </c>
      <c r="H28" s="429"/>
      <c r="I28" s="534" t="s">
        <v>569</v>
      </c>
    </row>
    <row r="29" spans="1:9" x14ac:dyDescent="0.25">
      <c r="A29" s="521"/>
      <c r="B29" s="435"/>
      <c r="C29" s="435"/>
      <c r="D29" s="435"/>
      <c r="E29" s="435"/>
      <c r="F29" s="435"/>
      <c r="G29" s="435"/>
      <c r="H29" s="435"/>
      <c r="I29" s="435"/>
    </row>
    <row r="30" spans="1:9" x14ac:dyDescent="0.25">
      <c r="A30" s="772" t="s">
        <v>381</v>
      </c>
      <c r="B30" s="772"/>
      <c r="C30" s="772" t="s">
        <v>584</v>
      </c>
      <c r="D30" s="772"/>
      <c r="E30" s="772"/>
      <c r="F30" s="772"/>
      <c r="G30" s="772"/>
      <c r="H30" s="772"/>
      <c r="I30" s="772"/>
    </row>
    <row r="31" spans="1:9" x14ac:dyDescent="0.25">
      <c r="A31" s="772" t="s">
        <v>383</v>
      </c>
      <c r="B31" s="772"/>
      <c r="C31" s="806" t="s">
        <v>585</v>
      </c>
      <c r="D31" s="806"/>
      <c r="E31" s="806"/>
      <c r="F31" s="806"/>
      <c r="G31" s="806"/>
      <c r="H31" s="806"/>
      <c r="I31" s="806"/>
    </row>
    <row r="32" spans="1:9" ht="60" x14ac:dyDescent="0.25">
      <c r="A32" s="530" t="s">
        <v>385</v>
      </c>
      <c r="B32" s="807" t="s">
        <v>386</v>
      </c>
      <c r="C32" s="808"/>
      <c r="D32" s="531" t="s">
        <v>387</v>
      </c>
      <c r="E32" s="423" t="s">
        <v>388</v>
      </c>
      <c r="F32" s="423" t="s">
        <v>389</v>
      </c>
      <c r="G32" s="423" t="s">
        <v>390</v>
      </c>
      <c r="H32" s="423" t="s">
        <v>2</v>
      </c>
      <c r="I32" s="532" t="s">
        <v>391</v>
      </c>
    </row>
    <row r="33" spans="1:9" x14ac:dyDescent="0.25">
      <c r="A33" s="809" t="s">
        <v>392</v>
      </c>
      <c r="B33" s="810"/>
      <c r="C33" s="811"/>
      <c r="D33" s="425"/>
      <c r="E33" s="425">
        <f>SUM(E34:E50)</f>
        <v>81037</v>
      </c>
      <c r="F33" s="425">
        <f t="shared" ref="F33:G33" si="2">SUM(F34:F50)</f>
        <v>0</v>
      </c>
      <c r="G33" s="425">
        <f t="shared" si="2"/>
        <v>81037</v>
      </c>
      <c r="H33" s="425"/>
      <c r="I33" s="425"/>
    </row>
    <row r="34" spans="1:9" x14ac:dyDescent="0.25">
      <c r="A34" s="438">
        <v>1</v>
      </c>
      <c r="B34" s="761" t="s">
        <v>586</v>
      </c>
      <c r="C34" s="762"/>
      <c r="D34" s="538"/>
      <c r="E34" s="449"/>
      <c r="F34" s="449"/>
      <c r="G34" s="449"/>
      <c r="H34" s="449"/>
      <c r="I34" s="534"/>
    </row>
    <row r="35" spans="1:9" x14ac:dyDescent="0.25">
      <c r="A35" s="438" t="s">
        <v>587</v>
      </c>
      <c r="B35" s="761" t="s">
        <v>588</v>
      </c>
      <c r="C35" s="762"/>
      <c r="D35" s="538">
        <v>2243</v>
      </c>
      <c r="E35" s="449">
        <v>4839</v>
      </c>
      <c r="F35" s="449"/>
      <c r="G35" s="449">
        <f>E35+F35</f>
        <v>4839</v>
      </c>
      <c r="H35" s="449"/>
      <c r="I35" s="534" t="s">
        <v>561</v>
      </c>
    </row>
    <row r="36" spans="1:9" x14ac:dyDescent="0.25">
      <c r="A36" s="438" t="s">
        <v>589</v>
      </c>
      <c r="B36" s="761" t="s">
        <v>590</v>
      </c>
      <c r="C36" s="762"/>
      <c r="D36" s="538">
        <v>2312</v>
      </c>
      <c r="E36" s="449">
        <f>4839</f>
        <v>4839</v>
      </c>
      <c r="F36" s="449"/>
      <c r="G36" s="449">
        <f t="shared" ref="G36:G50" si="3">E36+F36</f>
        <v>4839</v>
      </c>
      <c r="H36" s="449"/>
      <c r="I36" s="534" t="s">
        <v>561</v>
      </c>
    </row>
    <row r="37" spans="1:9" ht="15" customHeight="1" x14ac:dyDescent="0.25">
      <c r="A37" s="793">
        <v>2</v>
      </c>
      <c r="B37" s="812" t="s">
        <v>591</v>
      </c>
      <c r="C37" s="813"/>
      <c r="D37" s="538">
        <v>2243</v>
      </c>
      <c r="E37" s="449">
        <v>0</v>
      </c>
      <c r="F37" s="449"/>
      <c r="G37" s="449">
        <f t="shared" si="3"/>
        <v>0</v>
      </c>
      <c r="H37" s="449"/>
      <c r="I37" s="534" t="s">
        <v>561</v>
      </c>
    </row>
    <row r="38" spans="1:9" ht="15" customHeight="1" x14ac:dyDescent="0.25">
      <c r="A38" s="794"/>
      <c r="B38" s="814"/>
      <c r="C38" s="815"/>
      <c r="D38" s="538">
        <v>5239</v>
      </c>
      <c r="E38" s="449">
        <v>11575</v>
      </c>
      <c r="F38" s="449"/>
      <c r="G38" s="449">
        <f t="shared" si="3"/>
        <v>11575</v>
      </c>
      <c r="H38" s="449"/>
      <c r="I38" s="534"/>
    </row>
    <row r="39" spans="1:9" x14ac:dyDescent="0.25">
      <c r="A39" s="438">
        <v>3</v>
      </c>
      <c r="B39" s="761" t="s">
        <v>592</v>
      </c>
      <c r="C39" s="762"/>
      <c r="D39" s="538"/>
      <c r="E39" s="449"/>
      <c r="F39" s="449"/>
      <c r="G39" s="449"/>
      <c r="H39" s="449"/>
      <c r="I39" s="534"/>
    </row>
    <row r="40" spans="1:9" x14ac:dyDescent="0.25">
      <c r="A40" s="457" t="s">
        <v>563</v>
      </c>
      <c r="B40" s="761" t="s">
        <v>593</v>
      </c>
      <c r="C40" s="762"/>
      <c r="D40" s="539">
        <v>2243</v>
      </c>
      <c r="E40" s="449">
        <v>25000</v>
      </c>
      <c r="F40" s="449"/>
      <c r="G40" s="449">
        <f t="shared" si="3"/>
        <v>25000</v>
      </c>
      <c r="H40" s="449"/>
      <c r="I40" s="534" t="s">
        <v>594</v>
      </c>
    </row>
    <row r="41" spans="1:9" x14ac:dyDescent="0.25">
      <c r="A41" s="457" t="s">
        <v>565</v>
      </c>
      <c r="B41" s="761" t="s">
        <v>595</v>
      </c>
      <c r="C41" s="762"/>
      <c r="D41" s="539">
        <v>2244</v>
      </c>
      <c r="E41" s="449">
        <v>1000</v>
      </c>
      <c r="F41" s="449"/>
      <c r="G41" s="449">
        <f t="shared" si="3"/>
        <v>1000</v>
      </c>
      <c r="H41" s="449"/>
      <c r="I41" s="534" t="s">
        <v>594</v>
      </c>
    </row>
    <row r="42" spans="1:9" x14ac:dyDescent="0.25">
      <c r="A42" s="438">
        <v>4</v>
      </c>
      <c r="B42" s="761" t="s">
        <v>596</v>
      </c>
      <c r="C42" s="762"/>
      <c r="D42" s="540">
        <v>5239</v>
      </c>
      <c r="E42" s="429">
        <v>5000</v>
      </c>
      <c r="F42" s="429"/>
      <c r="G42" s="449">
        <f t="shared" si="3"/>
        <v>5000</v>
      </c>
      <c r="H42" s="429"/>
      <c r="I42" s="534" t="s">
        <v>561</v>
      </c>
    </row>
    <row r="43" spans="1:9" x14ac:dyDescent="0.25">
      <c r="A43" s="438">
        <v>5</v>
      </c>
      <c r="B43" s="761" t="s">
        <v>597</v>
      </c>
      <c r="C43" s="762"/>
      <c r="D43" s="538">
        <v>2314</v>
      </c>
      <c r="E43" s="449">
        <v>1000</v>
      </c>
      <c r="F43" s="449"/>
      <c r="G43" s="449">
        <f t="shared" si="3"/>
        <v>1000</v>
      </c>
      <c r="H43" s="449"/>
      <c r="I43" s="534" t="s">
        <v>598</v>
      </c>
    </row>
    <row r="44" spans="1:9" x14ac:dyDescent="0.25">
      <c r="A44" s="793">
        <v>6</v>
      </c>
      <c r="B44" s="763" t="s">
        <v>599</v>
      </c>
      <c r="C44" s="764"/>
      <c r="D44" s="538">
        <v>2244</v>
      </c>
      <c r="E44" s="449">
        <v>2147</v>
      </c>
      <c r="F44" s="449"/>
      <c r="G44" s="449">
        <f t="shared" si="3"/>
        <v>2147</v>
      </c>
      <c r="H44" s="449"/>
      <c r="I44" s="800" t="s">
        <v>561</v>
      </c>
    </row>
    <row r="45" spans="1:9" x14ac:dyDescent="0.25">
      <c r="A45" s="802"/>
      <c r="B45" s="803"/>
      <c r="C45" s="804"/>
      <c r="D45" s="538">
        <v>2390</v>
      </c>
      <c r="E45" s="449">
        <v>1000</v>
      </c>
      <c r="F45" s="430"/>
      <c r="G45" s="449">
        <f t="shared" si="3"/>
        <v>1000</v>
      </c>
      <c r="H45" s="449"/>
      <c r="I45" s="805"/>
    </row>
    <row r="46" spans="1:9" x14ac:dyDescent="0.25">
      <c r="A46" s="802"/>
      <c r="B46" s="803"/>
      <c r="C46" s="804"/>
      <c r="D46" s="538">
        <v>2312</v>
      </c>
      <c r="E46" s="449">
        <v>900</v>
      </c>
      <c r="F46" s="430"/>
      <c r="G46" s="449">
        <f t="shared" si="3"/>
        <v>900</v>
      </c>
      <c r="H46" s="449"/>
      <c r="I46" s="805"/>
    </row>
    <row r="47" spans="1:9" x14ac:dyDescent="0.25">
      <c r="A47" s="794"/>
      <c r="B47" s="784"/>
      <c r="C47" s="785"/>
      <c r="D47" s="538">
        <v>5239</v>
      </c>
      <c r="E47" s="449">
        <v>2524</v>
      </c>
      <c r="F47" s="449"/>
      <c r="G47" s="449">
        <f t="shared" si="3"/>
        <v>2524</v>
      </c>
      <c r="H47" s="449"/>
      <c r="I47" s="801"/>
    </row>
    <row r="48" spans="1:9" x14ac:dyDescent="0.25">
      <c r="A48" s="793">
        <v>7</v>
      </c>
      <c r="B48" s="763" t="s">
        <v>600</v>
      </c>
      <c r="C48" s="764"/>
      <c r="D48" s="538">
        <v>2244</v>
      </c>
      <c r="E48" s="449">
        <v>11979</v>
      </c>
      <c r="F48" s="449"/>
      <c r="G48" s="449">
        <f t="shared" si="3"/>
        <v>11979</v>
      </c>
      <c r="H48" s="449"/>
      <c r="I48" s="800" t="s">
        <v>561</v>
      </c>
    </row>
    <row r="49" spans="1:9" x14ac:dyDescent="0.25">
      <c r="A49" s="802"/>
      <c r="B49" s="803"/>
      <c r="C49" s="804"/>
      <c r="D49" s="538">
        <v>2223</v>
      </c>
      <c r="E49" s="449">
        <v>3000</v>
      </c>
      <c r="F49" s="449"/>
      <c r="G49" s="449">
        <f t="shared" si="3"/>
        <v>3000</v>
      </c>
      <c r="H49" s="449"/>
      <c r="I49" s="805"/>
    </row>
    <row r="50" spans="1:9" x14ac:dyDescent="0.25">
      <c r="A50" s="794"/>
      <c r="B50" s="784"/>
      <c r="C50" s="785"/>
      <c r="D50" s="538">
        <v>2243</v>
      </c>
      <c r="E50" s="449">
        <v>6234</v>
      </c>
      <c r="F50" s="449"/>
      <c r="G50" s="449">
        <f t="shared" si="3"/>
        <v>6234</v>
      </c>
      <c r="H50" s="449"/>
      <c r="I50" s="801"/>
    </row>
    <row r="51" spans="1:9" x14ac:dyDescent="0.25">
      <c r="A51" s="521"/>
      <c r="B51" s="435"/>
      <c r="C51" s="435"/>
      <c r="D51" s="435"/>
      <c r="E51" s="522"/>
      <c r="F51" s="522"/>
      <c r="G51" s="522"/>
      <c r="H51" s="522"/>
      <c r="I51" s="522"/>
    </row>
    <row r="52" spans="1:9" x14ac:dyDescent="0.25">
      <c r="A52" s="772" t="s">
        <v>381</v>
      </c>
      <c r="B52" s="772"/>
      <c r="C52" s="413" t="s">
        <v>429</v>
      </c>
    </row>
    <row r="53" spans="1:9" x14ac:dyDescent="0.25">
      <c r="A53" s="772" t="s">
        <v>383</v>
      </c>
      <c r="B53" s="772"/>
      <c r="C53" s="806" t="s">
        <v>601</v>
      </c>
      <c r="D53" s="806"/>
      <c r="E53" s="806"/>
      <c r="F53" s="806"/>
      <c r="G53" s="806"/>
      <c r="H53" s="806"/>
      <c r="I53" s="806"/>
    </row>
    <row r="54" spans="1:9" ht="60" x14ac:dyDescent="0.25">
      <c r="A54" s="530" t="s">
        <v>385</v>
      </c>
      <c r="B54" s="807" t="s">
        <v>386</v>
      </c>
      <c r="C54" s="808"/>
      <c r="D54" s="531" t="s">
        <v>387</v>
      </c>
      <c r="E54" s="423" t="s">
        <v>388</v>
      </c>
      <c r="F54" s="423" t="s">
        <v>389</v>
      </c>
      <c r="G54" s="423" t="s">
        <v>390</v>
      </c>
      <c r="H54" s="423" t="s">
        <v>2</v>
      </c>
      <c r="I54" s="532" t="s">
        <v>391</v>
      </c>
    </row>
    <row r="55" spans="1:9" x14ac:dyDescent="0.25">
      <c r="A55" s="809" t="s">
        <v>392</v>
      </c>
      <c r="B55" s="810"/>
      <c r="C55" s="811"/>
      <c r="D55" s="425"/>
      <c r="E55" s="425">
        <f>SUM(E56:E64)</f>
        <v>129200</v>
      </c>
      <c r="F55" s="426">
        <f t="shared" ref="F55:G55" si="4">SUM(F56:F64)</f>
        <v>0</v>
      </c>
      <c r="G55" s="425">
        <f t="shared" si="4"/>
        <v>129200</v>
      </c>
      <c r="H55" s="425"/>
      <c r="I55" s="425"/>
    </row>
    <row r="56" spans="1:9" x14ac:dyDescent="0.25">
      <c r="A56" s="793">
        <v>1</v>
      </c>
      <c r="B56" s="763" t="s">
        <v>602</v>
      </c>
      <c r="C56" s="764"/>
      <c r="D56" s="533">
        <v>2244</v>
      </c>
      <c r="E56" s="449">
        <v>11000</v>
      </c>
      <c r="F56" s="430">
        <v>-850</v>
      </c>
      <c r="G56" s="449">
        <f>E56+F56</f>
        <v>10150</v>
      </c>
      <c r="H56" s="449"/>
      <c r="I56" s="800" t="s">
        <v>603</v>
      </c>
    </row>
    <row r="57" spans="1:9" x14ac:dyDescent="0.25">
      <c r="A57" s="802"/>
      <c r="B57" s="803"/>
      <c r="C57" s="804"/>
      <c r="D57" s="533">
        <v>2312</v>
      </c>
      <c r="E57" s="449">
        <v>15000</v>
      </c>
      <c r="F57" s="429"/>
      <c r="G57" s="449">
        <f t="shared" ref="G57:G64" si="5">E57+F57</f>
        <v>15000</v>
      </c>
      <c r="H57" s="449"/>
      <c r="I57" s="805"/>
    </row>
    <row r="58" spans="1:9" x14ac:dyDescent="0.25">
      <c r="A58" s="802"/>
      <c r="B58" s="803"/>
      <c r="C58" s="804"/>
      <c r="D58" s="533">
        <v>2390</v>
      </c>
      <c r="E58" s="449">
        <v>200</v>
      </c>
      <c r="F58" s="429"/>
      <c r="G58" s="449">
        <f t="shared" si="5"/>
        <v>200</v>
      </c>
      <c r="H58" s="449"/>
      <c r="I58" s="805"/>
    </row>
    <row r="59" spans="1:9" ht="36" x14ac:dyDescent="0.25">
      <c r="A59" s="794"/>
      <c r="B59" s="784"/>
      <c r="C59" s="785"/>
      <c r="D59" s="533">
        <v>5250</v>
      </c>
      <c r="E59" s="449">
        <v>0</v>
      </c>
      <c r="F59" s="430">
        <v>850</v>
      </c>
      <c r="G59" s="449">
        <f t="shared" si="5"/>
        <v>850</v>
      </c>
      <c r="H59" s="449" t="s">
        <v>604</v>
      </c>
      <c r="I59" s="801"/>
    </row>
    <row r="60" spans="1:9" ht="24" customHeight="1" x14ac:dyDescent="0.25">
      <c r="A60" s="793">
        <v>2</v>
      </c>
      <c r="B60" s="763" t="s">
        <v>605</v>
      </c>
      <c r="C60" s="764"/>
      <c r="D60" s="537">
        <v>2244</v>
      </c>
      <c r="E60" s="449">
        <v>18000</v>
      </c>
      <c r="F60" s="430">
        <v>-1755</v>
      </c>
      <c r="G60" s="449">
        <f t="shared" si="5"/>
        <v>16245</v>
      </c>
      <c r="H60" s="449"/>
      <c r="I60" s="800" t="s">
        <v>606</v>
      </c>
    </row>
    <row r="61" spans="1:9" ht="60" x14ac:dyDescent="0.25">
      <c r="A61" s="794"/>
      <c r="B61" s="784"/>
      <c r="C61" s="785"/>
      <c r="D61" s="537">
        <v>5240</v>
      </c>
      <c r="E61" s="449">
        <v>0</v>
      </c>
      <c r="F61" s="430">
        <v>1755</v>
      </c>
      <c r="G61" s="449">
        <f t="shared" si="5"/>
        <v>1755</v>
      </c>
      <c r="H61" s="449" t="s">
        <v>607</v>
      </c>
      <c r="I61" s="801"/>
    </row>
    <row r="62" spans="1:9" ht="24" x14ac:dyDescent="0.25">
      <c r="A62" s="457">
        <v>3</v>
      </c>
      <c r="B62" s="761" t="s">
        <v>608</v>
      </c>
      <c r="C62" s="762"/>
      <c r="D62" s="537">
        <v>2243</v>
      </c>
      <c r="E62" s="449">
        <v>14670</v>
      </c>
      <c r="F62" s="430"/>
      <c r="G62" s="449">
        <f t="shared" si="5"/>
        <v>14670</v>
      </c>
      <c r="H62" s="449"/>
      <c r="I62" s="534" t="s">
        <v>603</v>
      </c>
    </row>
    <row r="63" spans="1:9" ht="24" x14ac:dyDescent="0.25">
      <c r="A63" s="438">
        <v>4</v>
      </c>
      <c r="B63" s="761" t="s">
        <v>609</v>
      </c>
      <c r="C63" s="762"/>
      <c r="D63" s="533">
        <v>5239</v>
      </c>
      <c r="E63" s="429">
        <v>50330</v>
      </c>
      <c r="F63" s="430"/>
      <c r="G63" s="449">
        <f t="shared" si="5"/>
        <v>50330</v>
      </c>
      <c r="H63" s="429"/>
      <c r="I63" s="534" t="s">
        <v>603</v>
      </c>
    </row>
    <row r="64" spans="1:9" ht="42" customHeight="1" x14ac:dyDescent="0.25">
      <c r="A64" s="541" t="s">
        <v>610</v>
      </c>
      <c r="B64" s="761" t="s">
        <v>611</v>
      </c>
      <c r="C64" s="762"/>
      <c r="D64" s="533">
        <v>5240</v>
      </c>
      <c r="E64" s="429">
        <v>20000</v>
      </c>
      <c r="F64" s="430"/>
      <c r="G64" s="449">
        <f t="shared" si="5"/>
        <v>20000</v>
      </c>
      <c r="H64" s="429"/>
      <c r="I64" s="534" t="s">
        <v>612</v>
      </c>
    </row>
    <row r="65" spans="1:9" x14ac:dyDescent="0.25">
      <c r="A65" s="433"/>
      <c r="B65" s="542"/>
      <c r="C65" s="542"/>
      <c r="D65" s="543"/>
      <c r="E65" s="445"/>
      <c r="F65" s="445"/>
      <c r="G65" s="445"/>
      <c r="H65" s="445"/>
      <c r="I65" s="445"/>
    </row>
    <row r="66" spans="1:9" x14ac:dyDescent="0.25">
      <c r="A66" s="765" t="s">
        <v>613</v>
      </c>
      <c r="B66" s="765"/>
      <c r="C66" s="765"/>
    </row>
    <row r="67" spans="1:9" x14ac:dyDescent="0.25">
      <c r="A67" s="413" t="s">
        <v>614</v>
      </c>
    </row>
    <row r="68" spans="1:9" x14ac:dyDescent="0.25">
      <c r="A68" s="413"/>
      <c r="C68" s="413" t="s">
        <v>615</v>
      </c>
    </row>
    <row r="69" spans="1:9" x14ac:dyDescent="0.25">
      <c r="A69" s="413"/>
      <c r="C69" s="413" t="s">
        <v>616</v>
      </c>
    </row>
    <row r="70" spans="1:9" x14ac:dyDescent="0.25">
      <c r="A70" s="488"/>
      <c r="B70" s="488"/>
      <c r="C70" s="488"/>
    </row>
    <row r="71" spans="1:9" x14ac:dyDescent="0.2">
      <c r="A71" s="544" t="s">
        <v>617</v>
      </c>
    </row>
    <row r="72" spans="1:9" x14ac:dyDescent="0.2">
      <c r="B72" s="544" t="s">
        <v>618</v>
      </c>
      <c r="C72" s="545"/>
      <c r="D72" s="545"/>
      <c r="E72" s="545"/>
      <c r="F72" s="545"/>
      <c r="G72" s="545"/>
      <c r="H72" s="545"/>
      <c r="I72" s="545"/>
    </row>
    <row r="73" spans="1:9" x14ac:dyDescent="0.2">
      <c r="C73" s="799" t="s">
        <v>619</v>
      </c>
      <c r="D73" s="799"/>
      <c r="E73" s="799"/>
      <c r="F73" s="799"/>
      <c r="G73" s="799"/>
      <c r="H73" s="799"/>
      <c r="I73" s="799"/>
    </row>
    <row r="74" spans="1:9" x14ac:dyDescent="0.25">
      <c r="A74" s="413"/>
      <c r="C74" s="413" t="s">
        <v>620</v>
      </c>
    </row>
    <row r="75" spans="1:9" x14ac:dyDescent="0.25">
      <c r="A75" s="413"/>
      <c r="C75" s="413" t="s">
        <v>621</v>
      </c>
    </row>
    <row r="76" spans="1:9" x14ac:dyDescent="0.25">
      <c r="A76" s="413"/>
      <c r="B76" s="413" t="s">
        <v>622</v>
      </c>
    </row>
    <row r="77" spans="1:9" x14ac:dyDescent="0.25">
      <c r="A77" s="413"/>
      <c r="C77" s="413" t="s">
        <v>623</v>
      </c>
    </row>
    <row r="78" spans="1:9" x14ac:dyDescent="0.25">
      <c r="A78" s="413"/>
      <c r="B78" s="413" t="s">
        <v>624</v>
      </c>
    </row>
    <row r="79" spans="1:9" x14ac:dyDescent="0.25">
      <c r="A79" s="413"/>
      <c r="C79" s="413" t="s">
        <v>625</v>
      </c>
    </row>
    <row r="80" spans="1:9" x14ac:dyDescent="0.25">
      <c r="A80" s="413"/>
      <c r="C80" s="413" t="s">
        <v>626</v>
      </c>
    </row>
    <row r="81" spans="1:7" x14ac:dyDescent="0.25">
      <c r="A81" s="413"/>
      <c r="C81" s="413" t="s">
        <v>627</v>
      </c>
    </row>
    <row r="82" spans="1:7" x14ac:dyDescent="0.25">
      <c r="A82" s="413"/>
      <c r="C82" s="413" t="s">
        <v>628</v>
      </c>
    </row>
    <row r="83" spans="1:7" x14ac:dyDescent="0.25">
      <c r="A83" s="413"/>
      <c r="B83" s="413" t="s">
        <v>629</v>
      </c>
    </row>
    <row r="84" spans="1:7" x14ac:dyDescent="0.25">
      <c r="A84" s="413"/>
      <c r="C84" s="413" t="s">
        <v>630</v>
      </c>
    </row>
    <row r="85" spans="1:7" x14ac:dyDescent="0.25">
      <c r="A85" s="413"/>
    </row>
    <row r="86" spans="1:7" x14ac:dyDescent="0.25">
      <c r="A86" s="413" t="s">
        <v>631</v>
      </c>
    </row>
    <row r="87" spans="1:7" x14ac:dyDescent="0.25">
      <c r="A87" s="413"/>
      <c r="B87" s="413" t="s">
        <v>632</v>
      </c>
    </row>
    <row r="88" spans="1:7" x14ac:dyDescent="0.25">
      <c r="A88" s="413"/>
      <c r="C88" s="413" t="s">
        <v>633</v>
      </c>
    </row>
    <row r="89" spans="1:7" x14ac:dyDescent="0.25">
      <c r="A89" s="413"/>
      <c r="C89" s="413" t="s">
        <v>634</v>
      </c>
    </row>
    <row r="90" spans="1:7" x14ac:dyDescent="0.25">
      <c r="A90" s="413"/>
    </row>
    <row r="91" spans="1:7" customFormat="1" ht="15" x14ac:dyDescent="0.25">
      <c r="A91" s="546"/>
      <c r="B91" s="546"/>
    </row>
    <row r="92" spans="1:7" s="548" customFormat="1" ht="15.75" x14ac:dyDescent="0.25">
      <c r="A92" s="547"/>
      <c r="B92" s="547"/>
      <c r="C92" s="547"/>
      <c r="D92" s="547"/>
      <c r="G92" s="547"/>
    </row>
    <row r="93" spans="1:7" s="548" customFormat="1" ht="15.75" x14ac:dyDescent="0.25">
      <c r="A93" s="547"/>
      <c r="B93" s="547"/>
      <c r="C93" s="547"/>
      <c r="D93" s="547"/>
      <c r="G93" s="547"/>
    </row>
    <row r="94" spans="1:7" s="548" customFormat="1" ht="15.75" x14ac:dyDescent="0.25">
      <c r="A94" s="547"/>
      <c r="B94" s="547"/>
      <c r="C94" s="547"/>
      <c r="D94" s="547"/>
      <c r="G94" s="547"/>
    </row>
    <row r="95" spans="1:7" s="548" customFormat="1" ht="15.75" x14ac:dyDescent="0.25">
      <c r="A95" s="547"/>
      <c r="B95" s="547"/>
      <c r="C95" s="547"/>
      <c r="D95" s="547"/>
      <c r="G95" s="547"/>
    </row>
    <row r="96" spans="1:7" s="548" customFormat="1" ht="15.75" x14ac:dyDescent="0.25">
      <c r="A96" s="547"/>
      <c r="B96" s="547"/>
      <c r="C96" s="547"/>
      <c r="D96" s="547"/>
      <c r="E96" s="547"/>
      <c r="F96" s="547"/>
    </row>
    <row r="97" spans="1:3" s="548" customFormat="1" x14ac:dyDescent="0.2"/>
    <row r="98" spans="1:3" s="548" customFormat="1" x14ac:dyDescent="0.2"/>
    <row r="99" spans="1:3" x14ac:dyDescent="0.25">
      <c r="A99" s="413"/>
    </row>
    <row r="100" spans="1:3" x14ac:dyDescent="0.25">
      <c r="A100" s="413"/>
    </row>
    <row r="101" spans="1:3" x14ac:dyDescent="0.25">
      <c r="A101" s="413"/>
    </row>
    <row r="102" spans="1:3" x14ac:dyDescent="0.25">
      <c r="A102" s="413"/>
    </row>
    <row r="103" spans="1:3" x14ac:dyDescent="0.25">
      <c r="A103" s="413"/>
      <c r="B103" s="772"/>
      <c r="C103" s="772"/>
    </row>
    <row r="104" spans="1:3" x14ac:dyDescent="0.25">
      <c r="A104" s="413"/>
    </row>
    <row r="105" spans="1:3" x14ac:dyDescent="0.25">
      <c r="A105" s="413"/>
    </row>
    <row r="106" spans="1:3" x14ac:dyDescent="0.25">
      <c r="A106" s="413"/>
    </row>
    <row r="107" spans="1:3" x14ac:dyDescent="0.25">
      <c r="A107" s="413"/>
    </row>
    <row r="108" spans="1:3" x14ac:dyDescent="0.25">
      <c r="A108" s="413"/>
    </row>
    <row r="109" spans="1:3" x14ac:dyDescent="0.25">
      <c r="A109" s="413"/>
    </row>
    <row r="110" spans="1:3" x14ac:dyDescent="0.25">
      <c r="A110" s="413"/>
    </row>
    <row r="111" spans="1:3" x14ac:dyDescent="0.25">
      <c r="A111" s="413"/>
    </row>
    <row r="112" spans="1:3" x14ac:dyDescent="0.25">
      <c r="A112" s="413"/>
    </row>
    <row r="113" spans="1:1" x14ac:dyDescent="0.25">
      <c r="A113" s="413"/>
    </row>
  </sheetData>
  <sheetProtection algorithmName="SHA-512" hashValue="BTxSc8gcGNsd+kWGrPASG5MIvWgtwGB770zKBetPHlhHUY7itHljETz5mzP3xYju6+3/EUZ52td3+wCOjtUKNg==" saltValue="ObzpVl6jRdxioaFWavOZEQ==" spinCount="100000" sheet="1" objects="1" scenarios="1" selectLockedCells="1" selectUnlockedCells="1"/>
  <mergeCells count="68">
    <mergeCell ref="A12:C12"/>
    <mergeCell ref="A4:B4"/>
    <mergeCell ref="C4:I4"/>
    <mergeCell ref="A5:B5"/>
    <mergeCell ref="C5:I5"/>
    <mergeCell ref="A6:I6"/>
    <mergeCell ref="A8:B8"/>
    <mergeCell ref="C8:I8"/>
    <mergeCell ref="A9:B9"/>
    <mergeCell ref="C9:I9"/>
    <mergeCell ref="A10:B10"/>
    <mergeCell ref="C10:I10"/>
    <mergeCell ref="B11:C11"/>
    <mergeCell ref="B24:C24"/>
    <mergeCell ref="B13:C13"/>
    <mergeCell ref="B14:C14"/>
    <mergeCell ref="B15:C15"/>
    <mergeCell ref="B16:C16"/>
    <mergeCell ref="B17:C17"/>
    <mergeCell ref="B18:C18"/>
    <mergeCell ref="B19:C19"/>
    <mergeCell ref="B20:C20"/>
    <mergeCell ref="B21:C21"/>
    <mergeCell ref="B22:C22"/>
    <mergeCell ref="B23:C23"/>
    <mergeCell ref="B25:C25"/>
    <mergeCell ref="B26:C26"/>
    <mergeCell ref="B27:C27"/>
    <mergeCell ref="B28:C28"/>
    <mergeCell ref="A30:B30"/>
    <mergeCell ref="C30:I30"/>
    <mergeCell ref="B41:C41"/>
    <mergeCell ref="A31:B31"/>
    <mergeCell ref="C31:I31"/>
    <mergeCell ref="B32:C32"/>
    <mergeCell ref="A33:C33"/>
    <mergeCell ref="B34:C34"/>
    <mergeCell ref="B35:C35"/>
    <mergeCell ref="B36:C36"/>
    <mergeCell ref="A37:A38"/>
    <mergeCell ref="B37:C38"/>
    <mergeCell ref="B39:C39"/>
    <mergeCell ref="B40:C40"/>
    <mergeCell ref="A56:A59"/>
    <mergeCell ref="B56:C59"/>
    <mergeCell ref="I56:I59"/>
    <mergeCell ref="B42:C42"/>
    <mergeCell ref="B43:C43"/>
    <mergeCell ref="A44:A47"/>
    <mergeCell ref="B44:C47"/>
    <mergeCell ref="I44:I47"/>
    <mergeCell ref="A48:A50"/>
    <mergeCell ref="B48:C50"/>
    <mergeCell ref="I48:I50"/>
    <mergeCell ref="A52:B52"/>
    <mergeCell ref="A53:B53"/>
    <mergeCell ref="C53:I53"/>
    <mergeCell ref="B54:C54"/>
    <mergeCell ref="A55:C55"/>
    <mergeCell ref="A66:C66"/>
    <mergeCell ref="C73:I73"/>
    <mergeCell ref="B103:C103"/>
    <mergeCell ref="A60:A61"/>
    <mergeCell ref="B60:C61"/>
    <mergeCell ref="I60:I61"/>
    <mergeCell ref="B62:C62"/>
    <mergeCell ref="B63:C63"/>
    <mergeCell ref="B64:C64"/>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17.pielikums Jūrmalas pilsētas domes
2017.gada 14.septembra saistošajiem noteikumiem Nr.27
(protokols Nr.17, 6.punkts)
 </firstHeader>
    <firstFooter>&amp;L&amp;9&amp;D; &amp;T&amp;R&amp;9&amp;P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Q314"/>
  <sheetViews>
    <sheetView showGridLines="0" view="pageLayout" zoomScaleNormal="100" workbookViewId="0">
      <selection activeCell="T7" sqref="T7"/>
    </sheetView>
  </sheetViews>
  <sheetFormatPr defaultRowHeight="12" outlineLevelCol="1" x14ac:dyDescent="0.25"/>
  <cols>
    <col min="1" max="1" width="10.42578125" style="347" customWidth="1"/>
    <col min="2" max="2" width="28" style="347" customWidth="1"/>
    <col min="3" max="3" width="8" style="347" customWidth="1"/>
    <col min="4" max="4" width="7.42578125" style="347" hidden="1" customWidth="1" outlineLevel="1"/>
    <col min="5" max="5" width="8.7109375" style="347" hidden="1" customWidth="1" outlineLevel="1"/>
    <col min="6" max="6" width="8.140625" style="347" customWidth="1" collapsed="1"/>
    <col min="7" max="7" width="11" style="347" hidden="1" customWidth="1" outlineLevel="1"/>
    <col min="8" max="8" width="9.42578125" style="347" hidden="1" customWidth="1" outlineLevel="1"/>
    <col min="9" max="9" width="8.7109375" style="347" customWidth="1" collapsed="1"/>
    <col min="10" max="10" width="8.7109375" style="347" hidden="1" customWidth="1" outlineLevel="1"/>
    <col min="11" max="11" width="8.28515625" style="347" hidden="1" customWidth="1" outlineLevel="1"/>
    <col min="12" max="12" width="7.5703125" style="347" customWidth="1" collapsed="1"/>
    <col min="13" max="14" width="8.7109375" style="347" hidden="1" customWidth="1" outlineLevel="1"/>
    <col min="15" max="15" width="7.5703125" style="347" customWidth="1" collapsed="1"/>
    <col min="16" max="16" width="30" style="1" hidden="1" customWidth="1" outlineLevel="1"/>
    <col min="17" max="17" width="9.140625" style="1" collapsed="1"/>
    <col min="18" max="16384" width="9.140625" style="1"/>
  </cols>
  <sheetData>
    <row r="1" spans="1:17" x14ac:dyDescent="0.25">
      <c r="A1" s="744" t="s">
        <v>758</v>
      </c>
      <c r="B1" s="744"/>
      <c r="C1" s="744"/>
      <c r="D1" s="744"/>
      <c r="E1" s="744"/>
      <c r="F1" s="744"/>
      <c r="G1" s="744"/>
      <c r="H1" s="744"/>
      <c r="I1" s="744"/>
      <c r="J1" s="744"/>
      <c r="K1" s="744"/>
      <c r="L1" s="744"/>
      <c r="M1" s="744"/>
      <c r="N1" s="744"/>
      <c r="O1" s="744"/>
    </row>
    <row r="2" spans="1:17" ht="35.25" customHeight="1" x14ac:dyDescent="0.25">
      <c r="A2" s="745" t="s">
        <v>3</v>
      </c>
      <c r="B2" s="746"/>
      <c r="C2" s="746"/>
      <c r="D2" s="746"/>
      <c r="E2" s="746"/>
      <c r="F2" s="746"/>
      <c r="G2" s="746"/>
      <c r="H2" s="746"/>
      <c r="I2" s="746"/>
      <c r="J2" s="746"/>
      <c r="K2" s="746"/>
      <c r="L2" s="746"/>
      <c r="M2" s="746"/>
      <c r="N2" s="746"/>
      <c r="O2" s="746"/>
      <c r="P2" s="747"/>
      <c r="Q2" s="2"/>
    </row>
    <row r="3" spans="1:17" ht="12.75" customHeight="1" x14ac:dyDescent="0.25">
      <c r="A3" s="3" t="s">
        <v>0</v>
      </c>
      <c r="B3" s="4"/>
      <c r="C3" s="748" t="s">
        <v>759</v>
      </c>
      <c r="D3" s="748"/>
      <c r="E3" s="748"/>
      <c r="F3" s="748"/>
      <c r="G3" s="748"/>
      <c r="H3" s="748"/>
      <c r="I3" s="748"/>
      <c r="J3" s="748"/>
      <c r="K3" s="748"/>
      <c r="L3" s="748"/>
      <c r="M3" s="748"/>
      <c r="N3" s="748"/>
      <c r="O3" s="748"/>
      <c r="P3" s="749"/>
      <c r="Q3" s="2"/>
    </row>
    <row r="4" spans="1:17" ht="12.75" customHeight="1" x14ac:dyDescent="0.25">
      <c r="A4" s="3" t="s">
        <v>1</v>
      </c>
      <c r="B4" s="4"/>
      <c r="C4" s="748" t="s">
        <v>330</v>
      </c>
      <c r="D4" s="748"/>
      <c r="E4" s="748"/>
      <c r="F4" s="748"/>
      <c r="G4" s="748"/>
      <c r="H4" s="748"/>
      <c r="I4" s="748"/>
      <c r="J4" s="748"/>
      <c r="K4" s="748"/>
      <c r="L4" s="748"/>
      <c r="M4" s="748"/>
      <c r="N4" s="748"/>
      <c r="O4" s="748"/>
      <c r="P4" s="749"/>
      <c r="Q4" s="2"/>
    </row>
    <row r="5" spans="1:17" ht="12.75" customHeight="1" x14ac:dyDescent="0.25">
      <c r="A5" s="5" t="s">
        <v>4</v>
      </c>
      <c r="B5" s="6"/>
      <c r="C5" s="723" t="s">
        <v>331</v>
      </c>
      <c r="D5" s="723"/>
      <c r="E5" s="723"/>
      <c r="F5" s="723"/>
      <c r="G5" s="723"/>
      <c r="H5" s="723"/>
      <c r="I5" s="723"/>
      <c r="J5" s="723"/>
      <c r="K5" s="723"/>
      <c r="L5" s="723"/>
      <c r="M5" s="723"/>
      <c r="N5" s="723"/>
      <c r="O5" s="723"/>
      <c r="P5" s="724"/>
      <c r="Q5" s="2"/>
    </row>
    <row r="6" spans="1:17" ht="12.75" customHeight="1" x14ac:dyDescent="0.25">
      <c r="A6" s="5" t="s">
        <v>5</v>
      </c>
      <c r="B6" s="6"/>
      <c r="C6" s="723" t="s">
        <v>760</v>
      </c>
      <c r="D6" s="723"/>
      <c r="E6" s="723"/>
      <c r="F6" s="723"/>
      <c r="G6" s="723"/>
      <c r="H6" s="723"/>
      <c r="I6" s="723"/>
      <c r="J6" s="723"/>
      <c r="K6" s="723"/>
      <c r="L6" s="723"/>
      <c r="M6" s="723"/>
      <c r="N6" s="723"/>
      <c r="O6" s="723"/>
      <c r="P6" s="724"/>
      <c r="Q6" s="2"/>
    </row>
    <row r="7" spans="1:17" x14ac:dyDescent="0.25">
      <c r="A7" s="5" t="s">
        <v>6</v>
      </c>
      <c r="B7" s="6"/>
      <c r="C7" s="748" t="s">
        <v>761</v>
      </c>
      <c r="D7" s="748"/>
      <c r="E7" s="748"/>
      <c r="F7" s="748"/>
      <c r="G7" s="748"/>
      <c r="H7" s="748"/>
      <c r="I7" s="748"/>
      <c r="J7" s="748"/>
      <c r="K7" s="748"/>
      <c r="L7" s="748"/>
      <c r="M7" s="748"/>
      <c r="N7" s="748"/>
      <c r="O7" s="748"/>
      <c r="P7" s="749"/>
      <c r="Q7" s="2"/>
    </row>
    <row r="8" spans="1:17" ht="12.75" customHeight="1" x14ac:dyDescent="0.25">
      <c r="A8" s="7" t="s">
        <v>7</v>
      </c>
      <c r="B8" s="6"/>
      <c r="C8" s="750"/>
      <c r="D8" s="750"/>
      <c r="E8" s="750"/>
      <c r="F8" s="750"/>
      <c r="G8" s="750"/>
      <c r="H8" s="750"/>
      <c r="I8" s="750"/>
      <c r="J8" s="750"/>
      <c r="K8" s="750"/>
      <c r="L8" s="750"/>
      <c r="M8" s="750"/>
      <c r="N8" s="750"/>
      <c r="O8" s="750"/>
      <c r="P8" s="751"/>
      <c r="Q8" s="2"/>
    </row>
    <row r="9" spans="1:17" ht="12.75" customHeight="1" x14ac:dyDescent="0.25">
      <c r="A9" s="5"/>
      <c r="B9" s="6" t="s">
        <v>8</v>
      </c>
      <c r="C9" s="723" t="s">
        <v>762</v>
      </c>
      <c r="D9" s="723"/>
      <c r="E9" s="723"/>
      <c r="F9" s="723"/>
      <c r="G9" s="723"/>
      <c r="H9" s="723"/>
      <c r="I9" s="723"/>
      <c r="J9" s="723"/>
      <c r="K9" s="723"/>
      <c r="L9" s="723"/>
      <c r="M9" s="723"/>
      <c r="N9" s="723"/>
      <c r="O9" s="723"/>
      <c r="P9" s="724"/>
      <c r="Q9" s="2"/>
    </row>
    <row r="10" spans="1:17" ht="12.75" customHeight="1" x14ac:dyDescent="0.25">
      <c r="A10" s="5"/>
      <c r="B10" s="6" t="s">
        <v>9</v>
      </c>
      <c r="C10" s="723"/>
      <c r="D10" s="723"/>
      <c r="E10" s="723"/>
      <c r="F10" s="723"/>
      <c r="G10" s="723"/>
      <c r="H10" s="723"/>
      <c r="I10" s="723"/>
      <c r="J10" s="723"/>
      <c r="K10" s="723"/>
      <c r="L10" s="723"/>
      <c r="M10" s="723"/>
      <c r="N10" s="723"/>
      <c r="O10" s="723"/>
      <c r="P10" s="724"/>
      <c r="Q10" s="2"/>
    </row>
    <row r="11" spans="1:17" ht="12.75" customHeight="1" x14ac:dyDescent="0.25">
      <c r="A11" s="5"/>
      <c r="B11" s="6" t="s">
        <v>10</v>
      </c>
      <c r="C11" s="750"/>
      <c r="D11" s="750"/>
      <c r="E11" s="750"/>
      <c r="F11" s="750"/>
      <c r="G11" s="750"/>
      <c r="H11" s="750"/>
      <c r="I11" s="750"/>
      <c r="J11" s="750"/>
      <c r="K11" s="750"/>
      <c r="L11" s="750"/>
      <c r="M11" s="750"/>
      <c r="N11" s="750"/>
      <c r="O11" s="750"/>
      <c r="P11" s="751"/>
      <c r="Q11" s="2"/>
    </row>
    <row r="12" spans="1:17" ht="12.75" customHeight="1" x14ac:dyDescent="0.25">
      <c r="A12" s="5"/>
      <c r="B12" s="6" t="s">
        <v>11</v>
      </c>
      <c r="C12" s="723"/>
      <c r="D12" s="723"/>
      <c r="E12" s="723"/>
      <c r="F12" s="723"/>
      <c r="G12" s="723"/>
      <c r="H12" s="723"/>
      <c r="I12" s="723"/>
      <c r="J12" s="723"/>
      <c r="K12" s="723"/>
      <c r="L12" s="723"/>
      <c r="M12" s="723"/>
      <c r="N12" s="723"/>
      <c r="O12" s="723"/>
      <c r="P12" s="724"/>
      <c r="Q12" s="2"/>
    </row>
    <row r="13" spans="1:17" ht="12.75" customHeight="1" x14ac:dyDescent="0.25">
      <c r="A13" s="5"/>
      <c r="B13" s="6" t="s">
        <v>12</v>
      </c>
      <c r="C13" s="723"/>
      <c r="D13" s="723"/>
      <c r="E13" s="723"/>
      <c r="F13" s="723"/>
      <c r="G13" s="723"/>
      <c r="H13" s="723"/>
      <c r="I13" s="723"/>
      <c r="J13" s="723"/>
      <c r="K13" s="723"/>
      <c r="L13" s="723"/>
      <c r="M13" s="723"/>
      <c r="N13" s="723"/>
      <c r="O13" s="723"/>
      <c r="P13" s="724"/>
      <c r="Q13" s="2"/>
    </row>
    <row r="14" spans="1:17" ht="12.75" customHeight="1" x14ac:dyDescent="0.25">
      <c r="A14" s="8"/>
      <c r="B14" s="9"/>
      <c r="C14" s="10"/>
      <c r="D14" s="10"/>
      <c r="E14" s="10"/>
      <c r="F14" s="10"/>
      <c r="G14" s="10"/>
      <c r="H14" s="10"/>
      <c r="I14" s="10"/>
      <c r="J14" s="10"/>
      <c r="K14" s="10"/>
      <c r="L14" s="10"/>
      <c r="M14" s="10"/>
      <c r="N14" s="10"/>
      <c r="O14" s="10"/>
      <c r="P14" s="11"/>
      <c r="Q14" s="2"/>
    </row>
    <row r="15" spans="1:17" s="14" customFormat="1" ht="12.75" customHeight="1" x14ac:dyDescent="0.25">
      <c r="A15" s="725" t="s">
        <v>13</v>
      </c>
      <c r="B15" s="728" t="s">
        <v>14</v>
      </c>
      <c r="C15" s="730" t="s">
        <v>15</v>
      </c>
      <c r="D15" s="731"/>
      <c r="E15" s="731"/>
      <c r="F15" s="731"/>
      <c r="G15" s="731"/>
      <c r="H15" s="731"/>
      <c r="I15" s="731"/>
      <c r="J15" s="731"/>
      <c r="K15" s="731"/>
      <c r="L15" s="731"/>
      <c r="M15" s="731"/>
      <c r="N15" s="731"/>
      <c r="O15" s="731"/>
      <c r="P15" s="644"/>
      <c r="Q15" s="13"/>
    </row>
    <row r="16" spans="1:17" s="14" customFormat="1" ht="12.75" customHeight="1" x14ac:dyDescent="0.25">
      <c r="A16" s="726"/>
      <c r="B16" s="729"/>
      <c r="C16" s="819" t="s">
        <v>16</v>
      </c>
      <c r="D16" s="721" t="s">
        <v>17</v>
      </c>
      <c r="E16" s="734" t="s">
        <v>18</v>
      </c>
      <c r="F16" s="736" t="s">
        <v>19</v>
      </c>
      <c r="G16" s="738" t="s">
        <v>20</v>
      </c>
      <c r="H16" s="721" t="s">
        <v>21</v>
      </c>
      <c r="I16" s="823" t="s">
        <v>22</v>
      </c>
      <c r="J16" s="721" t="s">
        <v>23</v>
      </c>
      <c r="K16" s="734" t="s">
        <v>24</v>
      </c>
      <c r="L16" s="825" t="s">
        <v>25</v>
      </c>
      <c r="M16" s="742" t="s">
        <v>26</v>
      </c>
      <c r="N16" s="721" t="s">
        <v>27</v>
      </c>
      <c r="O16" s="734" t="s">
        <v>28</v>
      </c>
      <c r="P16" s="821" t="s">
        <v>2</v>
      </c>
      <c r="Q16" s="13"/>
    </row>
    <row r="17" spans="1:17" s="16" customFormat="1" ht="66" customHeight="1" thickBot="1" x14ac:dyDescent="0.3">
      <c r="A17" s="727"/>
      <c r="B17" s="729"/>
      <c r="C17" s="820"/>
      <c r="D17" s="722"/>
      <c r="E17" s="735"/>
      <c r="F17" s="737"/>
      <c r="G17" s="739"/>
      <c r="H17" s="722"/>
      <c r="I17" s="824"/>
      <c r="J17" s="722"/>
      <c r="K17" s="735"/>
      <c r="L17" s="826"/>
      <c r="M17" s="743"/>
      <c r="N17" s="722"/>
      <c r="O17" s="735"/>
      <c r="P17" s="822"/>
      <c r="Q17" s="15"/>
    </row>
    <row r="18" spans="1:17" s="16" customFormat="1" ht="9.75" customHeight="1" thickTop="1" x14ac:dyDescent="0.25">
      <c r="A18" s="17" t="s">
        <v>29</v>
      </c>
      <c r="B18" s="17">
        <v>2</v>
      </c>
      <c r="C18" s="17">
        <v>3</v>
      </c>
      <c r="D18" s="22">
        <v>4</v>
      </c>
      <c r="E18" s="23">
        <v>5</v>
      </c>
      <c r="F18" s="17">
        <v>6</v>
      </c>
      <c r="G18" s="22">
        <v>7</v>
      </c>
      <c r="H18" s="20">
        <v>8</v>
      </c>
      <c r="I18" s="20">
        <v>9</v>
      </c>
      <c r="J18" s="20">
        <v>10</v>
      </c>
      <c r="K18" s="23">
        <v>11</v>
      </c>
      <c r="L18" s="17">
        <v>12</v>
      </c>
      <c r="M18" s="22">
        <v>13</v>
      </c>
      <c r="N18" s="23">
        <v>14</v>
      </c>
      <c r="O18" s="17">
        <v>15</v>
      </c>
      <c r="P18" s="645">
        <v>16</v>
      </c>
      <c r="Q18" s="15"/>
    </row>
    <row r="19" spans="1:17" s="33" customFormat="1" x14ac:dyDescent="0.25">
      <c r="A19" s="24"/>
      <c r="B19" s="25" t="s">
        <v>30</v>
      </c>
      <c r="C19" s="210"/>
      <c r="D19" s="30"/>
      <c r="E19" s="28"/>
      <c r="F19" s="28"/>
      <c r="G19" s="28"/>
      <c r="H19" s="31"/>
      <c r="I19" s="32"/>
      <c r="J19" s="30"/>
      <c r="K19" s="28"/>
      <c r="L19" s="28"/>
      <c r="M19" s="28"/>
      <c r="N19" s="31"/>
      <c r="O19" s="32"/>
      <c r="P19" s="646"/>
    </row>
    <row r="20" spans="1:17" s="33" customFormat="1" ht="12.75" thickBot="1" x14ac:dyDescent="0.3">
      <c r="A20" s="34"/>
      <c r="B20" s="35" t="s">
        <v>31</v>
      </c>
      <c r="C20" s="355">
        <f>SUM(F20,I20,L20,O20)</f>
        <v>116026</v>
      </c>
      <c r="D20" s="40">
        <f t="shared" ref="D20" si="0">SUM(D21,D24,D25,D41,D42)</f>
        <v>119626</v>
      </c>
      <c r="E20" s="41">
        <f>SUM(E21,E24,E25,E41,E42)</f>
        <v>-3600</v>
      </c>
      <c r="F20" s="355">
        <f>SUM(F21,F24,F25,F41,F42)</f>
        <v>116026</v>
      </c>
      <c r="G20" s="40">
        <f t="shared" ref="G20:O20" si="1">SUM(G21,G24,G25,G41,G42)</f>
        <v>0</v>
      </c>
      <c r="H20" s="41">
        <f t="shared" si="1"/>
        <v>0</v>
      </c>
      <c r="I20" s="355">
        <f t="shared" si="1"/>
        <v>0</v>
      </c>
      <c r="J20" s="40">
        <f t="shared" si="1"/>
        <v>0</v>
      </c>
      <c r="K20" s="41">
        <f t="shared" si="1"/>
        <v>0</v>
      </c>
      <c r="L20" s="355">
        <f t="shared" si="1"/>
        <v>0</v>
      </c>
      <c r="M20" s="40">
        <f t="shared" si="1"/>
        <v>0</v>
      </c>
      <c r="N20" s="41">
        <f t="shared" si="1"/>
        <v>0</v>
      </c>
      <c r="O20" s="355">
        <f t="shared" si="1"/>
        <v>0</v>
      </c>
      <c r="P20" s="647"/>
      <c r="Q20" s="26"/>
    </row>
    <row r="21" spans="1:17" ht="12.75" hidden="1" thickTop="1" x14ac:dyDescent="0.25">
      <c r="A21" s="43"/>
      <c r="B21" s="44" t="s">
        <v>32</v>
      </c>
      <c r="C21" s="46">
        <f t="shared" ref="C21" si="2">SUM(F21,I21,L21,O21)</f>
        <v>0</v>
      </c>
      <c r="D21" s="47">
        <f t="shared" ref="D21:E21" si="3">SUM(D22:D23)</f>
        <v>0</v>
      </c>
      <c r="E21" s="47">
        <f t="shared" si="3"/>
        <v>0</v>
      </c>
      <c r="F21" s="47">
        <f>SUM(F22:F23)</f>
        <v>0</v>
      </c>
      <c r="G21" s="47">
        <f t="shared" ref="G21:O21" si="4">SUM(G22:G23)</f>
        <v>0</v>
      </c>
      <c r="H21" s="47">
        <f t="shared" si="4"/>
        <v>0</v>
      </c>
      <c r="I21" s="47">
        <f t="shared" si="4"/>
        <v>0</v>
      </c>
      <c r="J21" s="47">
        <f t="shared" si="4"/>
        <v>0</v>
      </c>
      <c r="K21" s="47">
        <f t="shared" si="4"/>
        <v>0</v>
      </c>
      <c r="L21" s="47">
        <f t="shared" si="4"/>
        <v>0</v>
      </c>
      <c r="M21" s="47">
        <f>SUM(M22:M23)</f>
        <v>0</v>
      </c>
      <c r="N21" s="47">
        <f t="shared" si="4"/>
        <v>0</v>
      </c>
      <c r="O21" s="47">
        <f t="shared" si="4"/>
        <v>0</v>
      </c>
      <c r="P21" s="48"/>
    </row>
    <row r="22" spans="1:17" ht="12.75" hidden="1" thickTop="1" x14ac:dyDescent="0.25">
      <c r="A22" s="52"/>
      <c r="B22" s="53" t="s">
        <v>33</v>
      </c>
      <c r="C22" s="648">
        <f>SUM(F22,I22,L22,O22)</f>
        <v>0</v>
      </c>
      <c r="D22" s="56"/>
      <c r="E22" s="56"/>
      <c r="F22" s="56">
        <f>D22+E22</f>
        <v>0</v>
      </c>
      <c r="G22" s="56"/>
      <c r="H22" s="56"/>
      <c r="I22" s="56">
        <f>G22+H22</f>
        <v>0</v>
      </c>
      <c r="J22" s="56"/>
      <c r="K22" s="56"/>
      <c r="L22" s="56">
        <f>J22+K22</f>
        <v>0</v>
      </c>
      <c r="M22" s="56"/>
      <c r="N22" s="56"/>
      <c r="O22" s="383">
        <f t="shared" ref="O22" si="5">M22+N22</f>
        <v>0</v>
      </c>
      <c r="P22" s="382"/>
    </row>
    <row r="23" spans="1:17" ht="12.75" hidden="1" thickTop="1" x14ac:dyDescent="0.25">
      <c r="A23" s="61"/>
      <c r="B23" s="62" t="s">
        <v>34</v>
      </c>
      <c r="C23" s="649">
        <f t="shared" ref="C23" si="6">SUM(F23,I23,L23,O23)</f>
        <v>0</v>
      </c>
      <c r="D23" s="65"/>
      <c r="E23" s="65"/>
      <c r="F23" s="65">
        <f t="shared" ref="F23:F24" si="7">D23+E23</f>
        <v>0</v>
      </c>
      <c r="G23" s="65"/>
      <c r="H23" s="65"/>
      <c r="I23" s="65">
        <f t="shared" ref="I23:I24" si="8">G23+H23</f>
        <v>0</v>
      </c>
      <c r="J23" s="65"/>
      <c r="K23" s="65"/>
      <c r="L23" s="65">
        <f>J23+K23</f>
        <v>0</v>
      </c>
      <c r="M23" s="65"/>
      <c r="N23" s="65"/>
      <c r="O23" s="68">
        <f>M23+N23</f>
        <v>0</v>
      </c>
      <c r="P23" s="66"/>
    </row>
    <row r="24" spans="1:17" s="33" customFormat="1" ht="25.5" thickTop="1" thickBot="1" x14ac:dyDescent="0.3">
      <c r="A24" s="70">
        <v>19300</v>
      </c>
      <c r="B24" s="70" t="s">
        <v>35</v>
      </c>
      <c r="C24" s="357">
        <f>SUM(F24,I24)</f>
        <v>116026</v>
      </c>
      <c r="D24" s="75">
        <f>D50</f>
        <v>119626</v>
      </c>
      <c r="E24" s="356">
        <v>-3600</v>
      </c>
      <c r="F24" s="385">
        <f t="shared" si="7"/>
        <v>116026</v>
      </c>
      <c r="G24" s="75"/>
      <c r="H24" s="356"/>
      <c r="I24" s="385">
        <f t="shared" si="8"/>
        <v>0</v>
      </c>
      <c r="J24" s="650" t="s">
        <v>36</v>
      </c>
      <c r="K24" s="81" t="s">
        <v>36</v>
      </c>
      <c r="L24" s="651" t="s">
        <v>36</v>
      </c>
      <c r="M24" s="80" t="s">
        <v>36</v>
      </c>
      <c r="N24" s="81" t="s">
        <v>36</v>
      </c>
      <c r="O24" s="651" t="s">
        <v>36</v>
      </c>
      <c r="P24" s="652"/>
      <c r="Q24" s="26"/>
    </row>
    <row r="25" spans="1:17" s="33" customFormat="1" ht="24.75" hidden="1" thickTop="1" x14ac:dyDescent="0.25">
      <c r="A25" s="82"/>
      <c r="B25" s="83" t="s">
        <v>37</v>
      </c>
      <c r="C25" s="95">
        <f>SUM(F25)</f>
        <v>0</v>
      </c>
      <c r="D25" s="86"/>
      <c r="E25" s="86"/>
      <c r="F25" s="138">
        <f>D25+E25</f>
        <v>0</v>
      </c>
      <c r="G25" s="89" t="s">
        <v>36</v>
      </c>
      <c r="H25" s="89" t="s">
        <v>36</v>
      </c>
      <c r="I25" s="89" t="s">
        <v>36</v>
      </c>
      <c r="J25" s="89" t="s">
        <v>36</v>
      </c>
      <c r="K25" s="89" t="s">
        <v>36</v>
      </c>
      <c r="L25" s="89" t="s">
        <v>36</v>
      </c>
      <c r="M25" s="90" t="s">
        <v>36</v>
      </c>
      <c r="N25" s="90" t="s">
        <v>36</v>
      </c>
      <c r="O25" s="90" t="s">
        <v>36</v>
      </c>
      <c r="P25" s="92"/>
    </row>
    <row r="26" spans="1:17" s="33" customFormat="1" ht="36.75" hidden="1" thickTop="1" x14ac:dyDescent="0.25">
      <c r="A26" s="83">
        <v>21300</v>
      </c>
      <c r="B26" s="83" t="s">
        <v>38</v>
      </c>
      <c r="C26" s="95">
        <f>SUM(L26)</f>
        <v>0</v>
      </c>
      <c r="D26" s="89" t="s">
        <v>36</v>
      </c>
      <c r="E26" s="89" t="s">
        <v>36</v>
      </c>
      <c r="F26" s="89" t="s">
        <v>36</v>
      </c>
      <c r="G26" s="89" t="s">
        <v>36</v>
      </c>
      <c r="H26" s="89" t="s">
        <v>36</v>
      </c>
      <c r="I26" s="89" t="s">
        <v>36</v>
      </c>
      <c r="J26" s="96">
        <f t="shared" ref="J26:K26" si="9">SUM(J27,J31,J33,J36)</f>
        <v>0</v>
      </c>
      <c r="K26" s="96">
        <f t="shared" si="9"/>
        <v>0</v>
      </c>
      <c r="L26" s="96">
        <f>SUM(L27,L31,L33,L36)</f>
        <v>0</v>
      </c>
      <c r="M26" s="90" t="s">
        <v>36</v>
      </c>
      <c r="N26" s="90" t="s">
        <v>36</v>
      </c>
      <c r="O26" s="90" t="s">
        <v>36</v>
      </c>
      <c r="P26" s="92"/>
    </row>
    <row r="27" spans="1:17" s="33" customFormat="1" ht="24.75" hidden="1" thickTop="1" x14ac:dyDescent="0.25">
      <c r="A27" s="98">
        <v>21350</v>
      </c>
      <c r="B27" s="83" t="s">
        <v>39</v>
      </c>
      <c r="C27" s="95">
        <f t="shared" ref="C27:C40" si="10">SUM(L27)</f>
        <v>0</v>
      </c>
      <c r="D27" s="89" t="s">
        <v>36</v>
      </c>
      <c r="E27" s="89" t="s">
        <v>36</v>
      </c>
      <c r="F27" s="89" t="s">
        <v>36</v>
      </c>
      <c r="G27" s="89" t="s">
        <v>36</v>
      </c>
      <c r="H27" s="89" t="s">
        <v>36</v>
      </c>
      <c r="I27" s="89" t="s">
        <v>36</v>
      </c>
      <c r="J27" s="96">
        <f t="shared" ref="J27:K27" si="11">SUM(J28:J30)</f>
        <v>0</v>
      </c>
      <c r="K27" s="96">
        <f t="shared" si="11"/>
        <v>0</v>
      </c>
      <c r="L27" s="96">
        <f>SUM(L28:L30)</f>
        <v>0</v>
      </c>
      <c r="M27" s="90" t="s">
        <v>36</v>
      </c>
      <c r="N27" s="90" t="s">
        <v>36</v>
      </c>
      <c r="O27" s="90" t="s">
        <v>36</v>
      </c>
      <c r="P27" s="92"/>
    </row>
    <row r="28" spans="1:17" ht="12.75" hidden="1" thickTop="1" x14ac:dyDescent="0.25">
      <c r="A28" s="52">
        <v>21351</v>
      </c>
      <c r="B28" s="99" t="s">
        <v>40</v>
      </c>
      <c r="C28" s="251">
        <f t="shared" si="10"/>
        <v>0</v>
      </c>
      <c r="D28" s="102" t="s">
        <v>36</v>
      </c>
      <c r="E28" s="102" t="s">
        <v>36</v>
      </c>
      <c r="F28" s="102" t="s">
        <v>36</v>
      </c>
      <c r="G28" s="102" t="s">
        <v>36</v>
      </c>
      <c r="H28" s="102" t="s">
        <v>36</v>
      </c>
      <c r="I28" s="102" t="s">
        <v>36</v>
      </c>
      <c r="J28" s="102"/>
      <c r="K28" s="102"/>
      <c r="L28" s="150">
        <f t="shared" ref="L28:L30" si="12">J28+K28</f>
        <v>0</v>
      </c>
      <c r="M28" s="105" t="s">
        <v>36</v>
      </c>
      <c r="N28" s="105" t="s">
        <v>36</v>
      </c>
      <c r="O28" s="105" t="s">
        <v>36</v>
      </c>
      <c r="P28" s="103"/>
    </row>
    <row r="29" spans="1:17" ht="12.75" hidden="1" thickTop="1" x14ac:dyDescent="0.25">
      <c r="A29" s="61">
        <v>21352</v>
      </c>
      <c r="B29" s="111" t="s">
        <v>41</v>
      </c>
      <c r="C29" s="244">
        <f t="shared" si="10"/>
        <v>0</v>
      </c>
      <c r="D29" s="114" t="s">
        <v>36</v>
      </c>
      <c r="E29" s="114" t="s">
        <v>36</v>
      </c>
      <c r="F29" s="114" t="s">
        <v>36</v>
      </c>
      <c r="G29" s="114" t="s">
        <v>36</v>
      </c>
      <c r="H29" s="114" t="s">
        <v>36</v>
      </c>
      <c r="I29" s="114" t="s">
        <v>36</v>
      </c>
      <c r="J29" s="114"/>
      <c r="K29" s="114"/>
      <c r="L29" s="239">
        <f t="shared" si="12"/>
        <v>0</v>
      </c>
      <c r="M29" s="117" t="s">
        <v>36</v>
      </c>
      <c r="N29" s="117" t="s">
        <v>36</v>
      </c>
      <c r="O29" s="117" t="s">
        <v>36</v>
      </c>
      <c r="P29" s="115"/>
    </row>
    <row r="30" spans="1:17" ht="24.75" hidden="1" thickTop="1" x14ac:dyDescent="0.25">
      <c r="A30" s="61">
        <v>21359</v>
      </c>
      <c r="B30" s="111" t="s">
        <v>42</v>
      </c>
      <c r="C30" s="244">
        <f t="shared" si="10"/>
        <v>0</v>
      </c>
      <c r="D30" s="114" t="s">
        <v>36</v>
      </c>
      <c r="E30" s="114" t="s">
        <v>36</v>
      </c>
      <c r="F30" s="114" t="s">
        <v>36</v>
      </c>
      <c r="G30" s="114" t="s">
        <v>36</v>
      </c>
      <c r="H30" s="114" t="s">
        <v>36</v>
      </c>
      <c r="I30" s="114" t="s">
        <v>36</v>
      </c>
      <c r="J30" s="114"/>
      <c r="K30" s="114"/>
      <c r="L30" s="239">
        <f t="shared" si="12"/>
        <v>0</v>
      </c>
      <c r="M30" s="117" t="s">
        <v>36</v>
      </c>
      <c r="N30" s="117" t="s">
        <v>36</v>
      </c>
      <c r="O30" s="117" t="s">
        <v>36</v>
      </c>
      <c r="P30" s="115"/>
    </row>
    <row r="31" spans="1:17" s="33" customFormat="1" ht="36.75" hidden="1" thickTop="1" x14ac:dyDescent="0.25">
      <c r="A31" s="98">
        <v>21370</v>
      </c>
      <c r="B31" s="83" t="s">
        <v>43</v>
      </c>
      <c r="C31" s="95">
        <f t="shared" si="10"/>
        <v>0</v>
      </c>
      <c r="D31" s="89" t="s">
        <v>36</v>
      </c>
      <c r="E31" s="89" t="s">
        <v>36</v>
      </c>
      <c r="F31" s="89" t="s">
        <v>36</v>
      </c>
      <c r="G31" s="89" t="s">
        <v>36</v>
      </c>
      <c r="H31" s="89" t="s">
        <v>36</v>
      </c>
      <c r="I31" s="89" t="s">
        <v>36</v>
      </c>
      <c r="J31" s="96">
        <f t="shared" ref="J31:K31" si="13">SUM(J32)</f>
        <v>0</v>
      </c>
      <c r="K31" s="96">
        <f t="shared" si="13"/>
        <v>0</v>
      </c>
      <c r="L31" s="96">
        <f>SUM(L32)</f>
        <v>0</v>
      </c>
      <c r="M31" s="90" t="s">
        <v>36</v>
      </c>
      <c r="N31" s="90" t="s">
        <v>36</v>
      </c>
      <c r="O31" s="90" t="s">
        <v>36</v>
      </c>
      <c r="P31" s="92"/>
    </row>
    <row r="32" spans="1:17" ht="36.75" hidden="1" thickTop="1" x14ac:dyDescent="0.25">
      <c r="A32" s="123">
        <v>21379</v>
      </c>
      <c r="B32" s="124" t="s">
        <v>44</v>
      </c>
      <c r="C32" s="653">
        <f t="shared" si="10"/>
        <v>0</v>
      </c>
      <c r="D32" s="127" t="s">
        <v>36</v>
      </c>
      <c r="E32" s="127" t="s">
        <v>36</v>
      </c>
      <c r="F32" s="127" t="s">
        <v>36</v>
      </c>
      <c r="G32" s="127" t="s">
        <v>36</v>
      </c>
      <c r="H32" s="127" t="s">
        <v>36</v>
      </c>
      <c r="I32" s="127" t="s">
        <v>36</v>
      </c>
      <c r="J32" s="127"/>
      <c r="K32" s="127"/>
      <c r="L32" s="148">
        <f>J32+K32</f>
        <v>0</v>
      </c>
      <c r="M32" s="130" t="s">
        <v>36</v>
      </c>
      <c r="N32" s="130" t="s">
        <v>36</v>
      </c>
      <c r="O32" s="130" t="s">
        <v>36</v>
      </c>
      <c r="P32" s="128"/>
    </row>
    <row r="33" spans="1:16" s="33" customFormat="1" ht="12.75" hidden="1" thickTop="1" x14ac:dyDescent="0.25">
      <c r="A33" s="98">
        <v>21380</v>
      </c>
      <c r="B33" s="83" t="s">
        <v>45</v>
      </c>
      <c r="C33" s="95">
        <f t="shared" si="10"/>
        <v>0</v>
      </c>
      <c r="D33" s="89" t="s">
        <v>36</v>
      </c>
      <c r="E33" s="89" t="s">
        <v>36</v>
      </c>
      <c r="F33" s="89" t="s">
        <v>36</v>
      </c>
      <c r="G33" s="89" t="s">
        <v>36</v>
      </c>
      <c r="H33" s="89" t="s">
        <v>36</v>
      </c>
      <c r="I33" s="89" t="s">
        <v>36</v>
      </c>
      <c r="J33" s="96">
        <f t="shared" ref="J33:K33" si="14">SUM(J34:J35)</f>
        <v>0</v>
      </c>
      <c r="K33" s="96">
        <f t="shared" si="14"/>
        <v>0</v>
      </c>
      <c r="L33" s="96">
        <f>SUM(L34:L35)</f>
        <v>0</v>
      </c>
      <c r="M33" s="90" t="s">
        <v>36</v>
      </c>
      <c r="N33" s="90" t="s">
        <v>36</v>
      </c>
      <c r="O33" s="90" t="s">
        <v>36</v>
      </c>
      <c r="P33" s="92"/>
    </row>
    <row r="34" spans="1:16" ht="12.75" hidden="1" thickTop="1" x14ac:dyDescent="0.25">
      <c r="A34" s="53">
        <v>21381</v>
      </c>
      <c r="B34" s="99" t="s">
        <v>46</v>
      </c>
      <c r="C34" s="251">
        <f t="shared" si="10"/>
        <v>0</v>
      </c>
      <c r="D34" s="102" t="s">
        <v>36</v>
      </c>
      <c r="E34" s="102" t="s">
        <v>36</v>
      </c>
      <c r="F34" s="102" t="s">
        <v>36</v>
      </c>
      <c r="G34" s="102" t="s">
        <v>36</v>
      </c>
      <c r="H34" s="102" t="s">
        <v>36</v>
      </c>
      <c r="I34" s="102" t="s">
        <v>36</v>
      </c>
      <c r="J34" s="102"/>
      <c r="K34" s="102"/>
      <c r="L34" s="150">
        <f t="shared" ref="L34:L35" si="15">J34+K34</f>
        <v>0</v>
      </c>
      <c r="M34" s="105" t="s">
        <v>36</v>
      </c>
      <c r="N34" s="105" t="s">
        <v>36</v>
      </c>
      <c r="O34" s="105" t="s">
        <v>36</v>
      </c>
      <c r="P34" s="103"/>
    </row>
    <row r="35" spans="1:16" ht="24.75" hidden="1" thickTop="1" x14ac:dyDescent="0.25">
      <c r="A35" s="62">
        <v>21383</v>
      </c>
      <c r="B35" s="111" t="s">
        <v>47</v>
      </c>
      <c r="C35" s="244">
        <f t="shared" si="10"/>
        <v>0</v>
      </c>
      <c r="D35" s="114" t="s">
        <v>36</v>
      </c>
      <c r="E35" s="114" t="s">
        <v>36</v>
      </c>
      <c r="F35" s="114" t="s">
        <v>36</v>
      </c>
      <c r="G35" s="114" t="s">
        <v>36</v>
      </c>
      <c r="H35" s="114" t="s">
        <v>36</v>
      </c>
      <c r="I35" s="114" t="s">
        <v>36</v>
      </c>
      <c r="J35" s="114"/>
      <c r="K35" s="114"/>
      <c r="L35" s="239">
        <f t="shared" si="15"/>
        <v>0</v>
      </c>
      <c r="M35" s="117" t="s">
        <v>36</v>
      </c>
      <c r="N35" s="117" t="s">
        <v>36</v>
      </c>
      <c r="O35" s="117" t="s">
        <v>36</v>
      </c>
      <c r="P35" s="115"/>
    </row>
    <row r="36" spans="1:16" s="33" customFormat="1" ht="24.75" hidden="1" thickTop="1" x14ac:dyDescent="0.25">
      <c r="A36" s="98">
        <v>21390</v>
      </c>
      <c r="B36" s="83" t="s">
        <v>48</v>
      </c>
      <c r="C36" s="95">
        <f t="shared" si="10"/>
        <v>0</v>
      </c>
      <c r="D36" s="89" t="s">
        <v>36</v>
      </c>
      <c r="E36" s="89" t="s">
        <v>36</v>
      </c>
      <c r="F36" s="89" t="s">
        <v>36</v>
      </c>
      <c r="G36" s="89" t="s">
        <v>36</v>
      </c>
      <c r="H36" s="89" t="s">
        <v>36</v>
      </c>
      <c r="I36" s="89" t="s">
        <v>36</v>
      </c>
      <c r="J36" s="96">
        <f t="shared" ref="J36:K36" si="16">SUM(J37:J40)</f>
        <v>0</v>
      </c>
      <c r="K36" s="96">
        <f t="shared" si="16"/>
        <v>0</v>
      </c>
      <c r="L36" s="96">
        <f>SUM(L37:L40)</f>
        <v>0</v>
      </c>
      <c r="M36" s="90" t="s">
        <v>36</v>
      </c>
      <c r="N36" s="90" t="s">
        <v>36</v>
      </c>
      <c r="O36" s="90" t="s">
        <v>36</v>
      </c>
      <c r="P36" s="92"/>
    </row>
    <row r="37" spans="1:16" ht="24.75" hidden="1" thickTop="1" x14ac:dyDescent="0.25">
      <c r="A37" s="53">
        <v>21391</v>
      </c>
      <c r="B37" s="99" t="s">
        <v>49</v>
      </c>
      <c r="C37" s="251">
        <f t="shared" si="10"/>
        <v>0</v>
      </c>
      <c r="D37" s="102" t="s">
        <v>36</v>
      </c>
      <c r="E37" s="102" t="s">
        <v>36</v>
      </c>
      <c r="F37" s="102" t="s">
        <v>36</v>
      </c>
      <c r="G37" s="102" t="s">
        <v>36</v>
      </c>
      <c r="H37" s="102" t="s">
        <v>36</v>
      </c>
      <c r="I37" s="102" t="s">
        <v>36</v>
      </c>
      <c r="J37" s="102"/>
      <c r="K37" s="102"/>
      <c r="L37" s="150">
        <f t="shared" ref="L37:L40" si="17">J37+K37</f>
        <v>0</v>
      </c>
      <c r="M37" s="105" t="s">
        <v>36</v>
      </c>
      <c r="N37" s="105" t="s">
        <v>36</v>
      </c>
      <c r="O37" s="105" t="s">
        <v>36</v>
      </c>
      <c r="P37" s="103"/>
    </row>
    <row r="38" spans="1:16" ht="12.75" hidden="1" thickTop="1" x14ac:dyDescent="0.25">
      <c r="A38" s="62">
        <v>21393</v>
      </c>
      <c r="B38" s="111" t="s">
        <v>50</v>
      </c>
      <c r="C38" s="244">
        <f t="shared" si="10"/>
        <v>0</v>
      </c>
      <c r="D38" s="114" t="s">
        <v>36</v>
      </c>
      <c r="E38" s="114" t="s">
        <v>36</v>
      </c>
      <c r="F38" s="114" t="s">
        <v>36</v>
      </c>
      <c r="G38" s="114" t="s">
        <v>36</v>
      </c>
      <c r="H38" s="114" t="s">
        <v>36</v>
      </c>
      <c r="I38" s="114" t="s">
        <v>36</v>
      </c>
      <c r="J38" s="114"/>
      <c r="K38" s="114"/>
      <c r="L38" s="239">
        <f t="shared" si="17"/>
        <v>0</v>
      </c>
      <c r="M38" s="117" t="s">
        <v>36</v>
      </c>
      <c r="N38" s="117" t="s">
        <v>36</v>
      </c>
      <c r="O38" s="117" t="s">
        <v>36</v>
      </c>
      <c r="P38" s="115"/>
    </row>
    <row r="39" spans="1:16" ht="12.75" hidden="1" thickTop="1" x14ac:dyDescent="0.25">
      <c r="A39" s="62">
        <v>21395</v>
      </c>
      <c r="B39" s="111" t="s">
        <v>51</v>
      </c>
      <c r="C39" s="244">
        <f t="shared" si="10"/>
        <v>0</v>
      </c>
      <c r="D39" s="114" t="s">
        <v>36</v>
      </c>
      <c r="E39" s="114" t="s">
        <v>36</v>
      </c>
      <c r="F39" s="114" t="s">
        <v>36</v>
      </c>
      <c r="G39" s="114" t="s">
        <v>36</v>
      </c>
      <c r="H39" s="114" t="s">
        <v>36</v>
      </c>
      <c r="I39" s="114" t="s">
        <v>36</v>
      </c>
      <c r="J39" s="114"/>
      <c r="K39" s="114"/>
      <c r="L39" s="239">
        <f t="shared" si="17"/>
        <v>0</v>
      </c>
      <c r="M39" s="117" t="s">
        <v>36</v>
      </c>
      <c r="N39" s="117" t="s">
        <v>36</v>
      </c>
      <c r="O39" s="117" t="s">
        <v>36</v>
      </c>
      <c r="P39" s="115"/>
    </row>
    <row r="40" spans="1:16" ht="24.75" hidden="1" thickTop="1" x14ac:dyDescent="0.25">
      <c r="A40" s="62">
        <v>21399</v>
      </c>
      <c r="B40" s="111" t="s">
        <v>52</v>
      </c>
      <c r="C40" s="244">
        <f t="shared" si="10"/>
        <v>0</v>
      </c>
      <c r="D40" s="114" t="s">
        <v>36</v>
      </c>
      <c r="E40" s="114" t="s">
        <v>36</v>
      </c>
      <c r="F40" s="114" t="s">
        <v>36</v>
      </c>
      <c r="G40" s="114" t="s">
        <v>36</v>
      </c>
      <c r="H40" s="114" t="s">
        <v>36</v>
      </c>
      <c r="I40" s="114" t="s">
        <v>36</v>
      </c>
      <c r="J40" s="114"/>
      <c r="K40" s="114"/>
      <c r="L40" s="239">
        <f t="shared" si="17"/>
        <v>0</v>
      </c>
      <c r="M40" s="117" t="s">
        <v>36</v>
      </c>
      <c r="N40" s="117" t="s">
        <v>36</v>
      </c>
      <c r="O40" s="117" t="s">
        <v>36</v>
      </c>
      <c r="P40" s="115"/>
    </row>
    <row r="41" spans="1:16" s="33" customFormat="1" ht="36.75" hidden="1" customHeight="1" x14ac:dyDescent="0.25">
      <c r="A41" s="98">
        <v>21420</v>
      </c>
      <c r="B41" s="83" t="s">
        <v>53</v>
      </c>
      <c r="C41" s="402">
        <f>SUM(F41)</f>
        <v>0</v>
      </c>
      <c r="D41" s="138"/>
      <c r="E41" s="138"/>
      <c r="F41" s="138">
        <f>D41+E41</f>
        <v>0</v>
      </c>
      <c r="G41" s="89" t="s">
        <v>36</v>
      </c>
      <c r="H41" s="89" t="s">
        <v>36</v>
      </c>
      <c r="I41" s="89" t="s">
        <v>36</v>
      </c>
      <c r="J41" s="89" t="s">
        <v>36</v>
      </c>
      <c r="K41" s="89" t="s">
        <v>36</v>
      </c>
      <c r="L41" s="89" t="s">
        <v>36</v>
      </c>
      <c r="M41" s="90" t="s">
        <v>36</v>
      </c>
      <c r="N41" s="90" t="s">
        <v>36</v>
      </c>
      <c r="O41" s="90" t="s">
        <v>36</v>
      </c>
      <c r="P41" s="92"/>
    </row>
    <row r="42" spans="1:16" s="33" customFormat="1" ht="24.75" hidden="1" thickTop="1" x14ac:dyDescent="0.25">
      <c r="A42" s="139">
        <v>21490</v>
      </c>
      <c r="B42" s="140" t="s">
        <v>54</v>
      </c>
      <c r="C42" s="402">
        <f>SUM(F42,I42,L42)</f>
        <v>0</v>
      </c>
      <c r="D42" s="142">
        <f t="shared" ref="D42:E42" si="18">D43</f>
        <v>0</v>
      </c>
      <c r="E42" s="142">
        <f t="shared" si="18"/>
        <v>0</v>
      </c>
      <c r="F42" s="142">
        <f>F43</f>
        <v>0</v>
      </c>
      <c r="G42" s="142">
        <f t="shared" ref="G42:K42" si="19">G43</f>
        <v>0</v>
      </c>
      <c r="H42" s="142">
        <f t="shared" si="19"/>
        <v>0</v>
      </c>
      <c r="I42" s="142">
        <f t="shared" si="19"/>
        <v>0</v>
      </c>
      <c r="J42" s="142">
        <f t="shared" si="19"/>
        <v>0</v>
      </c>
      <c r="K42" s="142">
        <f t="shared" si="19"/>
        <v>0</v>
      </c>
      <c r="L42" s="142">
        <f>L43</f>
        <v>0</v>
      </c>
      <c r="M42" s="90" t="s">
        <v>36</v>
      </c>
      <c r="N42" s="90" t="s">
        <v>36</v>
      </c>
      <c r="O42" s="90" t="s">
        <v>36</v>
      </c>
      <c r="P42" s="92"/>
    </row>
    <row r="43" spans="1:16" s="33" customFormat="1" ht="24.75" hidden="1" thickTop="1" x14ac:dyDescent="0.25">
      <c r="A43" s="62">
        <v>21499</v>
      </c>
      <c r="B43" s="111" t="s">
        <v>55</v>
      </c>
      <c r="C43" s="654">
        <f>SUM(F43,I43,L43)</f>
        <v>0</v>
      </c>
      <c r="D43" s="148"/>
      <c r="E43" s="148"/>
      <c r="F43" s="150">
        <f>D43+E43</f>
        <v>0</v>
      </c>
      <c r="G43" s="150"/>
      <c r="H43" s="150"/>
      <c r="I43" s="150">
        <f>G43+H43</f>
        <v>0</v>
      </c>
      <c r="J43" s="150"/>
      <c r="K43" s="150"/>
      <c r="L43" s="150">
        <f>J43+K43</f>
        <v>0</v>
      </c>
      <c r="M43" s="130" t="s">
        <v>36</v>
      </c>
      <c r="N43" s="130" t="s">
        <v>36</v>
      </c>
      <c r="O43" s="130" t="s">
        <v>36</v>
      </c>
      <c r="P43" s="128"/>
    </row>
    <row r="44" spans="1:16" ht="24.75" hidden="1" thickTop="1" x14ac:dyDescent="0.25">
      <c r="A44" s="153">
        <v>23000</v>
      </c>
      <c r="B44" s="154" t="s">
        <v>56</v>
      </c>
      <c r="C44" s="402">
        <f>SUM(O44)</f>
        <v>0</v>
      </c>
      <c r="D44" s="156" t="s">
        <v>36</v>
      </c>
      <c r="E44" s="156" t="s">
        <v>36</v>
      </c>
      <c r="F44" s="156" t="s">
        <v>36</v>
      </c>
      <c r="G44" s="156" t="s">
        <v>36</v>
      </c>
      <c r="H44" s="156" t="s">
        <v>36</v>
      </c>
      <c r="I44" s="156" t="s">
        <v>36</v>
      </c>
      <c r="J44" s="156" t="s">
        <v>36</v>
      </c>
      <c r="K44" s="156" t="s">
        <v>36</v>
      </c>
      <c r="L44" s="156" t="s">
        <v>36</v>
      </c>
      <c r="M44" s="161">
        <f t="shared" ref="M44:N44" si="20">SUM(M45:M46)</f>
        <v>0</v>
      </c>
      <c r="N44" s="161">
        <f t="shared" si="20"/>
        <v>0</v>
      </c>
      <c r="O44" s="161">
        <f>SUM(O45:O46)</f>
        <v>0</v>
      </c>
      <c r="P44" s="87"/>
    </row>
    <row r="45" spans="1:16" ht="24.75" hidden="1" thickTop="1" x14ac:dyDescent="0.25">
      <c r="A45" s="163">
        <v>23410</v>
      </c>
      <c r="B45" s="164" t="s">
        <v>57</v>
      </c>
      <c r="C45" s="655">
        <f t="shared" ref="C45:C46" si="21">SUM(O45)</f>
        <v>0</v>
      </c>
      <c r="D45" s="167" t="s">
        <v>36</v>
      </c>
      <c r="E45" s="167" t="s">
        <v>36</v>
      </c>
      <c r="F45" s="167" t="s">
        <v>36</v>
      </c>
      <c r="G45" s="167" t="s">
        <v>36</v>
      </c>
      <c r="H45" s="167" t="s">
        <v>36</v>
      </c>
      <c r="I45" s="167" t="s">
        <v>36</v>
      </c>
      <c r="J45" s="167" t="s">
        <v>36</v>
      </c>
      <c r="K45" s="167" t="s">
        <v>36</v>
      </c>
      <c r="L45" s="167" t="s">
        <v>36</v>
      </c>
      <c r="M45" s="167"/>
      <c r="N45" s="167"/>
      <c r="O45" s="391">
        <f t="shared" ref="O45:O46" si="22">M45+N45</f>
        <v>0</v>
      </c>
      <c r="P45" s="656"/>
    </row>
    <row r="46" spans="1:16" ht="24.75" hidden="1" thickTop="1" x14ac:dyDescent="0.25">
      <c r="A46" s="163">
        <v>23510</v>
      </c>
      <c r="B46" s="164" t="s">
        <v>58</v>
      </c>
      <c r="C46" s="655">
        <f t="shared" si="21"/>
        <v>0</v>
      </c>
      <c r="D46" s="167" t="s">
        <v>36</v>
      </c>
      <c r="E46" s="167" t="s">
        <v>36</v>
      </c>
      <c r="F46" s="167" t="s">
        <v>36</v>
      </c>
      <c r="G46" s="167" t="s">
        <v>36</v>
      </c>
      <c r="H46" s="167" t="s">
        <v>36</v>
      </c>
      <c r="I46" s="167" t="s">
        <v>36</v>
      </c>
      <c r="J46" s="167" t="s">
        <v>36</v>
      </c>
      <c r="K46" s="167" t="s">
        <v>36</v>
      </c>
      <c r="L46" s="167" t="s">
        <v>36</v>
      </c>
      <c r="M46" s="167"/>
      <c r="N46" s="167"/>
      <c r="O46" s="391">
        <f t="shared" si="22"/>
        <v>0</v>
      </c>
      <c r="P46" s="656"/>
    </row>
    <row r="47" spans="1:16" ht="12.75" thickTop="1" x14ac:dyDescent="0.25">
      <c r="A47" s="175"/>
      <c r="B47" s="164"/>
      <c r="C47" s="378"/>
      <c r="D47" s="247"/>
      <c r="E47" s="178"/>
      <c r="F47" s="167"/>
      <c r="G47" s="167"/>
      <c r="H47" s="170"/>
      <c r="I47" s="359"/>
      <c r="J47" s="169"/>
      <c r="K47" s="167"/>
      <c r="L47" s="181"/>
      <c r="M47" s="181"/>
      <c r="N47" s="173"/>
      <c r="O47" s="657"/>
      <c r="P47" s="658"/>
    </row>
    <row r="48" spans="1:16" s="33" customFormat="1" x14ac:dyDescent="0.25">
      <c r="A48" s="182"/>
      <c r="B48" s="183" t="s">
        <v>59</v>
      </c>
      <c r="C48" s="361"/>
      <c r="D48" s="659"/>
      <c r="E48" s="186"/>
      <c r="F48" s="189"/>
      <c r="G48" s="189"/>
      <c r="H48" s="190"/>
      <c r="I48" s="361"/>
      <c r="J48" s="188"/>
      <c r="K48" s="189"/>
      <c r="L48" s="189"/>
      <c r="M48" s="189"/>
      <c r="N48" s="190"/>
      <c r="O48" s="361"/>
      <c r="P48" s="660"/>
    </row>
    <row r="49" spans="1:17" s="33" customFormat="1" ht="12.75" thickBot="1" x14ac:dyDescent="0.3">
      <c r="A49" s="193"/>
      <c r="B49" s="34" t="s">
        <v>60</v>
      </c>
      <c r="C49" s="362">
        <f t="shared" ref="C49:C112" si="23">SUM(F49,I49,L49,O49)</f>
        <v>116026</v>
      </c>
      <c r="D49" s="198">
        <f t="shared" ref="D49:E49" si="24">SUM(D50,D281)</f>
        <v>119626</v>
      </c>
      <c r="E49" s="199">
        <f t="shared" si="24"/>
        <v>-3600</v>
      </c>
      <c r="F49" s="362">
        <f>SUM(F50,F281)</f>
        <v>116026</v>
      </c>
      <c r="G49" s="198">
        <f t="shared" ref="G49:O49" si="25">SUM(G50,G281)</f>
        <v>0</v>
      </c>
      <c r="H49" s="199">
        <f t="shared" si="25"/>
        <v>0</v>
      </c>
      <c r="I49" s="362">
        <f t="shared" si="25"/>
        <v>0</v>
      </c>
      <c r="J49" s="198">
        <f t="shared" si="25"/>
        <v>0</v>
      </c>
      <c r="K49" s="199">
        <f t="shared" si="25"/>
        <v>0</v>
      </c>
      <c r="L49" s="362">
        <f t="shared" si="25"/>
        <v>0</v>
      </c>
      <c r="M49" s="198">
        <f t="shared" si="25"/>
        <v>0</v>
      </c>
      <c r="N49" s="199">
        <f t="shared" si="25"/>
        <v>0</v>
      </c>
      <c r="O49" s="362">
        <f t="shared" si="25"/>
        <v>0</v>
      </c>
      <c r="P49" s="661"/>
      <c r="Q49" s="26"/>
    </row>
    <row r="50" spans="1:17" s="33" customFormat="1" ht="36.75" thickTop="1" x14ac:dyDescent="0.25">
      <c r="A50" s="201"/>
      <c r="B50" s="202" t="s">
        <v>61</v>
      </c>
      <c r="C50" s="363">
        <f t="shared" si="23"/>
        <v>116026</v>
      </c>
      <c r="D50" s="207">
        <f t="shared" ref="D50:E50" si="26">SUM(D51,D193)</f>
        <v>119626</v>
      </c>
      <c r="E50" s="208">
        <f t="shared" si="26"/>
        <v>-3600</v>
      </c>
      <c r="F50" s="363">
        <f>SUM(F51,F193)</f>
        <v>116026</v>
      </c>
      <c r="G50" s="207">
        <f t="shared" ref="G50:O50" si="27">SUM(G51,G193)</f>
        <v>0</v>
      </c>
      <c r="H50" s="208">
        <f t="shared" si="27"/>
        <v>0</v>
      </c>
      <c r="I50" s="363">
        <f t="shared" si="27"/>
        <v>0</v>
      </c>
      <c r="J50" s="207">
        <f t="shared" si="27"/>
        <v>0</v>
      </c>
      <c r="K50" s="208">
        <f t="shared" si="27"/>
        <v>0</v>
      </c>
      <c r="L50" s="363">
        <f t="shared" si="27"/>
        <v>0</v>
      </c>
      <c r="M50" s="207">
        <f t="shared" si="27"/>
        <v>0</v>
      </c>
      <c r="N50" s="208">
        <f t="shared" si="27"/>
        <v>0</v>
      </c>
      <c r="O50" s="363">
        <f t="shared" si="27"/>
        <v>0</v>
      </c>
      <c r="P50" s="662"/>
      <c r="Q50" s="26"/>
    </row>
    <row r="51" spans="1:17" s="33" customFormat="1" ht="24" x14ac:dyDescent="0.25">
      <c r="A51" s="210"/>
      <c r="B51" s="24" t="s">
        <v>62</v>
      </c>
      <c r="C51" s="364">
        <f t="shared" si="23"/>
        <v>116026</v>
      </c>
      <c r="D51" s="215">
        <f t="shared" ref="D51:E51" si="28">SUM(D52,D74,D172,D186)</f>
        <v>119626</v>
      </c>
      <c r="E51" s="216">
        <f t="shared" si="28"/>
        <v>-3600</v>
      </c>
      <c r="F51" s="364">
        <f>SUM(F52,F74,F172,F186)</f>
        <v>116026</v>
      </c>
      <c r="G51" s="215">
        <f t="shared" ref="G51:O51" si="29">SUM(G52,G74,G172,G186)</f>
        <v>0</v>
      </c>
      <c r="H51" s="216">
        <f t="shared" si="29"/>
        <v>0</v>
      </c>
      <c r="I51" s="364">
        <f t="shared" si="29"/>
        <v>0</v>
      </c>
      <c r="J51" s="215">
        <f t="shared" si="29"/>
        <v>0</v>
      </c>
      <c r="K51" s="216">
        <f t="shared" si="29"/>
        <v>0</v>
      </c>
      <c r="L51" s="364">
        <f t="shared" si="29"/>
        <v>0</v>
      </c>
      <c r="M51" s="215">
        <f t="shared" si="29"/>
        <v>0</v>
      </c>
      <c r="N51" s="216">
        <f t="shared" si="29"/>
        <v>0</v>
      </c>
      <c r="O51" s="364">
        <f t="shared" si="29"/>
        <v>0</v>
      </c>
      <c r="P51" s="663"/>
      <c r="Q51" s="26"/>
    </row>
    <row r="52" spans="1:17" s="33" customFormat="1" hidden="1" x14ac:dyDescent="0.25">
      <c r="A52" s="218">
        <v>1000</v>
      </c>
      <c r="B52" s="218" t="s">
        <v>63</v>
      </c>
      <c r="C52" s="220">
        <f t="shared" si="23"/>
        <v>0</v>
      </c>
      <c r="D52" s="221">
        <f t="shared" ref="D52:E52" si="30">SUM(D53,D66)</f>
        <v>0</v>
      </c>
      <c r="E52" s="221">
        <f t="shared" si="30"/>
        <v>0</v>
      </c>
      <c r="F52" s="221">
        <f>SUM(F53,F66)</f>
        <v>0</v>
      </c>
      <c r="G52" s="221">
        <f t="shared" ref="G52:O52" si="31">SUM(G53,G66)</f>
        <v>0</v>
      </c>
      <c r="H52" s="221">
        <f t="shared" si="31"/>
        <v>0</v>
      </c>
      <c r="I52" s="221">
        <f t="shared" si="31"/>
        <v>0</v>
      </c>
      <c r="J52" s="221">
        <f t="shared" si="31"/>
        <v>0</v>
      </c>
      <c r="K52" s="221">
        <f t="shared" si="31"/>
        <v>0</v>
      </c>
      <c r="L52" s="221">
        <f t="shared" si="31"/>
        <v>0</v>
      </c>
      <c r="M52" s="221">
        <f t="shared" si="31"/>
        <v>0</v>
      </c>
      <c r="N52" s="221">
        <f t="shared" si="31"/>
        <v>0</v>
      </c>
      <c r="O52" s="221">
        <f t="shared" si="31"/>
        <v>0</v>
      </c>
      <c r="P52" s="222"/>
    </row>
    <row r="53" spans="1:17" hidden="1" x14ac:dyDescent="0.25">
      <c r="A53" s="83">
        <v>1100</v>
      </c>
      <c r="B53" s="226" t="s">
        <v>64</v>
      </c>
      <c r="C53" s="95">
        <f t="shared" si="23"/>
        <v>0</v>
      </c>
      <c r="D53" s="96">
        <f t="shared" ref="D53:E53" si="32">SUM(D54,D57,D65)</f>
        <v>0</v>
      </c>
      <c r="E53" s="96">
        <f t="shared" si="32"/>
        <v>0</v>
      </c>
      <c r="F53" s="96">
        <f>SUM(F54,F57,F65)</f>
        <v>0</v>
      </c>
      <c r="G53" s="96">
        <f t="shared" ref="G53:N53" si="33">SUM(G54,G57,G65)</f>
        <v>0</v>
      </c>
      <c r="H53" s="96">
        <f t="shared" si="33"/>
        <v>0</v>
      </c>
      <c r="I53" s="96">
        <f t="shared" si="33"/>
        <v>0</v>
      </c>
      <c r="J53" s="96">
        <f t="shared" si="33"/>
        <v>0</v>
      </c>
      <c r="K53" s="96">
        <f t="shared" si="33"/>
        <v>0</v>
      </c>
      <c r="L53" s="96">
        <f t="shared" si="33"/>
        <v>0</v>
      </c>
      <c r="M53" s="96">
        <f t="shared" si="33"/>
        <v>0</v>
      </c>
      <c r="N53" s="96">
        <f t="shared" si="33"/>
        <v>0</v>
      </c>
      <c r="O53" s="96">
        <f>SUM(O54,O57,O65)</f>
        <v>0</v>
      </c>
      <c r="P53" s="275"/>
    </row>
    <row r="54" spans="1:17" hidden="1" x14ac:dyDescent="0.25">
      <c r="A54" s="230">
        <v>1110</v>
      </c>
      <c r="B54" s="164" t="s">
        <v>65</v>
      </c>
      <c r="C54" s="231">
        <f t="shared" si="23"/>
        <v>0</v>
      </c>
      <c r="D54" s="178"/>
      <c r="E54" s="178"/>
      <c r="F54" s="232">
        <f>SUM(F55:F56)</f>
        <v>0</v>
      </c>
      <c r="G54" s="232"/>
      <c r="H54" s="232"/>
      <c r="I54" s="232">
        <f>SUM(I55:I56)</f>
        <v>0</v>
      </c>
      <c r="J54" s="232"/>
      <c r="K54" s="232"/>
      <c r="L54" s="232">
        <f>SUM(L55:L56)</f>
        <v>0</v>
      </c>
      <c r="M54" s="232"/>
      <c r="N54" s="232"/>
      <c r="O54" s="235">
        <f>SUM(O55:O56)</f>
        <v>0</v>
      </c>
      <c r="P54" s="233"/>
    </row>
    <row r="55" spans="1:17" hidden="1" x14ac:dyDescent="0.25">
      <c r="A55" s="53">
        <v>1111</v>
      </c>
      <c r="B55" s="99" t="s">
        <v>66</v>
      </c>
      <c r="C55" s="251">
        <f t="shared" si="23"/>
        <v>0</v>
      </c>
      <c r="D55" s="150"/>
      <c r="E55" s="150"/>
      <c r="F55" s="150">
        <f>D55+E55</f>
        <v>0</v>
      </c>
      <c r="G55" s="150"/>
      <c r="H55" s="150"/>
      <c r="I55" s="150">
        <f>G55+H55</f>
        <v>0</v>
      </c>
      <c r="J55" s="150"/>
      <c r="K55" s="150"/>
      <c r="L55" s="150">
        <f>J55+K55</f>
        <v>0</v>
      </c>
      <c r="M55" s="150"/>
      <c r="N55" s="150"/>
      <c r="O55" s="390">
        <f>M55+N55</f>
        <v>0</v>
      </c>
      <c r="P55" s="387"/>
    </row>
    <row r="56" spans="1:17" ht="24" hidden="1" customHeight="1" x14ac:dyDescent="0.25">
      <c r="A56" s="62">
        <v>1119</v>
      </c>
      <c r="B56" s="111" t="s">
        <v>67</v>
      </c>
      <c r="C56" s="244">
        <f t="shared" si="23"/>
        <v>0</v>
      </c>
      <c r="D56" s="239"/>
      <c r="E56" s="239"/>
      <c r="F56" s="239">
        <f>D56+E56</f>
        <v>0</v>
      </c>
      <c r="G56" s="239"/>
      <c r="H56" s="239"/>
      <c r="I56" s="239">
        <f>G56+H56</f>
        <v>0</v>
      </c>
      <c r="J56" s="239"/>
      <c r="K56" s="239"/>
      <c r="L56" s="239">
        <f>J56+K56</f>
        <v>0</v>
      </c>
      <c r="M56" s="239"/>
      <c r="N56" s="239"/>
      <c r="O56" s="367">
        <f>M56+N56</f>
        <v>0</v>
      </c>
      <c r="P56" s="388"/>
    </row>
    <row r="57" spans="1:17" ht="23.25" hidden="1" customHeight="1" x14ac:dyDescent="0.25">
      <c r="A57" s="243">
        <v>1140</v>
      </c>
      <c r="B57" s="111" t="s">
        <v>68</v>
      </c>
      <c r="C57" s="244">
        <f t="shared" si="23"/>
        <v>0</v>
      </c>
      <c r="D57" s="245">
        <f t="shared" ref="D57:E57" si="34">SUM(D58:D64)</f>
        <v>0</v>
      </c>
      <c r="E57" s="245">
        <f t="shared" si="34"/>
        <v>0</v>
      </c>
      <c r="F57" s="245">
        <f>SUM(F58:F64)</f>
        <v>0</v>
      </c>
      <c r="G57" s="245">
        <f t="shared" ref="G57:N57" si="35">SUM(G58:G64)</f>
        <v>0</v>
      </c>
      <c r="H57" s="245">
        <f t="shared" si="35"/>
        <v>0</v>
      </c>
      <c r="I57" s="245">
        <f t="shared" si="35"/>
        <v>0</v>
      </c>
      <c r="J57" s="245">
        <f t="shared" si="35"/>
        <v>0</v>
      </c>
      <c r="K57" s="245">
        <f t="shared" si="35"/>
        <v>0</v>
      </c>
      <c r="L57" s="245">
        <f t="shared" si="35"/>
        <v>0</v>
      </c>
      <c r="M57" s="245">
        <f t="shared" si="35"/>
        <v>0</v>
      </c>
      <c r="N57" s="245">
        <f t="shared" si="35"/>
        <v>0</v>
      </c>
      <c r="O57" s="241">
        <f>SUM(O58:O64)</f>
        <v>0</v>
      </c>
      <c r="P57" s="120"/>
    </row>
    <row r="58" spans="1:17" hidden="1" x14ac:dyDescent="0.25">
      <c r="A58" s="62">
        <v>1141</v>
      </c>
      <c r="B58" s="111" t="s">
        <v>69</v>
      </c>
      <c r="C58" s="244">
        <f t="shared" si="23"/>
        <v>0</v>
      </c>
      <c r="D58" s="239"/>
      <c r="E58" s="239"/>
      <c r="F58" s="239">
        <f t="shared" ref="F58:F65" si="36">D58+E58</f>
        <v>0</v>
      </c>
      <c r="G58" s="239"/>
      <c r="H58" s="239"/>
      <c r="I58" s="239">
        <f t="shared" ref="I58:I65" si="37">G58+H58</f>
        <v>0</v>
      </c>
      <c r="J58" s="239"/>
      <c r="K58" s="239"/>
      <c r="L58" s="239">
        <f t="shared" ref="L58:L65" si="38">J58+K58</f>
        <v>0</v>
      </c>
      <c r="M58" s="239"/>
      <c r="N58" s="239"/>
      <c r="O58" s="367">
        <f t="shared" ref="O58:O65" si="39">M58+N58</f>
        <v>0</v>
      </c>
      <c r="P58" s="388"/>
    </row>
    <row r="59" spans="1:17" ht="24.75" hidden="1" customHeight="1" x14ac:dyDescent="0.25">
      <c r="A59" s="62">
        <v>1142</v>
      </c>
      <c r="B59" s="111" t="s">
        <v>70</v>
      </c>
      <c r="C59" s="244">
        <f t="shared" si="23"/>
        <v>0</v>
      </c>
      <c r="D59" s="239"/>
      <c r="E59" s="239"/>
      <c r="F59" s="239">
        <f t="shared" si="36"/>
        <v>0</v>
      </c>
      <c r="G59" s="239"/>
      <c r="H59" s="239"/>
      <c r="I59" s="239">
        <f t="shared" si="37"/>
        <v>0</v>
      </c>
      <c r="J59" s="239"/>
      <c r="K59" s="239"/>
      <c r="L59" s="239">
        <f t="shared" si="38"/>
        <v>0</v>
      </c>
      <c r="M59" s="239"/>
      <c r="N59" s="239"/>
      <c r="O59" s="367">
        <f t="shared" si="39"/>
        <v>0</v>
      </c>
      <c r="P59" s="388"/>
    </row>
    <row r="60" spans="1:17" ht="24" hidden="1" x14ac:dyDescent="0.25">
      <c r="A60" s="62">
        <v>1145</v>
      </c>
      <c r="B60" s="111" t="s">
        <v>71</v>
      </c>
      <c r="C60" s="244">
        <f t="shared" si="23"/>
        <v>0</v>
      </c>
      <c r="D60" s="239"/>
      <c r="E60" s="239"/>
      <c r="F60" s="239">
        <f t="shared" si="36"/>
        <v>0</v>
      </c>
      <c r="G60" s="239"/>
      <c r="H60" s="239"/>
      <c r="I60" s="239">
        <f t="shared" si="37"/>
        <v>0</v>
      </c>
      <c r="J60" s="239"/>
      <c r="K60" s="239"/>
      <c r="L60" s="239">
        <f t="shared" si="38"/>
        <v>0</v>
      </c>
      <c r="M60" s="239"/>
      <c r="N60" s="239"/>
      <c r="O60" s="367">
        <f t="shared" si="39"/>
        <v>0</v>
      </c>
      <c r="P60" s="388"/>
    </row>
    <row r="61" spans="1:17" ht="27.75" hidden="1" customHeight="1" x14ac:dyDescent="0.25">
      <c r="A61" s="62">
        <v>1146</v>
      </c>
      <c r="B61" s="111" t="s">
        <v>72</v>
      </c>
      <c r="C61" s="244">
        <f t="shared" si="23"/>
        <v>0</v>
      </c>
      <c r="D61" s="239"/>
      <c r="E61" s="239"/>
      <c r="F61" s="239">
        <f t="shared" si="36"/>
        <v>0</v>
      </c>
      <c r="G61" s="239"/>
      <c r="H61" s="239"/>
      <c r="I61" s="239">
        <f t="shared" si="37"/>
        <v>0</v>
      </c>
      <c r="J61" s="239"/>
      <c r="K61" s="239"/>
      <c r="L61" s="239">
        <f t="shared" si="38"/>
        <v>0</v>
      </c>
      <c r="M61" s="239"/>
      <c r="N61" s="239"/>
      <c r="O61" s="367">
        <f t="shared" si="39"/>
        <v>0</v>
      </c>
      <c r="P61" s="388"/>
    </row>
    <row r="62" spans="1:17" hidden="1" x14ac:dyDescent="0.25">
      <c r="A62" s="62">
        <v>1147</v>
      </c>
      <c r="B62" s="111" t="s">
        <v>73</v>
      </c>
      <c r="C62" s="244">
        <f t="shared" si="23"/>
        <v>0</v>
      </c>
      <c r="D62" s="239"/>
      <c r="E62" s="239"/>
      <c r="F62" s="239">
        <f t="shared" si="36"/>
        <v>0</v>
      </c>
      <c r="G62" s="239"/>
      <c r="H62" s="239"/>
      <c r="I62" s="239">
        <f t="shared" si="37"/>
        <v>0</v>
      </c>
      <c r="J62" s="239"/>
      <c r="K62" s="239"/>
      <c r="L62" s="239">
        <f t="shared" si="38"/>
        <v>0</v>
      </c>
      <c r="M62" s="239"/>
      <c r="N62" s="239"/>
      <c r="O62" s="367">
        <f t="shared" si="39"/>
        <v>0</v>
      </c>
      <c r="P62" s="388"/>
    </row>
    <row r="63" spans="1:17" hidden="1" x14ac:dyDescent="0.25">
      <c r="A63" s="62">
        <v>1148</v>
      </c>
      <c r="B63" s="111" t="s">
        <v>74</v>
      </c>
      <c r="C63" s="244">
        <f t="shared" si="23"/>
        <v>0</v>
      </c>
      <c r="D63" s="239"/>
      <c r="E63" s="239"/>
      <c r="F63" s="239">
        <f t="shared" si="36"/>
        <v>0</v>
      </c>
      <c r="G63" s="239"/>
      <c r="H63" s="239"/>
      <c r="I63" s="239">
        <f t="shared" si="37"/>
        <v>0</v>
      </c>
      <c r="J63" s="239"/>
      <c r="K63" s="239"/>
      <c r="L63" s="239">
        <f t="shared" si="38"/>
        <v>0</v>
      </c>
      <c r="M63" s="239"/>
      <c r="N63" s="239"/>
      <c r="O63" s="367">
        <f t="shared" si="39"/>
        <v>0</v>
      </c>
      <c r="P63" s="388"/>
    </row>
    <row r="64" spans="1:17" ht="36" hidden="1" x14ac:dyDescent="0.25">
      <c r="A64" s="62">
        <v>1149</v>
      </c>
      <c r="B64" s="111" t="s">
        <v>75</v>
      </c>
      <c r="C64" s="244">
        <f t="shared" si="23"/>
        <v>0</v>
      </c>
      <c r="D64" s="239"/>
      <c r="E64" s="239"/>
      <c r="F64" s="239">
        <f t="shared" si="36"/>
        <v>0</v>
      </c>
      <c r="G64" s="239"/>
      <c r="H64" s="239"/>
      <c r="I64" s="239">
        <f t="shared" si="37"/>
        <v>0</v>
      </c>
      <c r="J64" s="239"/>
      <c r="K64" s="239"/>
      <c r="L64" s="239">
        <f t="shared" si="38"/>
        <v>0</v>
      </c>
      <c r="M64" s="239"/>
      <c r="N64" s="239"/>
      <c r="O64" s="367">
        <f t="shared" si="39"/>
        <v>0</v>
      </c>
      <c r="P64" s="388"/>
    </row>
    <row r="65" spans="1:17" ht="36" hidden="1" x14ac:dyDescent="0.25">
      <c r="A65" s="230">
        <v>1150</v>
      </c>
      <c r="B65" s="164" t="s">
        <v>76</v>
      </c>
      <c r="C65" s="231">
        <f t="shared" si="23"/>
        <v>0</v>
      </c>
      <c r="D65" s="178"/>
      <c r="E65" s="178"/>
      <c r="F65" s="178">
        <f t="shared" si="36"/>
        <v>0</v>
      </c>
      <c r="G65" s="178"/>
      <c r="H65" s="178"/>
      <c r="I65" s="178">
        <f t="shared" si="37"/>
        <v>0</v>
      </c>
      <c r="J65" s="178"/>
      <c r="K65" s="178"/>
      <c r="L65" s="178">
        <f t="shared" si="38"/>
        <v>0</v>
      </c>
      <c r="M65" s="178"/>
      <c r="N65" s="178"/>
      <c r="O65" s="358">
        <f t="shared" si="39"/>
        <v>0</v>
      </c>
      <c r="P65" s="392"/>
    </row>
    <row r="66" spans="1:17" ht="36" hidden="1" x14ac:dyDescent="0.25">
      <c r="A66" s="83">
        <v>1200</v>
      </c>
      <c r="B66" s="226" t="s">
        <v>77</v>
      </c>
      <c r="C66" s="95">
        <f t="shared" si="23"/>
        <v>0</v>
      </c>
      <c r="D66" s="96">
        <f t="shared" ref="D66:E66" si="40">SUM(D67:D68)</f>
        <v>0</v>
      </c>
      <c r="E66" s="96">
        <f t="shared" si="40"/>
        <v>0</v>
      </c>
      <c r="F66" s="96">
        <f>SUM(F67:F68)</f>
        <v>0</v>
      </c>
      <c r="G66" s="96">
        <f t="shared" ref="G66:N66" si="41">SUM(G67:G68)</f>
        <v>0</v>
      </c>
      <c r="H66" s="96">
        <f t="shared" si="41"/>
        <v>0</v>
      </c>
      <c r="I66" s="96">
        <f t="shared" si="41"/>
        <v>0</v>
      </c>
      <c r="J66" s="96">
        <f t="shared" si="41"/>
        <v>0</v>
      </c>
      <c r="K66" s="96">
        <f t="shared" si="41"/>
        <v>0</v>
      </c>
      <c r="L66" s="96">
        <f t="shared" si="41"/>
        <v>0</v>
      </c>
      <c r="M66" s="96">
        <f t="shared" si="41"/>
        <v>0</v>
      </c>
      <c r="N66" s="96">
        <f t="shared" si="41"/>
        <v>0</v>
      </c>
      <c r="O66" s="228">
        <f>SUM(O67:O68)</f>
        <v>0</v>
      </c>
      <c r="P66" s="97"/>
    </row>
    <row r="67" spans="1:17" ht="24" hidden="1" x14ac:dyDescent="0.25">
      <c r="A67" s="629">
        <v>1210</v>
      </c>
      <c r="B67" s="99" t="s">
        <v>78</v>
      </c>
      <c r="C67" s="251">
        <f t="shared" si="23"/>
        <v>0</v>
      </c>
      <c r="D67" s="150"/>
      <c r="E67" s="150"/>
      <c r="F67" s="150">
        <f>D67+E67</f>
        <v>0</v>
      </c>
      <c r="G67" s="150"/>
      <c r="H67" s="150"/>
      <c r="I67" s="150">
        <f>G67+H67</f>
        <v>0</v>
      </c>
      <c r="J67" s="150"/>
      <c r="K67" s="150"/>
      <c r="L67" s="150">
        <f>J67+K67</f>
        <v>0</v>
      </c>
      <c r="M67" s="150"/>
      <c r="N67" s="150"/>
      <c r="O67" s="390">
        <f>M67+N67</f>
        <v>0</v>
      </c>
      <c r="P67" s="387"/>
    </row>
    <row r="68" spans="1:17" ht="24" hidden="1" x14ac:dyDescent="0.25">
      <c r="A68" s="243">
        <v>1220</v>
      </c>
      <c r="B68" s="111" t="s">
        <v>79</v>
      </c>
      <c r="C68" s="244">
        <f t="shared" si="23"/>
        <v>0</v>
      </c>
      <c r="D68" s="245">
        <f t="shared" ref="D68:E68" si="42">SUM(D69:D73)</f>
        <v>0</v>
      </c>
      <c r="E68" s="245">
        <f t="shared" si="42"/>
        <v>0</v>
      </c>
      <c r="F68" s="245">
        <f>SUM(F69:F73)</f>
        <v>0</v>
      </c>
      <c r="G68" s="245">
        <f t="shared" ref="G68:O68" si="43">SUM(G69:G73)</f>
        <v>0</v>
      </c>
      <c r="H68" s="245">
        <f t="shared" si="43"/>
        <v>0</v>
      </c>
      <c r="I68" s="245">
        <f t="shared" si="43"/>
        <v>0</v>
      </c>
      <c r="J68" s="245">
        <f t="shared" si="43"/>
        <v>0</v>
      </c>
      <c r="K68" s="245">
        <f t="shared" si="43"/>
        <v>0</v>
      </c>
      <c r="L68" s="245">
        <f t="shared" si="43"/>
        <v>0</v>
      </c>
      <c r="M68" s="245">
        <f t="shared" si="43"/>
        <v>0</v>
      </c>
      <c r="N68" s="245">
        <f t="shared" si="43"/>
        <v>0</v>
      </c>
      <c r="O68" s="245">
        <f t="shared" si="43"/>
        <v>0</v>
      </c>
      <c r="P68" s="120"/>
    </row>
    <row r="69" spans="1:17" ht="60" hidden="1" x14ac:dyDescent="0.25">
      <c r="A69" s="62">
        <v>1221</v>
      </c>
      <c r="B69" s="111" t="s">
        <v>80</v>
      </c>
      <c r="C69" s="244">
        <f t="shared" si="23"/>
        <v>0</v>
      </c>
      <c r="D69" s="239"/>
      <c r="E69" s="239"/>
      <c r="F69" s="239">
        <f t="shared" ref="F69:F73" si="44">D69+E69</f>
        <v>0</v>
      </c>
      <c r="G69" s="239"/>
      <c r="H69" s="239"/>
      <c r="I69" s="239">
        <f t="shared" ref="I69:I73" si="45">G69+H69</f>
        <v>0</v>
      </c>
      <c r="J69" s="239"/>
      <c r="K69" s="239"/>
      <c r="L69" s="239">
        <f t="shared" ref="L69:L73" si="46">J69+K69</f>
        <v>0</v>
      </c>
      <c r="M69" s="239"/>
      <c r="N69" s="239"/>
      <c r="O69" s="367">
        <f t="shared" ref="O69:O73" si="47">M69+N69</f>
        <v>0</v>
      </c>
      <c r="P69" s="388"/>
    </row>
    <row r="70" spans="1:17" hidden="1" x14ac:dyDescent="0.25">
      <c r="A70" s="62">
        <v>1223</v>
      </c>
      <c r="B70" s="111" t="s">
        <v>81</v>
      </c>
      <c r="C70" s="244">
        <f t="shared" si="23"/>
        <v>0</v>
      </c>
      <c r="D70" s="239"/>
      <c r="E70" s="239"/>
      <c r="F70" s="239">
        <f t="shared" si="44"/>
        <v>0</v>
      </c>
      <c r="G70" s="239"/>
      <c r="H70" s="239"/>
      <c r="I70" s="239">
        <f t="shared" si="45"/>
        <v>0</v>
      </c>
      <c r="J70" s="239"/>
      <c r="K70" s="239"/>
      <c r="L70" s="239">
        <f t="shared" si="46"/>
        <v>0</v>
      </c>
      <c r="M70" s="239"/>
      <c r="N70" s="239"/>
      <c r="O70" s="367">
        <f t="shared" si="47"/>
        <v>0</v>
      </c>
      <c r="P70" s="388"/>
    </row>
    <row r="71" spans="1:17" hidden="1" x14ac:dyDescent="0.25">
      <c r="A71" s="62">
        <v>1225</v>
      </c>
      <c r="B71" s="111" t="s">
        <v>82</v>
      </c>
      <c r="C71" s="244">
        <f t="shared" si="23"/>
        <v>0</v>
      </c>
      <c r="D71" s="239"/>
      <c r="E71" s="239"/>
      <c r="F71" s="239">
        <f t="shared" si="44"/>
        <v>0</v>
      </c>
      <c r="G71" s="239"/>
      <c r="H71" s="239"/>
      <c r="I71" s="239">
        <f t="shared" si="45"/>
        <v>0</v>
      </c>
      <c r="J71" s="239"/>
      <c r="K71" s="239"/>
      <c r="L71" s="239">
        <f t="shared" si="46"/>
        <v>0</v>
      </c>
      <c r="M71" s="239"/>
      <c r="N71" s="239"/>
      <c r="O71" s="367">
        <f t="shared" si="47"/>
        <v>0</v>
      </c>
      <c r="P71" s="388"/>
    </row>
    <row r="72" spans="1:17" ht="36" hidden="1" x14ac:dyDescent="0.25">
      <c r="A72" s="62">
        <v>1227</v>
      </c>
      <c r="B72" s="111" t="s">
        <v>83</v>
      </c>
      <c r="C72" s="244">
        <f t="shared" si="23"/>
        <v>0</v>
      </c>
      <c r="D72" s="239"/>
      <c r="E72" s="239"/>
      <c r="F72" s="239">
        <f t="shared" si="44"/>
        <v>0</v>
      </c>
      <c r="G72" s="239"/>
      <c r="H72" s="239"/>
      <c r="I72" s="239">
        <f t="shared" si="45"/>
        <v>0</v>
      </c>
      <c r="J72" s="239"/>
      <c r="K72" s="239"/>
      <c r="L72" s="239">
        <f t="shared" si="46"/>
        <v>0</v>
      </c>
      <c r="M72" s="239"/>
      <c r="N72" s="239"/>
      <c r="O72" s="367">
        <f t="shared" si="47"/>
        <v>0</v>
      </c>
      <c r="P72" s="388"/>
    </row>
    <row r="73" spans="1:17" ht="60" hidden="1" x14ac:dyDescent="0.25">
      <c r="A73" s="62">
        <v>1228</v>
      </c>
      <c r="B73" s="111" t="s">
        <v>84</v>
      </c>
      <c r="C73" s="244">
        <f t="shared" si="23"/>
        <v>0</v>
      </c>
      <c r="D73" s="239"/>
      <c r="E73" s="239"/>
      <c r="F73" s="239">
        <f t="shared" si="44"/>
        <v>0</v>
      </c>
      <c r="G73" s="239"/>
      <c r="H73" s="239"/>
      <c r="I73" s="239">
        <f t="shared" si="45"/>
        <v>0</v>
      </c>
      <c r="J73" s="239"/>
      <c r="K73" s="239"/>
      <c r="L73" s="239">
        <f t="shared" si="46"/>
        <v>0</v>
      </c>
      <c r="M73" s="239"/>
      <c r="N73" s="239"/>
      <c r="O73" s="367">
        <f t="shared" si="47"/>
        <v>0</v>
      </c>
      <c r="P73" s="388"/>
    </row>
    <row r="74" spans="1:17" x14ac:dyDescent="0.25">
      <c r="A74" s="218">
        <v>2000</v>
      </c>
      <c r="B74" s="218" t="s">
        <v>85</v>
      </c>
      <c r="C74" s="365">
        <f t="shared" si="23"/>
        <v>116026</v>
      </c>
      <c r="D74" s="223">
        <f t="shared" ref="D74:E74" si="48">SUM(D75,D82,D129,D163,D164,D171)</f>
        <v>119626</v>
      </c>
      <c r="E74" s="224">
        <f t="shared" si="48"/>
        <v>-3600</v>
      </c>
      <c r="F74" s="365">
        <f>SUM(F75,F82,F129,F163,F164,F171)</f>
        <v>116026</v>
      </c>
      <c r="G74" s="223">
        <f t="shared" ref="G74:O74" si="49">SUM(G75,G82,G129,G163,G164,G171)</f>
        <v>0</v>
      </c>
      <c r="H74" s="224">
        <f t="shared" si="49"/>
        <v>0</v>
      </c>
      <c r="I74" s="365">
        <f t="shared" si="49"/>
        <v>0</v>
      </c>
      <c r="J74" s="223">
        <f t="shared" si="49"/>
        <v>0</v>
      </c>
      <c r="K74" s="224">
        <f t="shared" si="49"/>
        <v>0</v>
      </c>
      <c r="L74" s="365">
        <f t="shared" si="49"/>
        <v>0</v>
      </c>
      <c r="M74" s="223">
        <f t="shared" si="49"/>
        <v>0</v>
      </c>
      <c r="N74" s="224">
        <f t="shared" si="49"/>
        <v>0</v>
      </c>
      <c r="O74" s="365">
        <f t="shared" si="49"/>
        <v>0</v>
      </c>
      <c r="P74" s="664"/>
      <c r="Q74" s="2"/>
    </row>
    <row r="75" spans="1:17" ht="24" hidden="1" x14ac:dyDescent="0.25">
      <c r="A75" s="83">
        <v>2100</v>
      </c>
      <c r="B75" s="226" t="s">
        <v>86</v>
      </c>
      <c r="C75" s="95">
        <f t="shared" si="23"/>
        <v>0</v>
      </c>
      <c r="D75" s="96">
        <f t="shared" ref="D75:E75" si="50">SUM(D76,D79)</f>
        <v>0</v>
      </c>
      <c r="E75" s="96">
        <f t="shared" si="50"/>
        <v>0</v>
      </c>
      <c r="F75" s="96">
        <f>SUM(F76,F79)</f>
        <v>0</v>
      </c>
      <c r="G75" s="96">
        <f t="shared" ref="G75:O75" si="51">SUM(G76,G79)</f>
        <v>0</v>
      </c>
      <c r="H75" s="96">
        <f t="shared" si="51"/>
        <v>0</v>
      </c>
      <c r="I75" s="96">
        <f t="shared" si="51"/>
        <v>0</v>
      </c>
      <c r="J75" s="96">
        <f t="shared" si="51"/>
        <v>0</v>
      </c>
      <c r="K75" s="96">
        <f t="shared" si="51"/>
        <v>0</v>
      </c>
      <c r="L75" s="96">
        <f t="shared" si="51"/>
        <v>0</v>
      </c>
      <c r="M75" s="96">
        <f t="shared" si="51"/>
        <v>0</v>
      </c>
      <c r="N75" s="96">
        <f t="shared" si="51"/>
        <v>0</v>
      </c>
      <c r="O75" s="96">
        <f t="shared" si="51"/>
        <v>0</v>
      </c>
      <c r="P75" s="97"/>
    </row>
    <row r="76" spans="1:17" ht="24" hidden="1" x14ac:dyDescent="0.25">
      <c r="A76" s="629">
        <v>2110</v>
      </c>
      <c r="B76" s="99" t="s">
        <v>87</v>
      </c>
      <c r="C76" s="251">
        <f t="shared" si="23"/>
        <v>0</v>
      </c>
      <c r="D76" s="252">
        <f t="shared" ref="D76:E76" si="52">SUM(D77:D78)</f>
        <v>0</v>
      </c>
      <c r="E76" s="252">
        <f t="shared" si="52"/>
        <v>0</v>
      </c>
      <c r="F76" s="252">
        <f>SUM(F77:F78)</f>
        <v>0</v>
      </c>
      <c r="G76" s="252">
        <f t="shared" ref="G76:O76" si="53">SUM(G77:G78)</f>
        <v>0</v>
      </c>
      <c r="H76" s="252">
        <f t="shared" si="53"/>
        <v>0</v>
      </c>
      <c r="I76" s="252">
        <f t="shared" si="53"/>
        <v>0</v>
      </c>
      <c r="J76" s="252">
        <f t="shared" si="53"/>
        <v>0</v>
      </c>
      <c r="K76" s="252">
        <f t="shared" si="53"/>
        <v>0</v>
      </c>
      <c r="L76" s="252">
        <f t="shared" si="53"/>
        <v>0</v>
      </c>
      <c r="M76" s="252">
        <f t="shared" si="53"/>
        <v>0</v>
      </c>
      <c r="N76" s="252">
        <f t="shared" si="53"/>
        <v>0</v>
      </c>
      <c r="O76" s="252">
        <f t="shared" si="53"/>
        <v>0</v>
      </c>
      <c r="P76" s="108"/>
    </row>
    <row r="77" spans="1:17" hidden="1" x14ac:dyDescent="0.25">
      <c r="A77" s="62">
        <v>2111</v>
      </c>
      <c r="B77" s="111" t="s">
        <v>88</v>
      </c>
      <c r="C77" s="244">
        <f t="shared" si="23"/>
        <v>0</v>
      </c>
      <c r="D77" s="239"/>
      <c r="E77" s="239"/>
      <c r="F77" s="239">
        <f t="shared" ref="F77:F78" si="54">D77+E77</f>
        <v>0</v>
      </c>
      <c r="G77" s="239"/>
      <c r="H77" s="239"/>
      <c r="I77" s="239">
        <f t="shared" ref="I77:I78" si="55">G77+H77</f>
        <v>0</v>
      </c>
      <c r="J77" s="239"/>
      <c r="K77" s="239"/>
      <c r="L77" s="239">
        <f t="shared" ref="L77:L78" si="56">J77+K77</f>
        <v>0</v>
      </c>
      <c r="M77" s="239"/>
      <c r="N77" s="239"/>
      <c r="O77" s="367">
        <f t="shared" ref="O77:O78" si="57">M77+N77</f>
        <v>0</v>
      </c>
      <c r="P77" s="388"/>
    </row>
    <row r="78" spans="1:17" ht="24" hidden="1" x14ac:dyDescent="0.25">
      <c r="A78" s="62">
        <v>2112</v>
      </c>
      <c r="B78" s="111" t="s">
        <v>89</v>
      </c>
      <c r="C78" s="244">
        <f t="shared" si="23"/>
        <v>0</v>
      </c>
      <c r="D78" s="239"/>
      <c r="E78" s="239"/>
      <c r="F78" s="239">
        <f t="shared" si="54"/>
        <v>0</v>
      </c>
      <c r="G78" s="239"/>
      <c r="H78" s="239"/>
      <c r="I78" s="239">
        <f t="shared" si="55"/>
        <v>0</v>
      </c>
      <c r="J78" s="239"/>
      <c r="K78" s="239"/>
      <c r="L78" s="239">
        <f t="shared" si="56"/>
        <v>0</v>
      </c>
      <c r="M78" s="239"/>
      <c r="N78" s="239"/>
      <c r="O78" s="367">
        <f t="shared" si="57"/>
        <v>0</v>
      </c>
      <c r="P78" s="388"/>
    </row>
    <row r="79" spans="1:17" ht="24" hidden="1" x14ac:dyDescent="0.25">
      <c r="A79" s="243">
        <v>2120</v>
      </c>
      <c r="B79" s="111" t="s">
        <v>90</v>
      </c>
      <c r="C79" s="244">
        <f t="shared" si="23"/>
        <v>0</v>
      </c>
      <c r="D79" s="245">
        <f t="shared" ref="D79:E79" si="58">SUM(D80:D81)</f>
        <v>0</v>
      </c>
      <c r="E79" s="245">
        <f t="shared" si="58"/>
        <v>0</v>
      </c>
      <c r="F79" s="245">
        <f>SUM(F80:F81)</f>
        <v>0</v>
      </c>
      <c r="G79" s="245">
        <f t="shared" ref="G79:O79" si="59">SUM(G80:G81)</f>
        <v>0</v>
      </c>
      <c r="H79" s="245">
        <f t="shared" si="59"/>
        <v>0</v>
      </c>
      <c r="I79" s="245">
        <f t="shared" si="59"/>
        <v>0</v>
      </c>
      <c r="J79" s="245">
        <f t="shared" si="59"/>
        <v>0</v>
      </c>
      <c r="K79" s="245">
        <f t="shared" si="59"/>
        <v>0</v>
      </c>
      <c r="L79" s="245">
        <f t="shared" si="59"/>
        <v>0</v>
      </c>
      <c r="M79" s="245">
        <f t="shared" si="59"/>
        <v>0</v>
      </c>
      <c r="N79" s="245">
        <f t="shared" si="59"/>
        <v>0</v>
      </c>
      <c r="O79" s="245">
        <f t="shared" si="59"/>
        <v>0</v>
      </c>
      <c r="P79" s="120"/>
    </row>
    <row r="80" spans="1:17" hidden="1" x14ac:dyDescent="0.25">
      <c r="A80" s="62">
        <v>2121</v>
      </c>
      <c r="B80" s="111" t="s">
        <v>88</v>
      </c>
      <c r="C80" s="244">
        <f t="shared" si="23"/>
        <v>0</v>
      </c>
      <c r="D80" s="239"/>
      <c r="E80" s="239"/>
      <c r="F80" s="239">
        <f t="shared" ref="F80:F81" si="60">D80+E80</f>
        <v>0</v>
      </c>
      <c r="G80" s="239"/>
      <c r="H80" s="239"/>
      <c r="I80" s="239">
        <f t="shared" ref="I80:I81" si="61">G80+H80</f>
        <v>0</v>
      </c>
      <c r="J80" s="239"/>
      <c r="K80" s="239"/>
      <c r="L80" s="239">
        <f t="shared" ref="L80:L81" si="62">J80+K80</f>
        <v>0</v>
      </c>
      <c r="M80" s="239"/>
      <c r="N80" s="239"/>
      <c r="O80" s="367">
        <f t="shared" ref="O80:O81" si="63">M80+N80</f>
        <v>0</v>
      </c>
      <c r="P80" s="388"/>
    </row>
    <row r="81" spans="1:17" ht="24" hidden="1" x14ac:dyDescent="0.25">
      <c r="A81" s="62">
        <v>2122</v>
      </c>
      <c r="B81" s="111" t="s">
        <v>89</v>
      </c>
      <c r="C81" s="244">
        <f t="shared" si="23"/>
        <v>0</v>
      </c>
      <c r="D81" s="239"/>
      <c r="E81" s="239"/>
      <c r="F81" s="239">
        <f t="shared" si="60"/>
        <v>0</v>
      </c>
      <c r="G81" s="239"/>
      <c r="H81" s="239"/>
      <c r="I81" s="239">
        <f t="shared" si="61"/>
        <v>0</v>
      </c>
      <c r="J81" s="239"/>
      <c r="K81" s="239"/>
      <c r="L81" s="239">
        <f t="shared" si="62"/>
        <v>0</v>
      </c>
      <c r="M81" s="239"/>
      <c r="N81" s="239"/>
      <c r="O81" s="367">
        <f t="shared" si="63"/>
        <v>0</v>
      </c>
      <c r="P81" s="388"/>
    </row>
    <row r="82" spans="1:17" x14ac:dyDescent="0.25">
      <c r="A82" s="83">
        <v>2200</v>
      </c>
      <c r="B82" s="226" t="s">
        <v>91</v>
      </c>
      <c r="C82" s="366">
        <f t="shared" si="23"/>
        <v>116026</v>
      </c>
      <c r="D82" s="227">
        <f t="shared" ref="D82:E82" si="64">SUM(D83,D88,D94,D102,D111,D115,D121,D127)</f>
        <v>119626</v>
      </c>
      <c r="E82" s="228">
        <f t="shared" si="64"/>
        <v>-3600</v>
      </c>
      <c r="F82" s="366">
        <f>SUM(F83,F88,F94,F102,F111,F115,F121,F127)</f>
        <v>116026</v>
      </c>
      <c r="G82" s="227">
        <f t="shared" ref="G82:O82" si="65">SUM(G83,G88,G94,G102,G111,G115,G121,G127)</f>
        <v>0</v>
      </c>
      <c r="H82" s="228">
        <f t="shared" si="65"/>
        <v>0</v>
      </c>
      <c r="I82" s="366">
        <f t="shared" si="65"/>
        <v>0</v>
      </c>
      <c r="J82" s="227">
        <f t="shared" si="65"/>
        <v>0</v>
      </c>
      <c r="K82" s="228">
        <f t="shared" si="65"/>
        <v>0</v>
      </c>
      <c r="L82" s="366">
        <f t="shared" si="65"/>
        <v>0</v>
      </c>
      <c r="M82" s="227">
        <f t="shared" si="65"/>
        <v>0</v>
      </c>
      <c r="N82" s="228">
        <f t="shared" si="65"/>
        <v>0</v>
      </c>
      <c r="O82" s="366">
        <f t="shared" si="65"/>
        <v>0</v>
      </c>
      <c r="P82" s="665"/>
      <c r="Q82" s="2"/>
    </row>
    <row r="83" spans="1:17" ht="24" hidden="1" x14ac:dyDescent="0.25">
      <c r="A83" s="230">
        <v>2210</v>
      </c>
      <c r="B83" s="164" t="s">
        <v>92</v>
      </c>
      <c r="C83" s="231">
        <f t="shared" si="23"/>
        <v>0</v>
      </c>
      <c r="D83" s="232">
        <f t="shared" ref="D83:E83" si="66">SUM(D84:D87)</f>
        <v>0</v>
      </c>
      <c r="E83" s="232">
        <f t="shared" si="66"/>
        <v>0</v>
      </c>
      <c r="F83" s="232">
        <f>SUM(F84:F87)</f>
        <v>0</v>
      </c>
      <c r="G83" s="232">
        <f t="shared" ref="G83:O83" si="67">SUM(G84:G87)</f>
        <v>0</v>
      </c>
      <c r="H83" s="232">
        <f t="shared" si="67"/>
        <v>0</v>
      </c>
      <c r="I83" s="232">
        <f t="shared" si="67"/>
        <v>0</v>
      </c>
      <c r="J83" s="232">
        <f t="shared" si="67"/>
        <v>0</v>
      </c>
      <c r="K83" s="232">
        <f t="shared" si="67"/>
        <v>0</v>
      </c>
      <c r="L83" s="232">
        <f t="shared" si="67"/>
        <v>0</v>
      </c>
      <c r="M83" s="232">
        <f t="shared" si="67"/>
        <v>0</v>
      </c>
      <c r="N83" s="232">
        <f t="shared" si="67"/>
        <v>0</v>
      </c>
      <c r="O83" s="232">
        <f t="shared" si="67"/>
        <v>0</v>
      </c>
      <c r="P83" s="233"/>
    </row>
    <row r="84" spans="1:17" ht="24" hidden="1" x14ac:dyDescent="0.25">
      <c r="A84" s="53">
        <v>2211</v>
      </c>
      <c r="B84" s="99" t="s">
        <v>93</v>
      </c>
      <c r="C84" s="251">
        <f t="shared" si="23"/>
        <v>0</v>
      </c>
      <c r="D84" s="150"/>
      <c r="E84" s="150"/>
      <c r="F84" s="150">
        <f t="shared" ref="F84:F87" si="68">D84+E84</f>
        <v>0</v>
      </c>
      <c r="G84" s="150"/>
      <c r="H84" s="150"/>
      <c r="I84" s="150">
        <f t="shared" ref="I84:I87" si="69">G84+H84</f>
        <v>0</v>
      </c>
      <c r="J84" s="150"/>
      <c r="K84" s="150"/>
      <c r="L84" s="150">
        <f t="shared" ref="L84:L87" si="70">J84+K84</f>
        <v>0</v>
      </c>
      <c r="M84" s="150"/>
      <c r="N84" s="150"/>
      <c r="O84" s="390">
        <f t="shared" ref="O84:O87" si="71">M84+N84</f>
        <v>0</v>
      </c>
      <c r="P84" s="387"/>
    </row>
    <row r="85" spans="1:17" ht="36" hidden="1" x14ac:dyDescent="0.25">
      <c r="A85" s="62">
        <v>2212</v>
      </c>
      <c r="B85" s="111" t="s">
        <v>94</v>
      </c>
      <c r="C85" s="244">
        <f t="shared" si="23"/>
        <v>0</v>
      </c>
      <c r="D85" s="239"/>
      <c r="E85" s="239"/>
      <c r="F85" s="239">
        <f t="shared" si="68"/>
        <v>0</v>
      </c>
      <c r="G85" s="239"/>
      <c r="H85" s="239"/>
      <c r="I85" s="239">
        <f t="shared" si="69"/>
        <v>0</v>
      </c>
      <c r="J85" s="239"/>
      <c r="K85" s="239"/>
      <c r="L85" s="239">
        <f t="shared" si="70"/>
        <v>0</v>
      </c>
      <c r="M85" s="239"/>
      <c r="N85" s="239"/>
      <c r="O85" s="367">
        <f t="shared" si="71"/>
        <v>0</v>
      </c>
      <c r="P85" s="388"/>
    </row>
    <row r="86" spans="1:17" ht="24" hidden="1" x14ac:dyDescent="0.25">
      <c r="A86" s="62">
        <v>2214</v>
      </c>
      <c r="B86" s="111" t="s">
        <v>95</v>
      </c>
      <c r="C86" s="244">
        <f t="shared" si="23"/>
        <v>0</v>
      </c>
      <c r="D86" s="239"/>
      <c r="E86" s="239"/>
      <c r="F86" s="239">
        <f t="shared" si="68"/>
        <v>0</v>
      </c>
      <c r="G86" s="239"/>
      <c r="H86" s="239"/>
      <c r="I86" s="239">
        <f t="shared" si="69"/>
        <v>0</v>
      </c>
      <c r="J86" s="239"/>
      <c r="K86" s="239"/>
      <c r="L86" s="239">
        <f t="shared" si="70"/>
        <v>0</v>
      </c>
      <c r="M86" s="239"/>
      <c r="N86" s="239"/>
      <c r="O86" s="367">
        <f t="shared" si="71"/>
        <v>0</v>
      </c>
      <c r="P86" s="388"/>
    </row>
    <row r="87" spans="1:17" hidden="1" x14ac:dyDescent="0.25">
      <c r="A87" s="62">
        <v>2219</v>
      </c>
      <c r="B87" s="111" t="s">
        <v>96</v>
      </c>
      <c r="C87" s="244">
        <f t="shared" si="23"/>
        <v>0</v>
      </c>
      <c r="D87" s="239"/>
      <c r="E87" s="239"/>
      <c r="F87" s="239">
        <f t="shared" si="68"/>
        <v>0</v>
      </c>
      <c r="G87" s="239"/>
      <c r="H87" s="239"/>
      <c r="I87" s="239">
        <f t="shared" si="69"/>
        <v>0</v>
      </c>
      <c r="J87" s="239"/>
      <c r="K87" s="239"/>
      <c r="L87" s="239">
        <f t="shared" si="70"/>
        <v>0</v>
      </c>
      <c r="M87" s="239"/>
      <c r="N87" s="239"/>
      <c r="O87" s="367">
        <f t="shared" si="71"/>
        <v>0</v>
      </c>
      <c r="P87" s="388"/>
    </row>
    <row r="88" spans="1:17" ht="24" hidden="1" x14ac:dyDescent="0.25">
      <c r="A88" s="243">
        <v>2220</v>
      </c>
      <c r="B88" s="111" t="s">
        <v>97</v>
      </c>
      <c r="C88" s="244">
        <f t="shared" si="23"/>
        <v>0</v>
      </c>
      <c r="D88" s="245">
        <f t="shared" ref="D88:E88" si="72">SUM(D89:D93)</f>
        <v>0</v>
      </c>
      <c r="E88" s="245">
        <f t="shared" si="72"/>
        <v>0</v>
      </c>
      <c r="F88" s="245">
        <f>SUM(F89:F93)</f>
        <v>0</v>
      </c>
      <c r="G88" s="245">
        <f t="shared" ref="G88:O88" si="73">SUM(G89:G93)</f>
        <v>0</v>
      </c>
      <c r="H88" s="245">
        <f t="shared" si="73"/>
        <v>0</v>
      </c>
      <c r="I88" s="245">
        <f t="shared" si="73"/>
        <v>0</v>
      </c>
      <c r="J88" s="245">
        <f t="shared" si="73"/>
        <v>0</v>
      </c>
      <c r="K88" s="245">
        <f t="shared" si="73"/>
        <v>0</v>
      </c>
      <c r="L88" s="245">
        <f t="shared" si="73"/>
        <v>0</v>
      </c>
      <c r="M88" s="245">
        <f t="shared" si="73"/>
        <v>0</v>
      </c>
      <c r="N88" s="245">
        <f t="shared" si="73"/>
        <v>0</v>
      </c>
      <c r="O88" s="245">
        <f t="shared" si="73"/>
        <v>0</v>
      </c>
      <c r="P88" s="120"/>
    </row>
    <row r="89" spans="1:17" ht="24" hidden="1" x14ac:dyDescent="0.25">
      <c r="A89" s="62">
        <v>2221</v>
      </c>
      <c r="B89" s="111" t="s">
        <v>98</v>
      </c>
      <c r="C89" s="244">
        <f t="shared" si="23"/>
        <v>0</v>
      </c>
      <c r="D89" s="239"/>
      <c r="E89" s="239"/>
      <c r="F89" s="239">
        <f t="shared" ref="F89:F93" si="74">D89+E89</f>
        <v>0</v>
      </c>
      <c r="G89" s="239"/>
      <c r="H89" s="239"/>
      <c r="I89" s="239">
        <f t="shared" ref="I89:I93" si="75">G89+H89</f>
        <v>0</v>
      </c>
      <c r="J89" s="239"/>
      <c r="K89" s="239"/>
      <c r="L89" s="239">
        <f t="shared" ref="L89:L93" si="76">J89+K89</f>
        <v>0</v>
      </c>
      <c r="M89" s="239"/>
      <c r="N89" s="239"/>
      <c r="O89" s="367">
        <f t="shared" ref="O89:O93" si="77">M89+N89</f>
        <v>0</v>
      </c>
      <c r="P89" s="388"/>
    </row>
    <row r="90" spans="1:17" hidden="1" x14ac:dyDescent="0.25">
      <c r="A90" s="62">
        <v>2222</v>
      </c>
      <c r="B90" s="111" t="s">
        <v>99</v>
      </c>
      <c r="C90" s="244">
        <f t="shared" si="23"/>
        <v>0</v>
      </c>
      <c r="D90" s="239"/>
      <c r="E90" s="239"/>
      <c r="F90" s="239">
        <f t="shared" si="74"/>
        <v>0</v>
      </c>
      <c r="G90" s="239"/>
      <c r="H90" s="239"/>
      <c r="I90" s="239">
        <f t="shared" si="75"/>
        <v>0</v>
      </c>
      <c r="J90" s="239"/>
      <c r="K90" s="239"/>
      <c r="L90" s="239">
        <f t="shared" si="76"/>
        <v>0</v>
      </c>
      <c r="M90" s="239"/>
      <c r="N90" s="239"/>
      <c r="O90" s="367">
        <f t="shared" si="77"/>
        <v>0</v>
      </c>
      <c r="P90" s="388"/>
    </row>
    <row r="91" spans="1:17" hidden="1" x14ac:dyDescent="0.25">
      <c r="A91" s="62">
        <v>2223</v>
      </c>
      <c r="B91" s="111" t="s">
        <v>100</v>
      </c>
      <c r="C91" s="244">
        <f t="shared" si="23"/>
        <v>0</v>
      </c>
      <c r="D91" s="239"/>
      <c r="E91" s="239"/>
      <c r="F91" s="239">
        <f t="shared" si="74"/>
        <v>0</v>
      </c>
      <c r="G91" s="239"/>
      <c r="H91" s="239"/>
      <c r="I91" s="239">
        <f t="shared" si="75"/>
        <v>0</v>
      </c>
      <c r="J91" s="239"/>
      <c r="K91" s="239"/>
      <c r="L91" s="239">
        <f t="shared" si="76"/>
        <v>0</v>
      </c>
      <c r="M91" s="239"/>
      <c r="N91" s="239"/>
      <c r="O91" s="367">
        <f t="shared" si="77"/>
        <v>0</v>
      </c>
      <c r="P91" s="388"/>
    </row>
    <row r="92" spans="1:17" ht="48" hidden="1" x14ac:dyDescent="0.25">
      <c r="A92" s="62">
        <v>2224</v>
      </c>
      <c r="B92" s="111" t="s">
        <v>101</v>
      </c>
      <c r="C92" s="244">
        <f t="shared" si="23"/>
        <v>0</v>
      </c>
      <c r="D92" s="239"/>
      <c r="E92" s="239"/>
      <c r="F92" s="239">
        <f t="shared" si="74"/>
        <v>0</v>
      </c>
      <c r="G92" s="239"/>
      <c r="H92" s="239"/>
      <c r="I92" s="239">
        <f t="shared" si="75"/>
        <v>0</v>
      </c>
      <c r="J92" s="239"/>
      <c r="K92" s="239"/>
      <c r="L92" s="239">
        <f t="shared" si="76"/>
        <v>0</v>
      </c>
      <c r="M92" s="239"/>
      <c r="N92" s="239"/>
      <c r="O92" s="367">
        <f t="shared" si="77"/>
        <v>0</v>
      </c>
      <c r="P92" s="388"/>
    </row>
    <row r="93" spans="1:17" ht="24" hidden="1" x14ac:dyDescent="0.25">
      <c r="A93" s="62">
        <v>2229</v>
      </c>
      <c r="B93" s="111" t="s">
        <v>102</v>
      </c>
      <c r="C93" s="244">
        <f t="shared" si="23"/>
        <v>0</v>
      </c>
      <c r="D93" s="239"/>
      <c r="E93" s="239"/>
      <c r="F93" s="239">
        <f t="shared" si="74"/>
        <v>0</v>
      </c>
      <c r="G93" s="239"/>
      <c r="H93" s="239"/>
      <c r="I93" s="239">
        <f t="shared" si="75"/>
        <v>0</v>
      </c>
      <c r="J93" s="239"/>
      <c r="K93" s="239"/>
      <c r="L93" s="239">
        <f t="shared" si="76"/>
        <v>0</v>
      </c>
      <c r="M93" s="239"/>
      <c r="N93" s="239"/>
      <c r="O93" s="367">
        <f t="shared" si="77"/>
        <v>0</v>
      </c>
      <c r="P93" s="388"/>
    </row>
    <row r="94" spans="1:17" ht="36" hidden="1" x14ac:dyDescent="0.25">
      <c r="A94" s="243">
        <v>2230</v>
      </c>
      <c r="B94" s="111" t="s">
        <v>103</v>
      </c>
      <c r="C94" s="244">
        <f t="shared" si="23"/>
        <v>0</v>
      </c>
      <c r="D94" s="245">
        <f t="shared" ref="D94:E94" si="78">SUM(D95:D101)</f>
        <v>0</v>
      </c>
      <c r="E94" s="245">
        <f t="shared" si="78"/>
        <v>0</v>
      </c>
      <c r="F94" s="245">
        <f>SUM(F95:F101)</f>
        <v>0</v>
      </c>
      <c r="G94" s="245">
        <f t="shared" ref="G94:N94" si="79">SUM(G95:G101)</f>
        <v>0</v>
      </c>
      <c r="H94" s="245">
        <f t="shared" si="79"/>
        <v>0</v>
      </c>
      <c r="I94" s="245">
        <f t="shared" si="79"/>
        <v>0</v>
      </c>
      <c r="J94" s="245">
        <f t="shared" si="79"/>
        <v>0</v>
      </c>
      <c r="K94" s="245">
        <f t="shared" si="79"/>
        <v>0</v>
      </c>
      <c r="L94" s="245">
        <f t="shared" si="79"/>
        <v>0</v>
      </c>
      <c r="M94" s="245">
        <f t="shared" si="79"/>
        <v>0</v>
      </c>
      <c r="N94" s="245">
        <f t="shared" si="79"/>
        <v>0</v>
      </c>
      <c r="O94" s="241">
        <f>SUM(O95:O101)</f>
        <v>0</v>
      </c>
      <c r="P94" s="120"/>
    </row>
    <row r="95" spans="1:17" ht="24" hidden="1" x14ac:dyDescent="0.25">
      <c r="A95" s="62">
        <v>2231</v>
      </c>
      <c r="B95" s="111" t="s">
        <v>104</v>
      </c>
      <c r="C95" s="244">
        <f t="shared" si="23"/>
        <v>0</v>
      </c>
      <c r="D95" s="239"/>
      <c r="E95" s="239"/>
      <c r="F95" s="239">
        <f t="shared" ref="F95:F101" si="80">D95+E95</f>
        <v>0</v>
      </c>
      <c r="G95" s="239"/>
      <c r="H95" s="239"/>
      <c r="I95" s="239">
        <f t="shared" ref="I95:I101" si="81">G95+H95</f>
        <v>0</v>
      </c>
      <c r="J95" s="239"/>
      <c r="K95" s="239"/>
      <c r="L95" s="239">
        <f t="shared" ref="L95:L101" si="82">J95+K95</f>
        <v>0</v>
      </c>
      <c r="M95" s="239"/>
      <c r="N95" s="239"/>
      <c r="O95" s="367">
        <f t="shared" ref="O95:O101" si="83">M95+N95</f>
        <v>0</v>
      </c>
      <c r="P95" s="388"/>
    </row>
    <row r="96" spans="1:17" ht="36" hidden="1" x14ac:dyDescent="0.25">
      <c r="A96" s="62">
        <v>2232</v>
      </c>
      <c r="B96" s="111" t="s">
        <v>105</v>
      </c>
      <c r="C96" s="244">
        <f t="shared" si="23"/>
        <v>0</v>
      </c>
      <c r="D96" s="239"/>
      <c r="E96" s="239"/>
      <c r="F96" s="239">
        <f t="shared" si="80"/>
        <v>0</v>
      </c>
      <c r="G96" s="239"/>
      <c r="H96" s="239"/>
      <c r="I96" s="239">
        <f t="shared" si="81"/>
        <v>0</v>
      </c>
      <c r="J96" s="239"/>
      <c r="K96" s="239"/>
      <c r="L96" s="239">
        <f t="shared" si="82"/>
        <v>0</v>
      </c>
      <c r="M96" s="239"/>
      <c r="N96" s="239"/>
      <c r="O96" s="367">
        <f t="shared" si="83"/>
        <v>0</v>
      </c>
      <c r="P96" s="388"/>
    </row>
    <row r="97" spans="1:16" ht="24" hidden="1" x14ac:dyDescent="0.25">
      <c r="A97" s="53">
        <v>2233</v>
      </c>
      <c r="B97" s="99" t="s">
        <v>106</v>
      </c>
      <c r="C97" s="251">
        <f t="shared" si="23"/>
        <v>0</v>
      </c>
      <c r="D97" s="150"/>
      <c r="E97" s="150"/>
      <c r="F97" s="150">
        <f t="shared" si="80"/>
        <v>0</v>
      </c>
      <c r="G97" s="150"/>
      <c r="H97" s="150"/>
      <c r="I97" s="150">
        <f t="shared" si="81"/>
        <v>0</v>
      </c>
      <c r="J97" s="150"/>
      <c r="K97" s="150"/>
      <c r="L97" s="150">
        <f t="shared" si="82"/>
        <v>0</v>
      </c>
      <c r="M97" s="150"/>
      <c r="N97" s="150"/>
      <c r="O97" s="390">
        <f t="shared" si="83"/>
        <v>0</v>
      </c>
      <c r="P97" s="387"/>
    </row>
    <row r="98" spans="1:16" ht="36" hidden="1" x14ac:dyDescent="0.25">
      <c r="A98" s="62">
        <v>2234</v>
      </c>
      <c r="B98" s="111" t="s">
        <v>107</v>
      </c>
      <c r="C98" s="244">
        <f t="shared" si="23"/>
        <v>0</v>
      </c>
      <c r="D98" s="239"/>
      <c r="E98" s="239"/>
      <c r="F98" s="239">
        <f t="shared" si="80"/>
        <v>0</v>
      </c>
      <c r="G98" s="239"/>
      <c r="H98" s="239"/>
      <c r="I98" s="239">
        <f t="shared" si="81"/>
        <v>0</v>
      </c>
      <c r="J98" s="239"/>
      <c r="K98" s="239"/>
      <c r="L98" s="239">
        <f t="shared" si="82"/>
        <v>0</v>
      </c>
      <c r="M98" s="239"/>
      <c r="N98" s="239"/>
      <c r="O98" s="367">
        <f t="shared" si="83"/>
        <v>0</v>
      </c>
      <c r="P98" s="388"/>
    </row>
    <row r="99" spans="1:16" ht="24" hidden="1" x14ac:dyDescent="0.25">
      <c r="A99" s="62">
        <v>2235</v>
      </c>
      <c r="B99" s="111" t="s">
        <v>108</v>
      </c>
      <c r="C99" s="244">
        <f t="shared" si="23"/>
        <v>0</v>
      </c>
      <c r="D99" s="239"/>
      <c r="E99" s="239"/>
      <c r="F99" s="239">
        <f t="shared" si="80"/>
        <v>0</v>
      </c>
      <c r="G99" s="239"/>
      <c r="H99" s="239"/>
      <c r="I99" s="239">
        <f t="shared" si="81"/>
        <v>0</v>
      </c>
      <c r="J99" s="239"/>
      <c r="K99" s="239"/>
      <c r="L99" s="239">
        <f t="shared" si="82"/>
        <v>0</v>
      </c>
      <c r="M99" s="239"/>
      <c r="N99" s="239"/>
      <c r="O99" s="367">
        <f t="shared" si="83"/>
        <v>0</v>
      </c>
      <c r="P99" s="388"/>
    </row>
    <row r="100" spans="1:16" hidden="1" x14ac:dyDescent="0.25">
      <c r="A100" s="62">
        <v>2236</v>
      </c>
      <c r="B100" s="111" t="s">
        <v>109</v>
      </c>
      <c r="C100" s="244">
        <f t="shared" si="23"/>
        <v>0</v>
      </c>
      <c r="D100" s="239"/>
      <c r="E100" s="239"/>
      <c r="F100" s="239">
        <f t="shared" si="80"/>
        <v>0</v>
      </c>
      <c r="G100" s="239"/>
      <c r="H100" s="239"/>
      <c r="I100" s="239">
        <f t="shared" si="81"/>
        <v>0</v>
      </c>
      <c r="J100" s="239"/>
      <c r="K100" s="239"/>
      <c r="L100" s="239">
        <f t="shared" si="82"/>
        <v>0</v>
      </c>
      <c r="M100" s="239"/>
      <c r="N100" s="239"/>
      <c r="O100" s="367">
        <f t="shared" si="83"/>
        <v>0</v>
      </c>
      <c r="P100" s="388"/>
    </row>
    <row r="101" spans="1:16" ht="24" hidden="1" x14ac:dyDescent="0.25">
      <c r="A101" s="62">
        <v>2239</v>
      </c>
      <c r="B101" s="111" t="s">
        <v>110</v>
      </c>
      <c r="C101" s="244">
        <f t="shared" si="23"/>
        <v>0</v>
      </c>
      <c r="D101" s="239"/>
      <c r="E101" s="239"/>
      <c r="F101" s="239">
        <f t="shared" si="80"/>
        <v>0</v>
      </c>
      <c r="G101" s="239"/>
      <c r="H101" s="239"/>
      <c r="I101" s="239">
        <f t="shared" si="81"/>
        <v>0</v>
      </c>
      <c r="J101" s="239"/>
      <c r="K101" s="239"/>
      <c r="L101" s="239">
        <f t="shared" si="82"/>
        <v>0</v>
      </c>
      <c r="M101" s="239"/>
      <c r="N101" s="239"/>
      <c r="O101" s="367">
        <f t="shared" si="83"/>
        <v>0</v>
      </c>
      <c r="P101" s="388"/>
    </row>
    <row r="102" spans="1:16" ht="36" hidden="1" x14ac:dyDescent="0.25">
      <c r="A102" s="243">
        <v>2240</v>
      </c>
      <c r="B102" s="111" t="s">
        <v>111</v>
      </c>
      <c r="C102" s="244">
        <f t="shared" si="23"/>
        <v>0</v>
      </c>
      <c r="D102" s="245">
        <f t="shared" ref="D102:E102" si="84">SUM(D103:D110)</f>
        <v>0</v>
      </c>
      <c r="E102" s="245">
        <f t="shared" si="84"/>
        <v>0</v>
      </c>
      <c r="F102" s="245">
        <f>SUM(F103:F110)</f>
        <v>0</v>
      </c>
      <c r="G102" s="245">
        <f t="shared" ref="G102:N102" si="85">SUM(G103:G110)</f>
        <v>0</v>
      </c>
      <c r="H102" s="245">
        <f t="shared" si="85"/>
        <v>0</v>
      </c>
      <c r="I102" s="245">
        <f t="shared" si="85"/>
        <v>0</v>
      </c>
      <c r="J102" s="245">
        <f t="shared" si="85"/>
        <v>0</v>
      </c>
      <c r="K102" s="245">
        <f t="shared" si="85"/>
        <v>0</v>
      </c>
      <c r="L102" s="245">
        <f t="shared" si="85"/>
        <v>0</v>
      </c>
      <c r="M102" s="245">
        <f t="shared" si="85"/>
        <v>0</v>
      </c>
      <c r="N102" s="245">
        <f t="shared" si="85"/>
        <v>0</v>
      </c>
      <c r="O102" s="241">
        <f>SUM(O103:O110)</f>
        <v>0</v>
      </c>
      <c r="P102" s="120"/>
    </row>
    <row r="103" spans="1:16" hidden="1" x14ac:dyDescent="0.25">
      <c r="A103" s="62">
        <v>2241</v>
      </c>
      <c r="B103" s="111" t="s">
        <v>112</v>
      </c>
      <c r="C103" s="244">
        <f t="shared" si="23"/>
        <v>0</v>
      </c>
      <c r="D103" s="239"/>
      <c r="E103" s="239"/>
      <c r="F103" s="239">
        <f t="shared" ref="F103:F110" si="86">D103+E103</f>
        <v>0</v>
      </c>
      <c r="G103" s="239"/>
      <c r="H103" s="239"/>
      <c r="I103" s="239">
        <f t="shared" ref="I103:I110" si="87">G103+H103</f>
        <v>0</v>
      </c>
      <c r="J103" s="239"/>
      <c r="K103" s="239"/>
      <c r="L103" s="239">
        <f t="shared" ref="L103:L110" si="88">J103+K103</f>
        <v>0</v>
      </c>
      <c r="M103" s="239"/>
      <c r="N103" s="239"/>
      <c r="O103" s="367">
        <f t="shared" ref="O103:O110" si="89">M103+N103</f>
        <v>0</v>
      </c>
      <c r="P103" s="388"/>
    </row>
    <row r="104" spans="1:16" ht="24" hidden="1" x14ac:dyDescent="0.25">
      <c r="A104" s="62">
        <v>2242</v>
      </c>
      <c r="B104" s="111" t="s">
        <v>113</v>
      </c>
      <c r="C104" s="244">
        <f t="shared" si="23"/>
        <v>0</v>
      </c>
      <c r="D104" s="239"/>
      <c r="E104" s="239"/>
      <c r="F104" s="239">
        <f t="shared" si="86"/>
        <v>0</v>
      </c>
      <c r="G104" s="239"/>
      <c r="H104" s="239"/>
      <c r="I104" s="239">
        <f t="shared" si="87"/>
        <v>0</v>
      </c>
      <c r="J104" s="239"/>
      <c r="K104" s="239"/>
      <c r="L104" s="239">
        <f t="shared" si="88"/>
        <v>0</v>
      </c>
      <c r="M104" s="239"/>
      <c r="N104" s="239"/>
      <c r="O104" s="367">
        <f t="shared" si="89"/>
        <v>0</v>
      </c>
      <c r="P104" s="388"/>
    </row>
    <row r="105" spans="1:16" ht="24" hidden="1" x14ac:dyDescent="0.25">
      <c r="A105" s="62">
        <v>2243</v>
      </c>
      <c r="B105" s="111" t="s">
        <v>114</v>
      </c>
      <c r="C105" s="244">
        <f t="shared" si="23"/>
        <v>0</v>
      </c>
      <c r="D105" s="239"/>
      <c r="E105" s="239"/>
      <c r="F105" s="239">
        <f t="shared" si="86"/>
        <v>0</v>
      </c>
      <c r="G105" s="239"/>
      <c r="H105" s="239"/>
      <c r="I105" s="239">
        <f t="shared" si="87"/>
        <v>0</v>
      </c>
      <c r="J105" s="239"/>
      <c r="K105" s="239"/>
      <c r="L105" s="239">
        <f t="shared" si="88"/>
        <v>0</v>
      </c>
      <c r="M105" s="239"/>
      <c r="N105" s="239"/>
      <c r="O105" s="367">
        <f t="shared" si="89"/>
        <v>0</v>
      </c>
      <c r="P105" s="388"/>
    </row>
    <row r="106" spans="1:16" hidden="1" x14ac:dyDescent="0.25">
      <c r="A106" s="62">
        <v>2244</v>
      </c>
      <c r="B106" s="111" t="s">
        <v>115</v>
      </c>
      <c r="C106" s="244">
        <f t="shared" si="23"/>
        <v>0</v>
      </c>
      <c r="D106" s="239"/>
      <c r="E106" s="239"/>
      <c r="F106" s="239">
        <f t="shared" si="86"/>
        <v>0</v>
      </c>
      <c r="G106" s="239"/>
      <c r="H106" s="239"/>
      <c r="I106" s="239">
        <f t="shared" si="87"/>
        <v>0</v>
      </c>
      <c r="J106" s="239"/>
      <c r="K106" s="239"/>
      <c r="L106" s="239">
        <f t="shared" si="88"/>
        <v>0</v>
      </c>
      <c r="M106" s="239"/>
      <c r="N106" s="239"/>
      <c r="O106" s="367">
        <f t="shared" si="89"/>
        <v>0</v>
      </c>
      <c r="P106" s="388"/>
    </row>
    <row r="107" spans="1:16" ht="24" hidden="1" x14ac:dyDescent="0.25">
      <c r="A107" s="62">
        <v>2246</v>
      </c>
      <c r="B107" s="111" t="s">
        <v>116</v>
      </c>
      <c r="C107" s="244">
        <f t="shared" si="23"/>
        <v>0</v>
      </c>
      <c r="D107" s="239"/>
      <c r="E107" s="239"/>
      <c r="F107" s="239">
        <f t="shared" si="86"/>
        <v>0</v>
      </c>
      <c r="G107" s="239"/>
      <c r="H107" s="239"/>
      <c r="I107" s="239">
        <f t="shared" si="87"/>
        <v>0</v>
      </c>
      <c r="J107" s="239"/>
      <c r="K107" s="239"/>
      <c r="L107" s="239">
        <f t="shared" si="88"/>
        <v>0</v>
      </c>
      <c r="M107" s="239"/>
      <c r="N107" s="239"/>
      <c r="O107" s="367">
        <f t="shared" si="89"/>
        <v>0</v>
      </c>
      <c r="P107" s="388"/>
    </row>
    <row r="108" spans="1:16" hidden="1" x14ac:dyDescent="0.25">
      <c r="A108" s="62">
        <v>2247</v>
      </c>
      <c r="B108" s="111" t="s">
        <v>117</v>
      </c>
      <c r="C108" s="244">
        <f t="shared" si="23"/>
        <v>0</v>
      </c>
      <c r="D108" s="239"/>
      <c r="E108" s="239"/>
      <c r="F108" s="239">
        <f t="shared" si="86"/>
        <v>0</v>
      </c>
      <c r="G108" s="239"/>
      <c r="H108" s="239"/>
      <c r="I108" s="239">
        <f t="shared" si="87"/>
        <v>0</v>
      </c>
      <c r="J108" s="239"/>
      <c r="K108" s="239"/>
      <c r="L108" s="239">
        <f t="shared" si="88"/>
        <v>0</v>
      </c>
      <c r="M108" s="239"/>
      <c r="N108" s="239"/>
      <c r="O108" s="367">
        <f t="shared" si="89"/>
        <v>0</v>
      </c>
      <c r="P108" s="388"/>
    </row>
    <row r="109" spans="1:16" ht="24" hidden="1" x14ac:dyDescent="0.25">
      <c r="A109" s="62">
        <v>2248</v>
      </c>
      <c r="B109" s="111" t="s">
        <v>118</v>
      </c>
      <c r="C109" s="244">
        <f t="shared" si="23"/>
        <v>0</v>
      </c>
      <c r="D109" s="239"/>
      <c r="E109" s="239"/>
      <c r="F109" s="239">
        <f t="shared" si="86"/>
        <v>0</v>
      </c>
      <c r="G109" s="239"/>
      <c r="H109" s="239"/>
      <c r="I109" s="239">
        <f t="shared" si="87"/>
        <v>0</v>
      </c>
      <c r="J109" s="239"/>
      <c r="K109" s="239"/>
      <c r="L109" s="239">
        <f t="shared" si="88"/>
        <v>0</v>
      </c>
      <c r="M109" s="239"/>
      <c r="N109" s="239"/>
      <c r="O109" s="367">
        <f t="shared" si="89"/>
        <v>0</v>
      </c>
      <c r="P109" s="388"/>
    </row>
    <row r="110" spans="1:16" ht="24" hidden="1" x14ac:dyDescent="0.25">
      <c r="A110" s="62">
        <v>2249</v>
      </c>
      <c r="B110" s="111" t="s">
        <v>119</v>
      </c>
      <c r="C110" s="244">
        <f t="shared" si="23"/>
        <v>0</v>
      </c>
      <c r="D110" s="239"/>
      <c r="E110" s="239"/>
      <c r="F110" s="239">
        <f t="shared" si="86"/>
        <v>0</v>
      </c>
      <c r="G110" s="239"/>
      <c r="H110" s="239"/>
      <c r="I110" s="239">
        <f t="shared" si="87"/>
        <v>0</v>
      </c>
      <c r="J110" s="239"/>
      <c r="K110" s="239"/>
      <c r="L110" s="239">
        <f t="shared" si="88"/>
        <v>0</v>
      </c>
      <c r="M110" s="239"/>
      <c r="N110" s="239"/>
      <c r="O110" s="367">
        <f t="shared" si="89"/>
        <v>0</v>
      </c>
      <c r="P110" s="388"/>
    </row>
    <row r="111" spans="1:16" hidden="1" x14ac:dyDescent="0.25">
      <c r="A111" s="243">
        <v>2250</v>
      </c>
      <c r="B111" s="111" t="s">
        <v>120</v>
      </c>
      <c r="C111" s="244">
        <f t="shared" si="23"/>
        <v>0</v>
      </c>
      <c r="D111" s="245">
        <f t="shared" ref="D111:E111" si="90">SUM(D112:D114)</f>
        <v>0</v>
      </c>
      <c r="E111" s="245">
        <f t="shared" si="90"/>
        <v>0</v>
      </c>
      <c r="F111" s="245">
        <f>SUM(F112:F114)</f>
        <v>0</v>
      </c>
      <c r="G111" s="245">
        <f t="shared" ref="G111:N111" si="91">SUM(G112:G114)</f>
        <v>0</v>
      </c>
      <c r="H111" s="245">
        <f t="shared" si="91"/>
        <v>0</v>
      </c>
      <c r="I111" s="245">
        <f t="shared" si="91"/>
        <v>0</v>
      </c>
      <c r="J111" s="245">
        <f t="shared" si="91"/>
        <v>0</v>
      </c>
      <c r="K111" s="245">
        <f t="shared" si="91"/>
        <v>0</v>
      </c>
      <c r="L111" s="245">
        <f t="shared" si="91"/>
        <v>0</v>
      </c>
      <c r="M111" s="245">
        <f t="shared" si="91"/>
        <v>0</v>
      </c>
      <c r="N111" s="245">
        <f t="shared" si="91"/>
        <v>0</v>
      </c>
      <c r="O111" s="241">
        <f>SUM(O112:O114)</f>
        <v>0</v>
      </c>
      <c r="P111" s="120"/>
    </row>
    <row r="112" spans="1:16" hidden="1" x14ac:dyDescent="0.25">
      <c r="A112" s="62">
        <v>2251</v>
      </c>
      <c r="B112" s="111" t="s">
        <v>121</v>
      </c>
      <c r="C112" s="244">
        <f t="shared" si="23"/>
        <v>0</v>
      </c>
      <c r="D112" s="239"/>
      <c r="E112" s="239"/>
      <c r="F112" s="239">
        <f t="shared" ref="F112:F114" si="92">D112+E112</f>
        <v>0</v>
      </c>
      <c r="G112" s="239"/>
      <c r="H112" s="239"/>
      <c r="I112" s="239">
        <f t="shared" ref="I112:I114" si="93">G112+H112</f>
        <v>0</v>
      </c>
      <c r="J112" s="239"/>
      <c r="K112" s="239"/>
      <c r="L112" s="239">
        <f t="shared" ref="L112:L114" si="94">J112+K112</f>
        <v>0</v>
      </c>
      <c r="M112" s="239"/>
      <c r="N112" s="239"/>
      <c r="O112" s="367">
        <f t="shared" ref="O112:O114" si="95">M112+N112</f>
        <v>0</v>
      </c>
      <c r="P112" s="388"/>
    </row>
    <row r="113" spans="1:17" ht="24" hidden="1" x14ac:dyDescent="0.25">
      <c r="A113" s="62">
        <v>2252</v>
      </c>
      <c r="B113" s="111" t="s">
        <v>122</v>
      </c>
      <c r="C113" s="244">
        <f t="shared" ref="C113:C176" si="96">SUM(F113,I113,L113,O113)</f>
        <v>0</v>
      </c>
      <c r="D113" s="239"/>
      <c r="E113" s="239"/>
      <c r="F113" s="239">
        <f t="shared" si="92"/>
        <v>0</v>
      </c>
      <c r="G113" s="239"/>
      <c r="H113" s="239"/>
      <c r="I113" s="239">
        <f t="shared" si="93"/>
        <v>0</v>
      </c>
      <c r="J113" s="239"/>
      <c r="K113" s="239"/>
      <c r="L113" s="239">
        <f t="shared" si="94"/>
        <v>0</v>
      </c>
      <c r="M113" s="239"/>
      <c r="N113" s="239"/>
      <c r="O113" s="367">
        <f t="shared" si="95"/>
        <v>0</v>
      </c>
      <c r="P113" s="388"/>
    </row>
    <row r="114" spans="1:17" ht="24" hidden="1" x14ac:dyDescent="0.25">
      <c r="A114" s="62">
        <v>2259</v>
      </c>
      <c r="B114" s="111" t="s">
        <v>123</v>
      </c>
      <c r="C114" s="244">
        <f t="shared" si="96"/>
        <v>0</v>
      </c>
      <c r="D114" s="239"/>
      <c r="E114" s="239"/>
      <c r="F114" s="239">
        <f t="shared" si="92"/>
        <v>0</v>
      </c>
      <c r="G114" s="239"/>
      <c r="H114" s="239"/>
      <c r="I114" s="239">
        <f t="shared" si="93"/>
        <v>0</v>
      </c>
      <c r="J114" s="239"/>
      <c r="K114" s="239"/>
      <c r="L114" s="239">
        <f t="shared" si="94"/>
        <v>0</v>
      </c>
      <c r="M114" s="239"/>
      <c r="N114" s="239"/>
      <c r="O114" s="367">
        <f t="shared" si="95"/>
        <v>0</v>
      </c>
      <c r="P114" s="388"/>
    </row>
    <row r="115" spans="1:17" hidden="1" x14ac:dyDescent="0.25">
      <c r="A115" s="243">
        <v>2260</v>
      </c>
      <c r="B115" s="111" t="s">
        <v>124</v>
      </c>
      <c r="C115" s="244">
        <f t="shared" si="96"/>
        <v>0</v>
      </c>
      <c r="D115" s="245">
        <f t="shared" ref="D115:E115" si="97">SUM(D116:D120)</f>
        <v>0</v>
      </c>
      <c r="E115" s="245">
        <f t="shared" si="97"/>
        <v>0</v>
      </c>
      <c r="F115" s="245">
        <f>SUM(F116:F120)</f>
        <v>0</v>
      </c>
      <c r="G115" s="245">
        <f t="shared" ref="G115:N115" si="98">SUM(G116:G120)</f>
        <v>0</v>
      </c>
      <c r="H115" s="245">
        <f t="shared" si="98"/>
        <v>0</v>
      </c>
      <c r="I115" s="245">
        <f t="shared" si="98"/>
        <v>0</v>
      </c>
      <c r="J115" s="245">
        <f t="shared" si="98"/>
        <v>0</v>
      </c>
      <c r="K115" s="245">
        <f t="shared" si="98"/>
        <v>0</v>
      </c>
      <c r="L115" s="245">
        <f t="shared" si="98"/>
        <v>0</v>
      </c>
      <c r="M115" s="245">
        <f t="shared" si="98"/>
        <v>0</v>
      </c>
      <c r="N115" s="245">
        <f t="shared" si="98"/>
        <v>0</v>
      </c>
      <c r="O115" s="241">
        <f>SUM(O116:O120)</f>
        <v>0</v>
      </c>
      <c r="P115" s="120"/>
    </row>
    <row r="116" spans="1:17" hidden="1" x14ac:dyDescent="0.25">
      <c r="A116" s="62">
        <v>2261</v>
      </c>
      <c r="B116" s="111" t="s">
        <v>125</v>
      </c>
      <c r="C116" s="244">
        <f t="shared" si="96"/>
        <v>0</v>
      </c>
      <c r="D116" s="239"/>
      <c r="E116" s="239"/>
      <c r="F116" s="239">
        <f t="shared" ref="F116:F120" si="99">D116+E116</f>
        <v>0</v>
      </c>
      <c r="G116" s="239"/>
      <c r="H116" s="239"/>
      <c r="I116" s="239">
        <f t="shared" ref="I116:I120" si="100">G116+H116</f>
        <v>0</v>
      </c>
      <c r="J116" s="239"/>
      <c r="K116" s="239"/>
      <c r="L116" s="239">
        <f t="shared" ref="L116:L120" si="101">J116+K116</f>
        <v>0</v>
      </c>
      <c r="M116" s="239"/>
      <c r="N116" s="239"/>
      <c r="O116" s="367">
        <f t="shared" ref="O116:O120" si="102">M116+N116</f>
        <v>0</v>
      </c>
      <c r="P116" s="388"/>
    </row>
    <row r="117" spans="1:17" hidden="1" x14ac:dyDescent="0.25">
      <c r="A117" s="62">
        <v>2262</v>
      </c>
      <c r="B117" s="111" t="s">
        <v>126</v>
      </c>
      <c r="C117" s="244">
        <f t="shared" si="96"/>
        <v>0</v>
      </c>
      <c r="D117" s="239"/>
      <c r="E117" s="239"/>
      <c r="F117" s="239">
        <f t="shared" si="99"/>
        <v>0</v>
      </c>
      <c r="G117" s="239"/>
      <c r="H117" s="239"/>
      <c r="I117" s="239">
        <f t="shared" si="100"/>
        <v>0</v>
      </c>
      <c r="J117" s="239"/>
      <c r="K117" s="239"/>
      <c r="L117" s="239">
        <f t="shared" si="101"/>
        <v>0</v>
      </c>
      <c r="M117" s="239"/>
      <c r="N117" s="239"/>
      <c r="O117" s="367">
        <f t="shared" si="102"/>
        <v>0</v>
      </c>
      <c r="P117" s="388"/>
    </row>
    <row r="118" spans="1:17" hidden="1" x14ac:dyDescent="0.25">
      <c r="A118" s="62">
        <v>2263</v>
      </c>
      <c r="B118" s="111" t="s">
        <v>127</v>
      </c>
      <c r="C118" s="244">
        <f t="shared" si="96"/>
        <v>0</v>
      </c>
      <c r="D118" s="239"/>
      <c r="E118" s="239"/>
      <c r="F118" s="239">
        <f t="shared" si="99"/>
        <v>0</v>
      </c>
      <c r="G118" s="239"/>
      <c r="H118" s="239"/>
      <c r="I118" s="239">
        <f t="shared" si="100"/>
        <v>0</v>
      </c>
      <c r="J118" s="239"/>
      <c r="K118" s="239"/>
      <c r="L118" s="239">
        <f t="shared" si="101"/>
        <v>0</v>
      </c>
      <c r="M118" s="239"/>
      <c r="N118" s="239"/>
      <c r="O118" s="367">
        <f t="shared" si="102"/>
        <v>0</v>
      </c>
      <c r="P118" s="388"/>
    </row>
    <row r="119" spans="1:17" ht="24" hidden="1" x14ac:dyDescent="0.25">
      <c r="A119" s="62">
        <v>2264</v>
      </c>
      <c r="B119" s="111" t="s">
        <v>128</v>
      </c>
      <c r="C119" s="244">
        <f t="shared" si="96"/>
        <v>0</v>
      </c>
      <c r="D119" s="239"/>
      <c r="E119" s="239"/>
      <c r="F119" s="239">
        <f t="shared" si="99"/>
        <v>0</v>
      </c>
      <c r="G119" s="239"/>
      <c r="H119" s="239"/>
      <c r="I119" s="239">
        <f t="shared" si="100"/>
        <v>0</v>
      </c>
      <c r="J119" s="239"/>
      <c r="K119" s="239"/>
      <c r="L119" s="239">
        <f t="shared" si="101"/>
        <v>0</v>
      </c>
      <c r="M119" s="239"/>
      <c r="N119" s="239"/>
      <c r="O119" s="367">
        <f t="shared" si="102"/>
        <v>0</v>
      </c>
      <c r="P119" s="388"/>
    </row>
    <row r="120" spans="1:17" hidden="1" x14ac:dyDescent="0.25">
      <c r="A120" s="62">
        <v>2269</v>
      </c>
      <c r="B120" s="111" t="s">
        <v>129</v>
      </c>
      <c r="C120" s="244">
        <f t="shared" si="96"/>
        <v>0</v>
      </c>
      <c r="D120" s="239"/>
      <c r="E120" s="239"/>
      <c r="F120" s="239">
        <f t="shared" si="99"/>
        <v>0</v>
      </c>
      <c r="G120" s="239"/>
      <c r="H120" s="239"/>
      <c r="I120" s="239">
        <f t="shared" si="100"/>
        <v>0</v>
      </c>
      <c r="J120" s="239"/>
      <c r="K120" s="239"/>
      <c r="L120" s="239">
        <f t="shared" si="101"/>
        <v>0</v>
      </c>
      <c r="M120" s="239"/>
      <c r="N120" s="239"/>
      <c r="O120" s="367">
        <f t="shared" si="102"/>
        <v>0</v>
      </c>
      <c r="P120" s="388"/>
    </row>
    <row r="121" spans="1:17" x14ac:dyDescent="0.25">
      <c r="A121" s="243">
        <v>2270</v>
      </c>
      <c r="B121" s="111" t="s">
        <v>130</v>
      </c>
      <c r="C121" s="368">
        <f t="shared" si="96"/>
        <v>116026</v>
      </c>
      <c r="D121" s="246">
        <f t="shared" ref="D121:E121" si="103">SUM(D122:D126)</f>
        <v>119626</v>
      </c>
      <c r="E121" s="241">
        <f t="shared" si="103"/>
        <v>-3600</v>
      </c>
      <c r="F121" s="368">
        <f>SUM(F122:F126)</f>
        <v>116026</v>
      </c>
      <c r="G121" s="246">
        <f t="shared" ref="G121:N121" si="104">SUM(G122:G126)</f>
        <v>0</v>
      </c>
      <c r="H121" s="241">
        <f t="shared" si="104"/>
        <v>0</v>
      </c>
      <c r="I121" s="368">
        <f t="shared" si="104"/>
        <v>0</v>
      </c>
      <c r="J121" s="246">
        <f t="shared" si="104"/>
        <v>0</v>
      </c>
      <c r="K121" s="241">
        <f t="shared" si="104"/>
        <v>0</v>
      </c>
      <c r="L121" s="368">
        <f t="shared" si="104"/>
        <v>0</v>
      </c>
      <c r="M121" s="246">
        <f t="shared" si="104"/>
        <v>0</v>
      </c>
      <c r="N121" s="241">
        <f t="shared" si="104"/>
        <v>0</v>
      </c>
      <c r="O121" s="368">
        <f>SUM(O122:O126)</f>
        <v>0</v>
      </c>
      <c r="P121" s="666"/>
      <c r="Q121" s="2"/>
    </row>
    <row r="122" spans="1:17" hidden="1" x14ac:dyDescent="0.25">
      <c r="A122" s="62">
        <v>2272</v>
      </c>
      <c r="B122" s="255" t="s">
        <v>131</v>
      </c>
      <c r="C122" s="244">
        <f t="shared" si="96"/>
        <v>0</v>
      </c>
      <c r="D122" s="239"/>
      <c r="E122" s="239"/>
      <c r="F122" s="239">
        <f t="shared" ref="F122:F126" si="105">D122+E122</f>
        <v>0</v>
      </c>
      <c r="G122" s="239"/>
      <c r="H122" s="239"/>
      <c r="I122" s="239">
        <f t="shared" ref="I122:I126" si="106">G122+H122</f>
        <v>0</v>
      </c>
      <c r="J122" s="239"/>
      <c r="K122" s="239"/>
      <c r="L122" s="239">
        <f t="shared" ref="L122:L126" si="107">J122+K122</f>
        <v>0</v>
      </c>
      <c r="M122" s="239"/>
      <c r="N122" s="239"/>
      <c r="O122" s="367">
        <f t="shared" ref="O122:O126" si="108">M122+N122</f>
        <v>0</v>
      </c>
      <c r="P122" s="388"/>
    </row>
    <row r="123" spans="1:17" ht="24" hidden="1" x14ac:dyDescent="0.25">
      <c r="A123" s="62">
        <v>2274</v>
      </c>
      <c r="B123" s="256" t="s">
        <v>132</v>
      </c>
      <c r="C123" s="244">
        <f t="shared" si="96"/>
        <v>0</v>
      </c>
      <c r="D123" s="239"/>
      <c r="E123" s="239"/>
      <c r="F123" s="239">
        <f t="shared" si="105"/>
        <v>0</v>
      </c>
      <c r="G123" s="239"/>
      <c r="H123" s="239"/>
      <c r="I123" s="239">
        <f t="shared" si="106"/>
        <v>0</v>
      </c>
      <c r="J123" s="239"/>
      <c r="K123" s="239"/>
      <c r="L123" s="239">
        <f t="shared" si="107"/>
        <v>0</v>
      </c>
      <c r="M123" s="239"/>
      <c r="N123" s="239"/>
      <c r="O123" s="367">
        <f t="shared" si="108"/>
        <v>0</v>
      </c>
      <c r="P123" s="388"/>
    </row>
    <row r="124" spans="1:17" ht="24" x14ac:dyDescent="0.25">
      <c r="A124" s="62">
        <v>2275</v>
      </c>
      <c r="B124" s="111" t="s">
        <v>133</v>
      </c>
      <c r="C124" s="368">
        <f t="shared" si="96"/>
        <v>116026</v>
      </c>
      <c r="D124" s="240">
        <f>98033-4235-1294+50000-792-516-8000-700-4870-8000</f>
        <v>119626</v>
      </c>
      <c r="E124" s="367">
        <v>-3600</v>
      </c>
      <c r="F124" s="242">
        <f t="shared" si="105"/>
        <v>116026</v>
      </c>
      <c r="G124" s="240"/>
      <c r="H124" s="367"/>
      <c r="I124" s="242">
        <f t="shared" si="106"/>
        <v>0</v>
      </c>
      <c r="J124" s="240"/>
      <c r="K124" s="367"/>
      <c r="L124" s="242">
        <f t="shared" si="107"/>
        <v>0</v>
      </c>
      <c r="M124" s="240"/>
      <c r="N124" s="367"/>
      <c r="O124" s="242">
        <f t="shared" si="108"/>
        <v>0</v>
      </c>
      <c r="P124" s="667"/>
      <c r="Q124" s="2"/>
    </row>
    <row r="125" spans="1:17" ht="36" hidden="1" x14ac:dyDescent="0.25">
      <c r="A125" s="62">
        <v>2276</v>
      </c>
      <c r="B125" s="111" t="s">
        <v>134</v>
      </c>
      <c r="C125" s="244">
        <f t="shared" si="96"/>
        <v>0</v>
      </c>
      <c r="D125" s="239"/>
      <c r="E125" s="239"/>
      <c r="F125" s="239">
        <f t="shared" si="105"/>
        <v>0</v>
      </c>
      <c r="G125" s="239"/>
      <c r="H125" s="239"/>
      <c r="I125" s="239">
        <f t="shared" si="106"/>
        <v>0</v>
      </c>
      <c r="J125" s="239"/>
      <c r="K125" s="239"/>
      <c r="L125" s="239">
        <f t="shared" si="107"/>
        <v>0</v>
      </c>
      <c r="M125" s="239"/>
      <c r="N125" s="239"/>
      <c r="O125" s="367">
        <f t="shared" si="108"/>
        <v>0</v>
      </c>
      <c r="P125" s="388"/>
    </row>
    <row r="126" spans="1:17" ht="24" hidden="1" x14ac:dyDescent="0.25">
      <c r="A126" s="62">
        <v>2279</v>
      </c>
      <c r="B126" s="111" t="s">
        <v>135</v>
      </c>
      <c r="C126" s="244">
        <f t="shared" si="96"/>
        <v>0</v>
      </c>
      <c r="D126" s="239"/>
      <c r="E126" s="239"/>
      <c r="F126" s="239">
        <f t="shared" si="105"/>
        <v>0</v>
      </c>
      <c r="G126" s="239"/>
      <c r="H126" s="239"/>
      <c r="I126" s="239">
        <f t="shared" si="106"/>
        <v>0</v>
      </c>
      <c r="J126" s="239"/>
      <c r="K126" s="239"/>
      <c r="L126" s="239">
        <f t="shared" si="107"/>
        <v>0</v>
      </c>
      <c r="M126" s="239"/>
      <c r="N126" s="239"/>
      <c r="O126" s="367">
        <f t="shared" si="108"/>
        <v>0</v>
      </c>
      <c r="P126" s="388"/>
    </row>
    <row r="127" spans="1:17" ht="24" hidden="1" x14ac:dyDescent="0.25">
      <c r="A127" s="629">
        <v>2280</v>
      </c>
      <c r="B127" s="99" t="s">
        <v>136</v>
      </c>
      <c r="C127" s="251">
        <f t="shared" si="96"/>
        <v>0</v>
      </c>
      <c r="D127" s="252">
        <f t="shared" ref="D127:O127" si="109">SUM(D128)</f>
        <v>0</v>
      </c>
      <c r="E127" s="252">
        <f t="shared" si="109"/>
        <v>0</v>
      </c>
      <c r="F127" s="252">
        <f t="shared" si="109"/>
        <v>0</v>
      </c>
      <c r="G127" s="252">
        <f t="shared" si="109"/>
        <v>0</v>
      </c>
      <c r="H127" s="252">
        <f t="shared" si="109"/>
        <v>0</v>
      </c>
      <c r="I127" s="252">
        <f t="shared" si="109"/>
        <v>0</v>
      </c>
      <c r="J127" s="252">
        <f t="shared" si="109"/>
        <v>0</v>
      </c>
      <c r="K127" s="252">
        <f t="shared" si="109"/>
        <v>0</v>
      </c>
      <c r="L127" s="252">
        <f t="shared" si="109"/>
        <v>0</v>
      </c>
      <c r="M127" s="252">
        <f t="shared" si="109"/>
        <v>0</v>
      </c>
      <c r="N127" s="252">
        <f t="shared" si="109"/>
        <v>0</v>
      </c>
      <c r="O127" s="241">
        <f t="shared" si="109"/>
        <v>0</v>
      </c>
      <c r="P127" s="120"/>
    </row>
    <row r="128" spans="1:17" ht="24" hidden="1" x14ac:dyDescent="0.25">
      <c r="A128" s="62">
        <v>2283</v>
      </c>
      <c r="B128" s="111" t="s">
        <v>137</v>
      </c>
      <c r="C128" s="244">
        <f t="shared" si="96"/>
        <v>0</v>
      </c>
      <c r="D128" s="239"/>
      <c r="E128" s="239"/>
      <c r="F128" s="239">
        <f>D128+E128</f>
        <v>0</v>
      </c>
      <c r="G128" s="239"/>
      <c r="H128" s="239"/>
      <c r="I128" s="239">
        <f>G128+H128</f>
        <v>0</v>
      </c>
      <c r="J128" s="239"/>
      <c r="K128" s="239"/>
      <c r="L128" s="239">
        <f>J128+K128</f>
        <v>0</v>
      </c>
      <c r="M128" s="239"/>
      <c r="N128" s="239"/>
      <c r="O128" s="367">
        <f>M128+N128</f>
        <v>0</v>
      </c>
      <c r="P128" s="388"/>
    </row>
    <row r="129" spans="1:16" ht="38.25" hidden="1" customHeight="1" x14ac:dyDescent="0.25">
      <c r="A129" s="83">
        <v>2300</v>
      </c>
      <c r="B129" s="226" t="s">
        <v>138</v>
      </c>
      <c r="C129" s="95">
        <f t="shared" si="96"/>
        <v>0</v>
      </c>
      <c r="D129" s="96">
        <f t="shared" ref="D129:E129" si="110">SUM(D130,D135,D139,D140,D143,D150,D158,D159,D162)</f>
        <v>0</v>
      </c>
      <c r="E129" s="96">
        <f t="shared" si="110"/>
        <v>0</v>
      </c>
      <c r="F129" s="96">
        <f>SUM(F130,F135,F139,F140,F143,F150,F158,F159,F162)</f>
        <v>0</v>
      </c>
      <c r="G129" s="96">
        <f t="shared" ref="G129:N129" si="111">SUM(G130,G135,G139,G140,G143,G150,G158,G159,G162)</f>
        <v>0</v>
      </c>
      <c r="H129" s="96">
        <f t="shared" si="111"/>
        <v>0</v>
      </c>
      <c r="I129" s="96">
        <f t="shared" si="111"/>
        <v>0</v>
      </c>
      <c r="J129" s="96">
        <f t="shared" si="111"/>
        <v>0</v>
      </c>
      <c r="K129" s="96">
        <f t="shared" si="111"/>
        <v>0</v>
      </c>
      <c r="L129" s="96">
        <f t="shared" si="111"/>
        <v>0</v>
      </c>
      <c r="M129" s="96">
        <f t="shared" si="111"/>
        <v>0</v>
      </c>
      <c r="N129" s="96">
        <f t="shared" si="111"/>
        <v>0</v>
      </c>
      <c r="O129" s="228">
        <f>SUM(O130,O135,O139,O140,O143,O150,O158,O159,O162)</f>
        <v>0</v>
      </c>
      <c r="P129" s="97"/>
    </row>
    <row r="130" spans="1:16" ht="24" hidden="1" x14ac:dyDescent="0.25">
      <c r="A130" s="629">
        <v>2310</v>
      </c>
      <c r="B130" s="99" t="s">
        <v>139</v>
      </c>
      <c r="C130" s="251">
        <f t="shared" si="96"/>
        <v>0</v>
      </c>
      <c r="D130" s="252">
        <f t="shared" ref="D130:O130" si="112">SUM(D131:D134)</f>
        <v>0</v>
      </c>
      <c r="E130" s="252">
        <f t="shared" si="112"/>
        <v>0</v>
      </c>
      <c r="F130" s="252">
        <f t="shared" si="112"/>
        <v>0</v>
      </c>
      <c r="G130" s="252">
        <f t="shared" si="112"/>
        <v>0</v>
      </c>
      <c r="H130" s="252">
        <f t="shared" si="112"/>
        <v>0</v>
      </c>
      <c r="I130" s="252">
        <f t="shared" si="112"/>
        <v>0</v>
      </c>
      <c r="J130" s="252">
        <f t="shared" si="112"/>
        <v>0</v>
      </c>
      <c r="K130" s="252">
        <f t="shared" si="112"/>
        <v>0</v>
      </c>
      <c r="L130" s="252">
        <f t="shared" si="112"/>
        <v>0</v>
      </c>
      <c r="M130" s="252">
        <f t="shared" si="112"/>
        <v>0</v>
      </c>
      <c r="N130" s="252">
        <f t="shared" si="112"/>
        <v>0</v>
      </c>
      <c r="O130" s="151">
        <f t="shared" si="112"/>
        <v>0</v>
      </c>
      <c r="P130" s="108"/>
    </row>
    <row r="131" spans="1:16" hidden="1" x14ac:dyDescent="0.25">
      <c r="A131" s="62">
        <v>2311</v>
      </c>
      <c r="B131" s="111" t="s">
        <v>140</v>
      </c>
      <c r="C131" s="244">
        <f t="shared" si="96"/>
        <v>0</v>
      </c>
      <c r="D131" s="239"/>
      <c r="E131" s="239"/>
      <c r="F131" s="239">
        <f t="shared" ref="F131:F134" si="113">D131+E131</f>
        <v>0</v>
      </c>
      <c r="G131" s="239"/>
      <c r="H131" s="239"/>
      <c r="I131" s="239">
        <f t="shared" ref="I131:I134" si="114">G131+H131</f>
        <v>0</v>
      </c>
      <c r="J131" s="239"/>
      <c r="K131" s="239"/>
      <c r="L131" s="239">
        <f t="shared" ref="L131:L134" si="115">J131+K131</f>
        <v>0</v>
      </c>
      <c r="M131" s="239"/>
      <c r="N131" s="239"/>
      <c r="O131" s="367">
        <f t="shared" ref="O131:O134" si="116">M131+N131</f>
        <v>0</v>
      </c>
      <c r="P131" s="388"/>
    </row>
    <row r="132" spans="1:16" hidden="1" x14ac:dyDescent="0.25">
      <c r="A132" s="62">
        <v>2312</v>
      </c>
      <c r="B132" s="111" t="s">
        <v>141</v>
      </c>
      <c r="C132" s="244">
        <f t="shared" si="96"/>
        <v>0</v>
      </c>
      <c r="D132" s="239"/>
      <c r="E132" s="239"/>
      <c r="F132" s="239">
        <f t="shared" si="113"/>
        <v>0</v>
      </c>
      <c r="G132" s="239"/>
      <c r="H132" s="239"/>
      <c r="I132" s="239">
        <f t="shared" si="114"/>
        <v>0</v>
      </c>
      <c r="J132" s="239"/>
      <c r="K132" s="239"/>
      <c r="L132" s="239">
        <f t="shared" si="115"/>
        <v>0</v>
      </c>
      <c r="M132" s="239"/>
      <c r="N132" s="239"/>
      <c r="O132" s="367">
        <f t="shared" si="116"/>
        <v>0</v>
      </c>
      <c r="P132" s="388"/>
    </row>
    <row r="133" spans="1:16" hidden="1" x14ac:dyDescent="0.25">
      <c r="A133" s="62">
        <v>2313</v>
      </c>
      <c r="B133" s="111" t="s">
        <v>142</v>
      </c>
      <c r="C133" s="244">
        <f t="shared" si="96"/>
        <v>0</v>
      </c>
      <c r="D133" s="239"/>
      <c r="E133" s="239"/>
      <c r="F133" s="239">
        <f t="shared" si="113"/>
        <v>0</v>
      </c>
      <c r="G133" s="239"/>
      <c r="H133" s="239"/>
      <c r="I133" s="239">
        <f t="shared" si="114"/>
        <v>0</v>
      </c>
      <c r="J133" s="239"/>
      <c r="K133" s="239"/>
      <c r="L133" s="239">
        <f t="shared" si="115"/>
        <v>0</v>
      </c>
      <c r="M133" s="239"/>
      <c r="N133" s="239"/>
      <c r="O133" s="367">
        <f t="shared" si="116"/>
        <v>0</v>
      </c>
      <c r="P133" s="388"/>
    </row>
    <row r="134" spans="1:16" ht="47.25" hidden="1" customHeight="1" x14ac:dyDescent="0.25">
      <c r="A134" s="62">
        <v>2314</v>
      </c>
      <c r="B134" s="111" t="s">
        <v>143</v>
      </c>
      <c r="C134" s="244">
        <f t="shared" si="96"/>
        <v>0</v>
      </c>
      <c r="D134" s="239"/>
      <c r="E134" s="239"/>
      <c r="F134" s="239">
        <f t="shared" si="113"/>
        <v>0</v>
      </c>
      <c r="G134" s="239"/>
      <c r="H134" s="239"/>
      <c r="I134" s="239">
        <f t="shared" si="114"/>
        <v>0</v>
      </c>
      <c r="J134" s="239"/>
      <c r="K134" s="239"/>
      <c r="L134" s="239">
        <f t="shared" si="115"/>
        <v>0</v>
      </c>
      <c r="M134" s="239"/>
      <c r="N134" s="239"/>
      <c r="O134" s="367">
        <f t="shared" si="116"/>
        <v>0</v>
      </c>
      <c r="P134" s="388"/>
    </row>
    <row r="135" spans="1:16" hidden="1" x14ac:dyDescent="0.25">
      <c r="A135" s="243">
        <v>2320</v>
      </c>
      <c r="B135" s="111" t="s">
        <v>144</v>
      </c>
      <c r="C135" s="244">
        <f t="shared" si="96"/>
        <v>0</v>
      </c>
      <c r="D135" s="245">
        <f t="shared" ref="D135:E135" si="117">SUM(D136:D138)</f>
        <v>0</v>
      </c>
      <c r="E135" s="245">
        <f t="shared" si="117"/>
        <v>0</v>
      </c>
      <c r="F135" s="245">
        <f>SUM(F136:F138)</f>
        <v>0</v>
      </c>
      <c r="G135" s="245">
        <f t="shared" ref="G135:N135" si="118">SUM(G136:G138)</f>
        <v>0</v>
      </c>
      <c r="H135" s="245">
        <f t="shared" si="118"/>
        <v>0</v>
      </c>
      <c r="I135" s="245">
        <f t="shared" si="118"/>
        <v>0</v>
      </c>
      <c r="J135" s="245">
        <f t="shared" si="118"/>
        <v>0</v>
      </c>
      <c r="K135" s="245">
        <f t="shared" si="118"/>
        <v>0</v>
      </c>
      <c r="L135" s="245">
        <f t="shared" si="118"/>
        <v>0</v>
      </c>
      <c r="M135" s="245">
        <f t="shared" si="118"/>
        <v>0</v>
      </c>
      <c r="N135" s="245">
        <f t="shared" si="118"/>
        <v>0</v>
      </c>
      <c r="O135" s="241">
        <f>SUM(O136:O138)</f>
        <v>0</v>
      </c>
      <c r="P135" s="120"/>
    </row>
    <row r="136" spans="1:16" hidden="1" x14ac:dyDescent="0.25">
      <c r="A136" s="62">
        <v>2321</v>
      </c>
      <c r="B136" s="111" t="s">
        <v>145</v>
      </c>
      <c r="C136" s="244">
        <f t="shared" si="96"/>
        <v>0</v>
      </c>
      <c r="D136" s="239"/>
      <c r="E136" s="239"/>
      <c r="F136" s="239">
        <f t="shared" ref="F136:F139" si="119">D136+E136</f>
        <v>0</v>
      </c>
      <c r="G136" s="239"/>
      <c r="H136" s="239"/>
      <c r="I136" s="239">
        <f t="shared" ref="I136:I139" si="120">G136+H136</f>
        <v>0</v>
      </c>
      <c r="J136" s="239"/>
      <c r="K136" s="239"/>
      <c r="L136" s="239">
        <f t="shared" ref="L136:L139" si="121">J136+K136</f>
        <v>0</v>
      </c>
      <c r="M136" s="239"/>
      <c r="N136" s="239"/>
      <c r="O136" s="367">
        <f t="shared" ref="O136:O139" si="122">M136+N136</f>
        <v>0</v>
      </c>
      <c r="P136" s="388"/>
    </row>
    <row r="137" spans="1:16" hidden="1" x14ac:dyDescent="0.25">
      <c r="A137" s="62">
        <v>2322</v>
      </c>
      <c r="B137" s="111" t="s">
        <v>146</v>
      </c>
      <c r="C137" s="244">
        <f t="shared" si="96"/>
        <v>0</v>
      </c>
      <c r="D137" s="239"/>
      <c r="E137" s="239"/>
      <c r="F137" s="239">
        <f t="shared" si="119"/>
        <v>0</v>
      </c>
      <c r="G137" s="239"/>
      <c r="H137" s="239"/>
      <c r="I137" s="239">
        <f t="shared" si="120"/>
        <v>0</v>
      </c>
      <c r="J137" s="239"/>
      <c r="K137" s="239"/>
      <c r="L137" s="239">
        <f t="shared" si="121"/>
        <v>0</v>
      </c>
      <c r="M137" s="239"/>
      <c r="N137" s="239"/>
      <c r="O137" s="367">
        <f t="shared" si="122"/>
        <v>0</v>
      </c>
      <c r="P137" s="388"/>
    </row>
    <row r="138" spans="1:16" ht="10.5" hidden="1" customHeight="1" x14ac:dyDescent="0.25">
      <c r="A138" s="62">
        <v>2329</v>
      </c>
      <c r="B138" s="111" t="s">
        <v>147</v>
      </c>
      <c r="C138" s="244">
        <f t="shared" si="96"/>
        <v>0</v>
      </c>
      <c r="D138" s="239"/>
      <c r="E138" s="239"/>
      <c r="F138" s="239">
        <f t="shared" si="119"/>
        <v>0</v>
      </c>
      <c r="G138" s="239"/>
      <c r="H138" s="239"/>
      <c r="I138" s="239">
        <f t="shared" si="120"/>
        <v>0</v>
      </c>
      <c r="J138" s="239"/>
      <c r="K138" s="239"/>
      <c r="L138" s="239">
        <f t="shared" si="121"/>
        <v>0</v>
      </c>
      <c r="M138" s="239"/>
      <c r="N138" s="239"/>
      <c r="O138" s="367">
        <f t="shared" si="122"/>
        <v>0</v>
      </c>
      <c r="P138" s="388"/>
    </row>
    <row r="139" spans="1:16" hidden="1" x14ac:dyDescent="0.25">
      <c r="A139" s="243">
        <v>2330</v>
      </c>
      <c r="B139" s="111" t="s">
        <v>148</v>
      </c>
      <c r="C139" s="244">
        <f t="shared" si="96"/>
        <v>0</v>
      </c>
      <c r="D139" s="239"/>
      <c r="E139" s="239"/>
      <c r="F139" s="239">
        <f t="shared" si="119"/>
        <v>0</v>
      </c>
      <c r="G139" s="239"/>
      <c r="H139" s="239"/>
      <c r="I139" s="239">
        <f t="shared" si="120"/>
        <v>0</v>
      </c>
      <c r="J139" s="239"/>
      <c r="K139" s="239"/>
      <c r="L139" s="239">
        <f t="shared" si="121"/>
        <v>0</v>
      </c>
      <c r="M139" s="239"/>
      <c r="N139" s="239"/>
      <c r="O139" s="367">
        <f t="shared" si="122"/>
        <v>0</v>
      </c>
      <c r="P139" s="388"/>
    </row>
    <row r="140" spans="1:16" ht="48" hidden="1" x14ac:dyDescent="0.25">
      <c r="A140" s="243">
        <v>2340</v>
      </c>
      <c r="B140" s="111" t="s">
        <v>149</v>
      </c>
      <c r="C140" s="244">
        <f t="shared" si="96"/>
        <v>0</v>
      </c>
      <c r="D140" s="245">
        <f t="shared" ref="D140:E140" si="123">SUM(D141:D142)</f>
        <v>0</v>
      </c>
      <c r="E140" s="245">
        <f t="shared" si="123"/>
        <v>0</v>
      </c>
      <c r="F140" s="245">
        <f>SUM(F141:F142)</f>
        <v>0</v>
      </c>
      <c r="G140" s="245">
        <f t="shared" ref="G140:N140" si="124">SUM(G141:G142)</f>
        <v>0</v>
      </c>
      <c r="H140" s="245">
        <f t="shared" si="124"/>
        <v>0</v>
      </c>
      <c r="I140" s="245">
        <f t="shared" si="124"/>
        <v>0</v>
      </c>
      <c r="J140" s="245">
        <f t="shared" si="124"/>
        <v>0</v>
      </c>
      <c r="K140" s="245">
        <f t="shared" si="124"/>
        <v>0</v>
      </c>
      <c r="L140" s="245">
        <f t="shared" si="124"/>
        <v>0</v>
      </c>
      <c r="M140" s="245">
        <f t="shared" si="124"/>
        <v>0</v>
      </c>
      <c r="N140" s="245">
        <f t="shared" si="124"/>
        <v>0</v>
      </c>
      <c r="O140" s="241">
        <f>SUM(O141:O142)</f>
        <v>0</v>
      </c>
      <c r="P140" s="120"/>
    </row>
    <row r="141" spans="1:16" hidden="1" x14ac:dyDescent="0.25">
      <c r="A141" s="62">
        <v>2341</v>
      </c>
      <c r="B141" s="111" t="s">
        <v>150</v>
      </c>
      <c r="C141" s="244">
        <f t="shared" si="96"/>
        <v>0</v>
      </c>
      <c r="D141" s="239"/>
      <c r="E141" s="239"/>
      <c r="F141" s="239">
        <f t="shared" ref="F141:F142" si="125">D141+E141</f>
        <v>0</v>
      </c>
      <c r="G141" s="239"/>
      <c r="H141" s="239"/>
      <c r="I141" s="239">
        <f t="shared" ref="I141:I142" si="126">G141+H141</f>
        <v>0</v>
      </c>
      <c r="J141" s="239"/>
      <c r="K141" s="239"/>
      <c r="L141" s="239">
        <f t="shared" ref="L141:L142" si="127">J141+K141</f>
        <v>0</v>
      </c>
      <c r="M141" s="239"/>
      <c r="N141" s="239"/>
      <c r="O141" s="367">
        <f t="shared" ref="O141:O142" si="128">M141+N141</f>
        <v>0</v>
      </c>
      <c r="P141" s="388"/>
    </row>
    <row r="142" spans="1:16" ht="24" hidden="1" x14ac:dyDescent="0.25">
      <c r="A142" s="62">
        <v>2344</v>
      </c>
      <c r="B142" s="111" t="s">
        <v>151</v>
      </c>
      <c r="C142" s="244">
        <f t="shared" si="96"/>
        <v>0</v>
      </c>
      <c r="D142" s="239"/>
      <c r="E142" s="239"/>
      <c r="F142" s="239">
        <f t="shared" si="125"/>
        <v>0</v>
      </c>
      <c r="G142" s="239"/>
      <c r="H142" s="239"/>
      <c r="I142" s="239">
        <f t="shared" si="126"/>
        <v>0</v>
      </c>
      <c r="J142" s="239"/>
      <c r="K142" s="239"/>
      <c r="L142" s="239">
        <f t="shared" si="127"/>
        <v>0</v>
      </c>
      <c r="M142" s="239"/>
      <c r="N142" s="239"/>
      <c r="O142" s="367">
        <f t="shared" si="128"/>
        <v>0</v>
      </c>
      <c r="P142" s="388"/>
    </row>
    <row r="143" spans="1:16" ht="24" hidden="1" x14ac:dyDescent="0.25">
      <c r="A143" s="230">
        <v>2350</v>
      </c>
      <c r="B143" s="164" t="s">
        <v>152</v>
      </c>
      <c r="C143" s="231">
        <f t="shared" si="96"/>
        <v>0</v>
      </c>
      <c r="D143" s="232">
        <f t="shared" ref="D143:E143" si="129">SUM(D144:D149)</f>
        <v>0</v>
      </c>
      <c r="E143" s="232">
        <f t="shared" si="129"/>
        <v>0</v>
      </c>
      <c r="F143" s="232">
        <f>SUM(F144:F149)</f>
        <v>0</v>
      </c>
      <c r="G143" s="232">
        <f t="shared" ref="G143:N143" si="130">SUM(G144:G149)</f>
        <v>0</v>
      </c>
      <c r="H143" s="232">
        <f t="shared" si="130"/>
        <v>0</v>
      </c>
      <c r="I143" s="232">
        <f t="shared" si="130"/>
        <v>0</v>
      </c>
      <c r="J143" s="232">
        <f t="shared" si="130"/>
        <v>0</v>
      </c>
      <c r="K143" s="232">
        <f t="shared" si="130"/>
        <v>0</v>
      </c>
      <c r="L143" s="232">
        <f t="shared" si="130"/>
        <v>0</v>
      </c>
      <c r="M143" s="232">
        <f t="shared" si="130"/>
        <v>0</v>
      </c>
      <c r="N143" s="232">
        <f t="shared" si="130"/>
        <v>0</v>
      </c>
      <c r="O143" s="235">
        <f>SUM(O144:O149)</f>
        <v>0</v>
      </c>
      <c r="P143" s="233"/>
    </row>
    <row r="144" spans="1:16" hidden="1" x14ac:dyDescent="0.25">
      <c r="A144" s="53">
        <v>2351</v>
      </c>
      <c r="B144" s="99" t="s">
        <v>153</v>
      </c>
      <c r="C144" s="251">
        <f t="shared" si="96"/>
        <v>0</v>
      </c>
      <c r="D144" s="150"/>
      <c r="E144" s="150"/>
      <c r="F144" s="150">
        <f t="shared" ref="F144:F149" si="131">D144+E144</f>
        <v>0</v>
      </c>
      <c r="G144" s="150"/>
      <c r="H144" s="150"/>
      <c r="I144" s="150">
        <f t="shared" ref="I144:I149" si="132">G144+H144</f>
        <v>0</v>
      </c>
      <c r="J144" s="150"/>
      <c r="K144" s="150"/>
      <c r="L144" s="150">
        <f t="shared" ref="L144:L149" si="133">J144+K144</f>
        <v>0</v>
      </c>
      <c r="M144" s="150"/>
      <c r="N144" s="150"/>
      <c r="O144" s="390">
        <f t="shared" ref="O144:O149" si="134">M144+N144</f>
        <v>0</v>
      </c>
      <c r="P144" s="387"/>
    </row>
    <row r="145" spans="1:16" hidden="1" x14ac:dyDescent="0.25">
      <c r="A145" s="62">
        <v>2352</v>
      </c>
      <c r="B145" s="111" t="s">
        <v>154</v>
      </c>
      <c r="C145" s="244">
        <f t="shared" si="96"/>
        <v>0</v>
      </c>
      <c r="D145" s="239"/>
      <c r="E145" s="239"/>
      <c r="F145" s="239">
        <f t="shared" si="131"/>
        <v>0</v>
      </c>
      <c r="G145" s="239"/>
      <c r="H145" s="239"/>
      <c r="I145" s="239">
        <f t="shared" si="132"/>
        <v>0</v>
      </c>
      <c r="J145" s="239"/>
      <c r="K145" s="239"/>
      <c r="L145" s="239">
        <f t="shared" si="133"/>
        <v>0</v>
      </c>
      <c r="M145" s="239"/>
      <c r="N145" s="239"/>
      <c r="O145" s="367">
        <f t="shared" si="134"/>
        <v>0</v>
      </c>
      <c r="P145" s="388"/>
    </row>
    <row r="146" spans="1:16" ht="24" hidden="1" x14ac:dyDescent="0.25">
      <c r="A146" s="62">
        <v>2353</v>
      </c>
      <c r="B146" s="111" t="s">
        <v>155</v>
      </c>
      <c r="C146" s="244">
        <f t="shared" si="96"/>
        <v>0</v>
      </c>
      <c r="D146" s="239"/>
      <c r="E146" s="239"/>
      <c r="F146" s="239">
        <f t="shared" si="131"/>
        <v>0</v>
      </c>
      <c r="G146" s="239"/>
      <c r="H146" s="239"/>
      <c r="I146" s="239">
        <f t="shared" si="132"/>
        <v>0</v>
      </c>
      <c r="J146" s="239"/>
      <c r="K146" s="239"/>
      <c r="L146" s="239">
        <f t="shared" si="133"/>
        <v>0</v>
      </c>
      <c r="M146" s="239"/>
      <c r="N146" s="239"/>
      <c r="O146" s="367">
        <f t="shared" si="134"/>
        <v>0</v>
      </c>
      <c r="P146" s="388"/>
    </row>
    <row r="147" spans="1:16" ht="24" hidden="1" x14ac:dyDescent="0.25">
      <c r="A147" s="62">
        <v>2354</v>
      </c>
      <c r="B147" s="111" t="s">
        <v>156</v>
      </c>
      <c r="C147" s="244">
        <f t="shared" si="96"/>
        <v>0</v>
      </c>
      <c r="D147" s="239"/>
      <c r="E147" s="239"/>
      <c r="F147" s="239">
        <f t="shared" si="131"/>
        <v>0</v>
      </c>
      <c r="G147" s="239"/>
      <c r="H147" s="239"/>
      <c r="I147" s="239">
        <f t="shared" si="132"/>
        <v>0</v>
      </c>
      <c r="J147" s="239"/>
      <c r="K147" s="239"/>
      <c r="L147" s="239">
        <f t="shared" si="133"/>
        <v>0</v>
      </c>
      <c r="M147" s="239"/>
      <c r="N147" s="239"/>
      <c r="O147" s="367">
        <f t="shared" si="134"/>
        <v>0</v>
      </c>
      <c r="P147" s="388"/>
    </row>
    <row r="148" spans="1:16" ht="24" hidden="1" x14ac:dyDescent="0.25">
      <c r="A148" s="62">
        <v>2355</v>
      </c>
      <c r="B148" s="111" t="s">
        <v>157</v>
      </c>
      <c r="C148" s="244">
        <f t="shared" si="96"/>
        <v>0</v>
      </c>
      <c r="D148" s="239"/>
      <c r="E148" s="239"/>
      <c r="F148" s="239">
        <f t="shared" si="131"/>
        <v>0</v>
      </c>
      <c r="G148" s="239"/>
      <c r="H148" s="239"/>
      <c r="I148" s="239">
        <f t="shared" si="132"/>
        <v>0</v>
      </c>
      <c r="J148" s="239"/>
      <c r="K148" s="239"/>
      <c r="L148" s="239">
        <f t="shared" si="133"/>
        <v>0</v>
      </c>
      <c r="M148" s="239"/>
      <c r="N148" s="239"/>
      <c r="O148" s="367">
        <f t="shared" si="134"/>
        <v>0</v>
      </c>
      <c r="P148" s="388"/>
    </row>
    <row r="149" spans="1:16" ht="24" hidden="1" x14ac:dyDescent="0.25">
      <c r="A149" s="62">
        <v>2359</v>
      </c>
      <c r="B149" s="111" t="s">
        <v>158</v>
      </c>
      <c r="C149" s="244">
        <f t="shared" si="96"/>
        <v>0</v>
      </c>
      <c r="D149" s="239"/>
      <c r="E149" s="239"/>
      <c r="F149" s="239">
        <f t="shared" si="131"/>
        <v>0</v>
      </c>
      <c r="G149" s="239"/>
      <c r="H149" s="239"/>
      <c r="I149" s="239">
        <f t="shared" si="132"/>
        <v>0</v>
      </c>
      <c r="J149" s="239"/>
      <c r="K149" s="239"/>
      <c r="L149" s="239">
        <f t="shared" si="133"/>
        <v>0</v>
      </c>
      <c r="M149" s="239"/>
      <c r="N149" s="239"/>
      <c r="O149" s="367">
        <f t="shared" si="134"/>
        <v>0</v>
      </c>
      <c r="P149" s="388"/>
    </row>
    <row r="150" spans="1:16" ht="24.75" hidden="1" customHeight="1" x14ac:dyDescent="0.25">
      <c r="A150" s="243">
        <v>2360</v>
      </c>
      <c r="B150" s="111" t="s">
        <v>159</v>
      </c>
      <c r="C150" s="244">
        <f t="shared" si="96"/>
        <v>0</v>
      </c>
      <c r="D150" s="245">
        <f t="shared" ref="D150:E150" si="135">SUM(D151:D157)</f>
        <v>0</v>
      </c>
      <c r="E150" s="245">
        <f t="shared" si="135"/>
        <v>0</v>
      </c>
      <c r="F150" s="245">
        <f>SUM(F151:F157)</f>
        <v>0</v>
      </c>
      <c r="G150" s="245">
        <f t="shared" ref="G150:N150" si="136">SUM(G151:G157)</f>
        <v>0</v>
      </c>
      <c r="H150" s="245">
        <f t="shared" si="136"/>
        <v>0</v>
      </c>
      <c r="I150" s="245">
        <f t="shared" si="136"/>
        <v>0</v>
      </c>
      <c r="J150" s="245">
        <f t="shared" si="136"/>
        <v>0</v>
      </c>
      <c r="K150" s="245">
        <f t="shared" si="136"/>
        <v>0</v>
      </c>
      <c r="L150" s="245">
        <f t="shared" si="136"/>
        <v>0</v>
      </c>
      <c r="M150" s="245">
        <f t="shared" si="136"/>
        <v>0</v>
      </c>
      <c r="N150" s="245">
        <f t="shared" si="136"/>
        <v>0</v>
      </c>
      <c r="O150" s="241">
        <f>SUM(O151:O157)</f>
        <v>0</v>
      </c>
      <c r="P150" s="120"/>
    </row>
    <row r="151" spans="1:16" hidden="1" x14ac:dyDescent="0.25">
      <c r="A151" s="61">
        <v>2361</v>
      </c>
      <c r="B151" s="111" t="s">
        <v>160</v>
      </c>
      <c r="C151" s="244">
        <f t="shared" si="96"/>
        <v>0</v>
      </c>
      <c r="D151" s="239"/>
      <c r="E151" s="239"/>
      <c r="F151" s="239">
        <f t="shared" ref="F151:F158" si="137">D151+E151</f>
        <v>0</v>
      </c>
      <c r="G151" s="239"/>
      <c r="H151" s="239"/>
      <c r="I151" s="239">
        <f t="shared" ref="I151:I158" si="138">G151+H151</f>
        <v>0</v>
      </c>
      <c r="J151" s="239"/>
      <c r="K151" s="239"/>
      <c r="L151" s="239">
        <f t="shared" ref="L151:L158" si="139">J151+K151</f>
        <v>0</v>
      </c>
      <c r="M151" s="239"/>
      <c r="N151" s="239"/>
      <c r="O151" s="367">
        <f t="shared" ref="O151:O158" si="140">M151+N151</f>
        <v>0</v>
      </c>
      <c r="P151" s="388"/>
    </row>
    <row r="152" spans="1:16" ht="24" hidden="1" x14ac:dyDescent="0.25">
      <c r="A152" s="61">
        <v>2362</v>
      </c>
      <c r="B152" s="111" t="s">
        <v>161</v>
      </c>
      <c r="C152" s="244">
        <f t="shared" si="96"/>
        <v>0</v>
      </c>
      <c r="D152" s="239"/>
      <c r="E152" s="239"/>
      <c r="F152" s="239">
        <f t="shared" si="137"/>
        <v>0</v>
      </c>
      <c r="G152" s="239"/>
      <c r="H152" s="239"/>
      <c r="I152" s="239">
        <f t="shared" si="138"/>
        <v>0</v>
      </c>
      <c r="J152" s="239"/>
      <c r="K152" s="239"/>
      <c r="L152" s="239">
        <f t="shared" si="139"/>
        <v>0</v>
      </c>
      <c r="M152" s="239"/>
      <c r="N152" s="239"/>
      <c r="O152" s="367">
        <f t="shared" si="140"/>
        <v>0</v>
      </c>
      <c r="P152" s="388"/>
    </row>
    <row r="153" spans="1:16" hidden="1" x14ac:dyDescent="0.25">
      <c r="A153" s="61">
        <v>2363</v>
      </c>
      <c r="B153" s="111" t="s">
        <v>162</v>
      </c>
      <c r="C153" s="244">
        <f t="shared" si="96"/>
        <v>0</v>
      </c>
      <c r="D153" s="239"/>
      <c r="E153" s="239"/>
      <c r="F153" s="239">
        <f t="shared" si="137"/>
        <v>0</v>
      </c>
      <c r="G153" s="239"/>
      <c r="H153" s="239"/>
      <c r="I153" s="239">
        <f t="shared" si="138"/>
        <v>0</v>
      </c>
      <c r="J153" s="239"/>
      <c r="K153" s="239"/>
      <c r="L153" s="239">
        <f t="shared" si="139"/>
        <v>0</v>
      </c>
      <c r="M153" s="239"/>
      <c r="N153" s="239"/>
      <c r="O153" s="367">
        <f t="shared" si="140"/>
        <v>0</v>
      </c>
      <c r="P153" s="388"/>
    </row>
    <row r="154" spans="1:16" hidden="1" x14ac:dyDescent="0.25">
      <c r="A154" s="61">
        <v>2364</v>
      </c>
      <c r="B154" s="111" t="s">
        <v>163</v>
      </c>
      <c r="C154" s="244">
        <f t="shared" si="96"/>
        <v>0</v>
      </c>
      <c r="D154" s="239"/>
      <c r="E154" s="239"/>
      <c r="F154" s="239">
        <f t="shared" si="137"/>
        <v>0</v>
      </c>
      <c r="G154" s="239"/>
      <c r="H154" s="239"/>
      <c r="I154" s="239">
        <f t="shared" si="138"/>
        <v>0</v>
      </c>
      <c r="J154" s="239"/>
      <c r="K154" s="239"/>
      <c r="L154" s="239">
        <f t="shared" si="139"/>
        <v>0</v>
      </c>
      <c r="M154" s="239"/>
      <c r="N154" s="239"/>
      <c r="O154" s="367">
        <f t="shared" si="140"/>
        <v>0</v>
      </c>
      <c r="P154" s="388"/>
    </row>
    <row r="155" spans="1:16" ht="12.75" hidden="1" customHeight="1" x14ac:dyDescent="0.25">
      <c r="A155" s="61">
        <v>2365</v>
      </c>
      <c r="B155" s="111" t="s">
        <v>164</v>
      </c>
      <c r="C155" s="244">
        <f t="shared" si="96"/>
        <v>0</v>
      </c>
      <c r="D155" s="239"/>
      <c r="E155" s="239"/>
      <c r="F155" s="239">
        <f t="shared" si="137"/>
        <v>0</v>
      </c>
      <c r="G155" s="239"/>
      <c r="H155" s="239"/>
      <c r="I155" s="239">
        <f t="shared" si="138"/>
        <v>0</v>
      </c>
      <c r="J155" s="239"/>
      <c r="K155" s="239"/>
      <c r="L155" s="239">
        <f t="shared" si="139"/>
        <v>0</v>
      </c>
      <c r="M155" s="239"/>
      <c r="N155" s="239"/>
      <c r="O155" s="367">
        <f t="shared" si="140"/>
        <v>0</v>
      </c>
      <c r="P155" s="388"/>
    </row>
    <row r="156" spans="1:16" ht="36" hidden="1" x14ac:dyDescent="0.25">
      <c r="A156" s="61">
        <v>2366</v>
      </c>
      <c r="B156" s="111" t="s">
        <v>165</v>
      </c>
      <c r="C156" s="244">
        <f t="shared" si="96"/>
        <v>0</v>
      </c>
      <c r="D156" s="239"/>
      <c r="E156" s="239"/>
      <c r="F156" s="239">
        <f t="shared" si="137"/>
        <v>0</v>
      </c>
      <c r="G156" s="239"/>
      <c r="H156" s="239"/>
      <c r="I156" s="239">
        <f t="shared" si="138"/>
        <v>0</v>
      </c>
      <c r="J156" s="239"/>
      <c r="K156" s="239"/>
      <c r="L156" s="239">
        <f t="shared" si="139"/>
        <v>0</v>
      </c>
      <c r="M156" s="239"/>
      <c r="N156" s="239"/>
      <c r="O156" s="367">
        <f t="shared" si="140"/>
        <v>0</v>
      </c>
      <c r="P156" s="388"/>
    </row>
    <row r="157" spans="1:16" ht="48" hidden="1" x14ac:dyDescent="0.25">
      <c r="A157" s="61">
        <v>2369</v>
      </c>
      <c r="B157" s="111" t="s">
        <v>166</v>
      </c>
      <c r="C157" s="244">
        <f t="shared" si="96"/>
        <v>0</v>
      </c>
      <c r="D157" s="239"/>
      <c r="E157" s="239"/>
      <c r="F157" s="239">
        <f t="shared" si="137"/>
        <v>0</v>
      </c>
      <c r="G157" s="239"/>
      <c r="H157" s="239"/>
      <c r="I157" s="239">
        <f t="shared" si="138"/>
        <v>0</v>
      </c>
      <c r="J157" s="239"/>
      <c r="K157" s="239"/>
      <c r="L157" s="239">
        <f t="shared" si="139"/>
        <v>0</v>
      </c>
      <c r="M157" s="239"/>
      <c r="N157" s="239"/>
      <c r="O157" s="367">
        <f t="shared" si="140"/>
        <v>0</v>
      </c>
      <c r="P157" s="388"/>
    </row>
    <row r="158" spans="1:16" hidden="1" x14ac:dyDescent="0.25">
      <c r="A158" s="230">
        <v>2370</v>
      </c>
      <c r="B158" s="164" t="s">
        <v>167</v>
      </c>
      <c r="C158" s="231">
        <f t="shared" si="96"/>
        <v>0</v>
      </c>
      <c r="D158" s="178"/>
      <c r="E158" s="178"/>
      <c r="F158" s="178">
        <f t="shared" si="137"/>
        <v>0</v>
      </c>
      <c r="G158" s="178"/>
      <c r="H158" s="178"/>
      <c r="I158" s="178">
        <f t="shared" si="138"/>
        <v>0</v>
      </c>
      <c r="J158" s="178"/>
      <c r="K158" s="178"/>
      <c r="L158" s="178">
        <f t="shared" si="139"/>
        <v>0</v>
      </c>
      <c r="M158" s="178"/>
      <c r="N158" s="178"/>
      <c r="O158" s="358">
        <f t="shared" si="140"/>
        <v>0</v>
      </c>
      <c r="P158" s="392"/>
    </row>
    <row r="159" spans="1:16" hidden="1" x14ac:dyDescent="0.25">
      <c r="A159" s="230">
        <v>2380</v>
      </c>
      <c r="B159" s="164" t="s">
        <v>168</v>
      </c>
      <c r="C159" s="231">
        <f t="shared" si="96"/>
        <v>0</v>
      </c>
      <c r="D159" s="232">
        <f t="shared" ref="D159:E159" si="141">SUM(D160:D161)</f>
        <v>0</v>
      </c>
      <c r="E159" s="232">
        <f t="shared" si="141"/>
        <v>0</v>
      </c>
      <c r="F159" s="232">
        <f>SUM(F160:F161)</f>
        <v>0</v>
      </c>
      <c r="G159" s="232">
        <f t="shared" ref="G159:N159" si="142">SUM(G160:G161)</f>
        <v>0</v>
      </c>
      <c r="H159" s="232">
        <f t="shared" si="142"/>
        <v>0</v>
      </c>
      <c r="I159" s="232">
        <f t="shared" si="142"/>
        <v>0</v>
      </c>
      <c r="J159" s="232">
        <f t="shared" si="142"/>
        <v>0</v>
      </c>
      <c r="K159" s="232">
        <f t="shared" si="142"/>
        <v>0</v>
      </c>
      <c r="L159" s="232">
        <f t="shared" si="142"/>
        <v>0</v>
      </c>
      <c r="M159" s="232">
        <f t="shared" si="142"/>
        <v>0</v>
      </c>
      <c r="N159" s="232">
        <f t="shared" si="142"/>
        <v>0</v>
      </c>
      <c r="O159" s="235">
        <f>SUM(O160:O161)</f>
        <v>0</v>
      </c>
      <c r="P159" s="233"/>
    </row>
    <row r="160" spans="1:16" hidden="1" x14ac:dyDescent="0.25">
      <c r="A160" s="52">
        <v>2381</v>
      </c>
      <c r="B160" s="99" t="s">
        <v>169</v>
      </c>
      <c r="C160" s="251">
        <f t="shared" si="96"/>
        <v>0</v>
      </c>
      <c r="D160" s="150"/>
      <c r="E160" s="150"/>
      <c r="F160" s="150">
        <f t="shared" ref="F160:F163" si="143">D160+E160</f>
        <v>0</v>
      </c>
      <c r="G160" s="150"/>
      <c r="H160" s="150"/>
      <c r="I160" s="150">
        <f t="shared" ref="I160:I163" si="144">G160+H160</f>
        <v>0</v>
      </c>
      <c r="J160" s="150"/>
      <c r="K160" s="150"/>
      <c r="L160" s="150">
        <f t="shared" ref="L160:L163" si="145">J160+K160</f>
        <v>0</v>
      </c>
      <c r="M160" s="150"/>
      <c r="N160" s="150"/>
      <c r="O160" s="390">
        <f t="shared" ref="O160:O163" si="146">M160+N160</f>
        <v>0</v>
      </c>
      <c r="P160" s="387"/>
    </row>
    <row r="161" spans="1:16" ht="24" hidden="1" x14ac:dyDescent="0.25">
      <c r="A161" s="61">
        <v>2389</v>
      </c>
      <c r="B161" s="111" t="s">
        <v>170</v>
      </c>
      <c r="C161" s="244">
        <f t="shared" si="96"/>
        <v>0</v>
      </c>
      <c r="D161" s="239"/>
      <c r="E161" s="239"/>
      <c r="F161" s="239">
        <f t="shared" si="143"/>
        <v>0</v>
      </c>
      <c r="G161" s="239"/>
      <c r="H161" s="239"/>
      <c r="I161" s="239">
        <f t="shared" si="144"/>
        <v>0</v>
      </c>
      <c r="J161" s="239"/>
      <c r="K161" s="239"/>
      <c r="L161" s="239">
        <f t="shared" si="145"/>
        <v>0</v>
      </c>
      <c r="M161" s="239"/>
      <c r="N161" s="239"/>
      <c r="O161" s="367">
        <f t="shared" si="146"/>
        <v>0</v>
      </c>
      <c r="P161" s="388"/>
    </row>
    <row r="162" spans="1:16" hidden="1" x14ac:dyDescent="0.25">
      <c r="A162" s="230">
        <v>2390</v>
      </c>
      <c r="B162" s="164" t="s">
        <v>171</v>
      </c>
      <c r="C162" s="231">
        <f t="shared" si="96"/>
        <v>0</v>
      </c>
      <c r="D162" s="178"/>
      <c r="E162" s="178"/>
      <c r="F162" s="178">
        <f t="shared" si="143"/>
        <v>0</v>
      </c>
      <c r="G162" s="178"/>
      <c r="H162" s="178"/>
      <c r="I162" s="178">
        <f t="shared" si="144"/>
        <v>0</v>
      </c>
      <c r="J162" s="178"/>
      <c r="K162" s="178"/>
      <c r="L162" s="178">
        <f t="shared" si="145"/>
        <v>0</v>
      </c>
      <c r="M162" s="178"/>
      <c r="N162" s="178"/>
      <c r="O162" s="358">
        <f t="shared" si="146"/>
        <v>0</v>
      </c>
      <c r="P162" s="392"/>
    </row>
    <row r="163" spans="1:16" hidden="1" x14ac:dyDescent="0.25">
      <c r="A163" s="83">
        <v>2400</v>
      </c>
      <c r="B163" s="226" t="s">
        <v>172</v>
      </c>
      <c r="C163" s="95">
        <f t="shared" si="96"/>
        <v>0</v>
      </c>
      <c r="D163" s="86"/>
      <c r="E163" s="86"/>
      <c r="F163" s="86">
        <f t="shared" si="143"/>
        <v>0</v>
      </c>
      <c r="G163" s="86"/>
      <c r="H163" s="86"/>
      <c r="I163" s="86">
        <f t="shared" si="144"/>
        <v>0</v>
      </c>
      <c r="J163" s="86"/>
      <c r="K163" s="86"/>
      <c r="L163" s="86">
        <f t="shared" si="145"/>
        <v>0</v>
      </c>
      <c r="M163" s="86"/>
      <c r="N163" s="86"/>
      <c r="O163" s="394">
        <f t="shared" si="146"/>
        <v>0</v>
      </c>
      <c r="P163" s="393"/>
    </row>
    <row r="164" spans="1:16" ht="24" hidden="1" x14ac:dyDescent="0.25">
      <c r="A164" s="83">
        <v>2500</v>
      </c>
      <c r="B164" s="226" t="s">
        <v>173</v>
      </c>
      <c r="C164" s="95">
        <f t="shared" si="96"/>
        <v>0</v>
      </c>
      <c r="D164" s="96">
        <f t="shared" ref="D164:E164" si="147">SUM(D165,D170)</f>
        <v>0</v>
      </c>
      <c r="E164" s="96">
        <f t="shared" si="147"/>
        <v>0</v>
      </c>
      <c r="F164" s="96">
        <f>SUM(F165,F170)</f>
        <v>0</v>
      </c>
      <c r="G164" s="96">
        <f t="shared" ref="G164:O164" si="148">SUM(G165,G170)</f>
        <v>0</v>
      </c>
      <c r="H164" s="96">
        <f t="shared" si="148"/>
        <v>0</v>
      </c>
      <c r="I164" s="96">
        <f t="shared" si="148"/>
        <v>0</v>
      </c>
      <c r="J164" s="96">
        <f t="shared" si="148"/>
        <v>0</v>
      </c>
      <c r="K164" s="96">
        <f t="shared" si="148"/>
        <v>0</v>
      </c>
      <c r="L164" s="96">
        <f t="shared" si="148"/>
        <v>0</v>
      </c>
      <c r="M164" s="96">
        <f t="shared" si="148"/>
        <v>0</v>
      </c>
      <c r="N164" s="96">
        <f t="shared" si="148"/>
        <v>0</v>
      </c>
      <c r="O164" s="96">
        <f t="shared" si="148"/>
        <v>0</v>
      </c>
      <c r="P164" s="275"/>
    </row>
    <row r="165" spans="1:16" ht="16.5" hidden="1" customHeight="1" x14ac:dyDescent="0.25">
      <c r="A165" s="629">
        <v>2510</v>
      </c>
      <c r="B165" s="99" t="s">
        <v>174</v>
      </c>
      <c r="C165" s="251">
        <f t="shared" si="96"/>
        <v>0</v>
      </c>
      <c r="D165" s="252">
        <f t="shared" ref="D165:E165" si="149">SUM(D166:D169)</f>
        <v>0</v>
      </c>
      <c r="E165" s="252">
        <f t="shared" si="149"/>
        <v>0</v>
      </c>
      <c r="F165" s="252">
        <f>SUM(F166:F169)</f>
        <v>0</v>
      </c>
      <c r="G165" s="252">
        <f t="shared" ref="G165:O165" si="150">SUM(G166:G169)</f>
        <v>0</v>
      </c>
      <c r="H165" s="252">
        <f t="shared" si="150"/>
        <v>0</v>
      </c>
      <c r="I165" s="252">
        <f t="shared" si="150"/>
        <v>0</v>
      </c>
      <c r="J165" s="252">
        <f t="shared" si="150"/>
        <v>0</v>
      </c>
      <c r="K165" s="252">
        <f t="shared" si="150"/>
        <v>0</v>
      </c>
      <c r="L165" s="252">
        <f t="shared" si="150"/>
        <v>0</v>
      </c>
      <c r="M165" s="252">
        <f t="shared" si="150"/>
        <v>0</v>
      </c>
      <c r="N165" s="252">
        <f t="shared" si="150"/>
        <v>0</v>
      </c>
      <c r="O165" s="258">
        <f t="shared" si="150"/>
        <v>0</v>
      </c>
      <c r="P165" s="133"/>
    </row>
    <row r="166" spans="1:16" ht="24" hidden="1" x14ac:dyDescent="0.25">
      <c r="A166" s="62">
        <v>2512</v>
      </c>
      <c r="B166" s="111" t="s">
        <v>175</v>
      </c>
      <c r="C166" s="244">
        <f t="shared" si="96"/>
        <v>0</v>
      </c>
      <c r="D166" s="239"/>
      <c r="E166" s="239"/>
      <c r="F166" s="239">
        <f t="shared" ref="F166:F171" si="151">D166+E166</f>
        <v>0</v>
      </c>
      <c r="G166" s="239"/>
      <c r="H166" s="239"/>
      <c r="I166" s="239">
        <f t="shared" ref="I166:I171" si="152">G166+H166</f>
        <v>0</v>
      </c>
      <c r="J166" s="239"/>
      <c r="K166" s="239"/>
      <c r="L166" s="239">
        <f t="shared" ref="L166:L171" si="153">J166+K166</f>
        <v>0</v>
      </c>
      <c r="M166" s="239"/>
      <c r="N166" s="239"/>
      <c r="O166" s="367">
        <f t="shared" ref="O166:O171" si="154">M166+N166</f>
        <v>0</v>
      </c>
      <c r="P166" s="388"/>
    </row>
    <row r="167" spans="1:16" ht="36" hidden="1" x14ac:dyDescent="0.25">
      <c r="A167" s="62">
        <v>2513</v>
      </c>
      <c r="B167" s="111" t="s">
        <v>176</v>
      </c>
      <c r="C167" s="244">
        <f t="shared" si="96"/>
        <v>0</v>
      </c>
      <c r="D167" s="239"/>
      <c r="E167" s="239"/>
      <c r="F167" s="239">
        <f t="shared" si="151"/>
        <v>0</v>
      </c>
      <c r="G167" s="239"/>
      <c r="H167" s="239"/>
      <c r="I167" s="239">
        <f t="shared" si="152"/>
        <v>0</v>
      </c>
      <c r="J167" s="239"/>
      <c r="K167" s="239"/>
      <c r="L167" s="239">
        <f t="shared" si="153"/>
        <v>0</v>
      </c>
      <c r="M167" s="239"/>
      <c r="N167" s="239"/>
      <c r="O167" s="367">
        <f t="shared" si="154"/>
        <v>0</v>
      </c>
      <c r="P167" s="388"/>
    </row>
    <row r="168" spans="1:16" ht="24" hidden="1" x14ac:dyDescent="0.25">
      <c r="A168" s="62">
        <v>2515</v>
      </c>
      <c r="B168" s="111" t="s">
        <v>177</v>
      </c>
      <c r="C168" s="244">
        <f t="shared" si="96"/>
        <v>0</v>
      </c>
      <c r="D168" s="239"/>
      <c r="E168" s="239"/>
      <c r="F168" s="239">
        <f t="shared" si="151"/>
        <v>0</v>
      </c>
      <c r="G168" s="239"/>
      <c r="H168" s="239"/>
      <c r="I168" s="239">
        <f t="shared" si="152"/>
        <v>0</v>
      </c>
      <c r="J168" s="239"/>
      <c r="K168" s="239"/>
      <c r="L168" s="239">
        <f t="shared" si="153"/>
        <v>0</v>
      </c>
      <c r="M168" s="239"/>
      <c r="N168" s="239"/>
      <c r="O168" s="367">
        <f t="shared" si="154"/>
        <v>0</v>
      </c>
      <c r="P168" s="388"/>
    </row>
    <row r="169" spans="1:16" ht="24" hidden="1" x14ac:dyDescent="0.25">
      <c r="A169" s="62">
        <v>2519</v>
      </c>
      <c r="B169" s="111" t="s">
        <v>178</v>
      </c>
      <c r="C169" s="244">
        <f t="shared" si="96"/>
        <v>0</v>
      </c>
      <c r="D169" s="239"/>
      <c r="E169" s="239"/>
      <c r="F169" s="239">
        <f t="shared" si="151"/>
        <v>0</v>
      </c>
      <c r="G169" s="239"/>
      <c r="H169" s="239"/>
      <c r="I169" s="239">
        <f t="shared" si="152"/>
        <v>0</v>
      </c>
      <c r="J169" s="239"/>
      <c r="K169" s="239"/>
      <c r="L169" s="239">
        <f t="shared" si="153"/>
        <v>0</v>
      </c>
      <c r="M169" s="239"/>
      <c r="N169" s="239"/>
      <c r="O169" s="367">
        <f t="shared" si="154"/>
        <v>0</v>
      </c>
      <c r="P169" s="388"/>
    </row>
    <row r="170" spans="1:16" ht="24" hidden="1" x14ac:dyDescent="0.25">
      <c r="A170" s="243">
        <v>2520</v>
      </c>
      <c r="B170" s="111" t="s">
        <v>179</v>
      </c>
      <c r="C170" s="244">
        <f t="shared" si="96"/>
        <v>0</v>
      </c>
      <c r="D170" s="239"/>
      <c r="E170" s="239"/>
      <c r="F170" s="239">
        <f t="shared" si="151"/>
        <v>0</v>
      </c>
      <c r="G170" s="239"/>
      <c r="H170" s="239"/>
      <c r="I170" s="239">
        <f t="shared" si="152"/>
        <v>0</v>
      </c>
      <c r="J170" s="239"/>
      <c r="K170" s="239"/>
      <c r="L170" s="239">
        <f t="shared" si="153"/>
        <v>0</v>
      </c>
      <c r="M170" s="239"/>
      <c r="N170" s="239"/>
      <c r="O170" s="367">
        <f t="shared" si="154"/>
        <v>0</v>
      </c>
      <c r="P170" s="388"/>
    </row>
    <row r="171" spans="1:16" s="261" customFormat="1" ht="48" hidden="1" x14ac:dyDescent="0.25">
      <c r="A171" s="25">
        <v>2800</v>
      </c>
      <c r="B171" s="99" t="s">
        <v>180</v>
      </c>
      <c r="C171" s="251">
        <f t="shared" si="96"/>
        <v>0</v>
      </c>
      <c r="D171" s="150"/>
      <c r="E171" s="150"/>
      <c r="F171" s="56">
        <f t="shared" si="151"/>
        <v>0</v>
      </c>
      <c r="G171" s="56"/>
      <c r="H171" s="56"/>
      <c r="I171" s="56">
        <f t="shared" si="152"/>
        <v>0</v>
      </c>
      <c r="J171" s="56"/>
      <c r="K171" s="56"/>
      <c r="L171" s="56">
        <f t="shared" si="153"/>
        <v>0</v>
      </c>
      <c r="M171" s="56"/>
      <c r="N171" s="56"/>
      <c r="O171" s="383">
        <f t="shared" si="154"/>
        <v>0</v>
      </c>
      <c r="P171" s="382"/>
    </row>
    <row r="172" spans="1:16" hidden="1" x14ac:dyDescent="0.25">
      <c r="A172" s="218">
        <v>3000</v>
      </c>
      <c r="B172" s="218" t="s">
        <v>181</v>
      </c>
      <c r="C172" s="220">
        <f t="shared" si="96"/>
        <v>0</v>
      </c>
      <c r="D172" s="221">
        <f t="shared" ref="D172:E172" si="155">SUM(D173,D183)</f>
        <v>0</v>
      </c>
      <c r="E172" s="221">
        <f t="shared" si="155"/>
        <v>0</v>
      </c>
      <c r="F172" s="221">
        <f>SUM(F173,F183)</f>
        <v>0</v>
      </c>
      <c r="G172" s="221">
        <f t="shared" ref="G172:N172" si="156">SUM(G173,G183)</f>
        <v>0</v>
      </c>
      <c r="H172" s="221">
        <f t="shared" si="156"/>
        <v>0</v>
      </c>
      <c r="I172" s="221">
        <f t="shared" si="156"/>
        <v>0</v>
      </c>
      <c r="J172" s="221">
        <f t="shared" si="156"/>
        <v>0</v>
      </c>
      <c r="K172" s="221">
        <f t="shared" si="156"/>
        <v>0</v>
      </c>
      <c r="L172" s="221">
        <f t="shared" si="156"/>
        <v>0</v>
      </c>
      <c r="M172" s="221">
        <f t="shared" si="156"/>
        <v>0</v>
      </c>
      <c r="N172" s="221">
        <f t="shared" si="156"/>
        <v>0</v>
      </c>
      <c r="O172" s="224">
        <f>SUM(O173,O183)</f>
        <v>0</v>
      </c>
      <c r="P172" s="222"/>
    </row>
    <row r="173" spans="1:16" ht="24" hidden="1" x14ac:dyDescent="0.25">
      <c r="A173" s="83">
        <v>3200</v>
      </c>
      <c r="B173" s="262" t="s">
        <v>182</v>
      </c>
      <c r="C173" s="95">
        <f t="shared" si="96"/>
        <v>0</v>
      </c>
      <c r="D173" s="96">
        <f t="shared" ref="D173:E173" si="157">SUM(D174,D178)</f>
        <v>0</v>
      </c>
      <c r="E173" s="96">
        <f t="shared" si="157"/>
        <v>0</v>
      </c>
      <c r="F173" s="96">
        <f>SUM(F174,F178)</f>
        <v>0</v>
      </c>
      <c r="G173" s="96">
        <f t="shared" ref="G173:O173" si="158">SUM(G174,G178)</f>
        <v>0</v>
      </c>
      <c r="H173" s="96">
        <f t="shared" si="158"/>
        <v>0</v>
      </c>
      <c r="I173" s="96">
        <f t="shared" si="158"/>
        <v>0</v>
      </c>
      <c r="J173" s="96">
        <f t="shared" si="158"/>
        <v>0</v>
      </c>
      <c r="K173" s="96">
        <f t="shared" si="158"/>
        <v>0</v>
      </c>
      <c r="L173" s="96">
        <f t="shared" si="158"/>
        <v>0</v>
      </c>
      <c r="M173" s="96">
        <f t="shared" si="158"/>
        <v>0</v>
      </c>
      <c r="N173" s="96">
        <f t="shared" si="158"/>
        <v>0</v>
      </c>
      <c r="O173" s="263">
        <f t="shared" si="158"/>
        <v>0</v>
      </c>
      <c r="P173" s="275"/>
    </row>
    <row r="174" spans="1:16" ht="36" hidden="1" x14ac:dyDescent="0.25">
      <c r="A174" s="629">
        <v>3260</v>
      </c>
      <c r="B174" s="99" t="s">
        <v>183</v>
      </c>
      <c r="C174" s="251">
        <f t="shared" si="96"/>
        <v>0</v>
      </c>
      <c r="D174" s="252">
        <f t="shared" ref="D174:E174" si="159">SUM(D175:D177)</f>
        <v>0</v>
      </c>
      <c r="E174" s="252">
        <f t="shared" si="159"/>
        <v>0</v>
      </c>
      <c r="F174" s="252">
        <f>SUM(F175:F177)</f>
        <v>0</v>
      </c>
      <c r="G174" s="252">
        <f t="shared" ref="G174:N174" si="160">SUM(G175:G177)</f>
        <v>0</v>
      </c>
      <c r="H174" s="252">
        <f t="shared" si="160"/>
        <v>0</v>
      </c>
      <c r="I174" s="252">
        <f t="shared" si="160"/>
        <v>0</v>
      </c>
      <c r="J174" s="252">
        <f t="shared" si="160"/>
        <v>0</v>
      </c>
      <c r="K174" s="252">
        <f t="shared" si="160"/>
        <v>0</v>
      </c>
      <c r="L174" s="252">
        <f t="shared" si="160"/>
        <v>0</v>
      </c>
      <c r="M174" s="252">
        <f t="shared" si="160"/>
        <v>0</v>
      </c>
      <c r="N174" s="252">
        <f t="shared" si="160"/>
        <v>0</v>
      </c>
      <c r="O174" s="151">
        <f>SUM(O175:O177)</f>
        <v>0</v>
      </c>
      <c r="P174" s="108"/>
    </row>
    <row r="175" spans="1:16" ht="24" hidden="1" x14ac:dyDescent="0.25">
      <c r="A175" s="62">
        <v>3261</v>
      </c>
      <c r="B175" s="111" t="s">
        <v>184</v>
      </c>
      <c r="C175" s="244">
        <f t="shared" si="96"/>
        <v>0</v>
      </c>
      <c r="D175" s="239"/>
      <c r="E175" s="239"/>
      <c r="F175" s="239">
        <f t="shared" ref="F175:F177" si="161">D175+E175</f>
        <v>0</v>
      </c>
      <c r="G175" s="239"/>
      <c r="H175" s="239"/>
      <c r="I175" s="239">
        <f t="shared" ref="I175:I177" si="162">G175+H175</f>
        <v>0</v>
      </c>
      <c r="J175" s="239"/>
      <c r="K175" s="239"/>
      <c r="L175" s="239">
        <f t="shared" ref="L175:L177" si="163">J175+K175</f>
        <v>0</v>
      </c>
      <c r="M175" s="239"/>
      <c r="N175" s="239"/>
      <c r="O175" s="367">
        <f t="shared" ref="O175:O177" si="164">M175+N175</f>
        <v>0</v>
      </c>
      <c r="P175" s="388"/>
    </row>
    <row r="176" spans="1:16" ht="36" hidden="1" x14ac:dyDescent="0.25">
      <c r="A176" s="62">
        <v>3262</v>
      </c>
      <c r="B176" s="111" t="s">
        <v>185</v>
      </c>
      <c r="C176" s="244">
        <f t="shared" si="96"/>
        <v>0</v>
      </c>
      <c r="D176" s="239"/>
      <c r="E176" s="239"/>
      <c r="F176" s="239">
        <f t="shared" si="161"/>
        <v>0</v>
      </c>
      <c r="G176" s="239"/>
      <c r="H176" s="239"/>
      <c r="I176" s="239">
        <f t="shared" si="162"/>
        <v>0</v>
      </c>
      <c r="J176" s="239"/>
      <c r="K176" s="239"/>
      <c r="L176" s="239">
        <f t="shared" si="163"/>
        <v>0</v>
      </c>
      <c r="M176" s="239"/>
      <c r="N176" s="239"/>
      <c r="O176" s="367">
        <f t="shared" si="164"/>
        <v>0</v>
      </c>
      <c r="P176" s="388"/>
    </row>
    <row r="177" spans="1:16" ht="24" hidden="1" x14ac:dyDescent="0.25">
      <c r="A177" s="62">
        <v>3263</v>
      </c>
      <c r="B177" s="111" t="s">
        <v>186</v>
      </c>
      <c r="C177" s="244">
        <f t="shared" ref="C177:C240" si="165">SUM(F177,I177,L177,O177)</f>
        <v>0</v>
      </c>
      <c r="D177" s="239"/>
      <c r="E177" s="239"/>
      <c r="F177" s="239">
        <f t="shared" si="161"/>
        <v>0</v>
      </c>
      <c r="G177" s="239"/>
      <c r="H177" s="239"/>
      <c r="I177" s="239">
        <f t="shared" si="162"/>
        <v>0</v>
      </c>
      <c r="J177" s="239"/>
      <c r="K177" s="239"/>
      <c r="L177" s="239">
        <f t="shared" si="163"/>
        <v>0</v>
      </c>
      <c r="M177" s="239"/>
      <c r="N177" s="239"/>
      <c r="O177" s="367">
        <f t="shared" si="164"/>
        <v>0</v>
      </c>
      <c r="P177" s="388"/>
    </row>
    <row r="178" spans="1:16" ht="84" hidden="1" x14ac:dyDescent="0.25">
      <c r="A178" s="629">
        <v>3290</v>
      </c>
      <c r="B178" s="99" t="s">
        <v>187</v>
      </c>
      <c r="C178" s="668">
        <f t="shared" si="165"/>
        <v>0</v>
      </c>
      <c r="D178" s="252">
        <f t="shared" ref="D178:E178" si="166">SUM(D179:D182)</f>
        <v>0</v>
      </c>
      <c r="E178" s="252">
        <f t="shared" si="166"/>
        <v>0</v>
      </c>
      <c r="F178" s="252">
        <f>SUM(F179:F182)</f>
        <v>0</v>
      </c>
      <c r="G178" s="252">
        <f t="shared" ref="G178:O178" si="167">SUM(G179:G182)</f>
        <v>0</v>
      </c>
      <c r="H178" s="252">
        <f t="shared" si="167"/>
        <v>0</v>
      </c>
      <c r="I178" s="252">
        <f t="shared" si="167"/>
        <v>0</v>
      </c>
      <c r="J178" s="252">
        <f t="shared" si="167"/>
        <v>0</v>
      </c>
      <c r="K178" s="252">
        <f t="shared" si="167"/>
        <v>0</v>
      </c>
      <c r="L178" s="252">
        <f t="shared" si="167"/>
        <v>0</v>
      </c>
      <c r="M178" s="252">
        <f t="shared" si="167"/>
        <v>0</v>
      </c>
      <c r="N178" s="252">
        <f t="shared" si="167"/>
        <v>0</v>
      </c>
      <c r="O178" s="265">
        <f t="shared" si="167"/>
        <v>0</v>
      </c>
      <c r="P178" s="270"/>
    </row>
    <row r="179" spans="1:16" ht="72" hidden="1" x14ac:dyDescent="0.25">
      <c r="A179" s="62">
        <v>3291</v>
      </c>
      <c r="B179" s="111" t="s">
        <v>188</v>
      </c>
      <c r="C179" s="244">
        <f t="shared" si="165"/>
        <v>0</v>
      </c>
      <c r="D179" s="239"/>
      <c r="E179" s="239"/>
      <c r="F179" s="239">
        <f t="shared" ref="F179:F182" si="168">D179+E179</f>
        <v>0</v>
      </c>
      <c r="G179" s="239"/>
      <c r="H179" s="239"/>
      <c r="I179" s="239">
        <f t="shared" ref="I179:I182" si="169">G179+H179</f>
        <v>0</v>
      </c>
      <c r="J179" s="239"/>
      <c r="K179" s="239"/>
      <c r="L179" s="239">
        <f t="shared" ref="L179:L182" si="170">J179+K179</f>
        <v>0</v>
      </c>
      <c r="M179" s="239"/>
      <c r="N179" s="239"/>
      <c r="O179" s="367">
        <f t="shared" ref="O179:O182" si="171">M179+N179</f>
        <v>0</v>
      </c>
      <c r="P179" s="388"/>
    </row>
    <row r="180" spans="1:16" ht="72" hidden="1" x14ac:dyDescent="0.25">
      <c r="A180" s="62">
        <v>3292</v>
      </c>
      <c r="B180" s="111" t="s">
        <v>189</v>
      </c>
      <c r="C180" s="244">
        <f t="shared" si="165"/>
        <v>0</v>
      </c>
      <c r="D180" s="239"/>
      <c r="E180" s="239"/>
      <c r="F180" s="239">
        <f t="shared" si="168"/>
        <v>0</v>
      </c>
      <c r="G180" s="239"/>
      <c r="H180" s="239"/>
      <c r="I180" s="239">
        <f t="shared" si="169"/>
        <v>0</v>
      </c>
      <c r="J180" s="239"/>
      <c r="K180" s="239"/>
      <c r="L180" s="239">
        <f t="shared" si="170"/>
        <v>0</v>
      </c>
      <c r="M180" s="239"/>
      <c r="N180" s="239"/>
      <c r="O180" s="367">
        <f t="shared" si="171"/>
        <v>0</v>
      </c>
      <c r="P180" s="388"/>
    </row>
    <row r="181" spans="1:16" ht="72" hidden="1" x14ac:dyDescent="0.25">
      <c r="A181" s="62">
        <v>3293</v>
      </c>
      <c r="B181" s="111" t="s">
        <v>190</v>
      </c>
      <c r="C181" s="244">
        <f t="shared" si="165"/>
        <v>0</v>
      </c>
      <c r="D181" s="239"/>
      <c r="E181" s="239"/>
      <c r="F181" s="239">
        <f t="shared" si="168"/>
        <v>0</v>
      </c>
      <c r="G181" s="239"/>
      <c r="H181" s="239"/>
      <c r="I181" s="239">
        <f t="shared" si="169"/>
        <v>0</v>
      </c>
      <c r="J181" s="239"/>
      <c r="K181" s="239"/>
      <c r="L181" s="239">
        <f t="shared" si="170"/>
        <v>0</v>
      </c>
      <c r="M181" s="239"/>
      <c r="N181" s="239"/>
      <c r="O181" s="367">
        <f t="shared" si="171"/>
        <v>0</v>
      </c>
      <c r="P181" s="388"/>
    </row>
    <row r="182" spans="1:16" ht="60" hidden="1" x14ac:dyDescent="0.25">
      <c r="A182" s="267">
        <v>3294</v>
      </c>
      <c r="B182" s="111" t="s">
        <v>191</v>
      </c>
      <c r="C182" s="668">
        <f t="shared" si="165"/>
        <v>0</v>
      </c>
      <c r="D182" s="269"/>
      <c r="E182" s="269"/>
      <c r="F182" s="269">
        <f t="shared" si="168"/>
        <v>0</v>
      </c>
      <c r="G182" s="269"/>
      <c r="H182" s="269"/>
      <c r="I182" s="269">
        <f t="shared" si="169"/>
        <v>0</v>
      </c>
      <c r="J182" s="269"/>
      <c r="K182" s="269"/>
      <c r="L182" s="269">
        <f t="shared" si="170"/>
        <v>0</v>
      </c>
      <c r="M182" s="269"/>
      <c r="N182" s="269"/>
      <c r="O182" s="396">
        <f t="shared" si="171"/>
        <v>0</v>
      </c>
      <c r="P182" s="395"/>
    </row>
    <row r="183" spans="1:16" ht="48" hidden="1" x14ac:dyDescent="0.25">
      <c r="A183" s="140">
        <v>3300</v>
      </c>
      <c r="B183" s="262" t="s">
        <v>192</v>
      </c>
      <c r="C183" s="273">
        <f t="shared" si="165"/>
        <v>0</v>
      </c>
      <c r="D183" s="274">
        <f t="shared" ref="D183:E183" si="172">SUM(D184:D185)</f>
        <v>0</v>
      </c>
      <c r="E183" s="274">
        <f t="shared" si="172"/>
        <v>0</v>
      </c>
      <c r="F183" s="274">
        <f>SUM(F184:F185)</f>
        <v>0</v>
      </c>
      <c r="G183" s="274">
        <f t="shared" ref="G183:O183" si="173">SUM(G184:G185)</f>
        <v>0</v>
      </c>
      <c r="H183" s="274">
        <f t="shared" si="173"/>
        <v>0</v>
      </c>
      <c r="I183" s="274">
        <f t="shared" si="173"/>
        <v>0</v>
      </c>
      <c r="J183" s="274">
        <f t="shared" si="173"/>
        <v>0</v>
      </c>
      <c r="K183" s="274">
        <f t="shared" si="173"/>
        <v>0</v>
      </c>
      <c r="L183" s="274">
        <f t="shared" si="173"/>
        <v>0</v>
      </c>
      <c r="M183" s="274">
        <f t="shared" si="173"/>
        <v>0</v>
      </c>
      <c r="N183" s="274">
        <f t="shared" si="173"/>
        <v>0</v>
      </c>
      <c r="O183" s="263">
        <f t="shared" si="173"/>
        <v>0</v>
      </c>
      <c r="P183" s="275"/>
    </row>
    <row r="184" spans="1:16" ht="48" hidden="1" x14ac:dyDescent="0.25">
      <c r="A184" s="163">
        <v>3310</v>
      </c>
      <c r="B184" s="164" t="s">
        <v>193</v>
      </c>
      <c r="C184" s="231">
        <f t="shared" si="165"/>
        <v>0</v>
      </c>
      <c r="D184" s="178"/>
      <c r="E184" s="178"/>
      <c r="F184" s="178">
        <f t="shared" ref="F184:F185" si="174">D184+E184</f>
        <v>0</v>
      </c>
      <c r="G184" s="178"/>
      <c r="H184" s="178"/>
      <c r="I184" s="178">
        <f t="shared" ref="I184:I185" si="175">G184+H184</f>
        <v>0</v>
      </c>
      <c r="J184" s="178"/>
      <c r="K184" s="178"/>
      <c r="L184" s="178">
        <f t="shared" ref="L184:L185" si="176">J184+K184</f>
        <v>0</v>
      </c>
      <c r="M184" s="178"/>
      <c r="N184" s="178"/>
      <c r="O184" s="358">
        <f t="shared" ref="O184:O185" si="177">M184+N184</f>
        <v>0</v>
      </c>
      <c r="P184" s="392"/>
    </row>
    <row r="185" spans="1:16" ht="60" hidden="1" x14ac:dyDescent="0.25">
      <c r="A185" s="53">
        <v>3320</v>
      </c>
      <c r="B185" s="99" t="s">
        <v>194</v>
      </c>
      <c r="C185" s="251">
        <f t="shared" si="165"/>
        <v>0</v>
      </c>
      <c r="D185" s="150"/>
      <c r="E185" s="150"/>
      <c r="F185" s="150">
        <f t="shared" si="174"/>
        <v>0</v>
      </c>
      <c r="G185" s="150"/>
      <c r="H185" s="150"/>
      <c r="I185" s="150">
        <f t="shared" si="175"/>
        <v>0</v>
      </c>
      <c r="J185" s="150"/>
      <c r="K185" s="150"/>
      <c r="L185" s="150">
        <f t="shared" si="176"/>
        <v>0</v>
      </c>
      <c r="M185" s="150"/>
      <c r="N185" s="150"/>
      <c r="O185" s="390">
        <f t="shared" si="177"/>
        <v>0</v>
      </c>
      <c r="P185" s="387"/>
    </row>
    <row r="186" spans="1:16" hidden="1" x14ac:dyDescent="0.25">
      <c r="A186" s="277">
        <v>4000</v>
      </c>
      <c r="B186" s="218" t="s">
        <v>195</v>
      </c>
      <c r="C186" s="220">
        <f t="shared" si="165"/>
        <v>0</v>
      </c>
      <c r="D186" s="221">
        <f t="shared" ref="D186:E186" si="178">SUM(D187,D190)</f>
        <v>0</v>
      </c>
      <c r="E186" s="221">
        <f t="shared" si="178"/>
        <v>0</v>
      </c>
      <c r="F186" s="221">
        <f>SUM(F187,F190)</f>
        <v>0</v>
      </c>
      <c r="G186" s="221">
        <f t="shared" ref="G186:N186" si="179">SUM(G187,G190)</f>
        <v>0</v>
      </c>
      <c r="H186" s="221">
        <f t="shared" si="179"/>
        <v>0</v>
      </c>
      <c r="I186" s="221">
        <f t="shared" si="179"/>
        <v>0</v>
      </c>
      <c r="J186" s="221">
        <f t="shared" si="179"/>
        <v>0</v>
      </c>
      <c r="K186" s="221">
        <f t="shared" si="179"/>
        <v>0</v>
      </c>
      <c r="L186" s="221">
        <f t="shared" si="179"/>
        <v>0</v>
      </c>
      <c r="M186" s="221">
        <f t="shared" si="179"/>
        <v>0</v>
      </c>
      <c r="N186" s="221">
        <f t="shared" si="179"/>
        <v>0</v>
      </c>
      <c r="O186" s="224">
        <f>SUM(O187,O190)</f>
        <v>0</v>
      </c>
      <c r="P186" s="222"/>
    </row>
    <row r="187" spans="1:16" ht="24" hidden="1" x14ac:dyDescent="0.25">
      <c r="A187" s="278">
        <v>4200</v>
      </c>
      <c r="B187" s="226" t="s">
        <v>196</v>
      </c>
      <c r="C187" s="95">
        <f t="shared" si="165"/>
        <v>0</v>
      </c>
      <c r="D187" s="96">
        <f t="shared" ref="D187:E187" si="180">SUM(D188,D189)</f>
        <v>0</v>
      </c>
      <c r="E187" s="96">
        <f t="shared" si="180"/>
        <v>0</v>
      </c>
      <c r="F187" s="96">
        <f>SUM(F188,F189)</f>
        <v>0</v>
      </c>
      <c r="G187" s="96">
        <f t="shared" ref="G187:N187" si="181">SUM(G188,G189)</f>
        <v>0</v>
      </c>
      <c r="H187" s="96">
        <f t="shared" si="181"/>
        <v>0</v>
      </c>
      <c r="I187" s="96">
        <f t="shared" si="181"/>
        <v>0</v>
      </c>
      <c r="J187" s="96">
        <f t="shared" si="181"/>
        <v>0</v>
      </c>
      <c r="K187" s="96">
        <f t="shared" si="181"/>
        <v>0</v>
      </c>
      <c r="L187" s="96">
        <f t="shared" si="181"/>
        <v>0</v>
      </c>
      <c r="M187" s="96">
        <f t="shared" si="181"/>
        <v>0</v>
      </c>
      <c r="N187" s="96">
        <f t="shared" si="181"/>
        <v>0</v>
      </c>
      <c r="O187" s="228">
        <f>SUM(O188,O189)</f>
        <v>0</v>
      </c>
      <c r="P187" s="97"/>
    </row>
    <row r="188" spans="1:16" ht="36" hidden="1" x14ac:dyDescent="0.25">
      <c r="A188" s="629">
        <v>4240</v>
      </c>
      <c r="B188" s="99" t="s">
        <v>197</v>
      </c>
      <c r="C188" s="251">
        <f t="shared" si="165"/>
        <v>0</v>
      </c>
      <c r="D188" s="150"/>
      <c r="E188" s="150"/>
      <c r="F188" s="150">
        <f t="shared" ref="F188:F189" si="182">D188+E188</f>
        <v>0</v>
      </c>
      <c r="G188" s="150"/>
      <c r="H188" s="150"/>
      <c r="I188" s="150">
        <f t="shared" ref="I188:I189" si="183">G188+H188</f>
        <v>0</v>
      </c>
      <c r="J188" s="150"/>
      <c r="K188" s="150"/>
      <c r="L188" s="150">
        <f t="shared" ref="L188:L189" si="184">J188+K188</f>
        <v>0</v>
      </c>
      <c r="M188" s="150"/>
      <c r="N188" s="150"/>
      <c r="O188" s="390">
        <f t="shared" ref="O188:O189" si="185">M188+N188</f>
        <v>0</v>
      </c>
      <c r="P188" s="387"/>
    </row>
    <row r="189" spans="1:16" ht="24" hidden="1" x14ac:dyDescent="0.25">
      <c r="A189" s="243">
        <v>4250</v>
      </c>
      <c r="B189" s="111" t="s">
        <v>198</v>
      </c>
      <c r="C189" s="244">
        <f t="shared" si="165"/>
        <v>0</v>
      </c>
      <c r="D189" s="239"/>
      <c r="E189" s="239"/>
      <c r="F189" s="239">
        <f t="shared" si="182"/>
        <v>0</v>
      </c>
      <c r="G189" s="239"/>
      <c r="H189" s="239"/>
      <c r="I189" s="239">
        <f t="shared" si="183"/>
        <v>0</v>
      </c>
      <c r="J189" s="239"/>
      <c r="K189" s="239"/>
      <c r="L189" s="239">
        <f t="shared" si="184"/>
        <v>0</v>
      </c>
      <c r="M189" s="239"/>
      <c r="N189" s="239"/>
      <c r="O189" s="367">
        <f t="shared" si="185"/>
        <v>0</v>
      </c>
      <c r="P189" s="388"/>
    </row>
    <row r="190" spans="1:16" hidden="1" x14ac:dyDescent="0.25">
      <c r="A190" s="83">
        <v>4300</v>
      </c>
      <c r="B190" s="226" t="s">
        <v>199</v>
      </c>
      <c r="C190" s="95">
        <f t="shared" si="165"/>
        <v>0</v>
      </c>
      <c r="D190" s="96">
        <f t="shared" ref="D190:E190" si="186">SUM(D191)</f>
        <v>0</v>
      </c>
      <c r="E190" s="96">
        <f t="shared" si="186"/>
        <v>0</v>
      </c>
      <c r="F190" s="96">
        <f>SUM(F191)</f>
        <v>0</v>
      </c>
      <c r="G190" s="96">
        <f t="shared" ref="G190:N190" si="187">SUM(G191)</f>
        <v>0</v>
      </c>
      <c r="H190" s="96">
        <f t="shared" si="187"/>
        <v>0</v>
      </c>
      <c r="I190" s="96">
        <f t="shared" si="187"/>
        <v>0</v>
      </c>
      <c r="J190" s="96">
        <f t="shared" si="187"/>
        <v>0</v>
      </c>
      <c r="K190" s="96">
        <f t="shared" si="187"/>
        <v>0</v>
      </c>
      <c r="L190" s="96">
        <f t="shared" si="187"/>
        <v>0</v>
      </c>
      <c r="M190" s="96">
        <f t="shared" si="187"/>
        <v>0</v>
      </c>
      <c r="N190" s="96">
        <f t="shared" si="187"/>
        <v>0</v>
      </c>
      <c r="O190" s="228">
        <f>SUM(O191)</f>
        <v>0</v>
      </c>
      <c r="P190" s="97"/>
    </row>
    <row r="191" spans="1:16" ht="24" hidden="1" x14ac:dyDescent="0.25">
      <c r="A191" s="629">
        <v>4310</v>
      </c>
      <c r="B191" s="99" t="s">
        <v>200</v>
      </c>
      <c r="C191" s="251">
        <f t="shared" si="165"/>
        <v>0</v>
      </c>
      <c r="D191" s="252">
        <f t="shared" ref="D191:E191" si="188">SUM(D192:D192)</f>
        <v>0</v>
      </c>
      <c r="E191" s="252">
        <f t="shared" si="188"/>
        <v>0</v>
      </c>
      <c r="F191" s="252">
        <f>SUM(F192:F192)</f>
        <v>0</v>
      </c>
      <c r="G191" s="252">
        <f t="shared" ref="G191:N191" si="189">SUM(G192:G192)</f>
        <v>0</v>
      </c>
      <c r="H191" s="252">
        <f t="shared" si="189"/>
        <v>0</v>
      </c>
      <c r="I191" s="252">
        <f t="shared" si="189"/>
        <v>0</v>
      </c>
      <c r="J191" s="252">
        <f t="shared" si="189"/>
        <v>0</v>
      </c>
      <c r="K191" s="252">
        <f t="shared" si="189"/>
        <v>0</v>
      </c>
      <c r="L191" s="252">
        <f t="shared" si="189"/>
        <v>0</v>
      </c>
      <c r="M191" s="252">
        <f t="shared" si="189"/>
        <v>0</v>
      </c>
      <c r="N191" s="252">
        <f t="shared" si="189"/>
        <v>0</v>
      </c>
      <c r="O191" s="151">
        <f>SUM(O192:O192)</f>
        <v>0</v>
      </c>
      <c r="P191" s="108"/>
    </row>
    <row r="192" spans="1:16" ht="36" hidden="1" x14ac:dyDescent="0.25">
      <c r="A192" s="62">
        <v>4311</v>
      </c>
      <c r="B192" s="111" t="s">
        <v>201</v>
      </c>
      <c r="C192" s="244">
        <f t="shared" si="165"/>
        <v>0</v>
      </c>
      <c r="D192" s="239"/>
      <c r="E192" s="239"/>
      <c r="F192" s="239">
        <f>D192+E192</f>
        <v>0</v>
      </c>
      <c r="G192" s="239"/>
      <c r="H192" s="239"/>
      <c r="I192" s="239">
        <f>G192+H192</f>
        <v>0</v>
      </c>
      <c r="J192" s="239"/>
      <c r="K192" s="239"/>
      <c r="L192" s="239">
        <f>J192+K192</f>
        <v>0</v>
      </c>
      <c r="M192" s="239"/>
      <c r="N192" s="239"/>
      <c r="O192" s="367">
        <f>M192+N192</f>
        <v>0</v>
      </c>
      <c r="P192" s="388"/>
    </row>
    <row r="193" spans="1:16" s="33" customFormat="1" ht="24" hidden="1" x14ac:dyDescent="0.25">
      <c r="A193" s="279"/>
      <c r="B193" s="25" t="s">
        <v>202</v>
      </c>
      <c r="C193" s="212">
        <f t="shared" si="165"/>
        <v>0</v>
      </c>
      <c r="D193" s="213">
        <f t="shared" ref="D193:E193" si="190">SUM(D194,D229,D268)</f>
        <v>0</v>
      </c>
      <c r="E193" s="213">
        <f t="shared" si="190"/>
        <v>0</v>
      </c>
      <c r="F193" s="213">
        <f>SUM(F194,F229,F268)</f>
        <v>0</v>
      </c>
      <c r="G193" s="213">
        <f t="shared" ref="G193:N193" si="191">SUM(G194,G229,G268)</f>
        <v>0</v>
      </c>
      <c r="H193" s="213">
        <f t="shared" si="191"/>
        <v>0</v>
      </c>
      <c r="I193" s="213">
        <f t="shared" si="191"/>
        <v>0</v>
      </c>
      <c r="J193" s="213">
        <f t="shared" si="191"/>
        <v>0</v>
      </c>
      <c r="K193" s="213">
        <f t="shared" si="191"/>
        <v>0</v>
      </c>
      <c r="L193" s="213">
        <f t="shared" si="191"/>
        <v>0</v>
      </c>
      <c r="M193" s="213">
        <f t="shared" si="191"/>
        <v>0</v>
      </c>
      <c r="N193" s="213">
        <f t="shared" si="191"/>
        <v>0</v>
      </c>
      <c r="O193" s="280">
        <f>SUM(O194,O229,O268)</f>
        <v>0</v>
      </c>
      <c r="P193" s="669"/>
    </row>
    <row r="194" spans="1:16" hidden="1" x14ac:dyDescent="0.25">
      <c r="A194" s="218">
        <v>5000</v>
      </c>
      <c r="B194" s="218" t="s">
        <v>203</v>
      </c>
      <c r="C194" s="220">
        <f t="shared" si="165"/>
        <v>0</v>
      </c>
      <c r="D194" s="221">
        <f t="shared" ref="D194:E194" si="192">D195+D203</f>
        <v>0</v>
      </c>
      <c r="E194" s="221">
        <f t="shared" si="192"/>
        <v>0</v>
      </c>
      <c r="F194" s="221">
        <f>F195+F203</f>
        <v>0</v>
      </c>
      <c r="G194" s="221">
        <f t="shared" ref="G194:N194" si="193">G195+G203</f>
        <v>0</v>
      </c>
      <c r="H194" s="221">
        <f t="shared" si="193"/>
        <v>0</v>
      </c>
      <c r="I194" s="221">
        <f t="shared" si="193"/>
        <v>0</v>
      </c>
      <c r="J194" s="221">
        <f t="shared" si="193"/>
        <v>0</v>
      </c>
      <c r="K194" s="221">
        <f t="shared" si="193"/>
        <v>0</v>
      </c>
      <c r="L194" s="221">
        <f t="shared" si="193"/>
        <v>0</v>
      </c>
      <c r="M194" s="221">
        <f t="shared" si="193"/>
        <v>0</v>
      </c>
      <c r="N194" s="221">
        <f t="shared" si="193"/>
        <v>0</v>
      </c>
      <c r="O194" s="224">
        <f>O195+O203</f>
        <v>0</v>
      </c>
      <c r="P194" s="222"/>
    </row>
    <row r="195" spans="1:16" hidden="1" x14ac:dyDescent="0.25">
      <c r="A195" s="83">
        <v>5100</v>
      </c>
      <c r="B195" s="226" t="s">
        <v>204</v>
      </c>
      <c r="C195" s="95">
        <f t="shared" si="165"/>
        <v>0</v>
      </c>
      <c r="D195" s="96">
        <f t="shared" ref="D195:E195" si="194">D196+D197+D200+D201+D202</f>
        <v>0</v>
      </c>
      <c r="E195" s="96">
        <f t="shared" si="194"/>
        <v>0</v>
      </c>
      <c r="F195" s="96">
        <f>F196+F197+F200+F201+F202</f>
        <v>0</v>
      </c>
      <c r="G195" s="96">
        <f t="shared" ref="G195:N195" si="195">G196+G197+G200+G201+G202</f>
        <v>0</v>
      </c>
      <c r="H195" s="96">
        <f t="shared" si="195"/>
        <v>0</v>
      </c>
      <c r="I195" s="96">
        <f t="shared" si="195"/>
        <v>0</v>
      </c>
      <c r="J195" s="96">
        <f t="shared" si="195"/>
        <v>0</v>
      </c>
      <c r="K195" s="96">
        <f t="shared" si="195"/>
        <v>0</v>
      </c>
      <c r="L195" s="96">
        <f t="shared" si="195"/>
        <v>0</v>
      </c>
      <c r="M195" s="96">
        <f t="shared" si="195"/>
        <v>0</v>
      </c>
      <c r="N195" s="96">
        <f t="shared" si="195"/>
        <v>0</v>
      </c>
      <c r="O195" s="228">
        <f>O196+O197+O200+O201+O202</f>
        <v>0</v>
      </c>
      <c r="P195" s="97"/>
    </row>
    <row r="196" spans="1:16" hidden="1" x14ac:dyDescent="0.25">
      <c r="A196" s="629">
        <v>5110</v>
      </c>
      <c r="B196" s="99" t="s">
        <v>205</v>
      </c>
      <c r="C196" s="251">
        <f t="shared" si="165"/>
        <v>0</v>
      </c>
      <c r="D196" s="150"/>
      <c r="E196" s="150"/>
      <c r="F196" s="150">
        <f>D196+E196</f>
        <v>0</v>
      </c>
      <c r="G196" s="150"/>
      <c r="H196" s="150"/>
      <c r="I196" s="150">
        <f>G196+H196</f>
        <v>0</v>
      </c>
      <c r="J196" s="150"/>
      <c r="K196" s="150"/>
      <c r="L196" s="150">
        <f>J196+K196</f>
        <v>0</v>
      </c>
      <c r="M196" s="150"/>
      <c r="N196" s="150"/>
      <c r="O196" s="390">
        <f>M196+N196</f>
        <v>0</v>
      </c>
      <c r="P196" s="387"/>
    </row>
    <row r="197" spans="1:16" ht="24" hidden="1" x14ac:dyDescent="0.25">
      <c r="A197" s="243">
        <v>5120</v>
      </c>
      <c r="B197" s="111" t="s">
        <v>206</v>
      </c>
      <c r="C197" s="244">
        <f t="shared" si="165"/>
        <v>0</v>
      </c>
      <c r="D197" s="245">
        <f t="shared" ref="D197:E197" si="196">D198+D199</f>
        <v>0</v>
      </c>
      <c r="E197" s="245">
        <f t="shared" si="196"/>
        <v>0</v>
      </c>
      <c r="F197" s="245">
        <f>F198+F199</f>
        <v>0</v>
      </c>
      <c r="G197" s="245">
        <f t="shared" ref="G197:O197" si="197">G198+G199</f>
        <v>0</v>
      </c>
      <c r="H197" s="245">
        <f t="shared" si="197"/>
        <v>0</v>
      </c>
      <c r="I197" s="245">
        <f t="shared" si="197"/>
        <v>0</v>
      </c>
      <c r="J197" s="245">
        <f t="shared" si="197"/>
        <v>0</v>
      </c>
      <c r="K197" s="245">
        <f t="shared" si="197"/>
        <v>0</v>
      </c>
      <c r="L197" s="245">
        <f t="shared" si="197"/>
        <v>0</v>
      </c>
      <c r="M197" s="245">
        <f t="shared" si="197"/>
        <v>0</v>
      </c>
      <c r="N197" s="245">
        <f t="shared" si="197"/>
        <v>0</v>
      </c>
      <c r="O197" s="245">
        <f t="shared" si="197"/>
        <v>0</v>
      </c>
      <c r="P197" s="120"/>
    </row>
    <row r="198" spans="1:16" hidden="1" x14ac:dyDescent="0.25">
      <c r="A198" s="62">
        <v>5121</v>
      </c>
      <c r="B198" s="111" t="s">
        <v>207</v>
      </c>
      <c r="C198" s="244">
        <f t="shared" si="165"/>
        <v>0</v>
      </c>
      <c r="D198" s="239"/>
      <c r="E198" s="239"/>
      <c r="F198" s="239">
        <f t="shared" ref="F198:F202" si="198">D198+E198</f>
        <v>0</v>
      </c>
      <c r="G198" s="239"/>
      <c r="H198" s="239"/>
      <c r="I198" s="239">
        <f t="shared" ref="I198:I202" si="199">G198+H198</f>
        <v>0</v>
      </c>
      <c r="J198" s="239"/>
      <c r="K198" s="239"/>
      <c r="L198" s="239">
        <f t="shared" ref="L198:L202" si="200">J198+K198</f>
        <v>0</v>
      </c>
      <c r="M198" s="239"/>
      <c r="N198" s="239"/>
      <c r="O198" s="367">
        <f t="shared" ref="O198:O202" si="201">M198+N198</f>
        <v>0</v>
      </c>
      <c r="P198" s="388"/>
    </row>
    <row r="199" spans="1:16" ht="24" hidden="1" x14ac:dyDescent="0.25">
      <c r="A199" s="62">
        <v>5129</v>
      </c>
      <c r="B199" s="111" t="s">
        <v>208</v>
      </c>
      <c r="C199" s="244">
        <f t="shared" si="165"/>
        <v>0</v>
      </c>
      <c r="D199" s="239"/>
      <c r="E199" s="239"/>
      <c r="F199" s="239">
        <f t="shared" si="198"/>
        <v>0</v>
      </c>
      <c r="G199" s="239"/>
      <c r="H199" s="239"/>
      <c r="I199" s="239">
        <f t="shared" si="199"/>
        <v>0</v>
      </c>
      <c r="J199" s="239"/>
      <c r="K199" s="239"/>
      <c r="L199" s="239">
        <f t="shared" si="200"/>
        <v>0</v>
      </c>
      <c r="M199" s="239"/>
      <c r="N199" s="239"/>
      <c r="O199" s="367">
        <f t="shared" si="201"/>
        <v>0</v>
      </c>
      <c r="P199" s="388"/>
    </row>
    <row r="200" spans="1:16" hidden="1" x14ac:dyDescent="0.25">
      <c r="A200" s="243">
        <v>5130</v>
      </c>
      <c r="B200" s="111" t="s">
        <v>209</v>
      </c>
      <c r="C200" s="244">
        <f t="shared" si="165"/>
        <v>0</v>
      </c>
      <c r="D200" s="239"/>
      <c r="E200" s="239"/>
      <c r="F200" s="239">
        <f t="shared" si="198"/>
        <v>0</v>
      </c>
      <c r="G200" s="239"/>
      <c r="H200" s="239"/>
      <c r="I200" s="239">
        <f t="shared" si="199"/>
        <v>0</v>
      </c>
      <c r="J200" s="239"/>
      <c r="K200" s="239"/>
      <c r="L200" s="239">
        <f t="shared" si="200"/>
        <v>0</v>
      </c>
      <c r="M200" s="239"/>
      <c r="N200" s="239"/>
      <c r="O200" s="367">
        <f t="shared" si="201"/>
        <v>0</v>
      </c>
      <c r="P200" s="388"/>
    </row>
    <row r="201" spans="1:16" hidden="1" x14ac:dyDescent="0.25">
      <c r="A201" s="243">
        <v>5140</v>
      </c>
      <c r="B201" s="111" t="s">
        <v>210</v>
      </c>
      <c r="C201" s="244">
        <f t="shared" si="165"/>
        <v>0</v>
      </c>
      <c r="D201" s="239"/>
      <c r="E201" s="239"/>
      <c r="F201" s="239">
        <f t="shared" si="198"/>
        <v>0</v>
      </c>
      <c r="G201" s="239"/>
      <c r="H201" s="239"/>
      <c r="I201" s="239">
        <f t="shared" si="199"/>
        <v>0</v>
      </c>
      <c r="J201" s="239"/>
      <c r="K201" s="239"/>
      <c r="L201" s="239">
        <f t="shared" si="200"/>
        <v>0</v>
      </c>
      <c r="M201" s="239"/>
      <c r="N201" s="239"/>
      <c r="O201" s="367">
        <f t="shared" si="201"/>
        <v>0</v>
      </c>
      <c r="P201" s="388"/>
    </row>
    <row r="202" spans="1:16" ht="24" hidden="1" x14ac:dyDescent="0.25">
      <c r="A202" s="243">
        <v>5170</v>
      </c>
      <c r="B202" s="111" t="s">
        <v>211</v>
      </c>
      <c r="C202" s="244">
        <f t="shared" si="165"/>
        <v>0</v>
      </c>
      <c r="D202" s="239"/>
      <c r="E202" s="239"/>
      <c r="F202" s="239">
        <f t="shared" si="198"/>
        <v>0</v>
      </c>
      <c r="G202" s="239"/>
      <c r="H202" s="239"/>
      <c r="I202" s="239">
        <f t="shared" si="199"/>
        <v>0</v>
      </c>
      <c r="J202" s="239"/>
      <c r="K202" s="239"/>
      <c r="L202" s="239">
        <f t="shared" si="200"/>
        <v>0</v>
      </c>
      <c r="M202" s="239"/>
      <c r="N202" s="239"/>
      <c r="O202" s="367">
        <f t="shared" si="201"/>
        <v>0</v>
      </c>
      <c r="P202" s="388"/>
    </row>
    <row r="203" spans="1:16" hidden="1" x14ac:dyDescent="0.25">
      <c r="A203" s="83">
        <v>5200</v>
      </c>
      <c r="B203" s="226" t="s">
        <v>212</v>
      </c>
      <c r="C203" s="95">
        <f t="shared" si="165"/>
        <v>0</v>
      </c>
      <c r="D203" s="96">
        <f t="shared" ref="D203:E203" si="202">D204+D214+D215+D224+D225+D226+D228</f>
        <v>0</v>
      </c>
      <c r="E203" s="96">
        <f t="shared" si="202"/>
        <v>0</v>
      </c>
      <c r="F203" s="96">
        <f>F204+F214+F215+F224+F225+F226+F228</f>
        <v>0</v>
      </c>
      <c r="G203" s="96">
        <f t="shared" ref="G203:O203" si="203">G204+G214+G215+G224+G225+G226+G228</f>
        <v>0</v>
      </c>
      <c r="H203" s="96">
        <f t="shared" si="203"/>
        <v>0</v>
      </c>
      <c r="I203" s="96">
        <f t="shared" si="203"/>
        <v>0</v>
      </c>
      <c r="J203" s="96">
        <f t="shared" si="203"/>
        <v>0</v>
      </c>
      <c r="K203" s="96">
        <f t="shared" si="203"/>
        <v>0</v>
      </c>
      <c r="L203" s="96">
        <f t="shared" si="203"/>
        <v>0</v>
      </c>
      <c r="M203" s="96">
        <f t="shared" si="203"/>
        <v>0</v>
      </c>
      <c r="N203" s="96">
        <f t="shared" si="203"/>
        <v>0</v>
      </c>
      <c r="O203" s="96">
        <f t="shared" si="203"/>
        <v>0</v>
      </c>
      <c r="P203" s="97"/>
    </row>
    <row r="204" spans="1:16" hidden="1" x14ac:dyDescent="0.25">
      <c r="A204" s="230">
        <v>5210</v>
      </c>
      <c r="B204" s="164" t="s">
        <v>213</v>
      </c>
      <c r="C204" s="231">
        <f t="shared" si="165"/>
        <v>0</v>
      </c>
      <c r="D204" s="232">
        <f>SUM(D205:D213)</f>
        <v>0</v>
      </c>
      <c r="E204" s="232">
        <f>SUM(E205:E213)</f>
        <v>0</v>
      </c>
      <c r="F204" s="232">
        <f t="shared" ref="F204:N204" si="204">SUM(F205:F213)</f>
        <v>0</v>
      </c>
      <c r="G204" s="232">
        <f t="shared" si="204"/>
        <v>0</v>
      </c>
      <c r="H204" s="232">
        <f t="shared" si="204"/>
        <v>0</v>
      </c>
      <c r="I204" s="232">
        <f t="shared" si="204"/>
        <v>0</v>
      </c>
      <c r="J204" s="232">
        <f t="shared" si="204"/>
        <v>0</v>
      </c>
      <c r="K204" s="232">
        <f t="shared" si="204"/>
        <v>0</v>
      </c>
      <c r="L204" s="232">
        <f t="shared" si="204"/>
        <v>0</v>
      </c>
      <c r="M204" s="232">
        <f t="shared" si="204"/>
        <v>0</v>
      </c>
      <c r="N204" s="232">
        <f t="shared" si="204"/>
        <v>0</v>
      </c>
      <c r="O204" s="235">
        <f>SUM(O205:O213)</f>
        <v>0</v>
      </c>
      <c r="P204" s="233"/>
    </row>
    <row r="205" spans="1:16" hidden="1" x14ac:dyDescent="0.25">
      <c r="A205" s="53">
        <v>5211</v>
      </c>
      <c r="B205" s="99" t="s">
        <v>214</v>
      </c>
      <c r="C205" s="251">
        <f t="shared" si="165"/>
        <v>0</v>
      </c>
      <c r="D205" s="150"/>
      <c r="E205" s="150"/>
      <c r="F205" s="150">
        <f t="shared" ref="F205:F214" si="205">D205+E205</f>
        <v>0</v>
      </c>
      <c r="G205" s="150"/>
      <c r="H205" s="150"/>
      <c r="I205" s="150">
        <f t="shared" ref="I205:I214" si="206">G205+H205</f>
        <v>0</v>
      </c>
      <c r="J205" s="150"/>
      <c r="K205" s="150"/>
      <c r="L205" s="150">
        <f t="shared" ref="L205:L214" si="207">J205+K205</f>
        <v>0</v>
      </c>
      <c r="M205" s="150"/>
      <c r="N205" s="150"/>
      <c r="O205" s="390">
        <f t="shared" ref="O205:O214" si="208">M205+N205</f>
        <v>0</v>
      </c>
      <c r="P205" s="387"/>
    </row>
    <row r="206" spans="1:16" hidden="1" x14ac:dyDescent="0.25">
      <c r="A206" s="62">
        <v>5212</v>
      </c>
      <c r="B206" s="111" t="s">
        <v>215</v>
      </c>
      <c r="C206" s="244">
        <f t="shared" si="165"/>
        <v>0</v>
      </c>
      <c r="D206" s="239"/>
      <c r="E206" s="239"/>
      <c r="F206" s="239">
        <f t="shared" si="205"/>
        <v>0</v>
      </c>
      <c r="G206" s="239"/>
      <c r="H206" s="239"/>
      <c r="I206" s="239">
        <f t="shared" si="206"/>
        <v>0</v>
      </c>
      <c r="J206" s="239"/>
      <c r="K206" s="239"/>
      <c r="L206" s="239">
        <f t="shared" si="207"/>
        <v>0</v>
      </c>
      <c r="M206" s="239"/>
      <c r="N206" s="239"/>
      <c r="O206" s="367">
        <f t="shared" si="208"/>
        <v>0</v>
      </c>
      <c r="P206" s="388"/>
    </row>
    <row r="207" spans="1:16" hidden="1" x14ac:dyDescent="0.25">
      <c r="A207" s="62">
        <v>5213</v>
      </c>
      <c r="B207" s="111" t="s">
        <v>216</v>
      </c>
      <c r="C207" s="244">
        <f t="shared" si="165"/>
        <v>0</v>
      </c>
      <c r="D207" s="239"/>
      <c r="E207" s="239"/>
      <c r="F207" s="239">
        <f t="shared" si="205"/>
        <v>0</v>
      </c>
      <c r="G207" s="239"/>
      <c r="H207" s="239"/>
      <c r="I207" s="239">
        <f t="shared" si="206"/>
        <v>0</v>
      </c>
      <c r="J207" s="239"/>
      <c r="K207" s="239"/>
      <c r="L207" s="239">
        <f t="shared" si="207"/>
        <v>0</v>
      </c>
      <c r="M207" s="239"/>
      <c r="N207" s="239"/>
      <c r="O207" s="367">
        <f t="shared" si="208"/>
        <v>0</v>
      </c>
      <c r="P207" s="388"/>
    </row>
    <row r="208" spans="1:16" hidden="1" x14ac:dyDescent="0.25">
      <c r="A208" s="62">
        <v>5214</v>
      </c>
      <c r="B208" s="111" t="s">
        <v>217</v>
      </c>
      <c r="C208" s="244">
        <f t="shared" si="165"/>
        <v>0</v>
      </c>
      <c r="D208" s="239"/>
      <c r="E208" s="239"/>
      <c r="F208" s="239">
        <f t="shared" si="205"/>
        <v>0</v>
      </c>
      <c r="G208" s="239"/>
      <c r="H208" s="239"/>
      <c r="I208" s="239">
        <f t="shared" si="206"/>
        <v>0</v>
      </c>
      <c r="J208" s="239"/>
      <c r="K208" s="239"/>
      <c r="L208" s="239">
        <f t="shared" si="207"/>
        <v>0</v>
      </c>
      <c r="M208" s="239"/>
      <c r="N208" s="239"/>
      <c r="O208" s="367">
        <f t="shared" si="208"/>
        <v>0</v>
      </c>
      <c r="P208" s="388"/>
    </row>
    <row r="209" spans="1:16" hidden="1" x14ac:dyDescent="0.25">
      <c r="A209" s="62">
        <v>5215</v>
      </c>
      <c r="B209" s="111" t="s">
        <v>218</v>
      </c>
      <c r="C209" s="244">
        <f t="shared" si="165"/>
        <v>0</v>
      </c>
      <c r="D209" s="239"/>
      <c r="E209" s="239"/>
      <c r="F209" s="239">
        <f t="shared" si="205"/>
        <v>0</v>
      </c>
      <c r="G209" s="239"/>
      <c r="H209" s="239"/>
      <c r="I209" s="239">
        <f t="shared" si="206"/>
        <v>0</v>
      </c>
      <c r="J209" s="239"/>
      <c r="K209" s="239"/>
      <c r="L209" s="239">
        <f t="shared" si="207"/>
        <v>0</v>
      </c>
      <c r="M209" s="239"/>
      <c r="N209" s="239"/>
      <c r="O209" s="367">
        <f t="shared" si="208"/>
        <v>0</v>
      </c>
      <c r="P209" s="388"/>
    </row>
    <row r="210" spans="1:16" ht="24" hidden="1" x14ac:dyDescent="0.25">
      <c r="A210" s="62">
        <v>5216</v>
      </c>
      <c r="B210" s="111" t="s">
        <v>219</v>
      </c>
      <c r="C210" s="244">
        <f t="shared" si="165"/>
        <v>0</v>
      </c>
      <c r="D210" s="239"/>
      <c r="E210" s="239"/>
      <c r="F210" s="239">
        <f t="shared" si="205"/>
        <v>0</v>
      </c>
      <c r="G210" s="239"/>
      <c r="H210" s="239"/>
      <c r="I210" s="239">
        <f t="shared" si="206"/>
        <v>0</v>
      </c>
      <c r="J210" s="239"/>
      <c r="K210" s="239"/>
      <c r="L210" s="239">
        <f t="shared" si="207"/>
        <v>0</v>
      </c>
      <c r="M210" s="239"/>
      <c r="N210" s="239"/>
      <c r="O210" s="367">
        <f t="shared" si="208"/>
        <v>0</v>
      </c>
      <c r="P210" s="388"/>
    </row>
    <row r="211" spans="1:16" hidden="1" x14ac:dyDescent="0.25">
      <c r="A211" s="62">
        <v>5217</v>
      </c>
      <c r="B211" s="111" t="s">
        <v>220</v>
      </c>
      <c r="C211" s="244">
        <f t="shared" si="165"/>
        <v>0</v>
      </c>
      <c r="D211" s="239"/>
      <c r="E211" s="239"/>
      <c r="F211" s="239">
        <f t="shared" si="205"/>
        <v>0</v>
      </c>
      <c r="G211" s="239"/>
      <c r="H211" s="239"/>
      <c r="I211" s="239">
        <f t="shared" si="206"/>
        <v>0</v>
      </c>
      <c r="J211" s="239"/>
      <c r="K211" s="239"/>
      <c r="L211" s="239">
        <f t="shared" si="207"/>
        <v>0</v>
      </c>
      <c r="M211" s="239"/>
      <c r="N211" s="239"/>
      <c r="O211" s="367">
        <f t="shared" si="208"/>
        <v>0</v>
      </c>
      <c r="P211" s="388"/>
    </row>
    <row r="212" spans="1:16" hidden="1" x14ac:dyDescent="0.25">
      <c r="A212" s="62">
        <v>5218</v>
      </c>
      <c r="B212" s="111" t="s">
        <v>221</v>
      </c>
      <c r="C212" s="244">
        <f t="shared" si="165"/>
        <v>0</v>
      </c>
      <c r="D212" s="239"/>
      <c r="E212" s="239"/>
      <c r="F212" s="239">
        <f t="shared" si="205"/>
        <v>0</v>
      </c>
      <c r="G212" s="239"/>
      <c r="H212" s="239"/>
      <c r="I212" s="239">
        <f t="shared" si="206"/>
        <v>0</v>
      </c>
      <c r="J212" s="239"/>
      <c r="K212" s="239"/>
      <c r="L212" s="239">
        <f t="shared" si="207"/>
        <v>0</v>
      </c>
      <c r="M212" s="239"/>
      <c r="N212" s="239"/>
      <c r="O212" s="367">
        <f t="shared" si="208"/>
        <v>0</v>
      </c>
      <c r="P212" s="388"/>
    </row>
    <row r="213" spans="1:16" hidden="1" x14ac:dyDescent="0.25">
      <c r="A213" s="62">
        <v>5219</v>
      </c>
      <c r="B213" s="111" t="s">
        <v>222</v>
      </c>
      <c r="C213" s="244">
        <f t="shared" si="165"/>
        <v>0</v>
      </c>
      <c r="D213" s="239"/>
      <c r="E213" s="239"/>
      <c r="F213" s="239">
        <f t="shared" si="205"/>
        <v>0</v>
      </c>
      <c r="G213" s="239"/>
      <c r="H213" s="239"/>
      <c r="I213" s="239">
        <f t="shared" si="206"/>
        <v>0</v>
      </c>
      <c r="J213" s="239"/>
      <c r="K213" s="239"/>
      <c r="L213" s="239">
        <f t="shared" si="207"/>
        <v>0</v>
      </c>
      <c r="M213" s="239"/>
      <c r="N213" s="239"/>
      <c r="O213" s="367">
        <f t="shared" si="208"/>
        <v>0</v>
      </c>
      <c r="P213" s="388"/>
    </row>
    <row r="214" spans="1:16" ht="13.5" hidden="1" customHeight="1" x14ac:dyDescent="0.25">
      <c r="A214" s="243">
        <v>5220</v>
      </c>
      <c r="B214" s="111" t="s">
        <v>223</v>
      </c>
      <c r="C214" s="244">
        <f t="shared" si="165"/>
        <v>0</v>
      </c>
      <c r="D214" s="239"/>
      <c r="E214" s="239"/>
      <c r="F214" s="239">
        <f t="shared" si="205"/>
        <v>0</v>
      </c>
      <c r="G214" s="239"/>
      <c r="H214" s="239"/>
      <c r="I214" s="239">
        <f t="shared" si="206"/>
        <v>0</v>
      </c>
      <c r="J214" s="239"/>
      <c r="K214" s="239"/>
      <c r="L214" s="239">
        <f t="shared" si="207"/>
        <v>0</v>
      </c>
      <c r="M214" s="239"/>
      <c r="N214" s="239"/>
      <c r="O214" s="367">
        <f t="shared" si="208"/>
        <v>0</v>
      </c>
      <c r="P214" s="388"/>
    </row>
    <row r="215" spans="1:16" hidden="1" x14ac:dyDescent="0.25">
      <c r="A215" s="243">
        <v>5230</v>
      </c>
      <c r="B215" s="111" t="s">
        <v>224</v>
      </c>
      <c r="C215" s="244">
        <f t="shared" si="165"/>
        <v>0</v>
      </c>
      <c r="D215" s="245">
        <f t="shared" ref="D215:E215" si="209">SUM(D216:D223)</f>
        <v>0</v>
      </c>
      <c r="E215" s="245">
        <f t="shared" si="209"/>
        <v>0</v>
      </c>
      <c r="F215" s="245">
        <f>SUM(F216:F223)</f>
        <v>0</v>
      </c>
      <c r="G215" s="245">
        <f t="shared" ref="G215:N215" si="210">SUM(G216:G223)</f>
        <v>0</v>
      </c>
      <c r="H215" s="245">
        <f t="shared" si="210"/>
        <v>0</v>
      </c>
      <c r="I215" s="245">
        <f t="shared" si="210"/>
        <v>0</v>
      </c>
      <c r="J215" s="245">
        <f t="shared" si="210"/>
        <v>0</v>
      </c>
      <c r="K215" s="245">
        <f t="shared" si="210"/>
        <v>0</v>
      </c>
      <c r="L215" s="245">
        <f t="shared" si="210"/>
        <v>0</v>
      </c>
      <c r="M215" s="245">
        <f t="shared" si="210"/>
        <v>0</v>
      </c>
      <c r="N215" s="245">
        <f t="shared" si="210"/>
        <v>0</v>
      </c>
      <c r="O215" s="241">
        <f>SUM(O216:O223)</f>
        <v>0</v>
      </c>
      <c r="P215" s="120"/>
    </row>
    <row r="216" spans="1:16" hidden="1" x14ac:dyDescent="0.25">
      <c r="A216" s="62">
        <v>5231</v>
      </c>
      <c r="B216" s="111" t="s">
        <v>225</v>
      </c>
      <c r="C216" s="244">
        <f t="shared" si="165"/>
        <v>0</v>
      </c>
      <c r="D216" s="239"/>
      <c r="E216" s="239"/>
      <c r="F216" s="239">
        <f t="shared" ref="F216:F225" si="211">D216+E216</f>
        <v>0</v>
      </c>
      <c r="G216" s="239"/>
      <c r="H216" s="239"/>
      <c r="I216" s="239">
        <f t="shared" ref="I216:I225" si="212">G216+H216</f>
        <v>0</v>
      </c>
      <c r="J216" s="239"/>
      <c r="K216" s="239"/>
      <c r="L216" s="239">
        <f t="shared" ref="L216:L225" si="213">J216+K216</f>
        <v>0</v>
      </c>
      <c r="M216" s="239"/>
      <c r="N216" s="239"/>
      <c r="O216" s="367">
        <f t="shared" ref="O216:O225" si="214">M216+N216</f>
        <v>0</v>
      </c>
      <c r="P216" s="388"/>
    </row>
    <row r="217" spans="1:16" hidden="1" x14ac:dyDescent="0.25">
      <c r="A217" s="62">
        <v>5232</v>
      </c>
      <c r="B217" s="111" t="s">
        <v>226</v>
      </c>
      <c r="C217" s="244">
        <f t="shared" si="165"/>
        <v>0</v>
      </c>
      <c r="D217" s="239"/>
      <c r="E217" s="239"/>
      <c r="F217" s="239">
        <f t="shared" si="211"/>
        <v>0</v>
      </c>
      <c r="G217" s="239"/>
      <c r="H217" s="239"/>
      <c r="I217" s="239">
        <f t="shared" si="212"/>
        <v>0</v>
      </c>
      <c r="J217" s="239"/>
      <c r="K217" s="239"/>
      <c r="L217" s="239">
        <f t="shared" si="213"/>
        <v>0</v>
      </c>
      <c r="M217" s="239"/>
      <c r="N217" s="239"/>
      <c r="O217" s="367">
        <f t="shared" si="214"/>
        <v>0</v>
      </c>
      <c r="P217" s="388"/>
    </row>
    <row r="218" spans="1:16" hidden="1" x14ac:dyDescent="0.25">
      <c r="A218" s="62">
        <v>5233</v>
      </c>
      <c r="B218" s="111" t="s">
        <v>227</v>
      </c>
      <c r="C218" s="244">
        <f t="shared" si="165"/>
        <v>0</v>
      </c>
      <c r="D218" s="239"/>
      <c r="E218" s="239"/>
      <c r="F218" s="239">
        <f t="shared" si="211"/>
        <v>0</v>
      </c>
      <c r="G218" s="239"/>
      <c r="H218" s="239"/>
      <c r="I218" s="239">
        <f t="shared" si="212"/>
        <v>0</v>
      </c>
      <c r="J218" s="239"/>
      <c r="K218" s="239"/>
      <c r="L218" s="239">
        <f t="shared" si="213"/>
        <v>0</v>
      </c>
      <c r="M218" s="239"/>
      <c r="N218" s="239"/>
      <c r="O218" s="367">
        <f t="shared" si="214"/>
        <v>0</v>
      </c>
      <c r="P218" s="388"/>
    </row>
    <row r="219" spans="1:16" ht="24" hidden="1" x14ac:dyDescent="0.25">
      <c r="A219" s="62">
        <v>5234</v>
      </c>
      <c r="B219" s="111" t="s">
        <v>228</v>
      </c>
      <c r="C219" s="244">
        <f t="shared" si="165"/>
        <v>0</v>
      </c>
      <c r="D219" s="239"/>
      <c r="E219" s="239"/>
      <c r="F219" s="239">
        <f t="shared" si="211"/>
        <v>0</v>
      </c>
      <c r="G219" s="239"/>
      <c r="H219" s="239"/>
      <c r="I219" s="239">
        <f t="shared" si="212"/>
        <v>0</v>
      </c>
      <c r="J219" s="239"/>
      <c r="K219" s="239"/>
      <c r="L219" s="239">
        <f t="shared" si="213"/>
        <v>0</v>
      </c>
      <c r="M219" s="239"/>
      <c r="N219" s="239"/>
      <c r="O219" s="367">
        <f t="shared" si="214"/>
        <v>0</v>
      </c>
      <c r="P219" s="388"/>
    </row>
    <row r="220" spans="1:16" ht="14.25" hidden="1" customHeight="1" x14ac:dyDescent="0.25">
      <c r="A220" s="62">
        <v>5236</v>
      </c>
      <c r="B220" s="111" t="s">
        <v>229</v>
      </c>
      <c r="C220" s="244">
        <f t="shared" si="165"/>
        <v>0</v>
      </c>
      <c r="D220" s="239"/>
      <c r="E220" s="239"/>
      <c r="F220" s="239">
        <f t="shared" si="211"/>
        <v>0</v>
      </c>
      <c r="G220" s="239"/>
      <c r="H220" s="239"/>
      <c r="I220" s="239">
        <f t="shared" si="212"/>
        <v>0</v>
      </c>
      <c r="J220" s="239"/>
      <c r="K220" s="239"/>
      <c r="L220" s="239">
        <f t="shared" si="213"/>
        <v>0</v>
      </c>
      <c r="M220" s="239"/>
      <c r="N220" s="239"/>
      <c r="O220" s="367">
        <f t="shared" si="214"/>
        <v>0</v>
      </c>
      <c r="P220" s="388"/>
    </row>
    <row r="221" spans="1:16" ht="14.25" hidden="1" customHeight="1" x14ac:dyDescent="0.25">
      <c r="A221" s="62">
        <v>5237</v>
      </c>
      <c r="B221" s="111" t="s">
        <v>230</v>
      </c>
      <c r="C221" s="244">
        <f t="shared" si="165"/>
        <v>0</v>
      </c>
      <c r="D221" s="239"/>
      <c r="E221" s="239"/>
      <c r="F221" s="239">
        <f t="shared" si="211"/>
        <v>0</v>
      </c>
      <c r="G221" s="239"/>
      <c r="H221" s="239"/>
      <c r="I221" s="239">
        <f t="shared" si="212"/>
        <v>0</v>
      </c>
      <c r="J221" s="239"/>
      <c r="K221" s="239"/>
      <c r="L221" s="239">
        <f t="shared" si="213"/>
        <v>0</v>
      </c>
      <c r="M221" s="239"/>
      <c r="N221" s="239"/>
      <c r="O221" s="367">
        <f t="shared" si="214"/>
        <v>0</v>
      </c>
      <c r="P221" s="388"/>
    </row>
    <row r="222" spans="1:16" ht="24" hidden="1" x14ac:dyDescent="0.25">
      <c r="A222" s="62">
        <v>5238</v>
      </c>
      <c r="B222" s="111" t="s">
        <v>231</v>
      </c>
      <c r="C222" s="244">
        <f t="shared" si="165"/>
        <v>0</v>
      </c>
      <c r="D222" s="239"/>
      <c r="E222" s="239"/>
      <c r="F222" s="239">
        <f t="shared" si="211"/>
        <v>0</v>
      </c>
      <c r="G222" s="239"/>
      <c r="H222" s="239"/>
      <c r="I222" s="239">
        <f t="shared" si="212"/>
        <v>0</v>
      </c>
      <c r="J222" s="239"/>
      <c r="K222" s="239"/>
      <c r="L222" s="239">
        <f t="shared" si="213"/>
        <v>0</v>
      </c>
      <c r="M222" s="239"/>
      <c r="N222" s="239"/>
      <c r="O222" s="367">
        <f t="shared" si="214"/>
        <v>0</v>
      </c>
      <c r="P222" s="388"/>
    </row>
    <row r="223" spans="1:16" ht="24" hidden="1" x14ac:dyDescent="0.25">
      <c r="A223" s="62">
        <v>5239</v>
      </c>
      <c r="B223" s="111" t="s">
        <v>232</v>
      </c>
      <c r="C223" s="244">
        <f t="shared" si="165"/>
        <v>0</v>
      </c>
      <c r="D223" s="239"/>
      <c r="E223" s="239"/>
      <c r="F223" s="239">
        <f t="shared" si="211"/>
        <v>0</v>
      </c>
      <c r="G223" s="239"/>
      <c r="H223" s="239"/>
      <c r="I223" s="239">
        <f t="shared" si="212"/>
        <v>0</v>
      </c>
      <c r="J223" s="239"/>
      <c r="K223" s="239"/>
      <c r="L223" s="239">
        <f t="shared" si="213"/>
        <v>0</v>
      </c>
      <c r="M223" s="239"/>
      <c r="N223" s="239"/>
      <c r="O223" s="367">
        <f t="shared" si="214"/>
        <v>0</v>
      </c>
      <c r="P223" s="388"/>
    </row>
    <row r="224" spans="1:16" ht="24" hidden="1" x14ac:dyDescent="0.25">
      <c r="A224" s="243">
        <v>5240</v>
      </c>
      <c r="B224" s="111" t="s">
        <v>233</v>
      </c>
      <c r="C224" s="244">
        <f t="shared" si="165"/>
        <v>0</v>
      </c>
      <c r="D224" s="239"/>
      <c r="E224" s="239"/>
      <c r="F224" s="239">
        <f t="shared" si="211"/>
        <v>0</v>
      </c>
      <c r="G224" s="239"/>
      <c r="H224" s="239"/>
      <c r="I224" s="239">
        <f t="shared" si="212"/>
        <v>0</v>
      </c>
      <c r="J224" s="239"/>
      <c r="K224" s="239"/>
      <c r="L224" s="239">
        <f t="shared" si="213"/>
        <v>0</v>
      </c>
      <c r="M224" s="239"/>
      <c r="N224" s="239"/>
      <c r="O224" s="367">
        <f t="shared" si="214"/>
        <v>0</v>
      </c>
      <c r="P224" s="388"/>
    </row>
    <row r="225" spans="1:16" hidden="1" x14ac:dyDescent="0.25">
      <c r="A225" s="243">
        <v>5250</v>
      </c>
      <c r="B225" s="111" t="s">
        <v>234</v>
      </c>
      <c r="C225" s="244">
        <f t="shared" si="165"/>
        <v>0</v>
      </c>
      <c r="D225" s="239"/>
      <c r="E225" s="239"/>
      <c r="F225" s="239">
        <f t="shared" si="211"/>
        <v>0</v>
      </c>
      <c r="G225" s="239"/>
      <c r="H225" s="239"/>
      <c r="I225" s="239">
        <f t="shared" si="212"/>
        <v>0</v>
      </c>
      <c r="J225" s="239"/>
      <c r="K225" s="239"/>
      <c r="L225" s="239">
        <f t="shared" si="213"/>
        <v>0</v>
      </c>
      <c r="M225" s="239"/>
      <c r="N225" s="239"/>
      <c r="O225" s="367">
        <f t="shared" si="214"/>
        <v>0</v>
      </c>
      <c r="P225" s="388"/>
    </row>
    <row r="226" spans="1:16" hidden="1" x14ac:dyDescent="0.25">
      <c r="A226" s="243">
        <v>5260</v>
      </c>
      <c r="B226" s="111" t="s">
        <v>235</v>
      </c>
      <c r="C226" s="244">
        <f t="shared" si="165"/>
        <v>0</v>
      </c>
      <c r="D226" s="245">
        <f t="shared" ref="D226:E226" si="215">SUM(D227)</f>
        <v>0</v>
      </c>
      <c r="E226" s="245">
        <f t="shared" si="215"/>
        <v>0</v>
      </c>
      <c r="F226" s="245">
        <f>SUM(F227)</f>
        <v>0</v>
      </c>
      <c r="G226" s="245">
        <f t="shared" ref="G226:N226" si="216">SUM(G227)</f>
        <v>0</v>
      </c>
      <c r="H226" s="245">
        <f t="shared" si="216"/>
        <v>0</v>
      </c>
      <c r="I226" s="245">
        <f t="shared" si="216"/>
        <v>0</v>
      </c>
      <c r="J226" s="245">
        <f t="shared" si="216"/>
        <v>0</v>
      </c>
      <c r="K226" s="245">
        <f t="shared" si="216"/>
        <v>0</v>
      </c>
      <c r="L226" s="245">
        <f t="shared" si="216"/>
        <v>0</v>
      </c>
      <c r="M226" s="245">
        <f t="shared" si="216"/>
        <v>0</v>
      </c>
      <c r="N226" s="245">
        <f t="shared" si="216"/>
        <v>0</v>
      </c>
      <c r="O226" s="241">
        <f>SUM(O227)</f>
        <v>0</v>
      </c>
      <c r="P226" s="120"/>
    </row>
    <row r="227" spans="1:16" ht="24" hidden="1" x14ac:dyDescent="0.25">
      <c r="A227" s="62">
        <v>5269</v>
      </c>
      <c r="B227" s="111" t="s">
        <v>236</v>
      </c>
      <c r="C227" s="244">
        <f t="shared" si="165"/>
        <v>0</v>
      </c>
      <c r="D227" s="239"/>
      <c r="E227" s="239"/>
      <c r="F227" s="239">
        <f t="shared" ref="F227:F228" si="217">D227+E227</f>
        <v>0</v>
      </c>
      <c r="G227" s="239"/>
      <c r="H227" s="239"/>
      <c r="I227" s="239">
        <f t="shared" ref="I227:I228" si="218">G227+H227</f>
        <v>0</v>
      </c>
      <c r="J227" s="239"/>
      <c r="K227" s="239"/>
      <c r="L227" s="239">
        <f t="shared" ref="L227:L228" si="219">J227+K227</f>
        <v>0</v>
      </c>
      <c r="M227" s="239"/>
      <c r="N227" s="239"/>
      <c r="O227" s="367">
        <f t="shared" ref="O227:O228" si="220">M227+N227</f>
        <v>0</v>
      </c>
      <c r="P227" s="388"/>
    </row>
    <row r="228" spans="1:16" ht="24" hidden="1" x14ac:dyDescent="0.25">
      <c r="A228" s="230">
        <v>5270</v>
      </c>
      <c r="B228" s="164" t="s">
        <v>237</v>
      </c>
      <c r="C228" s="231">
        <f t="shared" si="165"/>
        <v>0</v>
      </c>
      <c r="D228" s="178"/>
      <c r="E228" s="178"/>
      <c r="F228" s="178">
        <f t="shared" si="217"/>
        <v>0</v>
      </c>
      <c r="G228" s="178"/>
      <c r="H228" s="178"/>
      <c r="I228" s="178">
        <f t="shared" si="218"/>
        <v>0</v>
      </c>
      <c r="J228" s="178"/>
      <c r="K228" s="178"/>
      <c r="L228" s="178">
        <f t="shared" si="219"/>
        <v>0</v>
      </c>
      <c r="M228" s="178"/>
      <c r="N228" s="178"/>
      <c r="O228" s="358">
        <f t="shared" si="220"/>
        <v>0</v>
      </c>
      <c r="P228" s="392"/>
    </row>
    <row r="229" spans="1:16" hidden="1" x14ac:dyDescent="0.25">
      <c r="A229" s="218">
        <v>6000</v>
      </c>
      <c r="B229" s="218" t="s">
        <v>238</v>
      </c>
      <c r="C229" s="220">
        <f t="shared" si="165"/>
        <v>0</v>
      </c>
      <c r="D229" s="221">
        <f t="shared" ref="D229:E229" si="221">D230+D250+D258</f>
        <v>0</v>
      </c>
      <c r="E229" s="221">
        <f t="shared" si="221"/>
        <v>0</v>
      </c>
      <c r="F229" s="221">
        <f>F230+F250+F258</f>
        <v>0</v>
      </c>
      <c r="G229" s="221">
        <f t="shared" ref="G229:N229" si="222">G230+G250+G258</f>
        <v>0</v>
      </c>
      <c r="H229" s="221">
        <f t="shared" si="222"/>
        <v>0</v>
      </c>
      <c r="I229" s="221">
        <f t="shared" si="222"/>
        <v>0</v>
      </c>
      <c r="J229" s="221">
        <f t="shared" si="222"/>
        <v>0</v>
      </c>
      <c r="K229" s="221">
        <f t="shared" si="222"/>
        <v>0</v>
      </c>
      <c r="L229" s="221">
        <f t="shared" si="222"/>
        <v>0</v>
      </c>
      <c r="M229" s="221">
        <f t="shared" si="222"/>
        <v>0</v>
      </c>
      <c r="N229" s="221">
        <f t="shared" si="222"/>
        <v>0</v>
      </c>
      <c r="O229" s="224">
        <f>O230+O250+O258</f>
        <v>0</v>
      </c>
      <c r="P229" s="222"/>
    </row>
    <row r="230" spans="1:16" ht="14.25" hidden="1" customHeight="1" x14ac:dyDescent="0.25">
      <c r="A230" s="140">
        <v>6200</v>
      </c>
      <c r="B230" s="262" t="s">
        <v>239</v>
      </c>
      <c r="C230" s="273">
        <f t="shared" si="165"/>
        <v>0</v>
      </c>
      <c r="D230" s="274">
        <f t="shared" ref="D230:E230" si="223">SUM(D231,D232,D234,D237,D243,D244,D245)</f>
        <v>0</v>
      </c>
      <c r="E230" s="274">
        <f t="shared" si="223"/>
        <v>0</v>
      </c>
      <c r="F230" s="274">
        <f>SUM(F231,F232,F234,F237,F243,F244,F245)</f>
        <v>0</v>
      </c>
      <c r="G230" s="274">
        <f t="shared" ref="G230:N230" si="224">SUM(G231,G232,G234,G237,G243,G244,G245)</f>
        <v>0</v>
      </c>
      <c r="H230" s="274">
        <f t="shared" si="224"/>
        <v>0</v>
      </c>
      <c r="I230" s="274">
        <f t="shared" si="224"/>
        <v>0</v>
      </c>
      <c r="J230" s="274">
        <f t="shared" si="224"/>
        <v>0</v>
      </c>
      <c r="K230" s="274">
        <f t="shared" si="224"/>
        <v>0</v>
      </c>
      <c r="L230" s="274">
        <f t="shared" si="224"/>
        <v>0</v>
      </c>
      <c r="M230" s="274">
        <f t="shared" si="224"/>
        <v>0</v>
      </c>
      <c r="N230" s="274">
        <f t="shared" si="224"/>
        <v>0</v>
      </c>
      <c r="O230" s="263">
        <f>SUM(O231,O232,O234,O237,O243,O244,O245)</f>
        <v>0</v>
      </c>
      <c r="P230" s="275"/>
    </row>
    <row r="231" spans="1:16" ht="24" hidden="1" x14ac:dyDescent="0.25">
      <c r="A231" s="629">
        <v>6220</v>
      </c>
      <c r="B231" s="99" t="s">
        <v>240</v>
      </c>
      <c r="C231" s="251">
        <f t="shared" si="165"/>
        <v>0</v>
      </c>
      <c r="D231" s="150"/>
      <c r="E231" s="150"/>
      <c r="F231" s="150">
        <f>D231+E231</f>
        <v>0</v>
      </c>
      <c r="G231" s="150"/>
      <c r="H231" s="150"/>
      <c r="I231" s="150">
        <f>G231+H231</f>
        <v>0</v>
      </c>
      <c r="J231" s="150"/>
      <c r="K231" s="150"/>
      <c r="L231" s="150">
        <f>J231+K231</f>
        <v>0</v>
      </c>
      <c r="M231" s="150"/>
      <c r="N231" s="150"/>
      <c r="O231" s="390">
        <f>M231+N231</f>
        <v>0</v>
      </c>
      <c r="P231" s="387"/>
    </row>
    <row r="232" spans="1:16" hidden="1" x14ac:dyDescent="0.25">
      <c r="A232" s="243">
        <v>6230</v>
      </c>
      <c r="B232" s="111" t="s">
        <v>241</v>
      </c>
      <c r="C232" s="244">
        <f t="shared" si="165"/>
        <v>0</v>
      </c>
      <c r="D232" s="245">
        <f t="shared" ref="D232:O232" si="225">SUM(D233)</f>
        <v>0</v>
      </c>
      <c r="E232" s="245">
        <f t="shared" si="225"/>
        <v>0</v>
      </c>
      <c r="F232" s="245">
        <f t="shared" si="225"/>
        <v>0</v>
      </c>
      <c r="G232" s="245">
        <f t="shared" si="225"/>
        <v>0</v>
      </c>
      <c r="H232" s="245">
        <f t="shared" si="225"/>
        <v>0</v>
      </c>
      <c r="I232" s="245">
        <f t="shared" si="225"/>
        <v>0</v>
      </c>
      <c r="J232" s="245">
        <f t="shared" si="225"/>
        <v>0</v>
      </c>
      <c r="K232" s="245">
        <f t="shared" si="225"/>
        <v>0</v>
      </c>
      <c r="L232" s="245">
        <f t="shared" si="225"/>
        <v>0</v>
      </c>
      <c r="M232" s="245">
        <f t="shared" si="225"/>
        <v>0</v>
      </c>
      <c r="N232" s="245">
        <f t="shared" si="225"/>
        <v>0</v>
      </c>
      <c r="O232" s="241">
        <f t="shared" si="225"/>
        <v>0</v>
      </c>
      <c r="P232" s="120"/>
    </row>
    <row r="233" spans="1:16" ht="24" hidden="1" x14ac:dyDescent="0.25">
      <c r="A233" s="62">
        <v>6239</v>
      </c>
      <c r="B233" s="99" t="s">
        <v>242</v>
      </c>
      <c r="C233" s="244">
        <f t="shared" si="165"/>
        <v>0</v>
      </c>
      <c r="D233" s="150"/>
      <c r="E233" s="150"/>
      <c r="F233" s="150">
        <f>D233+E233</f>
        <v>0</v>
      </c>
      <c r="G233" s="150"/>
      <c r="H233" s="150"/>
      <c r="I233" s="150">
        <f>G233+H233</f>
        <v>0</v>
      </c>
      <c r="J233" s="150"/>
      <c r="K233" s="150"/>
      <c r="L233" s="150">
        <f>J233+K233</f>
        <v>0</v>
      </c>
      <c r="M233" s="150"/>
      <c r="N233" s="150"/>
      <c r="O233" s="390">
        <f>M233+N233</f>
        <v>0</v>
      </c>
      <c r="P233" s="387"/>
    </row>
    <row r="234" spans="1:16" ht="24" hidden="1" x14ac:dyDescent="0.25">
      <c r="A234" s="243">
        <v>6240</v>
      </c>
      <c r="B234" s="111" t="s">
        <v>243</v>
      </c>
      <c r="C234" s="244">
        <f t="shared" si="165"/>
        <v>0</v>
      </c>
      <c r="D234" s="245">
        <f t="shared" ref="D234:E234" si="226">SUM(D235:D236)</f>
        <v>0</v>
      </c>
      <c r="E234" s="245">
        <f t="shared" si="226"/>
        <v>0</v>
      </c>
      <c r="F234" s="245">
        <f>SUM(F235:F236)</f>
        <v>0</v>
      </c>
      <c r="G234" s="245">
        <f t="shared" ref="G234:N234" si="227">SUM(G235:G236)</f>
        <v>0</v>
      </c>
      <c r="H234" s="245">
        <f t="shared" si="227"/>
        <v>0</v>
      </c>
      <c r="I234" s="245">
        <f t="shared" si="227"/>
        <v>0</v>
      </c>
      <c r="J234" s="245">
        <f t="shared" si="227"/>
        <v>0</v>
      </c>
      <c r="K234" s="245">
        <f t="shared" si="227"/>
        <v>0</v>
      </c>
      <c r="L234" s="245">
        <f t="shared" si="227"/>
        <v>0</v>
      </c>
      <c r="M234" s="245">
        <f t="shared" si="227"/>
        <v>0</v>
      </c>
      <c r="N234" s="245">
        <f t="shared" si="227"/>
        <v>0</v>
      </c>
      <c r="O234" s="241">
        <f>SUM(O235:O236)</f>
        <v>0</v>
      </c>
      <c r="P234" s="120"/>
    </row>
    <row r="235" spans="1:16" hidden="1" x14ac:dyDescent="0.25">
      <c r="A235" s="62">
        <v>6241</v>
      </c>
      <c r="B235" s="111" t="s">
        <v>244</v>
      </c>
      <c r="C235" s="244">
        <f t="shared" si="165"/>
        <v>0</v>
      </c>
      <c r="D235" s="239"/>
      <c r="E235" s="239"/>
      <c r="F235" s="239">
        <f t="shared" ref="F235:F236" si="228">D235+E235</f>
        <v>0</v>
      </c>
      <c r="G235" s="239"/>
      <c r="H235" s="239"/>
      <c r="I235" s="239">
        <f t="shared" ref="I235:I236" si="229">G235+H235</f>
        <v>0</v>
      </c>
      <c r="J235" s="239"/>
      <c r="K235" s="239"/>
      <c r="L235" s="239">
        <f t="shared" ref="L235:L236" si="230">J235+K235</f>
        <v>0</v>
      </c>
      <c r="M235" s="239"/>
      <c r="N235" s="239"/>
      <c r="O235" s="367">
        <f t="shared" ref="O235:O236" si="231">M235+N235</f>
        <v>0</v>
      </c>
      <c r="P235" s="388"/>
    </row>
    <row r="236" spans="1:16" hidden="1" x14ac:dyDescent="0.25">
      <c r="A236" s="62">
        <v>6242</v>
      </c>
      <c r="B236" s="111" t="s">
        <v>245</v>
      </c>
      <c r="C236" s="244">
        <f t="shared" si="165"/>
        <v>0</v>
      </c>
      <c r="D236" s="239"/>
      <c r="E236" s="239"/>
      <c r="F236" s="239">
        <f t="shared" si="228"/>
        <v>0</v>
      </c>
      <c r="G236" s="239"/>
      <c r="H236" s="239"/>
      <c r="I236" s="239">
        <f t="shared" si="229"/>
        <v>0</v>
      </c>
      <c r="J236" s="239"/>
      <c r="K236" s="239"/>
      <c r="L236" s="239">
        <f t="shared" si="230"/>
        <v>0</v>
      </c>
      <c r="M236" s="239"/>
      <c r="N236" s="239"/>
      <c r="O236" s="367">
        <f t="shared" si="231"/>
        <v>0</v>
      </c>
      <c r="P236" s="388"/>
    </row>
    <row r="237" spans="1:16" ht="25.5" hidden="1" customHeight="1" x14ac:dyDescent="0.25">
      <c r="A237" s="243">
        <v>6250</v>
      </c>
      <c r="B237" s="111" t="s">
        <v>246</v>
      </c>
      <c r="C237" s="244">
        <f t="shared" si="165"/>
        <v>0</v>
      </c>
      <c r="D237" s="245">
        <f t="shared" ref="D237:E237" si="232">SUM(D238:D242)</f>
        <v>0</v>
      </c>
      <c r="E237" s="245">
        <f t="shared" si="232"/>
        <v>0</v>
      </c>
      <c r="F237" s="245">
        <f>SUM(F238:F242)</f>
        <v>0</v>
      </c>
      <c r="G237" s="245">
        <f t="shared" ref="G237:N237" si="233">SUM(G238:G242)</f>
        <v>0</v>
      </c>
      <c r="H237" s="245">
        <f t="shared" si="233"/>
        <v>0</v>
      </c>
      <c r="I237" s="245">
        <f t="shared" si="233"/>
        <v>0</v>
      </c>
      <c r="J237" s="245">
        <f t="shared" si="233"/>
        <v>0</v>
      </c>
      <c r="K237" s="245">
        <f t="shared" si="233"/>
        <v>0</v>
      </c>
      <c r="L237" s="245">
        <f t="shared" si="233"/>
        <v>0</v>
      </c>
      <c r="M237" s="245">
        <f t="shared" si="233"/>
        <v>0</v>
      </c>
      <c r="N237" s="245">
        <f t="shared" si="233"/>
        <v>0</v>
      </c>
      <c r="O237" s="241">
        <f>SUM(O238:O242)</f>
        <v>0</v>
      </c>
      <c r="P237" s="120"/>
    </row>
    <row r="238" spans="1:16" ht="14.25" hidden="1" customHeight="1" x14ac:dyDescent="0.25">
      <c r="A238" s="62">
        <v>6252</v>
      </c>
      <c r="B238" s="111" t="s">
        <v>247</v>
      </c>
      <c r="C238" s="244">
        <f t="shared" si="165"/>
        <v>0</v>
      </c>
      <c r="D238" s="239"/>
      <c r="E238" s="239"/>
      <c r="F238" s="239">
        <f t="shared" ref="F238:F244" si="234">D238+E238</f>
        <v>0</v>
      </c>
      <c r="G238" s="239"/>
      <c r="H238" s="239"/>
      <c r="I238" s="239">
        <f t="shared" ref="I238:I244" si="235">G238+H238</f>
        <v>0</v>
      </c>
      <c r="J238" s="239"/>
      <c r="K238" s="239"/>
      <c r="L238" s="239">
        <f t="shared" ref="L238:L244" si="236">J238+K238</f>
        <v>0</v>
      </c>
      <c r="M238" s="239"/>
      <c r="N238" s="239"/>
      <c r="O238" s="367">
        <f t="shared" ref="O238:O244" si="237">M238+N238</f>
        <v>0</v>
      </c>
      <c r="P238" s="388"/>
    </row>
    <row r="239" spans="1:16" ht="14.25" hidden="1" customHeight="1" x14ac:dyDescent="0.25">
      <c r="A239" s="62">
        <v>6253</v>
      </c>
      <c r="B239" s="111" t="s">
        <v>248</v>
      </c>
      <c r="C239" s="244">
        <f t="shared" si="165"/>
        <v>0</v>
      </c>
      <c r="D239" s="239"/>
      <c r="E239" s="239"/>
      <c r="F239" s="239">
        <f t="shared" si="234"/>
        <v>0</v>
      </c>
      <c r="G239" s="239"/>
      <c r="H239" s="239"/>
      <c r="I239" s="239">
        <f t="shared" si="235"/>
        <v>0</v>
      </c>
      <c r="J239" s="239"/>
      <c r="K239" s="239"/>
      <c r="L239" s="239">
        <f t="shared" si="236"/>
        <v>0</v>
      </c>
      <c r="M239" s="239"/>
      <c r="N239" s="239"/>
      <c r="O239" s="367">
        <f t="shared" si="237"/>
        <v>0</v>
      </c>
      <c r="P239" s="388"/>
    </row>
    <row r="240" spans="1:16" ht="24" hidden="1" x14ac:dyDescent="0.25">
      <c r="A240" s="62">
        <v>6254</v>
      </c>
      <c r="B240" s="111" t="s">
        <v>249</v>
      </c>
      <c r="C240" s="244">
        <f t="shared" si="165"/>
        <v>0</v>
      </c>
      <c r="D240" s="239"/>
      <c r="E240" s="239"/>
      <c r="F240" s="239">
        <f t="shared" si="234"/>
        <v>0</v>
      </c>
      <c r="G240" s="239"/>
      <c r="H240" s="239"/>
      <c r="I240" s="239">
        <f t="shared" si="235"/>
        <v>0</v>
      </c>
      <c r="J240" s="239"/>
      <c r="K240" s="239"/>
      <c r="L240" s="239">
        <f t="shared" si="236"/>
        <v>0</v>
      </c>
      <c r="M240" s="239"/>
      <c r="N240" s="239"/>
      <c r="O240" s="367">
        <f t="shared" si="237"/>
        <v>0</v>
      </c>
      <c r="P240" s="388"/>
    </row>
    <row r="241" spans="1:16" ht="24" hidden="1" x14ac:dyDescent="0.25">
      <c r="A241" s="62">
        <v>6255</v>
      </c>
      <c r="B241" s="111" t="s">
        <v>250</v>
      </c>
      <c r="C241" s="244">
        <f t="shared" ref="C241:C295" si="238">SUM(F241,I241,L241,O241)</f>
        <v>0</v>
      </c>
      <c r="D241" s="239"/>
      <c r="E241" s="239"/>
      <c r="F241" s="239">
        <f t="shared" si="234"/>
        <v>0</v>
      </c>
      <c r="G241" s="239"/>
      <c r="H241" s="239"/>
      <c r="I241" s="239">
        <f t="shared" si="235"/>
        <v>0</v>
      </c>
      <c r="J241" s="239"/>
      <c r="K241" s="239"/>
      <c r="L241" s="239">
        <f t="shared" si="236"/>
        <v>0</v>
      </c>
      <c r="M241" s="239"/>
      <c r="N241" s="239"/>
      <c r="O241" s="367">
        <f t="shared" si="237"/>
        <v>0</v>
      </c>
      <c r="P241" s="388"/>
    </row>
    <row r="242" spans="1:16" hidden="1" x14ac:dyDescent="0.25">
      <c r="A242" s="62">
        <v>6259</v>
      </c>
      <c r="B242" s="111" t="s">
        <v>251</v>
      </c>
      <c r="C242" s="244">
        <f t="shared" si="238"/>
        <v>0</v>
      </c>
      <c r="D242" s="239"/>
      <c r="E242" s="239"/>
      <c r="F242" s="239">
        <f t="shared" si="234"/>
        <v>0</v>
      </c>
      <c r="G242" s="239"/>
      <c r="H242" s="239"/>
      <c r="I242" s="239">
        <f t="shared" si="235"/>
        <v>0</v>
      </c>
      <c r="J242" s="239"/>
      <c r="K242" s="239"/>
      <c r="L242" s="239">
        <f t="shared" si="236"/>
        <v>0</v>
      </c>
      <c r="M242" s="239"/>
      <c r="N242" s="239"/>
      <c r="O242" s="367">
        <f t="shared" si="237"/>
        <v>0</v>
      </c>
      <c r="P242" s="388"/>
    </row>
    <row r="243" spans="1:16" ht="24" hidden="1" x14ac:dyDescent="0.25">
      <c r="A243" s="243">
        <v>6260</v>
      </c>
      <c r="B243" s="111" t="s">
        <v>252</v>
      </c>
      <c r="C243" s="244">
        <f t="shared" si="238"/>
        <v>0</v>
      </c>
      <c r="D243" s="239"/>
      <c r="E243" s="239"/>
      <c r="F243" s="239">
        <f t="shared" si="234"/>
        <v>0</v>
      </c>
      <c r="G243" s="239"/>
      <c r="H243" s="239"/>
      <c r="I243" s="239">
        <f t="shared" si="235"/>
        <v>0</v>
      </c>
      <c r="J243" s="239"/>
      <c r="K243" s="239"/>
      <c r="L243" s="239">
        <f t="shared" si="236"/>
        <v>0</v>
      </c>
      <c r="M243" s="239"/>
      <c r="N243" s="239"/>
      <c r="O243" s="367">
        <f t="shared" si="237"/>
        <v>0</v>
      </c>
      <c r="P243" s="388"/>
    </row>
    <row r="244" spans="1:16" hidden="1" x14ac:dyDescent="0.25">
      <c r="A244" s="243">
        <v>6270</v>
      </c>
      <c r="B244" s="111" t="s">
        <v>253</v>
      </c>
      <c r="C244" s="244">
        <f t="shared" si="238"/>
        <v>0</v>
      </c>
      <c r="D244" s="239"/>
      <c r="E244" s="239"/>
      <c r="F244" s="239">
        <f t="shared" si="234"/>
        <v>0</v>
      </c>
      <c r="G244" s="239"/>
      <c r="H244" s="239"/>
      <c r="I244" s="239">
        <f t="shared" si="235"/>
        <v>0</v>
      </c>
      <c r="J244" s="239"/>
      <c r="K244" s="239"/>
      <c r="L244" s="239">
        <f t="shared" si="236"/>
        <v>0</v>
      </c>
      <c r="M244" s="239"/>
      <c r="N244" s="239"/>
      <c r="O244" s="367">
        <f t="shared" si="237"/>
        <v>0</v>
      </c>
      <c r="P244" s="388"/>
    </row>
    <row r="245" spans="1:16" ht="24" hidden="1" x14ac:dyDescent="0.25">
      <c r="A245" s="629">
        <v>6290</v>
      </c>
      <c r="B245" s="99" t="s">
        <v>254</v>
      </c>
      <c r="C245" s="668">
        <f t="shared" si="238"/>
        <v>0</v>
      </c>
      <c r="D245" s="252">
        <f t="shared" ref="D245:E245" si="239">SUM(D246:D249)</f>
        <v>0</v>
      </c>
      <c r="E245" s="252">
        <f t="shared" si="239"/>
        <v>0</v>
      </c>
      <c r="F245" s="252">
        <f>SUM(F246:F249)</f>
        <v>0</v>
      </c>
      <c r="G245" s="252">
        <f t="shared" ref="G245:O245" si="240">SUM(G246:G249)</f>
        <v>0</v>
      </c>
      <c r="H245" s="252">
        <f t="shared" si="240"/>
        <v>0</v>
      </c>
      <c r="I245" s="252">
        <f t="shared" si="240"/>
        <v>0</v>
      </c>
      <c r="J245" s="252">
        <f t="shared" si="240"/>
        <v>0</v>
      </c>
      <c r="K245" s="252">
        <f t="shared" si="240"/>
        <v>0</v>
      </c>
      <c r="L245" s="252">
        <f t="shared" si="240"/>
        <v>0</v>
      </c>
      <c r="M245" s="252">
        <f t="shared" si="240"/>
        <v>0</v>
      </c>
      <c r="N245" s="252">
        <f t="shared" si="240"/>
        <v>0</v>
      </c>
      <c r="O245" s="252">
        <f t="shared" si="240"/>
        <v>0</v>
      </c>
      <c r="P245" s="270"/>
    </row>
    <row r="246" spans="1:16" hidden="1" x14ac:dyDescent="0.25">
      <c r="A246" s="62">
        <v>6291</v>
      </c>
      <c r="B246" s="111" t="s">
        <v>255</v>
      </c>
      <c r="C246" s="244">
        <f t="shared" si="238"/>
        <v>0</v>
      </c>
      <c r="D246" s="239"/>
      <c r="E246" s="239"/>
      <c r="F246" s="239">
        <f t="shared" ref="F246:F249" si="241">D246+E246</f>
        <v>0</v>
      </c>
      <c r="G246" s="239"/>
      <c r="H246" s="239"/>
      <c r="I246" s="239">
        <f t="shared" ref="I246:I249" si="242">G246+H246</f>
        <v>0</v>
      </c>
      <c r="J246" s="239"/>
      <c r="K246" s="239"/>
      <c r="L246" s="239">
        <f t="shared" ref="L246:L249" si="243">J246+K246</f>
        <v>0</v>
      </c>
      <c r="M246" s="239"/>
      <c r="N246" s="239"/>
      <c r="O246" s="367">
        <f t="shared" ref="O246:O249" si="244">M246+N246</f>
        <v>0</v>
      </c>
      <c r="P246" s="388"/>
    </row>
    <row r="247" spans="1:16" hidden="1" x14ac:dyDescent="0.25">
      <c r="A247" s="62">
        <v>6292</v>
      </c>
      <c r="B247" s="111" t="s">
        <v>256</v>
      </c>
      <c r="C247" s="244">
        <f t="shared" si="238"/>
        <v>0</v>
      </c>
      <c r="D247" s="239"/>
      <c r="E247" s="239"/>
      <c r="F247" s="239">
        <f t="shared" si="241"/>
        <v>0</v>
      </c>
      <c r="G247" s="239"/>
      <c r="H247" s="239"/>
      <c r="I247" s="239">
        <f t="shared" si="242"/>
        <v>0</v>
      </c>
      <c r="J247" s="239"/>
      <c r="K247" s="239"/>
      <c r="L247" s="239">
        <f t="shared" si="243"/>
        <v>0</v>
      </c>
      <c r="M247" s="239"/>
      <c r="N247" s="239"/>
      <c r="O247" s="367">
        <f t="shared" si="244"/>
        <v>0</v>
      </c>
      <c r="P247" s="388"/>
    </row>
    <row r="248" spans="1:16" ht="72" hidden="1" x14ac:dyDescent="0.25">
      <c r="A248" s="62">
        <v>6296</v>
      </c>
      <c r="B248" s="111" t="s">
        <v>257</v>
      </c>
      <c r="C248" s="244">
        <f t="shared" si="238"/>
        <v>0</v>
      </c>
      <c r="D248" s="239"/>
      <c r="E248" s="239"/>
      <c r="F248" s="239">
        <f t="shared" si="241"/>
        <v>0</v>
      </c>
      <c r="G248" s="239"/>
      <c r="H248" s="239"/>
      <c r="I248" s="239">
        <f t="shared" si="242"/>
        <v>0</v>
      </c>
      <c r="J248" s="239"/>
      <c r="K248" s="239"/>
      <c r="L248" s="239">
        <f t="shared" si="243"/>
        <v>0</v>
      </c>
      <c r="M248" s="239"/>
      <c r="N248" s="239"/>
      <c r="O248" s="367">
        <f t="shared" si="244"/>
        <v>0</v>
      </c>
      <c r="P248" s="388"/>
    </row>
    <row r="249" spans="1:16" ht="39.75" hidden="1" customHeight="1" x14ac:dyDescent="0.25">
      <c r="A249" s="62">
        <v>6299</v>
      </c>
      <c r="B249" s="111" t="s">
        <v>258</v>
      </c>
      <c r="C249" s="244">
        <f t="shared" si="238"/>
        <v>0</v>
      </c>
      <c r="D249" s="239"/>
      <c r="E249" s="239"/>
      <c r="F249" s="239">
        <f t="shared" si="241"/>
        <v>0</v>
      </c>
      <c r="G249" s="239"/>
      <c r="H249" s="239"/>
      <c r="I249" s="239">
        <f t="shared" si="242"/>
        <v>0</v>
      </c>
      <c r="J249" s="239"/>
      <c r="K249" s="239"/>
      <c r="L249" s="239">
        <f t="shared" si="243"/>
        <v>0</v>
      </c>
      <c r="M249" s="239"/>
      <c r="N249" s="239"/>
      <c r="O249" s="367">
        <f t="shared" si="244"/>
        <v>0</v>
      </c>
      <c r="P249" s="388"/>
    </row>
    <row r="250" spans="1:16" hidden="1" x14ac:dyDescent="0.25">
      <c r="A250" s="83">
        <v>6300</v>
      </c>
      <c r="B250" s="226" t="s">
        <v>259</v>
      </c>
      <c r="C250" s="95">
        <f t="shared" si="238"/>
        <v>0</v>
      </c>
      <c r="D250" s="96">
        <f t="shared" ref="D250:E250" si="245">SUM(D251,D256,D257)</f>
        <v>0</v>
      </c>
      <c r="E250" s="96">
        <f t="shared" si="245"/>
        <v>0</v>
      </c>
      <c r="F250" s="96">
        <f>SUM(F251,F256,F257)</f>
        <v>0</v>
      </c>
      <c r="G250" s="96">
        <f t="shared" ref="G250:O250" si="246">SUM(G251,G256,G257)</f>
        <v>0</v>
      </c>
      <c r="H250" s="96">
        <f t="shared" si="246"/>
        <v>0</v>
      </c>
      <c r="I250" s="96">
        <f t="shared" si="246"/>
        <v>0</v>
      </c>
      <c r="J250" s="96">
        <f t="shared" si="246"/>
        <v>0</v>
      </c>
      <c r="K250" s="96">
        <f t="shared" si="246"/>
        <v>0</v>
      </c>
      <c r="L250" s="96">
        <f t="shared" si="246"/>
        <v>0</v>
      </c>
      <c r="M250" s="96">
        <f t="shared" si="246"/>
        <v>0</v>
      </c>
      <c r="N250" s="96">
        <f t="shared" si="246"/>
        <v>0</v>
      </c>
      <c r="O250" s="96">
        <f t="shared" si="246"/>
        <v>0</v>
      </c>
      <c r="P250" s="299"/>
    </row>
    <row r="251" spans="1:16" ht="24" hidden="1" x14ac:dyDescent="0.25">
      <c r="A251" s="629">
        <v>6320</v>
      </c>
      <c r="B251" s="99" t="s">
        <v>260</v>
      </c>
      <c r="C251" s="668">
        <f t="shared" si="238"/>
        <v>0</v>
      </c>
      <c r="D251" s="252">
        <f t="shared" ref="D251:E251" si="247">SUM(D252:D255)</f>
        <v>0</v>
      </c>
      <c r="E251" s="252">
        <f t="shared" si="247"/>
        <v>0</v>
      </c>
      <c r="F251" s="252">
        <f>SUM(F252:F255)</f>
        <v>0</v>
      </c>
      <c r="G251" s="252">
        <f t="shared" ref="G251:O251" si="248">SUM(G252:G255)</f>
        <v>0</v>
      </c>
      <c r="H251" s="252">
        <f t="shared" si="248"/>
        <v>0</v>
      </c>
      <c r="I251" s="252">
        <f t="shared" si="248"/>
        <v>0</v>
      </c>
      <c r="J251" s="252">
        <f t="shared" si="248"/>
        <v>0</v>
      </c>
      <c r="K251" s="252">
        <f t="shared" si="248"/>
        <v>0</v>
      </c>
      <c r="L251" s="252">
        <f t="shared" si="248"/>
        <v>0</v>
      </c>
      <c r="M251" s="252">
        <f t="shared" si="248"/>
        <v>0</v>
      </c>
      <c r="N251" s="252">
        <f t="shared" si="248"/>
        <v>0</v>
      </c>
      <c r="O251" s="252">
        <f t="shared" si="248"/>
        <v>0</v>
      </c>
      <c r="P251" s="108"/>
    </row>
    <row r="252" spans="1:16" hidden="1" x14ac:dyDescent="0.25">
      <c r="A252" s="62">
        <v>6322</v>
      </c>
      <c r="B252" s="111" t="s">
        <v>261</v>
      </c>
      <c r="C252" s="244">
        <f t="shared" si="238"/>
        <v>0</v>
      </c>
      <c r="D252" s="239"/>
      <c r="E252" s="239"/>
      <c r="F252" s="239">
        <f t="shared" ref="F252:F257" si="249">D252+E252</f>
        <v>0</v>
      </c>
      <c r="G252" s="239"/>
      <c r="H252" s="239"/>
      <c r="I252" s="239">
        <f t="shared" ref="I252:I257" si="250">G252+H252</f>
        <v>0</v>
      </c>
      <c r="J252" s="239"/>
      <c r="K252" s="239"/>
      <c r="L252" s="239">
        <f t="shared" ref="L252:L257" si="251">J252+K252</f>
        <v>0</v>
      </c>
      <c r="M252" s="239"/>
      <c r="N252" s="239"/>
      <c r="O252" s="367">
        <f t="shared" ref="O252:O257" si="252">M252+N252</f>
        <v>0</v>
      </c>
      <c r="P252" s="388"/>
    </row>
    <row r="253" spans="1:16" ht="24" hidden="1" x14ac:dyDescent="0.25">
      <c r="A253" s="62">
        <v>6323</v>
      </c>
      <c r="B253" s="111" t="s">
        <v>262</v>
      </c>
      <c r="C253" s="244">
        <f t="shared" si="238"/>
        <v>0</v>
      </c>
      <c r="D253" s="239"/>
      <c r="E253" s="239"/>
      <c r="F253" s="239">
        <f t="shared" si="249"/>
        <v>0</v>
      </c>
      <c r="G253" s="239"/>
      <c r="H253" s="239"/>
      <c r="I253" s="239">
        <f t="shared" si="250"/>
        <v>0</v>
      </c>
      <c r="J253" s="239"/>
      <c r="K253" s="239"/>
      <c r="L253" s="239">
        <f t="shared" si="251"/>
        <v>0</v>
      </c>
      <c r="M253" s="239"/>
      <c r="N253" s="239"/>
      <c r="O253" s="367">
        <f t="shared" si="252"/>
        <v>0</v>
      </c>
      <c r="P253" s="388"/>
    </row>
    <row r="254" spans="1:16" ht="24" hidden="1" x14ac:dyDescent="0.25">
      <c r="A254" s="62">
        <v>6324</v>
      </c>
      <c r="B254" s="111" t="s">
        <v>263</v>
      </c>
      <c r="C254" s="244">
        <f t="shared" si="238"/>
        <v>0</v>
      </c>
      <c r="D254" s="239"/>
      <c r="E254" s="239"/>
      <c r="F254" s="239">
        <f t="shared" si="249"/>
        <v>0</v>
      </c>
      <c r="G254" s="239"/>
      <c r="H254" s="239"/>
      <c r="I254" s="239">
        <f t="shared" si="250"/>
        <v>0</v>
      </c>
      <c r="J254" s="239"/>
      <c r="K254" s="239"/>
      <c r="L254" s="239">
        <f t="shared" si="251"/>
        <v>0</v>
      </c>
      <c r="M254" s="239"/>
      <c r="N254" s="239"/>
      <c r="O254" s="367">
        <f t="shared" si="252"/>
        <v>0</v>
      </c>
      <c r="P254" s="388"/>
    </row>
    <row r="255" spans="1:16" hidden="1" x14ac:dyDescent="0.25">
      <c r="A255" s="53">
        <v>6329</v>
      </c>
      <c r="B255" s="99" t="s">
        <v>264</v>
      </c>
      <c r="C255" s="251">
        <f t="shared" si="238"/>
        <v>0</v>
      </c>
      <c r="D255" s="150"/>
      <c r="E255" s="150"/>
      <c r="F255" s="150">
        <f t="shared" si="249"/>
        <v>0</v>
      </c>
      <c r="G255" s="150"/>
      <c r="H255" s="150"/>
      <c r="I255" s="150">
        <f t="shared" si="250"/>
        <v>0</v>
      </c>
      <c r="J255" s="150"/>
      <c r="K255" s="150"/>
      <c r="L255" s="150">
        <f t="shared" si="251"/>
        <v>0</v>
      </c>
      <c r="M255" s="150"/>
      <c r="N255" s="150"/>
      <c r="O255" s="390">
        <f t="shared" si="252"/>
        <v>0</v>
      </c>
      <c r="P255" s="387"/>
    </row>
    <row r="256" spans="1:16" ht="24" hidden="1" x14ac:dyDescent="0.25">
      <c r="A256" s="282">
        <v>6330</v>
      </c>
      <c r="B256" s="283" t="s">
        <v>265</v>
      </c>
      <c r="C256" s="668">
        <f t="shared" si="238"/>
        <v>0</v>
      </c>
      <c r="D256" s="269"/>
      <c r="E256" s="269"/>
      <c r="F256" s="269">
        <f t="shared" si="249"/>
        <v>0</v>
      </c>
      <c r="G256" s="269"/>
      <c r="H256" s="269"/>
      <c r="I256" s="269">
        <f t="shared" si="250"/>
        <v>0</v>
      </c>
      <c r="J256" s="269"/>
      <c r="K256" s="269"/>
      <c r="L256" s="269">
        <f t="shared" si="251"/>
        <v>0</v>
      </c>
      <c r="M256" s="269"/>
      <c r="N256" s="269"/>
      <c r="O256" s="396">
        <f t="shared" si="252"/>
        <v>0</v>
      </c>
      <c r="P256" s="395"/>
    </row>
    <row r="257" spans="1:16" hidden="1" x14ac:dyDescent="0.25">
      <c r="A257" s="243">
        <v>6360</v>
      </c>
      <c r="B257" s="111" t="s">
        <v>266</v>
      </c>
      <c r="C257" s="244">
        <f t="shared" si="238"/>
        <v>0</v>
      </c>
      <c r="D257" s="239"/>
      <c r="E257" s="239"/>
      <c r="F257" s="239">
        <f t="shared" si="249"/>
        <v>0</v>
      </c>
      <c r="G257" s="239"/>
      <c r="H257" s="239"/>
      <c r="I257" s="239">
        <f t="shared" si="250"/>
        <v>0</v>
      </c>
      <c r="J257" s="239"/>
      <c r="K257" s="239"/>
      <c r="L257" s="239">
        <f t="shared" si="251"/>
        <v>0</v>
      </c>
      <c r="M257" s="239"/>
      <c r="N257" s="239"/>
      <c r="O257" s="367">
        <f t="shared" si="252"/>
        <v>0</v>
      </c>
      <c r="P257" s="388"/>
    </row>
    <row r="258" spans="1:16" ht="36" hidden="1" x14ac:dyDescent="0.25">
      <c r="A258" s="83">
        <v>6400</v>
      </c>
      <c r="B258" s="226" t="s">
        <v>267</v>
      </c>
      <c r="C258" s="95">
        <f t="shared" si="238"/>
        <v>0</v>
      </c>
      <c r="D258" s="96">
        <f t="shared" ref="D258:E258" si="253">SUM(D259,D263)</f>
        <v>0</v>
      </c>
      <c r="E258" s="96">
        <f t="shared" si="253"/>
        <v>0</v>
      </c>
      <c r="F258" s="96">
        <f>SUM(F259,F263)</f>
        <v>0</v>
      </c>
      <c r="G258" s="96">
        <f t="shared" ref="G258:O258" si="254">SUM(G259,G263)</f>
        <v>0</v>
      </c>
      <c r="H258" s="96">
        <f t="shared" si="254"/>
        <v>0</v>
      </c>
      <c r="I258" s="96">
        <f t="shared" si="254"/>
        <v>0</v>
      </c>
      <c r="J258" s="96">
        <f t="shared" si="254"/>
        <v>0</v>
      </c>
      <c r="K258" s="96">
        <f t="shared" si="254"/>
        <v>0</v>
      </c>
      <c r="L258" s="96">
        <f t="shared" si="254"/>
        <v>0</v>
      </c>
      <c r="M258" s="96">
        <f t="shared" si="254"/>
        <v>0</v>
      </c>
      <c r="N258" s="96">
        <f t="shared" si="254"/>
        <v>0</v>
      </c>
      <c r="O258" s="96">
        <f t="shared" si="254"/>
        <v>0</v>
      </c>
      <c r="P258" s="299"/>
    </row>
    <row r="259" spans="1:16" ht="24" hidden="1" x14ac:dyDescent="0.25">
      <c r="A259" s="629">
        <v>6410</v>
      </c>
      <c r="B259" s="99" t="s">
        <v>268</v>
      </c>
      <c r="C259" s="251">
        <f t="shared" si="238"/>
        <v>0</v>
      </c>
      <c r="D259" s="252">
        <f t="shared" ref="D259:E259" si="255">SUM(D260:D262)</f>
        <v>0</v>
      </c>
      <c r="E259" s="252">
        <f t="shared" si="255"/>
        <v>0</v>
      </c>
      <c r="F259" s="252">
        <f>SUM(F260:F262)</f>
        <v>0</v>
      </c>
      <c r="G259" s="252">
        <f t="shared" ref="G259:O259" si="256">SUM(G260:G262)</f>
        <v>0</v>
      </c>
      <c r="H259" s="252">
        <f t="shared" si="256"/>
        <v>0</v>
      </c>
      <c r="I259" s="252">
        <f t="shared" si="256"/>
        <v>0</v>
      </c>
      <c r="J259" s="252">
        <f t="shared" si="256"/>
        <v>0</v>
      </c>
      <c r="K259" s="252">
        <f t="shared" si="256"/>
        <v>0</v>
      </c>
      <c r="L259" s="252">
        <f t="shared" si="256"/>
        <v>0</v>
      </c>
      <c r="M259" s="252">
        <f t="shared" si="256"/>
        <v>0</v>
      </c>
      <c r="N259" s="252">
        <f t="shared" si="256"/>
        <v>0</v>
      </c>
      <c r="O259" s="258">
        <f t="shared" si="256"/>
        <v>0</v>
      </c>
      <c r="P259" s="133"/>
    </row>
    <row r="260" spans="1:16" hidden="1" x14ac:dyDescent="0.25">
      <c r="A260" s="62">
        <v>6411</v>
      </c>
      <c r="B260" s="255" t="s">
        <v>269</v>
      </c>
      <c r="C260" s="244">
        <f t="shared" si="238"/>
        <v>0</v>
      </c>
      <c r="D260" s="239"/>
      <c r="E260" s="239"/>
      <c r="F260" s="239">
        <f t="shared" ref="F260:F262" si="257">D260+E260</f>
        <v>0</v>
      </c>
      <c r="G260" s="239"/>
      <c r="H260" s="239"/>
      <c r="I260" s="239">
        <f t="shared" ref="I260:I262" si="258">G260+H260</f>
        <v>0</v>
      </c>
      <c r="J260" s="239"/>
      <c r="K260" s="239"/>
      <c r="L260" s="239">
        <f t="shared" ref="L260:L262" si="259">J260+K260</f>
        <v>0</v>
      </c>
      <c r="M260" s="239"/>
      <c r="N260" s="239"/>
      <c r="O260" s="367">
        <f t="shared" ref="O260:O262" si="260">M260+N260</f>
        <v>0</v>
      </c>
      <c r="P260" s="388"/>
    </row>
    <row r="261" spans="1:16" ht="36" hidden="1" x14ac:dyDescent="0.25">
      <c r="A261" s="62">
        <v>6412</v>
      </c>
      <c r="B261" s="111" t="s">
        <v>270</v>
      </c>
      <c r="C261" s="244">
        <f t="shared" si="238"/>
        <v>0</v>
      </c>
      <c r="D261" s="239"/>
      <c r="E261" s="239"/>
      <c r="F261" s="239">
        <f t="shared" si="257"/>
        <v>0</v>
      </c>
      <c r="G261" s="239"/>
      <c r="H261" s="239"/>
      <c r="I261" s="239">
        <f t="shared" si="258"/>
        <v>0</v>
      </c>
      <c r="J261" s="239"/>
      <c r="K261" s="239"/>
      <c r="L261" s="239">
        <f t="shared" si="259"/>
        <v>0</v>
      </c>
      <c r="M261" s="239"/>
      <c r="N261" s="239"/>
      <c r="O261" s="367">
        <f t="shared" si="260"/>
        <v>0</v>
      </c>
      <c r="P261" s="388"/>
    </row>
    <row r="262" spans="1:16" ht="36" hidden="1" x14ac:dyDescent="0.25">
      <c r="A262" s="62">
        <v>6419</v>
      </c>
      <c r="B262" s="111" t="s">
        <v>271</v>
      </c>
      <c r="C262" s="244">
        <f t="shared" si="238"/>
        <v>0</v>
      </c>
      <c r="D262" s="239"/>
      <c r="E262" s="239"/>
      <c r="F262" s="239">
        <f t="shared" si="257"/>
        <v>0</v>
      </c>
      <c r="G262" s="239"/>
      <c r="H262" s="239"/>
      <c r="I262" s="239">
        <f t="shared" si="258"/>
        <v>0</v>
      </c>
      <c r="J262" s="239"/>
      <c r="K262" s="239"/>
      <c r="L262" s="239">
        <f t="shared" si="259"/>
        <v>0</v>
      </c>
      <c r="M262" s="239"/>
      <c r="N262" s="239"/>
      <c r="O262" s="367">
        <f t="shared" si="260"/>
        <v>0</v>
      </c>
      <c r="P262" s="388"/>
    </row>
    <row r="263" spans="1:16" ht="36" hidden="1" x14ac:dyDescent="0.25">
      <c r="A263" s="243">
        <v>6420</v>
      </c>
      <c r="B263" s="111" t="s">
        <v>272</v>
      </c>
      <c r="C263" s="244">
        <f t="shared" si="238"/>
        <v>0</v>
      </c>
      <c r="D263" s="245">
        <f t="shared" ref="D263:E263" si="261">SUM(D264:D267)</f>
        <v>0</v>
      </c>
      <c r="E263" s="245">
        <f t="shared" si="261"/>
        <v>0</v>
      </c>
      <c r="F263" s="245">
        <f>SUM(F264:F267)</f>
        <v>0</v>
      </c>
      <c r="G263" s="245">
        <f t="shared" ref="G263:N263" si="262">SUM(G264:G267)</f>
        <v>0</v>
      </c>
      <c r="H263" s="245">
        <f t="shared" si="262"/>
        <v>0</v>
      </c>
      <c r="I263" s="245">
        <f t="shared" si="262"/>
        <v>0</v>
      </c>
      <c r="J263" s="245">
        <f t="shared" si="262"/>
        <v>0</v>
      </c>
      <c r="K263" s="245">
        <f t="shared" si="262"/>
        <v>0</v>
      </c>
      <c r="L263" s="245">
        <f t="shared" si="262"/>
        <v>0</v>
      </c>
      <c r="M263" s="245">
        <f t="shared" si="262"/>
        <v>0</v>
      </c>
      <c r="N263" s="245">
        <f t="shared" si="262"/>
        <v>0</v>
      </c>
      <c r="O263" s="241">
        <f>SUM(O264:O267)</f>
        <v>0</v>
      </c>
      <c r="P263" s="120"/>
    </row>
    <row r="264" spans="1:16" hidden="1" x14ac:dyDescent="0.25">
      <c r="A264" s="62">
        <v>6421</v>
      </c>
      <c r="B264" s="111" t="s">
        <v>273</v>
      </c>
      <c r="C264" s="244">
        <f t="shared" si="238"/>
        <v>0</v>
      </c>
      <c r="D264" s="239"/>
      <c r="E264" s="239"/>
      <c r="F264" s="239">
        <f t="shared" ref="F264:F267" si="263">D264+E264</f>
        <v>0</v>
      </c>
      <c r="G264" s="239"/>
      <c r="H264" s="239"/>
      <c r="I264" s="239">
        <f t="shared" ref="I264:I267" si="264">G264+H264</f>
        <v>0</v>
      </c>
      <c r="J264" s="239"/>
      <c r="K264" s="239"/>
      <c r="L264" s="239">
        <f t="shared" ref="L264:L267" si="265">J264+K264</f>
        <v>0</v>
      </c>
      <c r="M264" s="239"/>
      <c r="N264" s="239"/>
      <c r="O264" s="367">
        <f t="shared" ref="O264:O267" si="266">M264+N264</f>
        <v>0</v>
      </c>
      <c r="P264" s="388"/>
    </row>
    <row r="265" spans="1:16" hidden="1" x14ac:dyDescent="0.25">
      <c r="A265" s="62">
        <v>6422</v>
      </c>
      <c r="B265" s="111" t="s">
        <v>274</v>
      </c>
      <c r="C265" s="244">
        <f t="shared" si="238"/>
        <v>0</v>
      </c>
      <c r="D265" s="239"/>
      <c r="E265" s="239"/>
      <c r="F265" s="239">
        <f t="shared" si="263"/>
        <v>0</v>
      </c>
      <c r="G265" s="239"/>
      <c r="H265" s="239"/>
      <c r="I265" s="239">
        <f t="shared" si="264"/>
        <v>0</v>
      </c>
      <c r="J265" s="239"/>
      <c r="K265" s="239"/>
      <c r="L265" s="239">
        <f t="shared" si="265"/>
        <v>0</v>
      </c>
      <c r="M265" s="239"/>
      <c r="N265" s="239"/>
      <c r="O265" s="367">
        <f t="shared" si="266"/>
        <v>0</v>
      </c>
      <c r="P265" s="388"/>
    </row>
    <row r="266" spans="1:16" ht="24" hidden="1" x14ac:dyDescent="0.25">
      <c r="A266" s="62">
        <v>6423</v>
      </c>
      <c r="B266" s="111" t="s">
        <v>275</v>
      </c>
      <c r="C266" s="244">
        <f t="shared" si="238"/>
        <v>0</v>
      </c>
      <c r="D266" s="239"/>
      <c r="E266" s="239"/>
      <c r="F266" s="239">
        <f t="shared" si="263"/>
        <v>0</v>
      </c>
      <c r="G266" s="239"/>
      <c r="H266" s="239"/>
      <c r="I266" s="239">
        <f t="shared" si="264"/>
        <v>0</v>
      </c>
      <c r="J266" s="239"/>
      <c r="K266" s="239"/>
      <c r="L266" s="239">
        <f t="shared" si="265"/>
        <v>0</v>
      </c>
      <c r="M266" s="239"/>
      <c r="N266" s="239"/>
      <c r="O266" s="367">
        <f t="shared" si="266"/>
        <v>0</v>
      </c>
      <c r="P266" s="388"/>
    </row>
    <row r="267" spans="1:16" ht="36" hidden="1" x14ac:dyDescent="0.25">
      <c r="A267" s="62">
        <v>6424</v>
      </c>
      <c r="B267" s="111" t="s">
        <v>276</v>
      </c>
      <c r="C267" s="244">
        <f t="shared" si="238"/>
        <v>0</v>
      </c>
      <c r="D267" s="239"/>
      <c r="E267" s="239"/>
      <c r="F267" s="239">
        <f t="shared" si="263"/>
        <v>0</v>
      </c>
      <c r="G267" s="239"/>
      <c r="H267" s="239"/>
      <c r="I267" s="239">
        <f t="shared" si="264"/>
        <v>0</v>
      </c>
      <c r="J267" s="239"/>
      <c r="K267" s="239"/>
      <c r="L267" s="239">
        <f t="shared" si="265"/>
        <v>0</v>
      </c>
      <c r="M267" s="239"/>
      <c r="N267" s="239"/>
      <c r="O267" s="367">
        <f t="shared" si="266"/>
        <v>0</v>
      </c>
      <c r="P267" s="388"/>
    </row>
    <row r="268" spans="1:16" ht="36" hidden="1" x14ac:dyDescent="0.25">
      <c r="A268" s="284">
        <v>7000</v>
      </c>
      <c r="B268" s="284" t="s">
        <v>277</v>
      </c>
      <c r="C268" s="286">
        <f>SUM(F268,I268,L268,O268)</f>
        <v>0</v>
      </c>
      <c r="D268" s="287">
        <f t="shared" ref="D268:E268" si="267">SUM(D269,D279)</f>
        <v>0</v>
      </c>
      <c r="E268" s="287">
        <f t="shared" si="267"/>
        <v>0</v>
      </c>
      <c r="F268" s="287">
        <f>SUM(F269,F279)</f>
        <v>0</v>
      </c>
      <c r="G268" s="287">
        <f t="shared" ref="G268:N268" si="268">SUM(G269,G279)</f>
        <v>0</v>
      </c>
      <c r="H268" s="287">
        <f t="shared" si="268"/>
        <v>0</v>
      </c>
      <c r="I268" s="287">
        <f t="shared" si="268"/>
        <v>0</v>
      </c>
      <c r="J268" s="287">
        <f t="shared" si="268"/>
        <v>0</v>
      </c>
      <c r="K268" s="287">
        <f t="shared" si="268"/>
        <v>0</v>
      </c>
      <c r="L268" s="287">
        <f t="shared" si="268"/>
        <v>0</v>
      </c>
      <c r="M268" s="287">
        <f t="shared" si="268"/>
        <v>0</v>
      </c>
      <c r="N268" s="287">
        <f t="shared" si="268"/>
        <v>0</v>
      </c>
      <c r="O268" s="291">
        <f>SUM(O269,O279)</f>
        <v>0</v>
      </c>
      <c r="P268" s="670"/>
    </row>
    <row r="269" spans="1:16" ht="24" hidden="1" x14ac:dyDescent="0.25">
      <c r="A269" s="83">
        <v>7200</v>
      </c>
      <c r="B269" s="226" t="s">
        <v>278</v>
      </c>
      <c r="C269" s="95">
        <f t="shared" si="238"/>
        <v>0</v>
      </c>
      <c r="D269" s="96">
        <f t="shared" ref="D269:E269" si="269">SUM(D270,D271,D274,D275,D278)</f>
        <v>0</v>
      </c>
      <c r="E269" s="96">
        <f t="shared" si="269"/>
        <v>0</v>
      </c>
      <c r="F269" s="96">
        <f>SUM(F270,F271,F274,F275,F278)</f>
        <v>0</v>
      </c>
      <c r="G269" s="96"/>
      <c r="H269" s="96"/>
      <c r="I269" s="96">
        <f>SUM(I270,I271,I274,I275,I278)</f>
        <v>0</v>
      </c>
      <c r="J269" s="96"/>
      <c r="K269" s="96"/>
      <c r="L269" s="96">
        <f>SUM(L270,L271,L274,L275,L278)</f>
        <v>0</v>
      </c>
      <c r="M269" s="96"/>
      <c r="N269" s="96"/>
      <c r="O269" s="263">
        <f>SUM(O270,O271,O274,O275,O278)</f>
        <v>0</v>
      </c>
      <c r="P269" s="275"/>
    </row>
    <row r="270" spans="1:16" ht="24" hidden="1" x14ac:dyDescent="0.25">
      <c r="A270" s="629">
        <v>7210</v>
      </c>
      <c r="B270" s="99" t="s">
        <v>279</v>
      </c>
      <c r="C270" s="251">
        <f t="shared" si="238"/>
        <v>0</v>
      </c>
      <c r="D270" s="150"/>
      <c r="E270" s="150"/>
      <c r="F270" s="150">
        <f>D270+E270</f>
        <v>0</v>
      </c>
      <c r="G270" s="150"/>
      <c r="H270" s="150"/>
      <c r="I270" s="150">
        <f>G270+H270</f>
        <v>0</v>
      </c>
      <c r="J270" s="150"/>
      <c r="K270" s="150"/>
      <c r="L270" s="150">
        <f>J270+K270</f>
        <v>0</v>
      </c>
      <c r="M270" s="150"/>
      <c r="N270" s="150"/>
      <c r="O270" s="390">
        <f>M270+N270</f>
        <v>0</v>
      </c>
      <c r="P270" s="387"/>
    </row>
    <row r="271" spans="1:16" s="294" customFormat="1" ht="36" hidden="1" x14ac:dyDescent="0.25">
      <c r="A271" s="243">
        <v>7220</v>
      </c>
      <c r="B271" s="111" t="s">
        <v>280</v>
      </c>
      <c r="C271" s="244">
        <f t="shared" si="238"/>
        <v>0</v>
      </c>
      <c r="D271" s="245">
        <f t="shared" ref="D271:E271" si="270">SUM(D272:D273)</f>
        <v>0</v>
      </c>
      <c r="E271" s="245">
        <f t="shared" si="270"/>
        <v>0</v>
      </c>
      <c r="F271" s="245">
        <f>SUM(F272:F273)</f>
        <v>0</v>
      </c>
      <c r="G271" s="245">
        <f t="shared" ref="G271:O271" si="271">SUM(G272:G273)</f>
        <v>0</v>
      </c>
      <c r="H271" s="245">
        <f t="shared" si="271"/>
        <v>0</v>
      </c>
      <c r="I271" s="245">
        <f t="shared" si="271"/>
        <v>0</v>
      </c>
      <c r="J271" s="245">
        <f t="shared" si="271"/>
        <v>0</v>
      </c>
      <c r="K271" s="245">
        <f t="shared" si="271"/>
        <v>0</v>
      </c>
      <c r="L271" s="245">
        <f t="shared" si="271"/>
        <v>0</v>
      </c>
      <c r="M271" s="245">
        <f t="shared" si="271"/>
        <v>0</v>
      </c>
      <c r="N271" s="245">
        <f t="shared" si="271"/>
        <v>0</v>
      </c>
      <c r="O271" s="245">
        <f t="shared" si="271"/>
        <v>0</v>
      </c>
      <c r="P271" s="120"/>
    </row>
    <row r="272" spans="1:16" s="294" customFormat="1" ht="36" hidden="1" x14ac:dyDescent="0.25">
      <c r="A272" s="62">
        <v>7221</v>
      </c>
      <c r="B272" s="111" t="s">
        <v>281</v>
      </c>
      <c r="C272" s="244">
        <f t="shared" si="238"/>
        <v>0</v>
      </c>
      <c r="D272" s="239"/>
      <c r="E272" s="239"/>
      <c r="F272" s="239">
        <f t="shared" ref="F272:F274" si="272">D272+E272</f>
        <v>0</v>
      </c>
      <c r="G272" s="239"/>
      <c r="H272" s="239"/>
      <c r="I272" s="239">
        <f t="shared" ref="I272:I274" si="273">G272+H272</f>
        <v>0</v>
      </c>
      <c r="J272" s="239"/>
      <c r="K272" s="239"/>
      <c r="L272" s="239">
        <f t="shared" ref="L272:L274" si="274">J272+K272</f>
        <v>0</v>
      </c>
      <c r="M272" s="239"/>
      <c r="N272" s="239"/>
      <c r="O272" s="367">
        <f t="shared" ref="O272:O274" si="275">M272+N272</f>
        <v>0</v>
      </c>
      <c r="P272" s="388"/>
    </row>
    <row r="273" spans="1:17" s="294" customFormat="1" ht="36" hidden="1" x14ac:dyDescent="0.25">
      <c r="A273" s="62">
        <v>7222</v>
      </c>
      <c r="B273" s="111" t="s">
        <v>282</v>
      </c>
      <c r="C273" s="244">
        <f t="shared" si="238"/>
        <v>0</v>
      </c>
      <c r="D273" s="239"/>
      <c r="E273" s="239"/>
      <c r="F273" s="239">
        <f t="shared" si="272"/>
        <v>0</v>
      </c>
      <c r="G273" s="239"/>
      <c r="H273" s="239"/>
      <c r="I273" s="239">
        <f t="shared" si="273"/>
        <v>0</v>
      </c>
      <c r="J273" s="239"/>
      <c r="K273" s="239"/>
      <c r="L273" s="239">
        <f t="shared" si="274"/>
        <v>0</v>
      </c>
      <c r="M273" s="239"/>
      <c r="N273" s="239"/>
      <c r="O273" s="367">
        <f t="shared" si="275"/>
        <v>0</v>
      </c>
      <c r="P273" s="388"/>
    </row>
    <row r="274" spans="1:17" ht="24" hidden="1" x14ac:dyDescent="0.25">
      <c r="A274" s="243">
        <v>7230</v>
      </c>
      <c r="B274" s="111" t="s">
        <v>283</v>
      </c>
      <c r="C274" s="244">
        <f t="shared" si="238"/>
        <v>0</v>
      </c>
      <c r="D274" s="239"/>
      <c r="E274" s="239"/>
      <c r="F274" s="239">
        <f t="shared" si="272"/>
        <v>0</v>
      </c>
      <c r="G274" s="239"/>
      <c r="H274" s="239"/>
      <c r="I274" s="239">
        <f t="shared" si="273"/>
        <v>0</v>
      </c>
      <c r="J274" s="239"/>
      <c r="K274" s="239"/>
      <c r="L274" s="239">
        <f t="shared" si="274"/>
        <v>0</v>
      </c>
      <c r="M274" s="239"/>
      <c r="N274" s="239"/>
      <c r="O274" s="367">
        <f t="shared" si="275"/>
        <v>0</v>
      </c>
      <c r="P274" s="388"/>
    </row>
    <row r="275" spans="1:17" ht="24" hidden="1" x14ac:dyDescent="0.25">
      <c r="A275" s="243">
        <v>7240</v>
      </c>
      <c r="B275" s="111" t="s">
        <v>284</v>
      </c>
      <c r="C275" s="244">
        <f t="shared" si="238"/>
        <v>0</v>
      </c>
      <c r="D275" s="245">
        <f t="shared" ref="D275:E275" si="276">SUM(D276:D277)</f>
        <v>0</v>
      </c>
      <c r="E275" s="245">
        <f t="shared" si="276"/>
        <v>0</v>
      </c>
      <c r="F275" s="245">
        <f>SUM(F276:F277)</f>
        <v>0</v>
      </c>
      <c r="G275" s="245">
        <f t="shared" ref="G275:O275" si="277">SUM(G276:G277)</f>
        <v>0</v>
      </c>
      <c r="H275" s="245">
        <f t="shared" si="277"/>
        <v>0</v>
      </c>
      <c r="I275" s="245">
        <f t="shared" si="277"/>
        <v>0</v>
      </c>
      <c r="J275" s="245">
        <f t="shared" si="277"/>
        <v>0</v>
      </c>
      <c r="K275" s="245">
        <f t="shared" si="277"/>
        <v>0</v>
      </c>
      <c r="L275" s="245">
        <f t="shared" si="277"/>
        <v>0</v>
      </c>
      <c r="M275" s="245">
        <f t="shared" si="277"/>
        <v>0</v>
      </c>
      <c r="N275" s="245">
        <f t="shared" si="277"/>
        <v>0</v>
      </c>
      <c r="O275" s="245">
        <f t="shared" si="277"/>
        <v>0</v>
      </c>
      <c r="P275" s="120"/>
    </row>
    <row r="276" spans="1:17" ht="48" hidden="1" x14ac:dyDescent="0.25">
      <c r="A276" s="62">
        <v>7245</v>
      </c>
      <c r="B276" s="111" t="s">
        <v>285</v>
      </c>
      <c r="C276" s="244">
        <f t="shared" si="238"/>
        <v>0</v>
      </c>
      <c r="D276" s="239"/>
      <c r="E276" s="239"/>
      <c r="F276" s="239">
        <f t="shared" ref="F276:F278" si="278">D276+E276</f>
        <v>0</v>
      </c>
      <c r="G276" s="239"/>
      <c r="H276" s="239"/>
      <c r="I276" s="239">
        <f t="shared" ref="I276:I278" si="279">G276+H276</f>
        <v>0</v>
      </c>
      <c r="J276" s="239"/>
      <c r="K276" s="239"/>
      <c r="L276" s="239">
        <f t="shared" ref="L276:L278" si="280">J276+K276</f>
        <v>0</v>
      </c>
      <c r="M276" s="239"/>
      <c r="N276" s="239"/>
      <c r="O276" s="367">
        <f t="shared" ref="O276:O278" si="281">M276+N276</f>
        <v>0</v>
      </c>
      <c r="P276" s="388"/>
    </row>
    <row r="277" spans="1:17" ht="96" hidden="1" x14ac:dyDescent="0.25">
      <c r="A277" s="62">
        <v>7246</v>
      </c>
      <c r="B277" s="111" t="s">
        <v>286</v>
      </c>
      <c r="C277" s="244">
        <f t="shared" si="238"/>
        <v>0</v>
      </c>
      <c r="D277" s="239"/>
      <c r="E277" s="239"/>
      <c r="F277" s="239">
        <f t="shared" si="278"/>
        <v>0</v>
      </c>
      <c r="G277" s="239"/>
      <c r="H277" s="239"/>
      <c r="I277" s="239">
        <f t="shared" si="279"/>
        <v>0</v>
      </c>
      <c r="J277" s="239"/>
      <c r="K277" s="239"/>
      <c r="L277" s="239">
        <f t="shared" si="280"/>
        <v>0</v>
      </c>
      <c r="M277" s="239"/>
      <c r="N277" s="239"/>
      <c r="O277" s="367">
        <f t="shared" si="281"/>
        <v>0</v>
      </c>
      <c r="P277" s="388"/>
    </row>
    <row r="278" spans="1:17" ht="24" hidden="1" x14ac:dyDescent="0.25">
      <c r="A278" s="282">
        <v>7260</v>
      </c>
      <c r="B278" s="99" t="s">
        <v>287</v>
      </c>
      <c r="C278" s="251">
        <f t="shared" si="238"/>
        <v>0</v>
      </c>
      <c r="D278" s="150"/>
      <c r="E278" s="150"/>
      <c r="F278" s="150">
        <f t="shared" si="278"/>
        <v>0</v>
      </c>
      <c r="G278" s="150"/>
      <c r="H278" s="150"/>
      <c r="I278" s="150">
        <f t="shared" si="279"/>
        <v>0</v>
      </c>
      <c r="J278" s="150"/>
      <c r="K278" s="150"/>
      <c r="L278" s="150">
        <f t="shared" si="280"/>
        <v>0</v>
      </c>
      <c r="M278" s="150"/>
      <c r="N278" s="150"/>
      <c r="O278" s="390">
        <f t="shared" si="281"/>
        <v>0</v>
      </c>
      <c r="P278" s="387"/>
    </row>
    <row r="279" spans="1:17" hidden="1" x14ac:dyDescent="0.25">
      <c r="A279" s="154">
        <v>7700</v>
      </c>
      <c r="B279" s="295" t="s">
        <v>288</v>
      </c>
      <c r="C279" s="297">
        <f t="shared" si="238"/>
        <v>0</v>
      </c>
      <c r="D279" s="298">
        <f t="shared" ref="D279:O279" si="282">D280</f>
        <v>0</v>
      </c>
      <c r="E279" s="298">
        <f t="shared" si="282"/>
        <v>0</v>
      </c>
      <c r="F279" s="298">
        <f t="shared" si="282"/>
        <v>0</v>
      </c>
      <c r="G279" s="298">
        <f t="shared" si="282"/>
        <v>0</v>
      </c>
      <c r="H279" s="298">
        <f t="shared" si="282"/>
        <v>0</v>
      </c>
      <c r="I279" s="298">
        <f t="shared" si="282"/>
        <v>0</v>
      </c>
      <c r="J279" s="298">
        <f t="shared" si="282"/>
        <v>0</v>
      </c>
      <c r="K279" s="298">
        <f t="shared" si="282"/>
        <v>0</v>
      </c>
      <c r="L279" s="298">
        <f t="shared" si="282"/>
        <v>0</v>
      </c>
      <c r="M279" s="298">
        <f t="shared" si="282"/>
        <v>0</v>
      </c>
      <c r="N279" s="298">
        <f t="shared" si="282"/>
        <v>0</v>
      </c>
      <c r="O279" s="298">
        <f t="shared" si="282"/>
        <v>0</v>
      </c>
      <c r="P279" s="299"/>
    </row>
    <row r="280" spans="1:17" hidden="1" x14ac:dyDescent="0.25">
      <c r="A280" s="230">
        <v>7720</v>
      </c>
      <c r="B280" s="99" t="s">
        <v>289</v>
      </c>
      <c r="C280" s="653">
        <f t="shared" si="238"/>
        <v>0</v>
      </c>
      <c r="D280" s="148"/>
      <c r="E280" s="148"/>
      <c r="F280" s="148">
        <f>D280+E280</f>
        <v>0</v>
      </c>
      <c r="G280" s="148"/>
      <c r="H280" s="148"/>
      <c r="I280" s="148">
        <f>G280+H280</f>
        <v>0</v>
      </c>
      <c r="J280" s="148"/>
      <c r="K280" s="148"/>
      <c r="L280" s="148">
        <f>J280+K280</f>
        <v>0</v>
      </c>
      <c r="M280" s="148"/>
      <c r="N280" s="148"/>
      <c r="O280" s="397">
        <f>M280+N280</f>
        <v>0</v>
      </c>
      <c r="P280" s="389"/>
    </row>
    <row r="281" spans="1:17" hidden="1" x14ac:dyDescent="0.25">
      <c r="A281" s="255"/>
      <c r="B281" s="111" t="s">
        <v>290</v>
      </c>
      <c r="C281" s="244">
        <f t="shared" si="238"/>
        <v>0</v>
      </c>
      <c r="D281" s="245">
        <f t="shared" ref="D281:E281" si="283">SUM(D282:D283)</f>
        <v>0</v>
      </c>
      <c r="E281" s="245">
        <f t="shared" si="283"/>
        <v>0</v>
      </c>
      <c r="F281" s="245">
        <f>SUM(F282:F283)</f>
        <v>0</v>
      </c>
      <c r="G281" s="245">
        <f t="shared" ref="G281:O281" si="284">SUM(G282:G283)</f>
        <v>0</v>
      </c>
      <c r="H281" s="245">
        <f t="shared" si="284"/>
        <v>0</v>
      </c>
      <c r="I281" s="245">
        <f t="shared" si="284"/>
        <v>0</v>
      </c>
      <c r="J281" s="245">
        <f t="shared" si="284"/>
        <v>0</v>
      </c>
      <c r="K281" s="245">
        <f t="shared" si="284"/>
        <v>0</v>
      </c>
      <c r="L281" s="245">
        <f t="shared" si="284"/>
        <v>0</v>
      </c>
      <c r="M281" s="245">
        <f t="shared" si="284"/>
        <v>0</v>
      </c>
      <c r="N281" s="245">
        <f t="shared" si="284"/>
        <v>0</v>
      </c>
      <c r="O281" s="245">
        <f t="shared" si="284"/>
        <v>0</v>
      </c>
      <c r="P281" s="120"/>
    </row>
    <row r="282" spans="1:17" hidden="1" x14ac:dyDescent="0.25">
      <c r="A282" s="255" t="s">
        <v>291</v>
      </c>
      <c r="B282" s="62" t="s">
        <v>292</v>
      </c>
      <c r="C282" s="244">
        <f t="shared" si="238"/>
        <v>0</v>
      </c>
      <c r="D282" s="239"/>
      <c r="E282" s="239"/>
      <c r="F282" s="239">
        <f>E282+D282</f>
        <v>0</v>
      </c>
      <c r="G282" s="239"/>
      <c r="H282" s="239"/>
      <c r="I282" s="239">
        <f>H282+G282</f>
        <v>0</v>
      </c>
      <c r="J282" s="239"/>
      <c r="K282" s="239"/>
      <c r="L282" s="239">
        <f>K282+J282</f>
        <v>0</v>
      </c>
      <c r="M282" s="239"/>
      <c r="N282" s="239"/>
      <c r="O282" s="367">
        <f>N282+M282</f>
        <v>0</v>
      </c>
      <c r="P282" s="388"/>
    </row>
    <row r="283" spans="1:17" ht="24" hidden="1" x14ac:dyDescent="0.25">
      <c r="A283" s="255" t="s">
        <v>293</v>
      </c>
      <c r="B283" s="303" t="s">
        <v>294</v>
      </c>
      <c r="C283" s="251">
        <f t="shared" si="238"/>
        <v>0</v>
      </c>
      <c r="D283" s="150"/>
      <c r="E283" s="150"/>
      <c r="F283" s="150">
        <f>E283+D283</f>
        <v>0</v>
      </c>
      <c r="G283" s="150"/>
      <c r="H283" s="150"/>
      <c r="I283" s="150">
        <f>H283+G283</f>
        <v>0</v>
      </c>
      <c r="J283" s="150"/>
      <c r="K283" s="150"/>
      <c r="L283" s="150">
        <f>K283+J283</f>
        <v>0</v>
      </c>
      <c r="M283" s="150"/>
      <c r="N283" s="150"/>
      <c r="O283" s="390">
        <f>N283+M283</f>
        <v>0</v>
      </c>
      <c r="P283" s="387"/>
    </row>
    <row r="284" spans="1:17" ht="12.75" thickBot="1" x14ac:dyDescent="0.3">
      <c r="A284" s="304"/>
      <c r="B284" s="304" t="s">
        <v>295</v>
      </c>
      <c r="C284" s="369">
        <f t="shared" si="238"/>
        <v>116026</v>
      </c>
      <c r="D284" s="309">
        <f t="shared" ref="D284:O284" si="285">SUM(D281,D268,D229,D194,D186,D172,D74,D52)</f>
        <v>119626</v>
      </c>
      <c r="E284" s="310">
        <f t="shared" si="285"/>
        <v>-3600</v>
      </c>
      <c r="F284" s="369">
        <f t="shared" si="285"/>
        <v>116026</v>
      </c>
      <c r="G284" s="309">
        <f t="shared" si="285"/>
        <v>0</v>
      </c>
      <c r="H284" s="310">
        <f t="shared" si="285"/>
        <v>0</v>
      </c>
      <c r="I284" s="369">
        <f t="shared" si="285"/>
        <v>0</v>
      </c>
      <c r="J284" s="309">
        <f t="shared" si="285"/>
        <v>0</v>
      </c>
      <c r="K284" s="310">
        <f t="shared" si="285"/>
        <v>0</v>
      </c>
      <c r="L284" s="369">
        <f t="shared" si="285"/>
        <v>0</v>
      </c>
      <c r="M284" s="309">
        <f t="shared" si="285"/>
        <v>0</v>
      </c>
      <c r="N284" s="310">
        <f t="shared" si="285"/>
        <v>0</v>
      </c>
      <c r="O284" s="369">
        <f t="shared" si="285"/>
        <v>0</v>
      </c>
      <c r="P284" s="671"/>
      <c r="Q284" s="2"/>
    </row>
    <row r="285" spans="1:17" s="33" customFormat="1" ht="13.5" hidden="1" thickTop="1" thickBot="1" x14ac:dyDescent="0.3">
      <c r="A285" s="713" t="s">
        <v>296</v>
      </c>
      <c r="B285" s="714"/>
      <c r="C285" s="313">
        <f t="shared" si="238"/>
        <v>0</v>
      </c>
      <c r="D285" s="314">
        <f t="shared" ref="D285:N285" si="286">SUM(D24,D25,D41)-D50</f>
        <v>0</v>
      </c>
      <c r="E285" s="314">
        <f t="shared" si="286"/>
        <v>0</v>
      </c>
      <c r="F285" s="314">
        <f>SUM(F24,F25,F41)-F50</f>
        <v>0</v>
      </c>
      <c r="G285" s="314">
        <f t="shared" si="286"/>
        <v>0</v>
      </c>
      <c r="H285" s="314">
        <f t="shared" si="286"/>
        <v>0</v>
      </c>
      <c r="I285" s="314">
        <f t="shared" si="286"/>
        <v>0</v>
      </c>
      <c r="J285" s="314">
        <f t="shared" si="286"/>
        <v>0</v>
      </c>
      <c r="K285" s="314">
        <f t="shared" si="286"/>
        <v>0</v>
      </c>
      <c r="L285" s="314">
        <f t="shared" si="286"/>
        <v>0</v>
      </c>
      <c r="M285" s="314">
        <f t="shared" si="286"/>
        <v>0</v>
      </c>
      <c r="N285" s="314">
        <f t="shared" si="286"/>
        <v>0</v>
      </c>
      <c r="O285" s="317">
        <f>O44-O50</f>
        <v>0</v>
      </c>
      <c r="P285" s="315"/>
    </row>
    <row r="286" spans="1:17" s="33" customFormat="1" ht="12.75" hidden="1" thickTop="1" x14ac:dyDescent="0.25">
      <c r="A286" s="715" t="s">
        <v>297</v>
      </c>
      <c r="B286" s="716"/>
      <c r="C286" s="320">
        <f t="shared" si="238"/>
        <v>0</v>
      </c>
      <c r="D286" s="321">
        <f t="shared" ref="D286:O286" si="287">SUM(D287,D288)-D295+D296</f>
        <v>0</v>
      </c>
      <c r="E286" s="321">
        <f t="shared" si="287"/>
        <v>0</v>
      </c>
      <c r="F286" s="321">
        <f t="shared" si="287"/>
        <v>0</v>
      </c>
      <c r="G286" s="321">
        <f t="shared" si="287"/>
        <v>0</v>
      </c>
      <c r="H286" s="321">
        <f t="shared" si="287"/>
        <v>0</v>
      </c>
      <c r="I286" s="321">
        <f t="shared" si="287"/>
        <v>0</v>
      </c>
      <c r="J286" s="321">
        <f t="shared" si="287"/>
        <v>0</v>
      </c>
      <c r="K286" s="321">
        <f t="shared" si="287"/>
        <v>0</v>
      </c>
      <c r="L286" s="321">
        <f t="shared" si="287"/>
        <v>0</v>
      </c>
      <c r="M286" s="321">
        <f t="shared" si="287"/>
        <v>0</v>
      </c>
      <c r="N286" s="321">
        <f t="shared" si="287"/>
        <v>0</v>
      </c>
      <c r="O286" s="324">
        <f t="shared" si="287"/>
        <v>0</v>
      </c>
      <c r="P286" s="322"/>
    </row>
    <row r="287" spans="1:17" s="33" customFormat="1" ht="13.5" hidden="1" thickTop="1" thickBot="1" x14ac:dyDescent="0.3">
      <c r="A287" s="193" t="s">
        <v>298</v>
      </c>
      <c r="B287" s="193" t="s">
        <v>299</v>
      </c>
      <c r="C287" s="195">
        <f t="shared" si="238"/>
        <v>0</v>
      </c>
      <c r="D287" s="196">
        <f t="shared" ref="D287:O287" si="288">D21-D281</f>
        <v>0</v>
      </c>
      <c r="E287" s="196">
        <f t="shared" si="288"/>
        <v>0</v>
      </c>
      <c r="F287" s="196">
        <f t="shared" si="288"/>
        <v>0</v>
      </c>
      <c r="G287" s="196">
        <f t="shared" si="288"/>
        <v>0</v>
      </c>
      <c r="H287" s="196">
        <f t="shared" si="288"/>
        <v>0</v>
      </c>
      <c r="I287" s="196">
        <f t="shared" si="288"/>
        <v>0</v>
      </c>
      <c r="J287" s="196">
        <f t="shared" si="288"/>
        <v>0</v>
      </c>
      <c r="K287" s="196">
        <f t="shared" si="288"/>
        <v>0</v>
      </c>
      <c r="L287" s="196">
        <f t="shared" si="288"/>
        <v>0</v>
      </c>
      <c r="M287" s="196">
        <f t="shared" si="288"/>
        <v>0</v>
      </c>
      <c r="N287" s="196">
        <f t="shared" si="288"/>
        <v>0</v>
      </c>
      <c r="O287" s="199">
        <f t="shared" si="288"/>
        <v>0</v>
      </c>
      <c r="P287" s="197"/>
    </row>
    <row r="288" spans="1:17" s="33" customFormat="1" ht="12.75" hidden="1" thickTop="1" x14ac:dyDescent="0.25">
      <c r="A288" s="326" t="s">
        <v>300</v>
      </c>
      <c r="B288" s="326" t="s">
        <v>301</v>
      </c>
      <c r="C288" s="320">
        <f t="shared" si="238"/>
        <v>0</v>
      </c>
      <c r="D288" s="321">
        <f t="shared" ref="D288:O288" si="289">SUM(D289,D291,D293)-SUM(D290,D292,D294)</f>
        <v>0</v>
      </c>
      <c r="E288" s="321">
        <f t="shared" si="289"/>
        <v>0</v>
      </c>
      <c r="F288" s="321">
        <f t="shared" si="289"/>
        <v>0</v>
      </c>
      <c r="G288" s="321">
        <f t="shared" si="289"/>
        <v>0</v>
      </c>
      <c r="H288" s="321">
        <f t="shared" si="289"/>
        <v>0</v>
      </c>
      <c r="I288" s="321">
        <f t="shared" si="289"/>
        <v>0</v>
      </c>
      <c r="J288" s="321">
        <f t="shared" si="289"/>
        <v>0</v>
      </c>
      <c r="K288" s="321">
        <f t="shared" si="289"/>
        <v>0</v>
      </c>
      <c r="L288" s="321">
        <f t="shared" si="289"/>
        <v>0</v>
      </c>
      <c r="M288" s="321">
        <f t="shared" si="289"/>
        <v>0</v>
      </c>
      <c r="N288" s="321">
        <f t="shared" si="289"/>
        <v>0</v>
      </c>
      <c r="O288" s="324">
        <f t="shared" si="289"/>
        <v>0</v>
      </c>
      <c r="P288" s="322"/>
    </row>
    <row r="289" spans="1:16" ht="12.75" hidden="1" thickTop="1" x14ac:dyDescent="0.25">
      <c r="A289" s="327" t="s">
        <v>302</v>
      </c>
      <c r="B289" s="175" t="s">
        <v>303</v>
      </c>
      <c r="C289" s="653">
        <f t="shared" si="238"/>
        <v>0</v>
      </c>
      <c r="D289" s="148"/>
      <c r="E289" s="148"/>
      <c r="F289" s="148">
        <f t="shared" ref="F289:F296" si="290">E289+D289</f>
        <v>0</v>
      </c>
      <c r="G289" s="148"/>
      <c r="H289" s="148"/>
      <c r="I289" s="148">
        <f t="shared" ref="I289:I296" si="291">H289+G289</f>
        <v>0</v>
      </c>
      <c r="J289" s="148"/>
      <c r="K289" s="148"/>
      <c r="L289" s="148">
        <f t="shared" ref="L289:L296" si="292">K289+J289</f>
        <v>0</v>
      </c>
      <c r="M289" s="148"/>
      <c r="N289" s="148"/>
      <c r="O289" s="397">
        <f t="shared" ref="O289:O296" si="293">N289+M289</f>
        <v>0</v>
      </c>
      <c r="P289" s="389"/>
    </row>
    <row r="290" spans="1:16" ht="24.75" hidden="1" thickTop="1" x14ac:dyDescent="0.25">
      <c r="A290" s="255" t="s">
        <v>304</v>
      </c>
      <c r="B290" s="61" t="s">
        <v>305</v>
      </c>
      <c r="C290" s="244">
        <f t="shared" si="238"/>
        <v>0</v>
      </c>
      <c r="D290" s="239"/>
      <c r="E290" s="239"/>
      <c r="F290" s="239">
        <f t="shared" si="290"/>
        <v>0</v>
      </c>
      <c r="G290" s="239"/>
      <c r="H290" s="239"/>
      <c r="I290" s="239">
        <f t="shared" si="291"/>
        <v>0</v>
      </c>
      <c r="J290" s="239"/>
      <c r="K290" s="239"/>
      <c r="L290" s="239">
        <f t="shared" si="292"/>
        <v>0</v>
      </c>
      <c r="M290" s="239"/>
      <c r="N290" s="239"/>
      <c r="O290" s="367">
        <f t="shared" si="293"/>
        <v>0</v>
      </c>
      <c r="P290" s="388"/>
    </row>
    <row r="291" spans="1:16" ht="12.75" hidden="1" thickTop="1" x14ac:dyDescent="0.25">
      <c r="A291" s="255" t="s">
        <v>306</v>
      </c>
      <c r="B291" s="61" t="s">
        <v>307</v>
      </c>
      <c r="C291" s="244">
        <f t="shared" si="238"/>
        <v>0</v>
      </c>
      <c r="D291" s="239"/>
      <c r="E291" s="239"/>
      <c r="F291" s="239">
        <f t="shared" si="290"/>
        <v>0</v>
      </c>
      <c r="G291" s="239"/>
      <c r="H291" s="239"/>
      <c r="I291" s="239">
        <f t="shared" si="291"/>
        <v>0</v>
      </c>
      <c r="J291" s="239"/>
      <c r="K291" s="239"/>
      <c r="L291" s="239">
        <f t="shared" si="292"/>
        <v>0</v>
      </c>
      <c r="M291" s="239"/>
      <c r="N291" s="239"/>
      <c r="O291" s="367">
        <f t="shared" si="293"/>
        <v>0</v>
      </c>
      <c r="P291" s="388"/>
    </row>
    <row r="292" spans="1:16" ht="24.75" hidden="1" thickTop="1" x14ac:dyDescent="0.25">
      <c r="A292" s="255" t="s">
        <v>308</v>
      </c>
      <c r="B292" s="61" t="s">
        <v>309</v>
      </c>
      <c r="C292" s="244">
        <f>SUM(F292,I292,L292,O292)</f>
        <v>0</v>
      </c>
      <c r="D292" s="239"/>
      <c r="E292" s="239"/>
      <c r="F292" s="239">
        <f t="shared" si="290"/>
        <v>0</v>
      </c>
      <c r="G292" s="239"/>
      <c r="H292" s="239"/>
      <c r="I292" s="239">
        <f t="shared" si="291"/>
        <v>0</v>
      </c>
      <c r="J292" s="239"/>
      <c r="K292" s="239"/>
      <c r="L292" s="239">
        <f t="shared" si="292"/>
        <v>0</v>
      </c>
      <c r="M292" s="239"/>
      <c r="N292" s="239"/>
      <c r="O292" s="367">
        <f t="shared" si="293"/>
        <v>0</v>
      </c>
      <c r="P292" s="388"/>
    </row>
    <row r="293" spans="1:16" ht="12.75" hidden="1" thickTop="1" x14ac:dyDescent="0.25">
      <c r="A293" s="255" t="s">
        <v>310</v>
      </c>
      <c r="B293" s="61" t="s">
        <v>311</v>
      </c>
      <c r="C293" s="244">
        <f t="shared" si="238"/>
        <v>0</v>
      </c>
      <c r="D293" s="239"/>
      <c r="E293" s="239"/>
      <c r="F293" s="239">
        <f t="shared" si="290"/>
        <v>0</v>
      </c>
      <c r="G293" s="239"/>
      <c r="H293" s="239"/>
      <c r="I293" s="239">
        <f t="shared" si="291"/>
        <v>0</v>
      </c>
      <c r="J293" s="239"/>
      <c r="K293" s="239"/>
      <c r="L293" s="239">
        <f t="shared" si="292"/>
        <v>0</v>
      </c>
      <c r="M293" s="239"/>
      <c r="N293" s="239"/>
      <c r="O293" s="367">
        <f t="shared" si="293"/>
        <v>0</v>
      </c>
      <c r="P293" s="388"/>
    </row>
    <row r="294" spans="1:16" ht="24.75" hidden="1" thickTop="1" x14ac:dyDescent="0.25">
      <c r="A294" s="328" t="s">
        <v>312</v>
      </c>
      <c r="B294" s="329" t="s">
        <v>313</v>
      </c>
      <c r="C294" s="668">
        <f t="shared" si="238"/>
        <v>0</v>
      </c>
      <c r="D294" s="269"/>
      <c r="E294" s="269"/>
      <c r="F294" s="269">
        <f t="shared" si="290"/>
        <v>0</v>
      </c>
      <c r="G294" s="269"/>
      <c r="H294" s="269"/>
      <c r="I294" s="269">
        <f t="shared" si="291"/>
        <v>0</v>
      </c>
      <c r="J294" s="269"/>
      <c r="K294" s="269"/>
      <c r="L294" s="269">
        <f t="shared" si="292"/>
        <v>0</v>
      </c>
      <c r="M294" s="269"/>
      <c r="N294" s="269"/>
      <c r="O294" s="396">
        <f t="shared" si="293"/>
        <v>0</v>
      </c>
      <c r="P294" s="395"/>
    </row>
    <row r="295" spans="1:16" s="33" customFormat="1" ht="13.5" hidden="1" thickTop="1" thickBot="1" x14ac:dyDescent="0.3">
      <c r="A295" s="330" t="s">
        <v>314</v>
      </c>
      <c r="B295" s="330" t="s">
        <v>315</v>
      </c>
      <c r="C295" s="313">
        <f t="shared" si="238"/>
        <v>0</v>
      </c>
      <c r="D295" s="332"/>
      <c r="E295" s="332"/>
      <c r="F295" s="332">
        <f t="shared" si="290"/>
        <v>0</v>
      </c>
      <c r="G295" s="332"/>
      <c r="H295" s="332"/>
      <c r="I295" s="332">
        <f t="shared" si="291"/>
        <v>0</v>
      </c>
      <c r="J295" s="332"/>
      <c r="K295" s="332"/>
      <c r="L295" s="332">
        <f t="shared" si="292"/>
        <v>0</v>
      </c>
      <c r="M295" s="332"/>
      <c r="N295" s="332"/>
      <c r="O295" s="399">
        <f t="shared" si="293"/>
        <v>0</v>
      </c>
      <c r="P295" s="398"/>
    </row>
    <row r="296" spans="1:16" s="33" customFormat="1" ht="48.75" hidden="1" thickTop="1" x14ac:dyDescent="0.25">
      <c r="A296" s="326" t="s">
        <v>316</v>
      </c>
      <c r="B296" s="334" t="s">
        <v>317</v>
      </c>
      <c r="C296" s="320">
        <f>SUM(F296,I296,L296,O296)</f>
        <v>0</v>
      </c>
      <c r="D296" s="336"/>
      <c r="E296" s="336"/>
      <c r="F296" s="86">
        <f t="shared" si="290"/>
        <v>0</v>
      </c>
      <c r="G296" s="86"/>
      <c r="H296" s="86"/>
      <c r="I296" s="86">
        <f t="shared" si="291"/>
        <v>0</v>
      </c>
      <c r="J296" s="86"/>
      <c r="K296" s="86"/>
      <c r="L296" s="86">
        <f t="shared" si="292"/>
        <v>0</v>
      </c>
      <c r="M296" s="86"/>
      <c r="N296" s="86"/>
      <c r="O296" s="394">
        <f t="shared" si="293"/>
        <v>0</v>
      </c>
      <c r="P296" s="393"/>
    </row>
    <row r="297" spans="1:16" ht="12.75" thickTop="1" x14ac:dyDescent="0.25">
      <c r="A297" s="1"/>
      <c r="B297" s="1"/>
      <c r="C297" s="1"/>
      <c r="D297" s="1"/>
      <c r="E297" s="1"/>
      <c r="F297" s="1"/>
      <c r="G297" s="1"/>
      <c r="H297" s="1"/>
      <c r="I297" s="1"/>
      <c r="J297" s="1"/>
      <c r="K297" s="1"/>
      <c r="L297" s="1"/>
      <c r="M297" s="1"/>
      <c r="N297" s="1"/>
      <c r="O297" s="1"/>
    </row>
    <row r="298" spans="1:16" x14ac:dyDescent="0.25">
      <c r="A298" s="1"/>
      <c r="B298" s="1"/>
      <c r="C298" s="1"/>
      <c r="D298" s="1"/>
      <c r="E298" s="1"/>
      <c r="F298" s="1"/>
      <c r="G298" s="1"/>
      <c r="H298" s="1"/>
      <c r="I298" s="1"/>
      <c r="J298" s="1"/>
      <c r="K298" s="1"/>
      <c r="L298" s="1"/>
      <c r="M298" s="1"/>
      <c r="N298" s="1"/>
      <c r="O298" s="1"/>
    </row>
    <row r="299" spans="1:16" x14ac:dyDescent="0.25">
      <c r="A299" s="1"/>
      <c r="B299" s="1"/>
      <c r="C299" s="1"/>
      <c r="D299" s="1"/>
      <c r="E299" s="1"/>
      <c r="F299" s="1"/>
      <c r="G299" s="1"/>
      <c r="H299" s="1"/>
      <c r="I299" s="1"/>
      <c r="J299" s="1"/>
      <c r="K299" s="1"/>
      <c r="L299" s="1"/>
      <c r="M299" s="1"/>
      <c r="N299" s="1"/>
      <c r="O299" s="1"/>
    </row>
    <row r="300" spans="1:16" x14ac:dyDescent="0.25">
      <c r="A300" s="1"/>
      <c r="B300" s="1"/>
      <c r="C300" s="1"/>
      <c r="D300" s="1"/>
      <c r="E300" s="1"/>
      <c r="F300" s="1"/>
      <c r="G300" s="1"/>
      <c r="H300" s="1"/>
      <c r="I300" s="1"/>
      <c r="J300" s="1"/>
      <c r="K300" s="1"/>
      <c r="L300" s="1"/>
      <c r="M300" s="1"/>
      <c r="N300" s="1"/>
      <c r="O300" s="1"/>
    </row>
    <row r="301" spans="1:16" x14ac:dyDescent="0.25">
      <c r="A301" s="1"/>
      <c r="B301" s="1"/>
      <c r="C301" s="1"/>
      <c r="D301" s="1"/>
      <c r="E301" s="1"/>
      <c r="F301" s="1"/>
      <c r="G301" s="1"/>
      <c r="H301" s="1"/>
      <c r="I301" s="1"/>
      <c r="J301" s="1"/>
      <c r="K301" s="1"/>
      <c r="L301" s="1"/>
      <c r="M301" s="1"/>
      <c r="N301" s="1"/>
      <c r="O301" s="1"/>
    </row>
    <row r="302" spans="1:16" x14ac:dyDescent="0.25">
      <c r="A302" s="1"/>
      <c r="B302" s="1"/>
      <c r="C302" s="1"/>
      <c r="D302" s="1"/>
      <c r="E302" s="1"/>
      <c r="F302" s="1"/>
      <c r="G302" s="1"/>
      <c r="H302" s="1"/>
      <c r="I302" s="1"/>
      <c r="J302" s="1"/>
      <c r="K302" s="1"/>
      <c r="L302" s="1"/>
      <c r="M302" s="1"/>
      <c r="N302" s="1"/>
      <c r="O302" s="1"/>
    </row>
    <row r="303" spans="1:16" x14ac:dyDescent="0.25">
      <c r="A303" s="1"/>
      <c r="B303" s="1"/>
      <c r="C303" s="1"/>
      <c r="D303" s="1"/>
      <c r="E303" s="1"/>
      <c r="F303" s="1"/>
      <c r="G303" s="1"/>
      <c r="H303" s="1"/>
      <c r="I303" s="1"/>
      <c r="J303" s="1"/>
      <c r="K303" s="1"/>
      <c r="L303" s="1"/>
      <c r="M303" s="1"/>
      <c r="N303" s="1"/>
      <c r="O303" s="1"/>
    </row>
    <row r="304" spans="1:16" x14ac:dyDescent="0.25">
      <c r="A304" s="1"/>
      <c r="B304" s="1"/>
      <c r="C304" s="1"/>
      <c r="D304" s="1"/>
      <c r="E304" s="1"/>
      <c r="F304" s="1"/>
      <c r="G304" s="1"/>
      <c r="H304" s="1"/>
      <c r="I304" s="1"/>
      <c r="J304" s="1"/>
      <c r="K304" s="1"/>
      <c r="L304" s="1"/>
      <c r="M304" s="1"/>
      <c r="N304" s="1"/>
      <c r="O304" s="1"/>
    </row>
    <row r="305" spans="1:15" x14ac:dyDescent="0.25">
      <c r="A305" s="1"/>
      <c r="B305" s="1"/>
      <c r="C305" s="1"/>
      <c r="D305" s="1"/>
      <c r="E305" s="1"/>
      <c r="F305" s="1"/>
      <c r="G305" s="1"/>
      <c r="H305" s="1"/>
      <c r="I305" s="1"/>
      <c r="J305" s="1"/>
      <c r="K305" s="1"/>
      <c r="L305" s="1"/>
      <c r="M305" s="1"/>
      <c r="N305" s="1"/>
      <c r="O305" s="1"/>
    </row>
    <row r="306" spans="1:15" x14ac:dyDescent="0.25">
      <c r="A306" s="1"/>
      <c r="B306" s="1"/>
      <c r="C306" s="1"/>
      <c r="D306" s="1"/>
      <c r="E306" s="1"/>
      <c r="F306" s="1"/>
      <c r="G306" s="1"/>
      <c r="H306" s="1"/>
      <c r="I306" s="1"/>
      <c r="J306" s="1"/>
      <c r="K306" s="1"/>
      <c r="L306" s="1"/>
      <c r="M306" s="1"/>
      <c r="N306" s="1"/>
      <c r="O306" s="1"/>
    </row>
    <row r="307" spans="1:15" x14ac:dyDescent="0.25">
      <c r="A307" s="1"/>
      <c r="B307" s="1"/>
      <c r="C307" s="1"/>
      <c r="D307" s="1"/>
      <c r="E307" s="1"/>
      <c r="F307" s="1"/>
      <c r="G307" s="1"/>
      <c r="H307" s="1"/>
      <c r="I307" s="1"/>
      <c r="J307" s="1"/>
      <c r="K307" s="1"/>
      <c r="L307" s="1"/>
      <c r="M307" s="1"/>
      <c r="N307" s="1"/>
      <c r="O307" s="1"/>
    </row>
    <row r="308" spans="1:15" x14ac:dyDescent="0.25">
      <c r="A308" s="1"/>
      <c r="B308" s="1"/>
      <c r="C308" s="1"/>
      <c r="D308" s="1"/>
      <c r="E308" s="1"/>
      <c r="F308" s="1"/>
      <c r="G308" s="1"/>
      <c r="H308" s="1"/>
      <c r="I308" s="1"/>
      <c r="J308" s="1"/>
      <c r="K308" s="1"/>
      <c r="L308" s="1"/>
      <c r="M308" s="1"/>
      <c r="N308" s="1"/>
      <c r="O308" s="1"/>
    </row>
    <row r="309" spans="1:15" x14ac:dyDescent="0.25">
      <c r="A309" s="1"/>
      <c r="B309" s="1"/>
      <c r="C309" s="1"/>
      <c r="D309" s="1"/>
      <c r="E309" s="1"/>
      <c r="F309" s="1"/>
      <c r="G309" s="1"/>
      <c r="H309" s="1"/>
      <c r="I309" s="1"/>
      <c r="J309" s="1"/>
      <c r="K309" s="1"/>
      <c r="L309" s="1"/>
      <c r="M309" s="1"/>
      <c r="N309" s="1"/>
      <c r="O309" s="1"/>
    </row>
    <row r="310" spans="1:15" x14ac:dyDescent="0.25">
      <c r="A310" s="1"/>
      <c r="B310" s="1"/>
      <c r="C310" s="1"/>
      <c r="D310" s="1"/>
      <c r="E310" s="1"/>
      <c r="F310" s="1"/>
      <c r="G310" s="1"/>
      <c r="H310" s="1"/>
      <c r="I310" s="1"/>
      <c r="J310" s="1"/>
      <c r="K310" s="1"/>
      <c r="L310" s="1"/>
      <c r="M310" s="1"/>
      <c r="N310" s="1"/>
      <c r="O310" s="1"/>
    </row>
    <row r="311" spans="1:15" x14ac:dyDescent="0.25">
      <c r="A311" s="1"/>
      <c r="B311" s="1"/>
      <c r="C311" s="1"/>
      <c r="D311" s="1"/>
      <c r="E311" s="1"/>
      <c r="F311" s="1"/>
      <c r="G311" s="1"/>
      <c r="H311" s="1"/>
      <c r="I311" s="1"/>
      <c r="J311" s="1"/>
      <c r="K311" s="1"/>
      <c r="L311" s="1"/>
      <c r="M311" s="1"/>
      <c r="N311" s="1"/>
      <c r="O311" s="1"/>
    </row>
    <row r="312" spans="1:15" x14ac:dyDescent="0.25">
      <c r="A312" s="1"/>
      <c r="B312" s="1"/>
      <c r="C312" s="1"/>
      <c r="D312" s="1"/>
      <c r="E312" s="1"/>
      <c r="F312" s="1"/>
      <c r="G312" s="1"/>
      <c r="H312" s="1"/>
      <c r="I312" s="1"/>
      <c r="J312" s="1"/>
      <c r="K312" s="1"/>
      <c r="L312" s="1"/>
      <c r="M312" s="1"/>
      <c r="N312" s="1"/>
      <c r="O312" s="1"/>
    </row>
    <row r="313" spans="1:15" x14ac:dyDescent="0.25">
      <c r="A313" s="1"/>
      <c r="B313" s="1"/>
      <c r="C313" s="1"/>
      <c r="D313" s="1"/>
      <c r="E313" s="1"/>
      <c r="F313" s="1"/>
      <c r="G313" s="1"/>
      <c r="H313" s="1"/>
      <c r="I313" s="1"/>
      <c r="J313" s="1"/>
      <c r="K313" s="1"/>
      <c r="L313" s="1"/>
      <c r="M313" s="1"/>
      <c r="N313" s="1"/>
      <c r="O313" s="1"/>
    </row>
    <row r="314" spans="1:15" x14ac:dyDescent="0.25">
      <c r="A314" s="1"/>
      <c r="B314" s="1"/>
      <c r="C314" s="1"/>
      <c r="D314" s="1"/>
      <c r="E314" s="1"/>
      <c r="F314" s="1"/>
      <c r="G314" s="1"/>
      <c r="H314" s="1"/>
      <c r="I314" s="1"/>
      <c r="J314" s="1"/>
      <c r="K314" s="1"/>
      <c r="L314" s="1"/>
      <c r="M314" s="1"/>
      <c r="N314" s="1"/>
      <c r="O314" s="1"/>
    </row>
  </sheetData>
  <sheetProtection algorithmName="SHA-512" hashValue="4dH1kwY1rNg07s4fMmpU38/hFMtcFTt0umT/ty4rzQ/qxSLVHDzUGT/WPj+F7waJ18BwVc7NEO7oyPYmz9DwLg==" saltValue="FkhbeL7E898Lu8YeEPkzag==" spinCount="100000" sheet="1" objects="1" scenarios="1" formatCells="0" formatColumns="0" formatRows="0"/>
  <autoFilter ref="A18:P296">
    <filterColumn colId="2">
      <filters>
        <filter val="133 196"/>
      </filters>
    </filterColumn>
  </autoFilter>
  <mergeCells count="32">
    <mergeCell ref="A285:B285"/>
    <mergeCell ref="A286:B286"/>
    <mergeCell ref="I16:I17"/>
    <mergeCell ref="J16:J17"/>
    <mergeCell ref="K16:K17"/>
    <mergeCell ref="C13:P13"/>
    <mergeCell ref="A15:A17"/>
    <mergeCell ref="B15:B17"/>
    <mergeCell ref="C15:O15"/>
    <mergeCell ref="C16:C17"/>
    <mergeCell ref="D16:D17"/>
    <mergeCell ref="E16:E17"/>
    <mergeCell ref="F16:F17"/>
    <mergeCell ref="G16:G17"/>
    <mergeCell ref="H16:H17"/>
    <mergeCell ref="O16:O17"/>
    <mergeCell ref="P16:P17"/>
    <mergeCell ref="L16:L17"/>
    <mergeCell ref="M16:M17"/>
    <mergeCell ref="N16:N17"/>
    <mergeCell ref="C12:P12"/>
    <mergeCell ref="A1:O1"/>
    <mergeCell ref="A2:P2"/>
    <mergeCell ref="C3:P3"/>
    <mergeCell ref="C4:P4"/>
    <mergeCell ref="C5:P5"/>
    <mergeCell ref="C6:P6"/>
    <mergeCell ref="C7:P7"/>
    <mergeCell ref="C8:P8"/>
    <mergeCell ref="C9:P9"/>
    <mergeCell ref="C10:P10"/>
    <mergeCell ref="C11:P11"/>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82.pielikums Jūrmalas pilsētas domes
2017.gada 14.septembra saistošajiem noteikumiem Nr.27
(protokols Nr.17, 6.punkts)
 </firstHeader>
    <firstFooter>&amp;L&amp;9&amp;D; &amp;T&amp;R&amp;9&amp;P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T314"/>
  <sheetViews>
    <sheetView showGridLines="0" view="pageLayout" zoomScaleNormal="100" workbookViewId="0">
      <selection activeCell="T5" sqref="T5"/>
    </sheetView>
  </sheetViews>
  <sheetFormatPr defaultRowHeight="12" outlineLevelCol="1" x14ac:dyDescent="0.25"/>
  <cols>
    <col min="1" max="1" width="10.42578125" style="347" customWidth="1"/>
    <col min="2" max="2" width="34.140625" style="347" customWidth="1"/>
    <col min="3" max="3" width="8" style="347" customWidth="1"/>
    <col min="4" max="4" width="8.42578125" style="347" hidden="1" customWidth="1" outlineLevel="1"/>
    <col min="5" max="5" width="8.7109375" style="347" hidden="1" customWidth="1" outlineLevel="1"/>
    <col min="6" max="6" width="8.140625" style="347" customWidth="1" collapsed="1"/>
    <col min="7" max="7" width="11" style="347" hidden="1" customWidth="1" outlineLevel="1"/>
    <col min="8" max="8" width="9.42578125" style="347" hidden="1" customWidth="1" outlineLevel="1"/>
    <col min="9" max="9" width="8.7109375" style="347" customWidth="1" collapsed="1"/>
    <col min="10" max="10" width="8.7109375" style="347" hidden="1" customWidth="1" outlineLevel="1"/>
    <col min="11" max="11" width="8.28515625" style="347" hidden="1" customWidth="1" outlineLevel="1"/>
    <col min="12" max="12" width="7.5703125" style="347" customWidth="1" collapsed="1"/>
    <col min="13" max="14" width="8.7109375" style="347" hidden="1" customWidth="1" outlineLevel="1"/>
    <col min="15" max="15" width="7.5703125" style="347" customWidth="1" collapsed="1"/>
    <col min="16" max="16" width="30" style="1" hidden="1" customWidth="1" outlineLevel="1"/>
    <col min="17" max="17" width="6.42578125" style="1" customWidth="1" collapsed="1"/>
    <col min="18" max="16384" width="9.140625" style="1"/>
  </cols>
  <sheetData>
    <row r="1" spans="1:17" x14ac:dyDescent="0.25">
      <c r="A1" s="744" t="s">
        <v>763</v>
      </c>
      <c r="B1" s="744"/>
      <c r="C1" s="744"/>
      <c r="D1" s="744"/>
      <c r="E1" s="744"/>
      <c r="F1" s="744"/>
      <c r="G1" s="744"/>
      <c r="H1" s="744"/>
      <c r="I1" s="744"/>
      <c r="J1" s="744"/>
      <c r="K1" s="744"/>
      <c r="L1" s="744"/>
      <c r="M1" s="744"/>
      <c r="N1" s="744"/>
      <c r="O1" s="744"/>
    </row>
    <row r="2" spans="1:17" ht="35.25" customHeight="1" x14ac:dyDescent="0.25">
      <c r="A2" s="745" t="s">
        <v>3</v>
      </c>
      <c r="B2" s="746"/>
      <c r="C2" s="746"/>
      <c r="D2" s="746"/>
      <c r="E2" s="746"/>
      <c r="F2" s="746"/>
      <c r="G2" s="746"/>
      <c r="H2" s="746"/>
      <c r="I2" s="746"/>
      <c r="J2" s="746"/>
      <c r="K2" s="746"/>
      <c r="L2" s="746"/>
      <c r="M2" s="746"/>
      <c r="N2" s="746"/>
      <c r="O2" s="746"/>
      <c r="P2" s="747"/>
      <c r="Q2" s="2"/>
    </row>
    <row r="3" spans="1:17" ht="12.75" customHeight="1" x14ac:dyDescent="0.25">
      <c r="A3" s="3" t="s">
        <v>0</v>
      </c>
      <c r="B3" s="4"/>
      <c r="C3" s="748" t="s">
        <v>329</v>
      </c>
      <c r="D3" s="748"/>
      <c r="E3" s="748"/>
      <c r="F3" s="748"/>
      <c r="G3" s="748"/>
      <c r="H3" s="748"/>
      <c r="I3" s="748"/>
      <c r="J3" s="748"/>
      <c r="K3" s="748"/>
      <c r="L3" s="748"/>
      <c r="M3" s="748"/>
      <c r="N3" s="748"/>
      <c r="O3" s="748"/>
      <c r="P3" s="749"/>
      <c r="Q3" s="2"/>
    </row>
    <row r="4" spans="1:17" ht="12.75" customHeight="1" x14ac:dyDescent="0.25">
      <c r="A4" s="3" t="s">
        <v>1</v>
      </c>
      <c r="B4" s="4"/>
      <c r="C4" s="748" t="s">
        <v>330</v>
      </c>
      <c r="D4" s="748"/>
      <c r="E4" s="748"/>
      <c r="F4" s="748"/>
      <c r="G4" s="748"/>
      <c r="H4" s="748"/>
      <c r="I4" s="748"/>
      <c r="J4" s="748"/>
      <c r="K4" s="748"/>
      <c r="L4" s="748"/>
      <c r="M4" s="748"/>
      <c r="N4" s="748"/>
      <c r="O4" s="748"/>
      <c r="P4" s="749"/>
      <c r="Q4" s="2"/>
    </row>
    <row r="5" spans="1:17" ht="12.75" customHeight="1" x14ac:dyDescent="0.25">
      <c r="A5" s="5" t="s">
        <v>4</v>
      </c>
      <c r="B5" s="6"/>
      <c r="C5" s="723" t="s">
        <v>331</v>
      </c>
      <c r="D5" s="723"/>
      <c r="E5" s="723"/>
      <c r="F5" s="723"/>
      <c r="G5" s="723"/>
      <c r="H5" s="723"/>
      <c r="I5" s="723"/>
      <c r="J5" s="723"/>
      <c r="K5" s="723"/>
      <c r="L5" s="723"/>
      <c r="M5" s="723"/>
      <c r="N5" s="723"/>
      <c r="O5" s="723"/>
      <c r="P5" s="724"/>
      <c r="Q5" s="2"/>
    </row>
    <row r="6" spans="1:17" ht="12.75" customHeight="1" x14ac:dyDescent="0.25">
      <c r="A6" s="5" t="s">
        <v>5</v>
      </c>
      <c r="B6" s="6"/>
      <c r="C6" s="723" t="s">
        <v>585</v>
      </c>
      <c r="D6" s="723"/>
      <c r="E6" s="723"/>
      <c r="F6" s="723"/>
      <c r="G6" s="723"/>
      <c r="H6" s="723"/>
      <c r="I6" s="723"/>
      <c r="J6" s="723"/>
      <c r="K6" s="723"/>
      <c r="L6" s="723"/>
      <c r="M6" s="723"/>
      <c r="N6" s="723"/>
      <c r="O6" s="723"/>
      <c r="P6" s="724"/>
      <c r="Q6" s="2"/>
    </row>
    <row r="7" spans="1:17" x14ac:dyDescent="0.25">
      <c r="A7" s="5" t="s">
        <v>6</v>
      </c>
      <c r="B7" s="6"/>
      <c r="C7" s="748" t="s">
        <v>764</v>
      </c>
      <c r="D7" s="748"/>
      <c r="E7" s="748"/>
      <c r="F7" s="748"/>
      <c r="G7" s="748"/>
      <c r="H7" s="748"/>
      <c r="I7" s="748"/>
      <c r="J7" s="748"/>
      <c r="K7" s="748"/>
      <c r="L7" s="748"/>
      <c r="M7" s="748"/>
      <c r="N7" s="748"/>
      <c r="O7" s="748"/>
      <c r="P7" s="749"/>
      <c r="Q7" s="2"/>
    </row>
    <row r="8" spans="1:17" ht="12.75" customHeight="1" x14ac:dyDescent="0.25">
      <c r="A8" s="7" t="s">
        <v>7</v>
      </c>
      <c r="B8" s="6"/>
      <c r="C8" s="750"/>
      <c r="D8" s="750"/>
      <c r="E8" s="750"/>
      <c r="F8" s="750"/>
      <c r="G8" s="750"/>
      <c r="H8" s="750"/>
      <c r="I8" s="750"/>
      <c r="J8" s="750"/>
      <c r="K8" s="750"/>
      <c r="L8" s="750"/>
      <c r="M8" s="750"/>
      <c r="N8" s="750"/>
      <c r="O8" s="750"/>
      <c r="P8" s="751"/>
      <c r="Q8" s="2"/>
    </row>
    <row r="9" spans="1:17" ht="12.75" customHeight="1" x14ac:dyDescent="0.25">
      <c r="A9" s="5"/>
      <c r="B9" s="6" t="s">
        <v>8</v>
      </c>
      <c r="C9" s="723" t="s">
        <v>765</v>
      </c>
      <c r="D9" s="723"/>
      <c r="E9" s="723"/>
      <c r="F9" s="723"/>
      <c r="G9" s="723"/>
      <c r="H9" s="723"/>
      <c r="I9" s="723"/>
      <c r="J9" s="723"/>
      <c r="K9" s="723"/>
      <c r="L9" s="723"/>
      <c r="M9" s="723"/>
      <c r="N9" s="723"/>
      <c r="O9" s="723"/>
      <c r="P9" s="724"/>
      <c r="Q9" s="2"/>
    </row>
    <row r="10" spans="1:17" ht="12.75" customHeight="1" x14ac:dyDescent="0.25">
      <c r="A10" s="5"/>
      <c r="B10" s="6" t="s">
        <v>9</v>
      </c>
      <c r="C10" s="723"/>
      <c r="D10" s="723"/>
      <c r="E10" s="723"/>
      <c r="F10" s="723"/>
      <c r="G10" s="723"/>
      <c r="H10" s="723"/>
      <c r="I10" s="723"/>
      <c r="J10" s="723"/>
      <c r="K10" s="723"/>
      <c r="L10" s="723"/>
      <c r="M10" s="723"/>
      <c r="N10" s="723"/>
      <c r="O10" s="723"/>
      <c r="P10" s="724"/>
      <c r="Q10" s="2"/>
    </row>
    <row r="11" spans="1:17" ht="12.75" customHeight="1" x14ac:dyDescent="0.25">
      <c r="A11" s="5"/>
      <c r="B11" s="6" t="s">
        <v>10</v>
      </c>
      <c r="C11" s="750"/>
      <c r="D11" s="750"/>
      <c r="E11" s="750"/>
      <c r="F11" s="750"/>
      <c r="G11" s="750"/>
      <c r="H11" s="750"/>
      <c r="I11" s="750"/>
      <c r="J11" s="750"/>
      <c r="K11" s="750"/>
      <c r="L11" s="750"/>
      <c r="M11" s="750"/>
      <c r="N11" s="750"/>
      <c r="O11" s="750"/>
      <c r="P11" s="751"/>
      <c r="Q11" s="2"/>
    </row>
    <row r="12" spans="1:17" ht="12.75" customHeight="1" x14ac:dyDescent="0.25">
      <c r="A12" s="5"/>
      <c r="B12" s="6" t="s">
        <v>11</v>
      </c>
      <c r="C12" s="723" t="s">
        <v>766</v>
      </c>
      <c r="D12" s="723"/>
      <c r="E12" s="723"/>
      <c r="F12" s="723"/>
      <c r="G12" s="723"/>
      <c r="H12" s="723"/>
      <c r="I12" s="723"/>
      <c r="J12" s="723"/>
      <c r="K12" s="723"/>
      <c r="L12" s="723"/>
      <c r="M12" s="723"/>
      <c r="N12" s="723"/>
      <c r="O12" s="723"/>
      <c r="P12" s="724"/>
      <c r="Q12" s="2"/>
    </row>
    <row r="13" spans="1:17" ht="12.75" customHeight="1" x14ac:dyDescent="0.25">
      <c r="A13" s="5"/>
      <c r="B13" s="6" t="s">
        <v>12</v>
      </c>
      <c r="C13" s="723"/>
      <c r="D13" s="723"/>
      <c r="E13" s="723"/>
      <c r="F13" s="723"/>
      <c r="G13" s="723"/>
      <c r="H13" s="723"/>
      <c r="I13" s="723"/>
      <c r="J13" s="723"/>
      <c r="K13" s="723"/>
      <c r="L13" s="723"/>
      <c r="M13" s="723"/>
      <c r="N13" s="723"/>
      <c r="O13" s="723"/>
      <c r="P13" s="724"/>
      <c r="Q13" s="2"/>
    </row>
    <row r="14" spans="1:17" ht="12.75" customHeight="1" x14ac:dyDescent="0.25">
      <c r="A14" s="8"/>
      <c r="B14" s="9"/>
      <c r="C14" s="10"/>
      <c r="D14" s="10"/>
      <c r="E14" s="10"/>
      <c r="F14" s="10"/>
      <c r="G14" s="10"/>
      <c r="H14" s="10"/>
      <c r="I14" s="10"/>
      <c r="J14" s="10"/>
      <c r="K14" s="10"/>
      <c r="L14" s="10"/>
      <c r="M14" s="10"/>
      <c r="N14" s="10"/>
      <c r="O14" s="10"/>
      <c r="P14" s="11"/>
      <c r="Q14" s="2"/>
    </row>
    <row r="15" spans="1:17" s="14" customFormat="1" ht="12.75" customHeight="1" x14ac:dyDescent="0.25">
      <c r="A15" s="725" t="s">
        <v>13</v>
      </c>
      <c r="B15" s="728" t="s">
        <v>14</v>
      </c>
      <c r="C15" s="730" t="s">
        <v>15</v>
      </c>
      <c r="D15" s="731"/>
      <c r="E15" s="731"/>
      <c r="F15" s="731"/>
      <c r="G15" s="731"/>
      <c r="H15" s="731"/>
      <c r="I15" s="731"/>
      <c r="J15" s="731"/>
      <c r="K15" s="731"/>
      <c r="L15" s="731"/>
      <c r="M15" s="731"/>
      <c r="N15" s="731"/>
      <c r="O15" s="731"/>
      <c r="P15" s="630"/>
      <c r="Q15" s="13"/>
    </row>
    <row r="16" spans="1:17" s="14" customFormat="1" ht="12.75" customHeight="1" x14ac:dyDescent="0.25">
      <c r="A16" s="726"/>
      <c r="B16" s="729"/>
      <c r="C16" s="732" t="s">
        <v>16</v>
      </c>
      <c r="D16" s="719" t="s">
        <v>17</v>
      </c>
      <c r="E16" s="734" t="s">
        <v>18</v>
      </c>
      <c r="F16" s="736" t="s">
        <v>19</v>
      </c>
      <c r="G16" s="738" t="s">
        <v>20</v>
      </c>
      <c r="H16" s="734" t="s">
        <v>21</v>
      </c>
      <c r="I16" s="717" t="s">
        <v>22</v>
      </c>
      <c r="J16" s="719" t="s">
        <v>23</v>
      </c>
      <c r="K16" s="721" t="s">
        <v>24</v>
      </c>
      <c r="L16" s="740" t="s">
        <v>25</v>
      </c>
      <c r="M16" s="742" t="s">
        <v>26</v>
      </c>
      <c r="N16" s="721" t="s">
        <v>27</v>
      </c>
      <c r="O16" s="734" t="s">
        <v>28</v>
      </c>
      <c r="P16" s="726" t="s">
        <v>2</v>
      </c>
      <c r="Q16" s="13"/>
    </row>
    <row r="17" spans="1:20" s="16" customFormat="1" ht="66" customHeight="1" thickBot="1" x14ac:dyDescent="0.3">
      <c r="A17" s="727"/>
      <c r="B17" s="729"/>
      <c r="C17" s="733"/>
      <c r="D17" s="720"/>
      <c r="E17" s="735"/>
      <c r="F17" s="737"/>
      <c r="G17" s="739"/>
      <c r="H17" s="735"/>
      <c r="I17" s="718"/>
      <c r="J17" s="720"/>
      <c r="K17" s="722"/>
      <c r="L17" s="741"/>
      <c r="M17" s="743"/>
      <c r="N17" s="722"/>
      <c r="O17" s="735"/>
      <c r="P17" s="727"/>
      <c r="Q17" s="15"/>
    </row>
    <row r="18" spans="1:20" s="16" customFormat="1" ht="9.75" customHeight="1" thickTop="1" x14ac:dyDescent="0.25">
      <c r="A18" s="17" t="s">
        <v>29</v>
      </c>
      <c r="B18" s="17">
        <v>2</v>
      </c>
      <c r="C18" s="18">
        <v>3</v>
      </c>
      <c r="D18" s="19">
        <v>4</v>
      </c>
      <c r="E18" s="23">
        <v>5</v>
      </c>
      <c r="F18" s="17">
        <v>6</v>
      </c>
      <c r="G18" s="22">
        <v>7</v>
      </c>
      <c r="H18" s="23">
        <v>8</v>
      </c>
      <c r="I18" s="17">
        <v>9</v>
      </c>
      <c r="J18" s="19">
        <v>10</v>
      </c>
      <c r="K18" s="20">
        <v>11</v>
      </c>
      <c r="L18" s="21">
        <v>12</v>
      </c>
      <c r="M18" s="22">
        <v>13</v>
      </c>
      <c r="N18" s="20">
        <v>14</v>
      </c>
      <c r="O18" s="23">
        <v>15</v>
      </c>
      <c r="P18" s="17">
        <v>16</v>
      </c>
      <c r="Q18" s="15"/>
    </row>
    <row r="19" spans="1:20" s="33" customFormat="1" x14ac:dyDescent="0.25">
      <c r="A19" s="24"/>
      <c r="B19" s="25" t="s">
        <v>30</v>
      </c>
      <c r="C19" s="26"/>
      <c r="D19" s="27"/>
      <c r="E19" s="31"/>
      <c r="F19" s="32"/>
      <c r="G19" s="30"/>
      <c r="H19" s="31"/>
      <c r="I19" s="32"/>
      <c r="J19" s="27"/>
      <c r="K19" s="28"/>
      <c r="L19" s="29"/>
      <c r="M19" s="30"/>
      <c r="N19" s="28"/>
      <c r="O19" s="31"/>
      <c r="P19" s="32"/>
      <c r="Q19" s="26"/>
    </row>
    <row r="20" spans="1:20" s="33" customFormat="1" ht="12.75" thickBot="1" x14ac:dyDescent="0.3">
      <c r="A20" s="34"/>
      <c r="B20" s="35" t="s">
        <v>31</v>
      </c>
      <c r="C20" s="36">
        <f>SUM(F20,I20,L20,O20)</f>
        <v>2324415</v>
      </c>
      <c r="D20" s="37">
        <f>SUM(D21,D24,D25,D41,D42)</f>
        <v>2162925</v>
      </c>
      <c r="E20" s="41">
        <f>SUM(E21,E24,E25,E41,E42)</f>
        <v>3600</v>
      </c>
      <c r="F20" s="355">
        <f>SUM(F21,F24,F25,F41,F42)</f>
        <v>2166525</v>
      </c>
      <c r="G20" s="40">
        <f>SUM(G21,G24,G42)</f>
        <v>0</v>
      </c>
      <c r="H20" s="41">
        <f t="shared" ref="H20:I20" si="0">SUM(H21,H24,H42)</f>
        <v>0</v>
      </c>
      <c r="I20" s="355">
        <f t="shared" si="0"/>
        <v>0</v>
      </c>
      <c r="J20" s="37">
        <f>SUM(J21,J26,J42)</f>
        <v>157890</v>
      </c>
      <c r="K20" s="38">
        <f t="shared" ref="K20:L20" si="1">SUM(K21,K26,K42)</f>
        <v>0</v>
      </c>
      <c r="L20" s="39">
        <f t="shared" si="1"/>
        <v>157890</v>
      </c>
      <c r="M20" s="40">
        <f>SUM(M21,M44)</f>
        <v>0</v>
      </c>
      <c r="N20" s="38">
        <f t="shared" ref="N20:O20" si="2">SUM(N21,N44)</f>
        <v>0</v>
      </c>
      <c r="O20" s="41">
        <f t="shared" si="2"/>
        <v>0</v>
      </c>
      <c r="P20" s="42"/>
      <c r="Q20" s="26"/>
      <c r="S20" s="370"/>
      <c r="T20" s="370"/>
    </row>
    <row r="21" spans="1:20" ht="12.75" thickTop="1" x14ac:dyDescent="0.25">
      <c r="A21" s="43"/>
      <c r="B21" s="44" t="s">
        <v>32</v>
      </c>
      <c r="C21" s="45">
        <f t="shared" ref="C21" si="3">SUM(F21,I21,L21,O21)</f>
        <v>344</v>
      </c>
      <c r="D21" s="46">
        <f>SUM(D22:D23)</f>
        <v>0</v>
      </c>
      <c r="E21" s="50">
        <f t="shared" ref="E21" si="4">SUM(E22:E23)</f>
        <v>0</v>
      </c>
      <c r="F21" s="371">
        <f>SUM(F22:F23)</f>
        <v>0</v>
      </c>
      <c r="G21" s="49">
        <f t="shared" ref="G21:O21" si="5">SUM(G22:G23)</f>
        <v>0</v>
      </c>
      <c r="H21" s="50">
        <f t="shared" si="5"/>
        <v>0</v>
      </c>
      <c r="I21" s="371">
        <f t="shared" si="5"/>
        <v>0</v>
      </c>
      <c r="J21" s="46">
        <f>SUM(J22:J23)</f>
        <v>344</v>
      </c>
      <c r="K21" s="47">
        <f t="shared" si="5"/>
        <v>0</v>
      </c>
      <c r="L21" s="48">
        <f t="shared" si="5"/>
        <v>344</v>
      </c>
      <c r="M21" s="49">
        <f>SUM(M22:M23)</f>
        <v>0</v>
      </c>
      <c r="N21" s="47">
        <f t="shared" si="5"/>
        <v>0</v>
      </c>
      <c r="O21" s="50">
        <f t="shared" si="5"/>
        <v>0</v>
      </c>
      <c r="P21" s="51"/>
      <c r="Q21" s="2"/>
      <c r="S21" s="370"/>
      <c r="T21" s="370"/>
    </row>
    <row r="22" spans="1:20" x14ac:dyDescent="0.25">
      <c r="A22" s="52"/>
      <c r="B22" s="53" t="s">
        <v>33</v>
      </c>
      <c r="C22" s="54">
        <f>SUM(F22,I22,L22,O22)</f>
        <v>207</v>
      </c>
      <c r="D22" s="55"/>
      <c r="E22" s="383"/>
      <c r="F22" s="672">
        <f>D22+E22</f>
        <v>0</v>
      </c>
      <c r="G22" s="58"/>
      <c r="H22" s="383"/>
      <c r="I22" s="672">
        <f>G22+H22</f>
        <v>0</v>
      </c>
      <c r="J22" s="55">
        <v>207</v>
      </c>
      <c r="K22" s="56"/>
      <c r="L22" s="57">
        <f>J22+K22</f>
        <v>207</v>
      </c>
      <c r="M22" s="58"/>
      <c r="N22" s="56"/>
      <c r="O22" s="59">
        <f t="shared" ref="O22" si="6">M22+N22</f>
        <v>0</v>
      </c>
      <c r="P22" s="60"/>
      <c r="Q22" s="2"/>
      <c r="S22" s="370"/>
      <c r="T22" s="370"/>
    </row>
    <row r="23" spans="1:20" x14ac:dyDescent="0.25">
      <c r="A23" s="61"/>
      <c r="B23" s="62" t="s">
        <v>34</v>
      </c>
      <c r="C23" s="63">
        <f t="shared" ref="C23" si="7">SUM(F23,I23,L23,O23)</f>
        <v>137</v>
      </c>
      <c r="D23" s="64"/>
      <c r="E23" s="372"/>
      <c r="F23" s="373">
        <f t="shared" ref="F23:F24" si="8">D23+E23</f>
        <v>0</v>
      </c>
      <c r="G23" s="67"/>
      <c r="H23" s="372"/>
      <c r="I23" s="373">
        <f>G23+H23</f>
        <v>0</v>
      </c>
      <c r="J23" s="64">
        <v>137</v>
      </c>
      <c r="K23" s="65"/>
      <c r="L23" s="66">
        <f>J23+K23</f>
        <v>137</v>
      </c>
      <c r="M23" s="67"/>
      <c r="N23" s="65"/>
      <c r="O23" s="68">
        <f>M23+N23</f>
        <v>0</v>
      </c>
      <c r="P23" s="69"/>
      <c r="Q23" s="2"/>
      <c r="S23" s="370"/>
      <c r="T23" s="370"/>
    </row>
    <row r="24" spans="1:20" s="33" customFormat="1" ht="24.75" thickBot="1" x14ac:dyDescent="0.3">
      <c r="A24" s="70">
        <v>19300</v>
      </c>
      <c r="B24" s="70" t="s">
        <v>35</v>
      </c>
      <c r="C24" s="71">
        <f>SUM(F24,I24)</f>
        <v>2166525</v>
      </c>
      <c r="D24" s="72">
        <f>D50</f>
        <v>2162925</v>
      </c>
      <c r="E24" s="356">
        <v>3600</v>
      </c>
      <c r="F24" s="357">
        <f t="shared" si="8"/>
        <v>2166525</v>
      </c>
      <c r="G24" s="75"/>
      <c r="H24" s="356"/>
      <c r="I24" s="357">
        <f t="shared" ref="I24" si="9">G24+H24</f>
        <v>0</v>
      </c>
      <c r="J24" s="77" t="s">
        <v>36</v>
      </c>
      <c r="K24" s="78" t="s">
        <v>36</v>
      </c>
      <c r="L24" s="79" t="s">
        <v>36</v>
      </c>
      <c r="M24" s="80" t="s">
        <v>36</v>
      </c>
      <c r="N24" s="81" t="s">
        <v>36</v>
      </c>
      <c r="O24" s="81" t="s">
        <v>36</v>
      </c>
      <c r="P24" s="348"/>
      <c r="Q24" s="26"/>
      <c r="S24" s="370"/>
      <c r="T24" s="370"/>
    </row>
    <row r="25" spans="1:20" s="33" customFormat="1" ht="24.75" hidden="1" thickTop="1" x14ac:dyDescent="0.25">
      <c r="A25" s="82"/>
      <c r="B25" s="83" t="s">
        <v>37</v>
      </c>
      <c r="C25" s="84">
        <f>SUM(F25)</f>
        <v>0</v>
      </c>
      <c r="D25" s="85"/>
      <c r="E25" s="86"/>
      <c r="F25" s="87">
        <f>D25+E25</f>
        <v>0</v>
      </c>
      <c r="G25" s="88" t="s">
        <v>36</v>
      </c>
      <c r="H25" s="89" t="s">
        <v>36</v>
      </c>
      <c r="I25" s="90" t="s">
        <v>36</v>
      </c>
      <c r="J25" s="91" t="s">
        <v>36</v>
      </c>
      <c r="K25" s="89" t="s">
        <v>36</v>
      </c>
      <c r="L25" s="92" t="s">
        <v>36</v>
      </c>
      <c r="M25" s="93" t="s">
        <v>36</v>
      </c>
      <c r="N25" s="90" t="s">
        <v>36</v>
      </c>
      <c r="O25" s="90" t="s">
        <v>36</v>
      </c>
      <c r="P25" s="94"/>
      <c r="Q25" s="26"/>
      <c r="S25" s="370"/>
      <c r="T25" s="370"/>
    </row>
    <row r="26" spans="1:20" s="33" customFormat="1" ht="24.75" thickTop="1" x14ac:dyDescent="0.25">
      <c r="A26" s="83">
        <v>21300</v>
      </c>
      <c r="B26" s="83" t="s">
        <v>38</v>
      </c>
      <c r="C26" s="84">
        <f>SUM(L26)</f>
        <v>156441</v>
      </c>
      <c r="D26" s="91" t="s">
        <v>36</v>
      </c>
      <c r="E26" s="90" t="s">
        <v>36</v>
      </c>
      <c r="F26" s="375" t="s">
        <v>36</v>
      </c>
      <c r="G26" s="88" t="s">
        <v>36</v>
      </c>
      <c r="H26" s="90" t="s">
        <v>36</v>
      </c>
      <c r="I26" s="375" t="s">
        <v>36</v>
      </c>
      <c r="J26" s="95">
        <f>SUM(J27,J31,J33,J36)</f>
        <v>156441</v>
      </c>
      <c r="K26" s="96">
        <f t="shared" ref="K26" si="10">SUM(K27,K31,K33,K36)</f>
        <v>0</v>
      </c>
      <c r="L26" s="97">
        <f>SUM(L27,L31,L33,L36)</f>
        <v>156441</v>
      </c>
      <c r="M26" s="93" t="s">
        <v>36</v>
      </c>
      <c r="N26" s="90" t="s">
        <v>36</v>
      </c>
      <c r="O26" s="90" t="s">
        <v>36</v>
      </c>
      <c r="P26" s="94"/>
      <c r="Q26" s="26"/>
      <c r="S26" s="370"/>
      <c r="T26" s="370"/>
    </row>
    <row r="27" spans="1:20" s="33" customFormat="1" hidden="1" x14ac:dyDescent="0.25">
      <c r="A27" s="98">
        <v>21350</v>
      </c>
      <c r="B27" s="83" t="s">
        <v>39</v>
      </c>
      <c r="C27" s="84">
        <f t="shared" ref="C27:C40" si="11">SUM(L27)</f>
        <v>0</v>
      </c>
      <c r="D27" s="91" t="s">
        <v>36</v>
      </c>
      <c r="E27" s="89" t="s">
        <v>36</v>
      </c>
      <c r="F27" s="92" t="s">
        <v>36</v>
      </c>
      <c r="G27" s="88" t="s">
        <v>36</v>
      </c>
      <c r="H27" s="89" t="s">
        <v>36</v>
      </c>
      <c r="I27" s="90" t="s">
        <v>36</v>
      </c>
      <c r="J27" s="95">
        <f>SUM(J28:J30)</f>
        <v>0</v>
      </c>
      <c r="K27" s="96">
        <f t="shared" ref="K27" si="12">SUM(K28:K30)</f>
        <v>0</v>
      </c>
      <c r="L27" s="97">
        <f>SUM(L28:L30)</f>
        <v>0</v>
      </c>
      <c r="M27" s="93" t="s">
        <v>36</v>
      </c>
      <c r="N27" s="90" t="s">
        <v>36</v>
      </c>
      <c r="O27" s="90" t="s">
        <v>36</v>
      </c>
      <c r="P27" s="94"/>
      <c r="Q27" s="26"/>
      <c r="S27" s="370"/>
      <c r="T27" s="370"/>
    </row>
    <row r="28" spans="1:20" hidden="1" x14ac:dyDescent="0.25">
      <c r="A28" s="52">
        <v>21351</v>
      </c>
      <c r="B28" s="99" t="s">
        <v>40</v>
      </c>
      <c r="C28" s="100">
        <f t="shared" si="11"/>
        <v>0</v>
      </c>
      <c r="D28" s="101" t="s">
        <v>36</v>
      </c>
      <c r="E28" s="102" t="s">
        <v>36</v>
      </c>
      <c r="F28" s="103" t="s">
        <v>36</v>
      </c>
      <c r="G28" s="104" t="s">
        <v>36</v>
      </c>
      <c r="H28" s="102" t="s">
        <v>36</v>
      </c>
      <c r="I28" s="105" t="s">
        <v>36</v>
      </c>
      <c r="J28" s="106"/>
      <c r="K28" s="107"/>
      <c r="L28" s="108">
        <f t="shared" ref="L28:L30" si="13">J28+K28</f>
        <v>0</v>
      </c>
      <c r="M28" s="109" t="s">
        <v>36</v>
      </c>
      <c r="N28" s="105" t="s">
        <v>36</v>
      </c>
      <c r="O28" s="105" t="s">
        <v>36</v>
      </c>
      <c r="P28" s="110"/>
      <c r="Q28" s="2"/>
      <c r="S28" s="370"/>
      <c r="T28" s="370"/>
    </row>
    <row r="29" spans="1:20" hidden="1" x14ac:dyDescent="0.25">
      <c r="A29" s="61">
        <v>21352</v>
      </c>
      <c r="B29" s="111" t="s">
        <v>41</v>
      </c>
      <c r="C29" s="112">
        <f t="shared" si="11"/>
        <v>0</v>
      </c>
      <c r="D29" s="113" t="s">
        <v>36</v>
      </c>
      <c r="E29" s="114" t="s">
        <v>36</v>
      </c>
      <c r="F29" s="115" t="s">
        <v>36</v>
      </c>
      <c r="G29" s="116" t="s">
        <v>36</v>
      </c>
      <c r="H29" s="114" t="s">
        <v>36</v>
      </c>
      <c r="I29" s="117" t="s">
        <v>36</v>
      </c>
      <c r="J29" s="118"/>
      <c r="K29" s="119"/>
      <c r="L29" s="120">
        <f t="shared" si="13"/>
        <v>0</v>
      </c>
      <c r="M29" s="121" t="s">
        <v>36</v>
      </c>
      <c r="N29" s="117" t="s">
        <v>36</v>
      </c>
      <c r="O29" s="117" t="s">
        <v>36</v>
      </c>
      <c r="P29" s="122"/>
      <c r="Q29" s="2"/>
      <c r="S29" s="370"/>
      <c r="T29" s="370"/>
    </row>
    <row r="30" spans="1:20" hidden="1" x14ac:dyDescent="0.25">
      <c r="A30" s="61">
        <v>21359</v>
      </c>
      <c r="B30" s="111" t="s">
        <v>42</v>
      </c>
      <c r="C30" s="112">
        <f t="shared" si="11"/>
        <v>0</v>
      </c>
      <c r="D30" s="113" t="s">
        <v>36</v>
      </c>
      <c r="E30" s="114" t="s">
        <v>36</v>
      </c>
      <c r="F30" s="115" t="s">
        <v>36</v>
      </c>
      <c r="G30" s="116" t="s">
        <v>36</v>
      </c>
      <c r="H30" s="114" t="s">
        <v>36</v>
      </c>
      <c r="I30" s="117" t="s">
        <v>36</v>
      </c>
      <c r="J30" s="118"/>
      <c r="K30" s="119"/>
      <c r="L30" s="120">
        <f t="shared" si="13"/>
        <v>0</v>
      </c>
      <c r="M30" s="121" t="s">
        <v>36</v>
      </c>
      <c r="N30" s="117" t="s">
        <v>36</v>
      </c>
      <c r="O30" s="117" t="s">
        <v>36</v>
      </c>
      <c r="P30" s="122"/>
      <c r="Q30" s="2"/>
      <c r="S30" s="370"/>
      <c r="T30" s="370"/>
    </row>
    <row r="31" spans="1:20" s="33" customFormat="1" ht="24" x14ac:dyDescent="0.25">
      <c r="A31" s="98">
        <v>21370</v>
      </c>
      <c r="B31" s="83" t="s">
        <v>43</v>
      </c>
      <c r="C31" s="84">
        <f t="shared" si="11"/>
        <v>72685</v>
      </c>
      <c r="D31" s="91" t="s">
        <v>36</v>
      </c>
      <c r="E31" s="90" t="s">
        <v>36</v>
      </c>
      <c r="F31" s="375" t="s">
        <v>36</v>
      </c>
      <c r="G31" s="88" t="s">
        <v>36</v>
      </c>
      <c r="H31" s="90" t="s">
        <v>36</v>
      </c>
      <c r="I31" s="375" t="s">
        <v>36</v>
      </c>
      <c r="J31" s="95">
        <f>SUM(J32)</f>
        <v>72685</v>
      </c>
      <c r="K31" s="96">
        <f t="shared" ref="K31" si="14">SUM(K32)</f>
        <v>0</v>
      </c>
      <c r="L31" s="97">
        <f>SUM(L32)</f>
        <v>72685</v>
      </c>
      <c r="M31" s="93" t="s">
        <v>36</v>
      </c>
      <c r="N31" s="90" t="s">
        <v>36</v>
      </c>
      <c r="O31" s="90" t="s">
        <v>36</v>
      </c>
      <c r="P31" s="94"/>
      <c r="Q31" s="26"/>
      <c r="S31" s="370"/>
      <c r="T31" s="370"/>
    </row>
    <row r="32" spans="1:20" ht="24" x14ac:dyDescent="0.25">
      <c r="A32" s="123">
        <v>21379</v>
      </c>
      <c r="B32" s="124" t="s">
        <v>44</v>
      </c>
      <c r="C32" s="125">
        <f t="shared" si="11"/>
        <v>72685</v>
      </c>
      <c r="D32" s="126" t="s">
        <v>36</v>
      </c>
      <c r="E32" s="130" t="s">
        <v>36</v>
      </c>
      <c r="F32" s="673" t="s">
        <v>36</v>
      </c>
      <c r="G32" s="129" t="s">
        <v>36</v>
      </c>
      <c r="H32" s="130" t="s">
        <v>36</v>
      </c>
      <c r="I32" s="673" t="s">
        <v>36</v>
      </c>
      <c r="J32" s="404">
        <v>72685</v>
      </c>
      <c r="K32" s="132"/>
      <c r="L32" s="133">
        <f>J32+K32</f>
        <v>72685</v>
      </c>
      <c r="M32" s="134" t="s">
        <v>36</v>
      </c>
      <c r="N32" s="130" t="s">
        <v>36</v>
      </c>
      <c r="O32" s="130" t="s">
        <v>36</v>
      </c>
      <c r="P32" s="135"/>
      <c r="Q32" s="2"/>
      <c r="S32" s="370"/>
      <c r="T32" s="370"/>
    </row>
    <row r="33" spans="1:20" s="33" customFormat="1" hidden="1" x14ac:dyDescent="0.25">
      <c r="A33" s="98">
        <v>21380</v>
      </c>
      <c r="B33" s="83" t="s">
        <v>45</v>
      </c>
      <c r="C33" s="84">
        <f t="shared" si="11"/>
        <v>0</v>
      </c>
      <c r="D33" s="91" t="s">
        <v>36</v>
      </c>
      <c r="E33" s="89" t="s">
        <v>36</v>
      </c>
      <c r="F33" s="92" t="s">
        <v>36</v>
      </c>
      <c r="G33" s="88" t="s">
        <v>36</v>
      </c>
      <c r="H33" s="89" t="s">
        <v>36</v>
      </c>
      <c r="I33" s="90" t="s">
        <v>36</v>
      </c>
      <c r="J33" s="95">
        <f>SUM(J34:J35)</f>
        <v>0</v>
      </c>
      <c r="K33" s="96">
        <f t="shared" ref="K33" si="15">SUM(K34:K35)</f>
        <v>0</v>
      </c>
      <c r="L33" s="97">
        <f>SUM(L34:L35)</f>
        <v>0</v>
      </c>
      <c r="M33" s="93" t="s">
        <v>36</v>
      </c>
      <c r="N33" s="90" t="s">
        <v>36</v>
      </c>
      <c r="O33" s="90" t="s">
        <v>36</v>
      </c>
      <c r="P33" s="94"/>
      <c r="Q33" s="26"/>
      <c r="S33" s="370"/>
      <c r="T33" s="370"/>
    </row>
    <row r="34" spans="1:20" hidden="1" x14ac:dyDescent="0.25">
      <c r="A34" s="53">
        <v>21381</v>
      </c>
      <c r="B34" s="99" t="s">
        <v>46</v>
      </c>
      <c r="C34" s="100">
        <f t="shared" si="11"/>
        <v>0</v>
      </c>
      <c r="D34" s="101" t="s">
        <v>36</v>
      </c>
      <c r="E34" s="102" t="s">
        <v>36</v>
      </c>
      <c r="F34" s="103" t="s">
        <v>36</v>
      </c>
      <c r="G34" s="104" t="s">
        <v>36</v>
      </c>
      <c r="H34" s="102" t="s">
        <v>36</v>
      </c>
      <c r="I34" s="105" t="s">
        <v>36</v>
      </c>
      <c r="J34" s="106"/>
      <c r="K34" s="107"/>
      <c r="L34" s="108">
        <f t="shared" ref="L34:L35" si="16">J34+K34</f>
        <v>0</v>
      </c>
      <c r="M34" s="109" t="s">
        <v>36</v>
      </c>
      <c r="N34" s="105" t="s">
        <v>36</v>
      </c>
      <c r="O34" s="105" t="s">
        <v>36</v>
      </c>
      <c r="P34" s="110"/>
      <c r="Q34" s="2"/>
      <c r="S34" s="370"/>
      <c r="T34" s="370"/>
    </row>
    <row r="35" spans="1:20" hidden="1" x14ac:dyDescent="0.25">
      <c r="A35" s="62">
        <v>21383</v>
      </c>
      <c r="B35" s="111" t="s">
        <v>47</v>
      </c>
      <c r="C35" s="112">
        <f t="shared" si="11"/>
        <v>0</v>
      </c>
      <c r="D35" s="113" t="s">
        <v>36</v>
      </c>
      <c r="E35" s="114" t="s">
        <v>36</v>
      </c>
      <c r="F35" s="115" t="s">
        <v>36</v>
      </c>
      <c r="G35" s="116" t="s">
        <v>36</v>
      </c>
      <c r="H35" s="114" t="s">
        <v>36</v>
      </c>
      <c r="I35" s="117" t="s">
        <v>36</v>
      </c>
      <c r="J35" s="118"/>
      <c r="K35" s="119"/>
      <c r="L35" s="120">
        <f t="shared" si="16"/>
        <v>0</v>
      </c>
      <c r="M35" s="121" t="s">
        <v>36</v>
      </c>
      <c r="N35" s="117" t="s">
        <v>36</v>
      </c>
      <c r="O35" s="117" t="s">
        <v>36</v>
      </c>
      <c r="P35" s="122"/>
      <c r="Q35" s="2"/>
      <c r="S35" s="370"/>
      <c r="T35" s="370"/>
    </row>
    <row r="36" spans="1:20" s="33" customFormat="1" ht="24" x14ac:dyDescent="0.25">
      <c r="A36" s="98">
        <v>21390</v>
      </c>
      <c r="B36" s="83" t="s">
        <v>48</v>
      </c>
      <c r="C36" s="84">
        <f t="shared" si="11"/>
        <v>83756</v>
      </c>
      <c r="D36" s="91" t="s">
        <v>36</v>
      </c>
      <c r="E36" s="90" t="s">
        <v>36</v>
      </c>
      <c r="F36" s="375" t="s">
        <v>36</v>
      </c>
      <c r="G36" s="88" t="s">
        <v>36</v>
      </c>
      <c r="H36" s="90" t="s">
        <v>36</v>
      </c>
      <c r="I36" s="375" t="s">
        <v>36</v>
      </c>
      <c r="J36" s="95">
        <f>SUM(J37:J40)</f>
        <v>83756</v>
      </c>
      <c r="K36" s="96">
        <f t="shared" ref="K36" si="17">SUM(K37:K40)</f>
        <v>0</v>
      </c>
      <c r="L36" s="97">
        <f>SUM(L37:L40)</f>
        <v>83756</v>
      </c>
      <c r="M36" s="93" t="s">
        <v>36</v>
      </c>
      <c r="N36" s="90" t="s">
        <v>36</v>
      </c>
      <c r="O36" s="90" t="s">
        <v>36</v>
      </c>
      <c r="P36" s="94"/>
      <c r="Q36" s="26"/>
      <c r="S36" s="370"/>
      <c r="T36" s="370"/>
    </row>
    <row r="37" spans="1:20" ht="24" hidden="1" x14ac:dyDescent="0.25">
      <c r="A37" s="53">
        <v>21391</v>
      </c>
      <c r="B37" s="99" t="s">
        <v>49</v>
      </c>
      <c r="C37" s="100">
        <f t="shared" si="11"/>
        <v>0</v>
      </c>
      <c r="D37" s="101" t="s">
        <v>36</v>
      </c>
      <c r="E37" s="102" t="s">
        <v>36</v>
      </c>
      <c r="F37" s="103" t="s">
        <v>36</v>
      </c>
      <c r="G37" s="104" t="s">
        <v>36</v>
      </c>
      <c r="H37" s="102" t="s">
        <v>36</v>
      </c>
      <c r="I37" s="105" t="s">
        <v>36</v>
      </c>
      <c r="J37" s="106"/>
      <c r="K37" s="107"/>
      <c r="L37" s="108">
        <f t="shared" ref="L37:L40" si="18">J37+K37</f>
        <v>0</v>
      </c>
      <c r="M37" s="109" t="s">
        <v>36</v>
      </c>
      <c r="N37" s="105" t="s">
        <v>36</v>
      </c>
      <c r="O37" s="105" t="s">
        <v>36</v>
      </c>
      <c r="P37" s="110"/>
      <c r="Q37" s="2"/>
      <c r="S37" s="370"/>
      <c r="T37" s="370"/>
    </row>
    <row r="38" spans="1:20" hidden="1" x14ac:dyDescent="0.25">
      <c r="A38" s="62">
        <v>21393</v>
      </c>
      <c r="B38" s="111" t="s">
        <v>50</v>
      </c>
      <c r="C38" s="112">
        <f t="shared" si="11"/>
        <v>0</v>
      </c>
      <c r="D38" s="113" t="s">
        <v>36</v>
      </c>
      <c r="E38" s="114" t="s">
        <v>36</v>
      </c>
      <c r="F38" s="115" t="s">
        <v>36</v>
      </c>
      <c r="G38" s="116" t="s">
        <v>36</v>
      </c>
      <c r="H38" s="114" t="s">
        <v>36</v>
      </c>
      <c r="I38" s="117" t="s">
        <v>36</v>
      </c>
      <c r="J38" s="118"/>
      <c r="K38" s="119"/>
      <c r="L38" s="120">
        <f t="shared" si="18"/>
        <v>0</v>
      </c>
      <c r="M38" s="121" t="s">
        <v>36</v>
      </c>
      <c r="N38" s="117" t="s">
        <v>36</v>
      </c>
      <c r="O38" s="117" t="s">
        <v>36</v>
      </c>
      <c r="P38" s="122"/>
      <c r="Q38" s="2"/>
      <c r="S38" s="370"/>
      <c r="T38" s="370"/>
    </row>
    <row r="39" spans="1:20" hidden="1" x14ac:dyDescent="0.25">
      <c r="A39" s="62">
        <v>21395</v>
      </c>
      <c r="B39" s="111" t="s">
        <v>51</v>
      </c>
      <c r="C39" s="112">
        <f t="shared" si="11"/>
        <v>0</v>
      </c>
      <c r="D39" s="113" t="s">
        <v>36</v>
      </c>
      <c r="E39" s="114" t="s">
        <v>36</v>
      </c>
      <c r="F39" s="115" t="s">
        <v>36</v>
      </c>
      <c r="G39" s="116" t="s">
        <v>36</v>
      </c>
      <c r="H39" s="114" t="s">
        <v>36</v>
      </c>
      <c r="I39" s="117" t="s">
        <v>36</v>
      </c>
      <c r="J39" s="118"/>
      <c r="K39" s="119"/>
      <c r="L39" s="120">
        <f t="shared" si="18"/>
        <v>0</v>
      </c>
      <c r="M39" s="121" t="s">
        <v>36</v>
      </c>
      <c r="N39" s="117" t="s">
        <v>36</v>
      </c>
      <c r="O39" s="117" t="s">
        <v>36</v>
      </c>
      <c r="P39" s="122"/>
      <c r="Q39" s="2"/>
      <c r="S39" s="370"/>
      <c r="T39" s="370"/>
    </row>
    <row r="40" spans="1:20" x14ac:dyDescent="0.25">
      <c r="A40" s="62">
        <v>21399</v>
      </c>
      <c r="B40" s="111" t="s">
        <v>52</v>
      </c>
      <c r="C40" s="674">
        <f t="shared" si="11"/>
        <v>83756</v>
      </c>
      <c r="D40" s="113" t="s">
        <v>36</v>
      </c>
      <c r="E40" s="117" t="s">
        <v>36</v>
      </c>
      <c r="F40" s="675" t="s">
        <v>36</v>
      </c>
      <c r="G40" s="116" t="s">
        <v>36</v>
      </c>
      <c r="H40" s="117" t="s">
        <v>36</v>
      </c>
      <c r="I40" s="675" t="s">
        <v>36</v>
      </c>
      <c r="J40" s="64">
        <v>83756</v>
      </c>
      <c r="K40" s="119"/>
      <c r="L40" s="299">
        <f t="shared" si="18"/>
        <v>83756</v>
      </c>
      <c r="M40" s="121" t="s">
        <v>36</v>
      </c>
      <c r="N40" s="117" t="s">
        <v>36</v>
      </c>
      <c r="O40" s="157" t="s">
        <v>36</v>
      </c>
      <c r="P40" s="122"/>
      <c r="Q40" s="2"/>
      <c r="S40" s="370"/>
      <c r="T40" s="370"/>
    </row>
    <row r="41" spans="1:20" s="33" customFormat="1" ht="36.75" hidden="1" customHeight="1" x14ac:dyDescent="0.25">
      <c r="A41" s="98">
        <v>21420</v>
      </c>
      <c r="B41" s="83" t="s">
        <v>53</v>
      </c>
      <c r="C41" s="136">
        <f>SUM(F41)</f>
        <v>0</v>
      </c>
      <c r="D41" s="137"/>
      <c r="E41" s="138"/>
      <c r="F41" s="87">
        <f>D41+E41</f>
        <v>0</v>
      </c>
      <c r="G41" s="88" t="s">
        <v>36</v>
      </c>
      <c r="H41" s="89" t="s">
        <v>36</v>
      </c>
      <c r="I41" s="90" t="s">
        <v>36</v>
      </c>
      <c r="J41" s="91" t="s">
        <v>36</v>
      </c>
      <c r="K41" s="89" t="s">
        <v>36</v>
      </c>
      <c r="L41" s="92" t="s">
        <v>36</v>
      </c>
      <c r="M41" s="93" t="s">
        <v>36</v>
      </c>
      <c r="N41" s="90" t="s">
        <v>36</v>
      </c>
      <c r="O41" s="90" t="s">
        <v>36</v>
      </c>
      <c r="P41" s="94"/>
      <c r="Q41" s="26"/>
      <c r="S41" s="370"/>
      <c r="T41" s="370"/>
    </row>
    <row r="42" spans="1:20" s="33" customFormat="1" x14ac:dyDescent="0.25">
      <c r="A42" s="139">
        <v>21490</v>
      </c>
      <c r="B42" s="140" t="s">
        <v>54</v>
      </c>
      <c r="C42" s="136">
        <f>SUM(F42,I42,L42)</f>
        <v>1105</v>
      </c>
      <c r="D42" s="141">
        <f>D43</f>
        <v>0</v>
      </c>
      <c r="E42" s="145">
        <f t="shared" ref="E42" si="19">E43</f>
        <v>0</v>
      </c>
      <c r="F42" s="676">
        <f>F43</f>
        <v>0</v>
      </c>
      <c r="G42" s="144">
        <f t="shared" ref="G42:K42" si="20">G43</f>
        <v>0</v>
      </c>
      <c r="H42" s="145">
        <f t="shared" si="20"/>
        <v>0</v>
      </c>
      <c r="I42" s="676">
        <f t="shared" si="20"/>
        <v>0</v>
      </c>
      <c r="J42" s="141">
        <f>J43</f>
        <v>1105</v>
      </c>
      <c r="K42" s="142">
        <f t="shared" si="20"/>
        <v>0</v>
      </c>
      <c r="L42" s="143">
        <f>L43</f>
        <v>1105</v>
      </c>
      <c r="M42" s="93" t="s">
        <v>36</v>
      </c>
      <c r="N42" s="90" t="s">
        <v>36</v>
      </c>
      <c r="O42" s="90" t="s">
        <v>36</v>
      </c>
      <c r="P42" s="94"/>
      <c r="Q42" s="26"/>
      <c r="S42" s="370"/>
      <c r="T42" s="370"/>
    </row>
    <row r="43" spans="1:20" s="33" customFormat="1" x14ac:dyDescent="0.25">
      <c r="A43" s="62">
        <v>21499</v>
      </c>
      <c r="B43" s="111" t="s">
        <v>55</v>
      </c>
      <c r="C43" s="146">
        <f>SUM(F43,I43,L43)</f>
        <v>1105</v>
      </c>
      <c r="D43" s="147"/>
      <c r="E43" s="397"/>
      <c r="F43" s="677">
        <f>D43+E43</f>
        <v>0</v>
      </c>
      <c r="G43" s="149"/>
      <c r="H43" s="390"/>
      <c r="I43" s="677">
        <f>G43+H43</f>
        <v>0</v>
      </c>
      <c r="J43" s="152">
        <v>1105</v>
      </c>
      <c r="K43" s="150"/>
      <c r="L43" s="133">
        <f>J43+K43</f>
        <v>1105</v>
      </c>
      <c r="M43" s="134" t="s">
        <v>36</v>
      </c>
      <c r="N43" s="130" t="s">
        <v>36</v>
      </c>
      <c r="O43" s="130" t="s">
        <v>36</v>
      </c>
      <c r="P43" s="678"/>
      <c r="Q43" s="26"/>
      <c r="S43" s="370"/>
      <c r="T43" s="370"/>
    </row>
    <row r="44" spans="1:20" hidden="1" x14ac:dyDescent="0.25">
      <c r="A44" s="153">
        <v>23000</v>
      </c>
      <c r="B44" s="154" t="s">
        <v>56</v>
      </c>
      <c r="C44" s="136">
        <f>SUM(O44)</f>
        <v>0</v>
      </c>
      <c r="D44" s="155" t="s">
        <v>36</v>
      </c>
      <c r="E44" s="156" t="s">
        <v>36</v>
      </c>
      <c r="F44" s="157" t="s">
        <v>36</v>
      </c>
      <c r="G44" s="158" t="s">
        <v>36</v>
      </c>
      <c r="H44" s="156" t="s">
        <v>36</v>
      </c>
      <c r="I44" s="159" t="s">
        <v>36</v>
      </c>
      <c r="J44" s="155" t="s">
        <v>36</v>
      </c>
      <c r="K44" s="156" t="s">
        <v>36</v>
      </c>
      <c r="L44" s="157" t="s">
        <v>36</v>
      </c>
      <c r="M44" s="160">
        <f t="shared" ref="M44:N44" si="21">SUM(M45:M46)</f>
        <v>0</v>
      </c>
      <c r="N44" s="161">
        <f t="shared" si="21"/>
        <v>0</v>
      </c>
      <c r="O44" s="161">
        <f>SUM(O45:O46)</f>
        <v>0</v>
      </c>
      <c r="P44" s="162"/>
      <c r="Q44" s="2"/>
      <c r="S44" s="370"/>
      <c r="T44" s="370"/>
    </row>
    <row r="45" spans="1:20" ht="24" hidden="1" x14ac:dyDescent="0.25">
      <c r="A45" s="163">
        <v>23410</v>
      </c>
      <c r="B45" s="164" t="s">
        <v>57</v>
      </c>
      <c r="C45" s="165">
        <f t="shared" ref="C45:C46" si="22">SUM(O45)</f>
        <v>0</v>
      </c>
      <c r="D45" s="166" t="s">
        <v>36</v>
      </c>
      <c r="E45" s="167" t="s">
        <v>36</v>
      </c>
      <c r="F45" s="168" t="s">
        <v>36</v>
      </c>
      <c r="G45" s="169" t="s">
        <v>36</v>
      </c>
      <c r="H45" s="167" t="s">
        <v>36</v>
      </c>
      <c r="I45" s="170" t="s">
        <v>36</v>
      </c>
      <c r="J45" s="166" t="s">
        <v>36</v>
      </c>
      <c r="K45" s="167" t="s">
        <v>36</v>
      </c>
      <c r="L45" s="168" t="s">
        <v>36</v>
      </c>
      <c r="M45" s="171"/>
      <c r="N45" s="172"/>
      <c r="O45" s="173">
        <f t="shared" ref="O45:O46" si="23">M45+N45</f>
        <v>0</v>
      </c>
      <c r="P45" s="174"/>
      <c r="Q45" s="2"/>
      <c r="S45" s="370"/>
      <c r="T45" s="370"/>
    </row>
    <row r="46" spans="1:20" ht="24" hidden="1" x14ac:dyDescent="0.25">
      <c r="A46" s="163">
        <v>23510</v>
      </c>
      <c r="B46" s="164" t="s">
        <v>58</v>
      </c>
      <c r="C46" s="165">
        <f t="shared" si="22"/>
        <v>0</v>
      </c>
      <c r="D46" s="166" t="s">
        <v>36</v>
      </c>
      <c r="E46" s="167" t="s">
        <v>36</v>
      </c>
      <c r="F46" s="168" t="s">
        <v>36</v>
      </c>
      <c r="G46" s="169" t="s">
        <v>36</v>
      </c>
      <c r="H46" s="167" t="s">
        <v>36</v>
      </c>
      <c r="I46" s="170" t="s">
        <v>36</v>
      </c>
      <c r="J46" s="166" t="s">
        <v>36</v>
      </c>
      <c r="K46" s="167" t="s">
        <v>36</v>
      </c>
      <c r="L46" s="168" t="s">
        <v>36</v>
      </c>
      <c r="M46" s="171"/>
      <c r="N46" s="172"/>
      <c r="O46" s="173">
        <f t="shared" si="23"/>
        <v>0</v>
      </c>
      <c r="P46" s="174"/>
      <c r="Q46" s="2"/>
      <c r="S46" s="370"/>
      <c r="T46" s="370"/>
    </row>
    <row r="47" spans="1:20" x14ac:dyDescent="0.25">
      <c r="A47" s="175"/>
      <c r="B47" s="164"/>
      <c r="C47" s="176"/>
      <c r="D47" s="177"/>
      <c r="E47" s="358"/>
      <c r="F47" s="359"/>
      <c r="G47" s="169"/>
      <c r="H47" s="170"/>
      <c r="I47" s="359"/>
      <c r="J47" s="166"/>
      <c r="K47" s="167"/>
      <c r="L47" s="179"/>
      <c r="M47" s="180"/>
      <c r="N47" s="181"/>
      <c r="O47" s="173"/>
      <c r="P47" s="174"/>
      <c r="Q47" s="2"/>
      <c r="S47" s="370"/>
      <c r="T47" s="370"/>
    </row>
    <row r="48" spans="1:20" s="33" customFormat="1" x14ac:dyDescent="0.25">
      <c r="A48" s="182"/>
      <c r="B48" s="183" t="s">
        <v>59</v>
      </c>
      <c r="C48" s="184"/>
      <c r="D48" s="185"/>
      <c r="E48" s="360"/>
      <c r="F48" s="361"/>
      <c r="G48" s="188"/>
      <c r="H48" s="190"/>
      <c r="I48" s="361"/>
      <c r="J48" s="191"/>
      <c r="K48" s="189"/>
      <c r="L48" s="187"/>
      <c r="M48" s="188"/>
      <c r="N48" s="189"/>
      <c r="O48" s="190"/>
      <c r="P48" s="192"/>
      <c r="Q48" s="26"/>
      <c r="S48" s="370"/>
      <c r="T48" s="370"/>
    </row>
    <row r="49" spans="1:20" s="33" customFormat="1" ht="12.75" thickBot="1" x14ac:dyDescent="0.3">
      <c r="A49" s="193"/>
      <c r="B49" s="34" t="s">
        <v>60</v>
      </c>
      <c r="C49" s="194">
        <f t="shared" ref="C49:C112" si="24">SUM(F49,I49,L49,O49)</f>
        <v>2324415</v>
      </c>
      <c r="D49" s="195">
        <f>SUM(D50,D281)</f>
        <v>2162925</v>
      </c>
      <c r="E49" s="199">
        <f t="shared" ref="E49" si="25">SUM(E50,E281)</f>
        <v>3600</v>
      </c>
      <c r="F49" s="362">
        <f>SUM(F50,F281)</f>
        <v>2166525</v>
      </c>
      <c r="G49" s="198">
        <f t="shared" ref="G49:O49" si="26">SUM(G50,G281)</f>
        <v>0</v>
      </c>
      <c r="H49" s="199">
        <f t="shared" si="26"/>
        <v>0</v>
      </c>
      <c r="I49" s="362">
        <f t="shared" si="26"/>
        <v>0</v>
      </c>
      <c r="J49" s="195">
        <f>SUM(J50,J281)</f>
        <v>157890</v>
      </c>
      <c r="K49" s="196">
        <f t="shared" si="26"/>
        <v>0</v>
      </c>
      <c r="L49" s="197">
        <f t="shared" si="26"/>
        <v>157890</v>
      </c>
      <c r="M49" s="198">
        <f t="shared" si="26"/>
        <v>0</v>
      </c>
      <c r="N49" s="196">
        <f t="shared" si="26"/>
        <v>0</v>
      </c>
      <c r="O49" s="199">
        <f t="shared" si="26"/>
        <v>0</v>
      </c>
      <c r="P49" s="200"/>
      <c r="Q49" s="26"/>
      <c r="S49" s="370"/>
      <c r="T49" s="370"/>
    </row>
    <row r="50" spans="1:20" s="33" customFormat="1" ht="24.75" thickTop="1" x14ac:dyDescent="0.25">
      <c r="A50" s="201"/>
      <c r="B50" s="202" t="s">
        <v>61</v>
      </c>
      <c r="C50" s="203">
        <f t="shared" si="24"/>
        <v>2324415</v>
      </c>
      <c r="D50" s="204">
        <f>SUM(D51,D193)</f>
        <v>2162925</v>
      </c>
      <c r="E50" s="208">
        <f t="shared" ref="E50" si="27">SUM(E51,E193)</f>
        <v>3600</v>
      </c>
      <c r="F50" s="363">
        <f>SUM(F51,F193)</f>
        <v>2166525</v>
      </c>
      <c r="G50" s="207">
        <f t="shared" ref="G50:O50" si="28">SUM(G51,G193)</f>
        <v>0</v>
      </c>
      <c r="H50" s="208">
        <f t="shared" si="28"/>
        <v>0</v>
      </c>
      <c r="I50" s="363">
        <f t="shared" si="28"/>
        <v>0</v>
      </c>
      <c r="J50" s="204">
        <f>SUM(J51,J193)</f>
        <v>157890</v>
      </c>
      <c r="K50" s="205">
        <f t="shared" si="28"/>
        <v>0</v>
      </c>
      <c r="L50" s="206">
        <f t="shared" si="28"/>
        <v>157890</v>
      </c>
      <c r="M50" s="207">
        <f t="shared" si="28"/>
        <v>0</v>
      </c>
      <c r="N50" s="205">
        <f t="shared" si="28"/>
        <v>0</v>
      </c>
      <c r="O50" s="208">
        <f t="shared" si="28"/>
        <v>0</v>
      </c>
      <c r="P50" s="209"/>
      <c r="Q50" s="26"/>
      <c r="S50" s="370"/>
      <c r="T50" s="370"/>
    </row>
    <row r="51" spans="1:20" s="33" customFormat="1" ht="24" x14ac:dyDescent="0.25">
      <c r="A51" s="210"/>
      <c r="B51" s="24" t="s">
        <v>62</v>
      </c>
      <c r="C51" s="211">
        <f t="shared" si="24"/>
        <v>2302455</v>
      </c>
      <c r="D51" s="212">
        <f>SUM(D52,D74,D172,D186)</f>
        <v>2145630</v>
      </c>
      <c r="E51" s="216">
        <f t="shared" ref="E51" si="29">SUM(E52,E74,E172,E186)</f>
        <v>3600</v>
      </c>
      <c r="F51" s="364">
        <f>SUM(F52,F74,F172,F186)</f>
        <v>2149230</v>
      </c>
      <c r="G51" s="215">
        <f t="shared" ref="G51:O51" si="30">SUM(G52,G74,G172,G186)</f>
        <v>0</v>
      </c>
      <c r="H51" s="216">
        <f t="shared" si="30"/>
        <v>0</v>
      </c>
      <c r="I51" s="364">
        <f t="shared" si="30"/>
        <v>0</v>
      </c>
      <c r="J51" s="212">
        <f>SUM(J52,J74,J172,J186)</f>
        <v>153225</v>
      </c>
      <c r="K51" s="213">
        <f t="shared" si="30"/>
        <v>0</v>
      </c>
      <c r="L51" s="214">
        <f t="shared" si="30"/>
        <v>153225</v>
      </c>
      <c r="M51" s="215">
        <f t="shared" si="30"/>
        <v>0</v>
      </c>
      <c r="N51" s="213">
        <f t="shared" si="30"/>
        <v>0</v>
      </c>
      <c r="O51" s="216">
        <f t="shared" si="30"/>
        <v>0</v>
      </c>
      <c r="P51" s="217"/>
      <c r="Q51" s="26"/>
      <c r="S51" s="370"/>
      <c r="T51" s="370"/>
    </row>
    <row r="52" spans="1:20" s="33" customFormat="1" x14ac:dyDescent="0.25">
      <c r="A52" s="218">
        <v>1000</v>
      </c>
      <c r="B52" s="218" t="s">
        <v>63</v>
      </c>
      <c r="C52" s="219">
        <f t="shared" si="24"/>
        <v>1893727</v>
      </c>
      <c r="D52" s="220">
        <f>SUM(D53,D66)</f>
        <v>1893727</v>
      </c>
      <c r="E52" s="224">
        <f t="shared" ref="E52" si="31">SUM(E53,E66)</f>
        <v>0</v>
      </c>
      <c r="F52" s="365">
        <f>SUM(F53,F66)</f>
        <v>1893727</v>
      </c>
      <c r="G52" s="223">
        <f t="shared" ref="G52:O52" si="32">SUM(G53,G66)</f>
        <v>0</v>
      </c>
      <c r="H52" s="224">
        <f t="shared" si="32"/>
        <v>0</v>
      </c>
      <c r="I52" s="365">
        <f t="shared" si="32"/>
        <v>0</v>
      </c>
      <c r="J52" s="220">
        <f>SUM(J53,J66)</f>
        <v>0</v>
      </c>
      <c r="K52" s="221">
        <f t="shared" si="32"/>
        <v>0</v>
      </c>
      <c r="L52" s="222">
        <f t="shared" si="32"/>
        <v>0</v>
      </c>
      <c r="M52" s="223">
        <f t="shared" si="32"/>
        <v>0</v>
      </c>
      <c r="N52" s="221">
        <f t="shared" si="32"/>
        <v>0</v>
      </c>
      <c r="O52" s="224">
        <f t="shared" si="32"/>
        <v>0</v>
      </c>
      <c r="P52" s="225"/>
      <c r="Q52" s="26"/>
      <c r="S52" s="370"/>
      <c r="T52" s="370"/>
    </row>
    <row r="53" spans="1:20" x14ac:dyDescent="0.25">
      <c r="A53" s="83">
        <v>1100</v>
      </c>
      <c r="B53" s="226" t="s">
        <v>64</v>
      </c>
      <c r="C53" s="84">
        <f t="shared" si="24"/>
        <v>1432701</v>
      </c>
      <c r="D53" s="95">
        <f>SUM(D54,D57,D65)</f>
        <v>1432701</v>
      </c>
      <c r="E53" s="228">
        <f t="shared" ref="E53" si="33">SUM(E54,E57,E65)</f>
        <v>0</v>
      </c>
      <c r="F53" s="366">
        <f>SUM(F54,F57,F65)</f>
        <v>1432701</v>
      </c>
      <c r="G53" s="227">
        <f t="shared" ref="G53:N53" si="34">SUM(G54,G57,G65)</f>
        <v>0</v>
      </c>
      <c r="H53" s="228">
        <f t="shared" si="34"/>
        <v>0</v>
      </c>
      <c r="I53" s="366">
        <f t="shared" si="34"/>
        <v>0</v>
      </c>
      <c r="J53" s="95">
        <f>SUM(J54,J57,J65)</f>
        <v>0</v>
      </c>
      <c r="K53" s="96">
        <f t="shared" si="34"/>
        <v>0</v>
      </c>
      <c r="L53" s="97">
        <f t="shared" si="34"/>
        <v>0</v>
      </c>
      <c r="M53" s="227">
        <f t="shared" si="34"/>
        <v>0</v>
      </c>
      <c r="N53" s="96">
        <f t="shared" si="34"/>
        <v>0</v>
      </c>
      <c r="O53" s="228">
        <f>SUM(O54,O57,O65)</f>
        <v>0</v>
      </c>
      <c r="P53" s="229"/>
      <c r="Q53" s="2"/>
      <c r="S53" s="370"/>
      <c r="T53" s="370"/>
    </row>
    <row r="54" spans="1:20" x14ac:dyDescent="0.25">
      <c r="A54" s="230">
        <v>1110</v>
      </c>
      <c r="B54" s="164" t="s">
        <v>65</v>
      </c>
      <c r="C54" s="176">
        <f>SUM(F54,I54,L54,O54)</f>
        <v>1157528</v>
      </c>
      <c r="D54" s="231">
        <f>SUM(D55:D56)</f>
        <v>1157528</v>
      </c>
      <c r="E54" s="235">
        <f>SUM(E55:E56)</f>
        <v>0</v>
      </c>
      <c r="F54" s="378">
        <f>SUM(F55:F56)</f>
        <v>1157528</v>
      </c>
      <c r="G54" s="234">
        <f t="shared" ref="G54:H54" si="35">SUM(G55:G56)</f>
        <v>0</v>
      </c>
      <c r="H54" s="235">
        <f t="shared" si="35"/>
        <v>0</v>
      </c>
      <c r="I54" s="378">
        <f>SUM(I55:I56)</f>
        <v>0</v>
      </c>
      <c r="J54" s="231">
        <f>SUM(J55:J56)</f>
        <v>0</v>
      </c>
      <c r="K54" s="232">
        <f t="shared" ref="K54" si="36">SUM(K55:K56)</f>
        <v>0</v>
      </c>
      <c r="L54" s="233">
        <f>SUM(L55:L56)</f>
        <v>0</v>
      </c>
      <c r="M54" s="234">
        <f t="shared" ref="M54:N54" si="37">SUM(M55:M56)</f>
        <v>0</v>
      </c>
      <c r="N54" s="232">
        <f t="shared" si="37"/>
        <v>0</v>
      </c>
      <c r="O54" s="235">
        <f>SUM(O55:O56)</f>
        <v>0</v>
      </c>
      <c r="P54" s="236"/>
      <c r="Q54" s="2"/>
      <c r="S54" s="370"/>
      <c r="T54" s="370"/>
    </row>
    <row r="55" spans="1:20" hidden="1" x14ac:dyDescent="0.25">
      <c r="A55" s="53">
        <v>1111</v>
      </c>
      <c r="B55" s="99" t="s">
        <v>66</v>
      </c>
      <c r="C55" s="100">
        <f t="shared" si="24"/>
        <v>0</v>
      </c>
      <c r="D55" s="152">
        <v>0</v>
      </c>
      <c r="E55" s="150"/>
      <c r="F55" s="108">
        <f>D55+E55</f>
        <v>0</v>
      </c>
      <c r="G55" s="149"/>
      <c r="H55" s="150"/>
      <c r="I55" s="151">
        <f>G55+H55</f>
        <v>0</v>
      </c>
      <c r="J55" s="152">
        <v>0</v>
      </c>
      <c r="K55" s="150"/>
      <c r="L55" s="108">
        <f>J55+K55</f>
        <v>0</v>
      </c>
      <c r="M55" s="149"/>
      <c r="N55" s="150"/>
      <c r="O55" s="151">
        <f>M55+N55</f>
        <v>0</v>
      </c>
      <c r="P55" s="237"/>
      <c r="Q55" s="2"/>
      <c r="S55" s="370"/>
      <c r="T55" s="370"/>
    </row>
    <row r="56" spans="1:20" ht="24" customHeight="1" x14ac:dyDescent="0.25">
      <c r="A56" s="62">
        <v>1119</v>
      </c>
      <c r="B56" s="111" t="s">
        <v>67</v>
      </c>
      <c r="C56" s="112">
        <f t="shared" si="24"/>
        <v>1157528</v>
      </c>
      <c r="D56" s="238">
        <v>1157528</v>
      </c>
      <c r="E56" s="367"/>
      <c r="F56" s="368">
        <f>D56+E56</f>
        <v>1157528</v>
      </c>
      <c r="G56" s="240"/>
      <c r="H56" s="367"/>
      <c r="I56" s="368">
        <f>G56+H56</f>
        <v>0</v>
      </c>
      <c r="J56" s="238">
        <v>0</v>
      </c>
      <c r="K56" s="239"/>
      <c r="L56" s="120">
        <f>J56+K56</f>
        <v>0</v>
      </c>
      <c r="M56" s="240"/>
      <c r="N56" s="239"/>
      <c r="O56" s="241">
        <f>M56+N56</f>
        <v>0</v>
      </c>
      <c r="P56" s="242"/>
      <c r="Q56" s="2"/>
      <c r="S56" s="370"/>
      <c r="T56" s="370"/>
    </row>
    <row r="57" spans="1:20" ht="23.25" customHeight="1" x14ac:dyDescent="0.25">
      <c r="A57" s="243">
        <v>1140</v>
      </c>
      <c r="B57" s="111" t="s">
        <v>68</v>
      </c>
      <c r="C57" s="112">
        <f t="shared" si="24"/>
        <v>197653</v>
      </c>
      <c r="D57" s="244">
        <f>SUM(D58:D64)</f>
        <v>197653</v>
      </c>
      <c r="E57" s="241">
        <f t="shared" ref="E57" si="38">SUM(E58:E64)</f>
        <v>0</v>
      </c>
      <c r="F57" s="368">
        <f>SUM(F58:F64)</f>
        <v>197653</v>
      </c>
      <c r="G57" s="246">
        <f t="shared" ref="G57:N57" si="39">SUM(G58:G64)</f>
        <v>0</v>
      </c>
      <c r="H57" s="241">
        <f t="shared" si="39"/>
        <v>0</v>
      </c>
      <c r="I57" s="368">
        <f t="shared" si="39"/>
        <v>0</v>
      </c>
      <c r="J57" s="244">
        <f>SUM(J58:J64)</f>
        <v>0</v>
      </c>
      <c r="K57" s="245">
        <f t="shared" si="39"/>
        <v>0</v>
      </c>
      <c r="L57" s="120">
        <f t="shared" si="39"/>
        <v>0</v>
      </c>
      <c r="M57" s="246">
        <f t="shared" si="39"/>
        <v>0</v>
      </c>
      <c r="N57" s="245">
        <f t="shared" si="39"/>
        <v>0</v>
      </c>
      <c r="O57" s="241">
        <f>SUM(O58:O64)</f>
        <v>0</v>
      </c>
      <c r="P57" s="242"/>
      <c r="Q57" s="2"/>
      <c r="S57" s="370"/>
      <c r="T57" s="370"/>
    </row>
    <row r="58" spans="1:20" x14ac:dyDescent="0.25">
      <c r="A58" s="62">
        <v>1141</v>
      </c>
      <c r="B58" s="111" t="s">
        <v>69</v>
      </c>
      <c r="C58" s="112">
        <f t="shared" si="24"/>
        <v>4827</v>
      </c>
      <c r="D58" s="238">
        <v>4827</v>
      </c>
      <c r="E58" s="367"/>
      <c r="F58" s="368">
        <f t="shared" ref="F58:F65" si="40">D58+E58</f>
        <v>4827</v>
      </c>
      <c r="G58" s="240"/>
      <c r="H58" s="367"/>
      <c r="I58" s="368">
        <f t="shared" ref="I58:I65" si="41">G58+H58</f>
        <v>0</v>
      </c>
      <c r="J58" s="238">
        <v>0</v>
      </c>
      <c r="K58" s="239"/>
      <c r="L58" s="120">
        <f t="shared" ref="L58:L65" si="42">J58+K58</f>
        <v>0</v>
      </c>
      <c r="M58" s="240"/>
      <c r="N58" s="239"/>
      <c r="O58" s="241">
        <f t="shared" ref="O58:O65" si="43">M58+N58</f>
        <v>0</v>
      </c>
      <c r="P58" s="242"/>
      <c r="Q58" s="2"/>
      <c r="S58" s="370"/>
      <c r="T58" s="370"/>
    </row>
    <row r="59" spans="1:20" ht="24.75" customHeight="1" x14ac:dyDescent="0.25">
      <c r="A59" s="62">
        <v>1142</v>
      </c>
      <c r="B59" s="111" t="s">
        <v>70</v>
      </c>
      <c r="C59" s="112">
        <f t="shared" si="24"/>
        <v>26007</v>
      </c>
      <c r="D59" s="238">
        <v>26007</v>
      </c>
      <c r="E59" s="367"/>
      <c r="F59" s="368">
        <f t="shared" si="40"/>
        <v>26007</v>
      </c>
      <c r="G59" s="240"/>
      <c r="H59" s="367"/>
      <c r="I59" s="368">
        <f t="shared" si="41"/>
        <v>0</v>
      </c>
      <c r="J59" s="238">
        <v>0</v>
      </c>
      <c r="K59" s="239"/>
      <c r="L59" s="120">
        <f t="shared" si="42"/>
        <v>0</v>
      </c>
      <c r="M59" s="240"/>
      <c r="N59" s="239"/>
      <c r="O59" s="241">
        <f t="shared" si="43"/>
        <v>0</v>
      </c>
      <c r="P59" s="242"/>
      <c r="Q59" s="2"/>
      <c r="S59" s="370"/>
      <c r="T59" s="370"/>
    </row>
    <row r="60" spans="1:20" ht="24" hidden="1" x14ac:dyDescent="0.25">
      <c r="A60" s="62">
        <v>1145</v>
      </c>
      <c r="B60" s="111" t="s">
        <v>71</v>
      </c>
      <c r="C60" s="112">
        <f t="shared" si="24"/>
        <v>0</v>
      </c>
      <c r="D60" s="238">
        <v>0</v>
      </c>
      <c r="E60" s="239"/>
      <c r="F60" s="120">
        <f t="shared" si="40"/>
        <v>0</v>
      </c>
      <c r="G60" s="240"/>
      <c r="H60" s="239"/>
      <c r="I60" s="241">
        <f t="shared" si="41"/>
        <v>0</v>
      </c>
      <c r="J60" s="238">
        <v>0</v>
      </c>
      <c r="K60" s="239"/>
      <c r="L60" s="120">
        <f t="shared" si="42"/>
        <v>0</v>
      </c>
      <c r="M60" s="240"/>
      <c r="N60" s="239"/>
      <c r="O60" s="241">
        <f t="shared" si="43"/>
        <v>0</v>
      </c>
      <c r="P60" s="242"/>
      <c r="Q60" s="2"/>
      <c r="S60" s="370"/>
      <c r="T60" s="370"/>
    </row>
    <row r="61" spans="1:20" ht="27.75" customHeight="1" x14ac:dyDescent="0.25">
      <c r="A61" s="62">
        <v>1146</v>
      </c>
      <c r="B61" s="111" t="s">
        <v>72</v>
      </c>
      <c r="C61" s="112">
        <f t="shared" si="24"/>
        <v>53065</v>
      </c>
      <c r="D61" s="238">
        <v>53065</v>
      </c>
      <c r="E61" s="367"/>
      <c r="F61" s="368">
        <f t="shared" si="40"/>
        <v>53065</v>
      </c>
      <c r="G61" s="240"/>
      <c r="H61" s="367"/>
      <c r="I61" s="368">
        <f t="shared" si="41"/>
        <v>0</v>
      </c>
      <c r="J61" s="238">
        <v>0</v>
      </c>
      <c r="K61" s="239"/>
      <c r="L61" s="120">
        <f t="shared" si="42"/>
        <v>0</v>
      </c>
      <c r="M61" s="240"/>
      <c r="N61" s="239"/>
      <c r="O61" s="241">
        <f t="shared" si="43"/>
        <v>0</v>
      </c>
      <c r="P61" s="242"/>
      <c r="Q61" s="2"/>
      <c r="S61" s="370"/>
      <c r="T61" s="370"/>
    </row>
    <row r="62" spans="1:20" x14ac:dyDescent="0.25">
      <c r="A62" s="62">
        <v>1147</v>
      </c>
      <c r="B62" s="111" t="s">
        <v>73</v>
      </c>
      <c r="C62" s="112">
        <f t="shared" si="24"/>
        <v>44763</v>
      </c>
      <c r="D62" s="238">
        <f>54763-10000</f>
        <v>44763</v>
      </c>
      <c r="E62" s="367"/>
      <c r="F62" s="368">
        <f t="shared" si="40"/>
        <v>44763</v>
      </c>
      <c r="G62" s="240"/>
      <c r="H62" s="367"/>
      <c r="I62" s="368">
        <f t="shared" si="41"/>
        <v>0</v>
      </c>
      <c r="J62" s="238">
        <v>0</v>
      </c>
      <c r="K62" s="239"/>
      <c r="L62" s="120">
        <f t="shared" si="42"/>
        <v>0</v>
      </c>
      <c r="M62" s="240"/>
      <c r="N62" s="239"/>
      <c r="O62" s="241">
        <f t="shared" si="43"/>
        <v>0</v>
      </c>
      <c r="P62" s="242"/>
      <c r="Q62" s="2"/>
      <c r="S62" s="370"/>
      <c r="T62" s="370"/>
    </row>
    <row r="63" spans="1:20" x14ac:dyDescent="0.25">
      <c r="A63" s="62">
        <v>1148</v>
      </c>
      <c r="B63" s="111" t="s">
        <v>74</v>
      </c>
      <c r="C63" s="112">
        <f t="shared" si="24"/>
        <v>68991</v>
      </c>
      <c r="D63" s="238">
        <v>68991</v>
      </c>
      <c r="E63" s="367"/>
      <c r="F63" s="368">
        <f t="shared" si="40"/>
        <v>68991</v>
      </c>
      <c r="G63" s="240"/>
      <c r="H63" s="367"/>
      <c r="I63" s="368">
        <f t="shared" si="41"/>
        <v>0</v>
      </c>
      <c r="J63" s="238">
        <v>0</v>
      </c>
      <c r="K63" s="239"/>
      <c r="L63" s="120">
        <f t="shared" si="42"/>
        <v>0</v>
      </c>
      <c r="M63" s="240"/>
      <c r="N63" s="239"/>
      <c r="O63" s="241">
        <f t="shared" si="43"/>
        <v>0</v>
      </c>
      <c r="P63" s="242"/>
      <c r="Q63" s="2"/>
      <c r="S63" s="370"/>
      <c r="T63" s="370"/>
    </row>
    <row r="64" spans="1:20" ht="24" hidden="1" x14ac:dyDescent="0.25">
      <c r="A64" s="62">
        <v>1149</v>
      </c>
      <c r="B64" s="111" t="s">
        <v>75</v>
      </c>
      <c r="C64" s="112">
        <f t="shared" si="24"/>
        <v>0</v>
      </c>
      <c r="D64" s="238">
        <v>0</v>
      </c>
      <c r="E64" s="239"/>
      <c r="F64" s="120">
        <f t="shared" si="40"/>
        <v>0</v>
      </c>
      <c r="G64" s="240"/>
      <c r="H64" s="239"/>
      <c r="I64" s="241">
        <f t="shared" si="41"/>
        <v>0</v>
      </c>
      <c r="J64" s="238">
        <v>0</v>
      </c>
      <c r="K64" s="239"/>
      <c r="L64" s="120">
        <f t="shared" si="42"/>
        <v>0</v>
      </c>
      <c r="M64" s="240"/>
      <c r="N64" s="239"/>
      <c r="O64" s="241">
        <f t="shared" si="43"/>
        <v>0</v>
      </c>
      <c r="P64" s="242"/>
      <c r="Q64" s="2"/>
      <c r="S64" s="370"/>
      <c r="T64" s="370"/>
    </row>
    <row r="65" spans="1:20" ht="24" x14ac:dyDescent="0.25">
      <c r="A65" s="230">
        <v>1150</v>
      </c>
      <c r="B65" s="164" t="s">
        <v>76</v>
      </c>
      <c r="C65" s="176">
        <f t="shared" si="24"/>
        <v>77520</v>
      </c>
      <c r="D65" s="177">
        <v>77520</v>
      </c>
      <c r="E65" s="358"/>
      <c r="F65" s="378">
        <f t="shared" si="40"/>
        <v>77520</v>
      </c>
      <c r="G65" s="247"/>
      <c r="H65" s="358"/>
      <c r="I65" s="378">
        <f t="shared" si="41"/>
        <v>0</v>
      </c>
      <c r="J65" s="177">
        <v>0</v>
      </c>
      <c r="K65" s="178"/>
      <c r="L65" s="233">
        <f t="shared" si="42"/>
        <v>0</v>
      </c>
      <c r="M65" s="247"/>
      <c r="N65" s="178"/>
      <c r="O65" s="235">
        <f t="shared" si="43"/>
        <v>0</v>
      </c>
      <c r="P65" s="236"/>
      <c r="Q65" s="2"/>
      <c r="S65" s="370"/>
      <c r="T65" s="370"/>
    </row>
    <row r="66" spans="1:20" ht="24" x14ac:dyDescent="0.25">
      <c r="A66" s="83">
        <v>1200</v>
      </c>
      <c r="B66" s="226" t="s">
        <v>77</v>
      </c>
      <c r="C66" s="84">
        <f t="shared" si="24"/>
        <v>461026</v>
      </c>
      <c r="D66" s="95">
        <f>SUM(D67:D68)</f>
        <v>461026</v>
      </c>
      <c r="E66" s="228">
        <f t="shared" ref="E66" si="44">SUM(E67:E68)</f>
        <v>0</v>
      </c>
      <c r="F66" s="366">
        <f>SUM(F67:F68)</f>
        <v>461026</v>
      </c>
      <c r="G66" s="227">
        <f t="shared" ref="G66:N66" si="45">SUM(G67:G68)</f>
        <v>0</v>
      </c>
      <c r="H66" s="228">
        <f t="shared" si="45"/>
        <v>0</v>
      </c>
      <c r="I66" s="366">
        <f t="shared" si="45"/>
        <v>0</v>
      </c>
      <c r="J66" s="95">
        <f>SUM(J67:J68)</f>
        <v>0</v>
      </c>
      <c r="K66" s="96">
        <f t="shared" si="45"/>
        <v>0</v>
      </c>
      <c r="L66" s="97">
        <f t="shared" si="45"/>
        <v>0</v>
      </c>
      <c r="M66" s="227">
        <f t="shared" si="45"/>
        <v>0</v>
      </c>
      <c r="N66" s="96">
        <f t="shared" si="45"/>
        <v>0</v>
      </c>
      <c r="O66" s="228">
        <f>SUM(O67:O68)</f>
        <v>0</v>
      </c>
      <c r="P66" s="249"/>
      <c r="Q66" s="2"/>
      <c r="S66" s="370"/>
      <c r="T66" s="370"/>
    </row>
    <row r="67" spans="1:20" ht="24" x14ac:dyDescent="0.25">
      <c r="A67" s="629">
        <v>1210</v>
      </c>
      <c r="B67" s="99" t="s">
        <v>78</v>
      </c>
      <c r="C67" s="100">
        <f t="shared" si="24"/>
        <v>355871</v>
      </c>
      <c r="D67" s="152">
        <v>355871</v>
      </c>
      <c r="E67" s="390"/>
      <c r="F67" s="379">
        <f>D67+E67</f>
        <v>355871</v>
      </c>
      <c r="G67" s="149"/>
      <c r="H67" s="390"/>
      <c r="I67" s="379">
        <f>G67+H67</f>
        <v>0</v>
      </c>
      <c r="J67" s="152">
        <v>0</v>
      </c>
      <c r="K67" s="150"/>
      <c r="L67" s="108">
        <f>J67+K67</f>
        <v>0</v>
      </c>
      <c r="M67" s="149"/>
      <c r="N67" s="150"/>
      <c r="O67" s="151">
        <f>M67+N67</f>
        <v>0</v>
      </c>
      <c r="P67" s="237"/>
      <c r="Q67" s="2"/>
      <c r="S67" s="370"/>
      <c r="T67" s="370"/>
    </row>
    <row r="68" spans="1:20" ht="24" x14ac:dyDescent="0.25">
      <c r="A68" s="243">
        <v>1220</v>
      </c>
      <c r="B68" s="111" t="s">
        <v>79</v>
      </c>
      <c r="C68" s="112">
        <f t="shared" si="24"/>
        <v>105155</v>
      </c>
      <c r="D68" s="244">
        <f>SUM(D69:D73)</f>
        <v>105155</v>
      </c>
      <c r="E68" s="241">
        <f t="shared" ref="E68" si="46">SUM(E69:E73)</f>
        <v>0</v>
      </c>
      <c r="F68" s="368">
        <f>SUM(F69:F73)</f>
        <v>105155</v>
      </c>
      <c r="G68" s="246">
        <f t="shared" ref="G68:O68" si="47">SUM(G69:G73)</f>
        <v>0</v>
      </c>
      <c r="H68" s="241">
        <f t="shared" si="47"/>
        <v>0</v>
      </c>
      <c r="I68" s="368">
        <f t="shared" si="47"/>
        <v>0</v>
      </c>
      <c r="J68" s="244">
        <f>SUM(J69:J73)</f>
        <v>0</v>
      </c>
      <c r="K68" s="245">
        <f t="shared" si="47"/>
        <v>0</v>
      </c>
      <c r="L68" s="120">
        <f t="shared" si="47"/>
        <v>0</v>
      </c>
      <c r="M68" s="246">
        <f t="shared" si="47"/>
        <v>0</v>
      </c>
      <c r="N68" s="245">
        <f t="shared" si="47"/>
        <v>0</v>
      </c>
      <c r="O68" s="241">
        <f t="shared" si="47"/>
        <v>0</v>
      </c>
      <c r="P68" s="242"/>
      <c r="Q68" s="2"/>
      <c r="S68" s="370"/>
      <c r="T68" s="370"/>
    </row>
    <row r="69" spans="1:20" ht="48" x14ac:dyDescent="0.25">
      <c r="A69" s="62">
        <v>1221</v>
      </c>
      <c r="B69" s="111" t="s">
        <v>80</v>
      </c>
      <c r="C69" s="112">
        <f t="shared" si="24"/>
        <v>80065</v>
      </c>
      <c r="D69" s="238">
        <f>65065+15000</f>
        <v>80065</v>
      </c>
      <c r="E69" s="367"/>
      <c r="F69" s="368">
        <f t="shared" ref="F69:F73" si="48">D69+E69</f>
        <v>80065</v>
      </c>
      <c r="G69" s="240"/>
      <c r="H69" s="367"/>
      <c r="I69" s="368">
        <f t="shared" ref="I69:I73" si="49">G69+H69</f>
        <v>0</v>
      </c>
      <c r="J69" s="238">
        <v>0</v>
      </c>
      <c r="K69" s="239"/>
      <c r="L69" s="120">
        <f t="shared" ref="L69:L73" si="50">J69+K69</f>
        <v>0</v>
      </c>
      <c r="M69" s="240"/>
      <c r="N69" s="239"/>
      <c r="O69" s="241">
        <f t="shared" ref="O69:O73" si="51">M69+N69</f>
        <v>0</v>
      </c>
      <c r="P69" s="242"/>
      <c r="Q69" s="2"/>
      <c r="S69" s="370"/>
      <c r="T69" s="370"/>
    </row>
    <row r="70" spans="1:20" x14ac:dyDescent="0.25">
      <c r="A70" s="62">
        <v>1223</v>
      </c>
      <c r="B70" s="111" t="s">
        <v>81</v>
      </c>
      <c r="C70" s="112">
        <f t="shared" si="24"/>
        <v>800</v>
      </c>
      <c r="D70" s="238">
        <v>800</v>
      </c>
      <c r="E70" s="367"/>
      <c r="F70" s="368">
        <f t="shared" si="48"/>
        <v>800</v>
      </c>
      <c r="G70" s="240"/>
      <c r="H70" s="367"/>
      <c r="I70" s="368">
        <f t="shared" si="49"/>
        <v>0</v>
      </c>
      <c r="J70" s="238">
        <v>0</v>
      </c>
      <c r="K70" s="239"/>
      <c r="L70" s="120">
        <f t="shared" si="50"/>
        <v>0</v>
      </c>
      <c r="M70" s="240"/>
      <c r="N70" s="239"/>
      <c r="O70" s="241">
        <f t="shared" si="51"/>
        <v>0</v>
      </c>
      <c r="P70" s="242"/>
      <c r="Q70" s="2"/>
      <c r="S70" s="370"/>
      <c r="T70" s="370"/>
    </row>
    <row r="71" spans="1:20" hidden="1" x14ac:dyDescent="0.25">
      <c r="A71" s="62">
        <v>1225</v>
      </c>
      <c r="B71" s="111" t="s">
        <v>82</v>
      </c>
      <c r="C71" s="112">
        <f t="shared" si="24"/>
        <v>0</v>
      </c>
      <c r="D71" s="238">
        <v>0</v>
      </c>
      <c r="E71" s="239"/>
      <c r="F71" s="120">
        <f t="shared" si="48"/>
        <v>0</v>
      </c>
      <c r="G71" s="240"/>
      <c r="H71" s="239"/>
      <c r="I71" s="241">
        <f t="shared" si="49"/>
        <v>0</v>
      </c>
      <c r="J71" s="238">
        <v>0</v>
      </c>
      <c r="K71" s="239"/>
      <c r="L71" s="120">
        <f t="shared" si="50"/>
        <v>0</v>
      </c>
      <c r="M71" s="240"/>
      <c r="N71" s="239"/>
      <c r="O71" s="241">
        <f t="shared" si="51"/>
        <v>0</v>
      </c>
      <c r="P71" s="242"/>
      <c r="Q71" s="2"/>
      <c r="S71" s="370"/>
      <c r="T71" s="370"/>
    </row>
    <row r="72" spans="1:20" ht="24" x14ac:dyDescent="0.25">
      <c r="A72" s="62">
        <v>1227</v>
      </c>
      <c r="B72" s="111" t="s">
        <v>83</v>
      </c>
      <c r="C72" s="112">
        <f t="shared" si="24"/>
        <v>17502</v>
      </c>
      <c r="D72" s="238">
        <v>17502</v>
      </c>
      <c r="E72" s="367"/>
      <c r="F72" s="368">
        <f t="shared" si="48"/>
        <v>17502</v>
      </c>
      <c r="G72" s="240"/>
      <c r="H72" s="367"/>
      <c r="I72" s="368">
        <f t="shared" si="49"/>
        <v>0</v>
      </c>
      <c r="J72" s="238">
        <v>0</v>
      </c>
      <c r="K72" s="239"/>
      <c r="L72" s="120">
        <f t="shared" si="50"/>
        <v>0</v>
      </c>
      <c r="M72" s="240"/>
      <c r="N72" s="239"/>
      <c r="O72" s="241">
        <f t="shared" si="51"/>
        <v>0</v>
      </c>
      <c r="P72" s="242"/>
      <c r="Q72" s="2"/>
      <c r="S72" s="370"/>
      <c r="T72" s="370"/>
    </row>
    <row r="73" spans="1:20" ht="48" x14ac:dyDescent="0.25">
      <c r="A73" s="62">
        <v>1228</v>
      </c>
      <c r="B73" s="111" t="s">
        <v>84</v>
      </c>
      <c r="C73" s="112">
        <f t="shared" si="24"/>
        <v>6788</v>
      </c>
      <c r="D73" s="238">
        <v>6788</v>
      </c>
      <c r="E73" s="367"/>
      <c r="F73" s="368">
        <f t="shared" si="48"/>
        <v>6788</v>
      </c>
      <c r="G73" s="240"/>
      <c r="H73" s="367"/>
      <c r="I73" s="368">
        <f t="shared" si="49"/>
        <v>0</v>
      </c>
      <c r="J73" s="238">
        <v>0</v>
      </c>
      <c r="K73" s="239"/>
      <c r="L73" s="120">
        <f t="shared" si="50"/>
        <v>0</v>
      </c>
      <c r="M73" s="240"/>
      <c r="N73" s="239"/>
      <c r="O73" s="241">
        <f t="shared" si="51"/>
        <v>0</v>
      </c>
      <c r="P73" s="242"/>
      <c r="Q73" s="2"/>
      <c r="S73" s="370"/>
      <c r="T73" s="370"/>
    </row>
    <row r="74" spans="1:20" x14ac:dyDescent="0.25">
      <c r="A74" s="218">
        <v>2000</v>
      </c>
      <c r="B74" s="218" t="s">
        <v>85</v>
      </c>
      <c r="C74" s="219">
        <f t="shared" si="24"/>
        <v>408728</v>
      </c>
      <c r="D74" s="220">
        <f>SUM(D75,D82,D129,D163,D164,D171)</f>
        <v>251903</v>
      </c>
      <c r="E74" s="224">
        <f t="shared" ref="E74" si="52">SUM(E75,E82,E129,E163,E164,E171)</f>
        <v>3600</v>
      </c>
      <c r="F74" s="365">
        <f>SUM(F75,F82,F129,F163,F164,F171)</f>
        <v>255503</v>
      </c>
      <c r="G74" s="223">
        <f t="shared" ref="G74:O74" si="53">SUM(G75,G82,G129,G163,G164,G171)</f>
        <v>0</v>
      </c>
      <c r="H74" s="224">
        <f t="shared" si="53"/>
        <v>0</v>
      </c>
      <c r="I74" s="365">
        <f t="shared" si="53"/>
        <v>0</v>
      </c>
      <c r="J74" s="220">
        <f>SUM(J75,J82,J129,J163,J164,J171)</f>
        <v>153225</v>
      </c>
      <c r="K74" s="221">
        <f t="shared" si="53"/>
        <v>0</v>
      </c>
      <c r="L74" s="222">
        <f t="shared" si="53"/>
        <v>153225</v>
      </c>
      <c r="M74" s="223">
        <f t="shared" si="53"/>
        <v>0</v>
      </c>
      <c r="N74" s="221">
        <f t="shared" si="53"/>
        <v>0</v>
      </c>
      <c r="O74" s="224">
        <f t="shared" si="53"/>
        <v>0</v>
      </c>
      <c r="P74" s="225"/>
      <c r="Q74" s="2"/>
      <c r="S74" s="370"/>
      <c r="T74" s="370"/>
    </row>
    <row r="75" spans="1:20" ht="24" hidden="1" x14ac:dyDescent="0.25">
      <c r="A75" s="83">
        <v>2100</v>
      </c>
      <c r="B75" s="226" t="s">
        <v>86</v>
      </c>
      <c r="C75" s="84">
        <f t="shared" si="24"/>
        <v>0</v>
      </c>
      <c r="D75" s="95">
        <f>SUM(D76,D79)</f>
        <v>0</v>
      </c>
      <c r="E75" s="96">
        <f t="shared" ref="E75" si="54">SUM(E76,E79)</f>
        <v>0</v>
      </c>
      <c r="F75" s="97">
        <f>SUM(F76,F79)</f>
        <v>0</v>
      </c>
      <c r="G75" s="227">
        <f t="shared" ref="G75:O75" si="55">SUM(G76,G79)</f>
        <v>0</v>
      </c>
      <c r="H75" s="96">
        <f t="shared" si="55"/>
        <v>0</v>
      </c>
      <c r="I75" s="228">
        <f t="shared" si="55"/>
        <v>0</v>
      </c>
      <c r="J75" s="95">
        <f>SUM(J76,J79)</f>
        <v>0</v>
      </c>
      <c r="K75" s="96">
        <f t="shared" si="55"/>
        <v>0</v>
      </c>
      <c r="L75" s="97">
        <f t="shared" si="55"/>
        <v>0</v>
      </c>
      <c r="M75" s="227">
        <f t="shared" si="55"/>
        <v>0</v>
      </c>
      <c r="N75" s="96">
        <f t="shared" si="55"/>
        <v>0</v>
      </c>
      <c r="O75" s="228">
        <f t="shared" si="55"/>
        <v>0</v>
      </c>
      <c r="P75" s="249"/>
      <c r="Q75" s="2"/>
      <c r="S75" s="370"/>
      <c r="T75" s="370"/>
    </row>
    <row r="76" spans="1:20" ht="24" hidden="1" x14ac:dyDescent="0.25">
      <c r="A76" s="629">
        <v>2110</v>
      </c>
      <c r="B76" s="99" t="s">
        <v>87</v>
      </c>
      <c r="C76" s="100">
        <f t="shared" si="24"/>
        <v>0</v>
      </c>
      <c r="D76" s="251">
        <f>SUM(D77:D78)</f>
        <v>0</v>
      </c>
      <c r="E76" s="252">
        <f t="shared" ref="E76" si="56">SUM(E77:E78)</f>
        <v>0</v>
      </c>
      <c r="F76" s="108">
        <f>SUM(F77:F78)</f>
        <v>0</v>
      </c>
      <c r="G76" s="253">
        <f t="shared" ref="G76:O76" si="57">SUM(G77:G78)</f>
        <v>0</v>
      </c>
      <c r="H76" s="252">
        <f t="shared" si="57"/>
        <v>0</v>
      </c>
      <c r="I76" s="151">
        <f t="shared" si="57"/>
        <v>0</v>
      </c>
      <c r="J76" s="251">
        <f>SUM(J77:J78)</f>
        <v>0</v>
      </c>
      <c r="K76" s="252">
        <f t="shared" si="57"/>
        <v>0</v>
      </c>
      <c r="L76" s="108">
        <f t="shared" si="57"/>
        <v>0</v>
      </c>
      <c r="M76" s="253">
        <f t="shared" si="57"/>
        <v>0</v>
      </c>
      <c r="N76" s="252">
        <f t="shared" si="57"/>
        <v>0</v>
      </c>
      <c r="O76" s="151">
        <f t="shared" si="57"/>
        <v>0</v>
      </c>
      <c r="P76" s="237"/>
      <c r="Q76" s="2"/>
      <c r="S76" s="370"/>
      <c r="T76" s="370"/>
    </row>
    <row r="77" spans="1:20" hidden="1" x14ac:dyDescent="0.25">
      <c r="A77" s="62">
        <v>2111</v>
      </c>
      <c r="B77" s="111" t="s">
        <v>88</v>
      </c>
      <c r="C77" s="112">
        <f t="shared" si="24"/>
        <v>0</v>
      </c>
      <c r="D77" s="238">
        <v>0</v>
      </c>
      <c r="E77" s="239"/>
      <c r="F77" s="120">
        <f t="shared" ref="F77:F78" si="58">D77+E77</f>
        <v>0</v>
      </c>
      <c r="G77" s="240"/>
      <c r="H77" s="239"/>
      <c r="I77" s="241">
        <f t="shared" ref="I77:I78" si="59">G77+H77</f>
        <v>0</v>
      </c>
      <c r="J77" s="238">
        <v>0</v>
      </c>
      <c r="K77" s="239"/>
      <c r="L77" s="120">
        <f t="shared" ref="L77:L78" si="60">J77+K77</f>
        <v>0</v>
      </c>
      <c r="M77" s="240"/>
      <c r="N77" s="239"/>
      <c r="O77" s="241">
        <f t="shared" ref="O77:O78" si="61">M77+N77</f>
        <v>0</v>
      </c>
      <c r="P77" s="242"/>
      <c r="Q77" s="2"/>
      <c r="S77" s="370"/>
      <c r="T77" s="370"/>
    </row>
    <row r="78" spans="1:20" ht="24" hidden="1" x14ac:dyDescent="0.25">
      <c r="A78" s="62">
        <v>2112</v>
      </c>
      <c r="B78" s="111" t="s">
        <v>89</v>
      </c>
      <c r="C78" s="112">
        <f t="shared" si="24"/>
        <v>0</v>
      </c>
      <c r="D78" s="238">
        <v>0</v>
      </c>
      <c r="E78" s="239"/>
      <c r="F78" s="120">
        <f t="shared" si="58"/>
        <v>0</v>
      </c>
      <c r="G78" s="240"/>
      <c r="H78" s="239"/>
      <c r="I78" s="241">
        <f t="shared" si="59"/>
        <v>0</v>
      </c>
      <c r="J78" s="238">
        <v>0</v>
      </c>
      <c r="K78" s="239"/>
      <c r="L78" s="120">
        <f t="shared" si="60"/>
        <v>0</v>
      </c>
      <c r="M78" s="240"/>
      <c r="N78" s="239"/>
      <c r="O78" s="241">
        <f t="shared" si="61"/>
        <v>0</v>
      </c>
      <c r="P78" s="242"/>
      <c r="Q78" s="2"/>
      <c r="S78" s="370"/>
      <c r="T78" s="370"/>
    </row>
    <row r="79" spans="1:20" ht="24" hidden="1" x14ac:dyDescent="0.25">
      <c r="A79" s="243">
        <v>2120</v>
      </c>
      <c r="B79" s="111" t="s">
        <v>90</v>
      </c>
      <c r="C79" s="112">
        <f t="shared" si="24"/>
        <v>0</v>
      </c>
      <c r="D79" s="244">
        <f>SUM(D80:D81)</f>
        <v>0</v>
      </c>
      <c r="E79" s="245">
        <f t="shared" ref="E79" si="62">SUM(E80:E81)</f>
        <v>0</v>
      </c>
      <c r="F79" s="120">
        <f>SUM(F80:F81)</f>
        <v>0</v>
      </c>
      <c r="G79" s="246">
        <f t="shared" ref="G79:O79" si="63">SUM(G80:G81)</f>
        <v>0</v>
      </c>
      <c r="H79" s="245">
        <f t="shared" si="63"/>
        <v>0</v>
      </c>
      <c r="I79" s="241">
        <f t="shared" si="63"/>
        <v>0</v>
      </c>
      <c r="J79" s="244">
        <f>SUM(J80:J81)</f>
        <v>0</v>
      </c>
      <c r="K79" s="245">
        <f t="shared" si="63"/>
        <v>0</v>
      </c>
      <c r="L79" s="120">
        <f t="shared" si="63"/>
        <v>0</v>
      </c>
      <c r="M79" s="246">
        <f t="shared" si="63"/>
        <v>0</v>
      </c>
      <c r="N79" s="245">
        <f t="shared" si="63"/>
        <v>0</v>
      </c>
      <c r="O79" s="241">
        <f t="shared" si="63"/>
        <v>0</v>
      </c>
      <c r="P79" s="242"/>
      <c r="Q79" s="2"/>
      <c r="S79" s="370"/>
      <c r="T79" s="370"/>
    </row>
    <row r="80" spans="1:20" hidden="1" x14ac:dyDescent="0.25">
      <c r="A80" s="62">
        <v>2121</v>
      </c>
      <c r="B80" s="111" t="s">
        <v>88</v>
      </c>
      <c r="C80" s="112">
        <f t="shared" si="24"/>
        <v>0</v>
      </c>
      <c r="D80" s="238">
        <v>0</v>
      </c>
      <c r="E80" s="239"/>
      <c r="F80" s="120">
        <f t="shared" ref="F80:F81" si="64">D80+E80</f>
        <v>0</v>
      </c>
      <c r="G80" s="240"/>
      <c r="H80" s="239"/>
      <c r="I80" s="241">
        <f t="shared" ref="I80:I81" si="65">G80+H80</f>
        <v>0</v>
      </c>
      <c r="J80" s="238">
        <v>0</v>
      </c>
      <c r="K80" s="239"/>
      <c r="L80" s="120">
        <f t="shared" ref="L80:L81" si="66">J80+K80</f>
        <v>0</v>
      </c>
      <c r="M80" s="240"/>
      <c r="N80" s="239"/>
      <c r="O80" s="241">
        <f t="shared" ref="O80:O81" si="67">M80+N80</f>
        <v>0</v>
      </c>
      <c r="P80" s="242"/>
      <c r="Q80" s="2"/>
      <c r="S80" s="370"/>
      <c r="T80" s="370"/>
    </row>
    <row r="81" spans="1:20" ht="24" hidden="1" x14ac:dyDescent="0.25">
      <c r="A81" s="62">
        <v>2122</v>
      </c>
      <c r="B81" s="111" t="s">
        <v>89</v>
      </c>
      <c r="C81" s="112">
        <f t="shared" si="24"/>
        <v>0</v>
      </c>
      <c r="D81" s="238">
        <v>0</v>
      </c>
      <c r="E81" s="239"/>
      <c r="F81" s="120">
        <f t="shared" si="64"/>
        <v>0</v>
      </c>
      <c r="G81" s="240"/>
      <c r="H81" s="239"/>
      <c r="I81" s="241">
        <f t="shared" si="65"/>
        <v>0</v>
      </c>
      <c r="J81" s="238">
        <v>0</v>
      </c>
      <c r="K81" s="239"/>
      <c r="L81" s="120">
        <f t="shared" si="66"/>
        <v>0</v>
      </c>
      <c r="M81" s="240"/>
      <c r="N81" s="239"/>
      <c r="O81" s="241">
        <f t="shared" si="67"/>
        <v>0</v>
      </c>
      <c r="P81" s="242"/>
      <c r="Q81" s="2"/>
      <c r="S81" s="370"/>
      <c r="T81" s="370"/>
    </row>
    <row r="82" spans="1:20" x14ac:dyDescent="0.25">
      <c r="A82" s="83">
        <v>2200</v>
      </c>
      <c r="B82" s="226" t="s">
        <v>91</v>
      </c>
      <c r="C82" s="84">
        <f t="shared" si="24"/>
        <v>250640</v>
      </c>
      <c r="D82" s="95">
        <f>SUM(D83,D88,D94,D102,D111,D115,D121,D127)</f>
        <v>176477</v>
      </c>
      <c r="E82" s="228">
        <f t="shared" ref="E82" si="68">SUM(E83,E88,E94,E102,E111,E115,E121,E127)</f>
        <v>3600</v>
      </c>
      <c r="F82" s="366">
        <f>SUM(F83,F88,F94,F102,F111,F115,F121,F127)</f>
        <v>180077</v>
      </c>
      <c r="G82" s="227">
        <f t="shared" ref="G82:O82" si="69">SUM(G83,G88,G94,G102,G111,G115,G121,G127)</f>
        <v>0</v>
      </c>
      <c r="H82" s="228">
        <f t="shared" si="69"/>
        <v>0</v>
      </c>
      <c r="I82" s="366">
        <f t="shared" si="69"/>
        <v>0</v>
      </c>
      <c r="J82" s="95">
        <f>SUM(J83,J88,J94,J102,J111,J115,J121,J127)</f>
        <v>70563</v>
      </c>
      <c r="K82" s="96">
        <f t="shared" si="69"/>
        <v>0</v>
      </c>
      <c r="L82" s="97">
        <f t="shared" si="69"/>
        <v>70563</v>
      </c>
      <c r="M82" s="227">
        <f t="shared" si="69"/>
        <v>0</v>
      </c>
      <c r="N82" s="96">
        <f t="shared" si="69"/>
        <v>0</v>
      </c>
      <c r="O82" s="228">
        <f t="shared" si="69"/>
        <v>0</v>
      </c>
      <c r="P82" s="254"/>
      <c r="Q82" s="2"/>
      <c r="S82" s="370"/>
      <c r="T82" s="370"/>
    </row>
    <row r="83" spans="1:20" x14ac:dyDescent="0.25">
      <c r="A83" s="230">
        <v>2210</v>
      </c>
      <c r="B83" s="164" t="s">
        <v>92</v>
      </c>
      <c r="C83" s="176">
        <f t="shared" si="24"/>
        <v>46983</v>
      </c>
      <c r="D83" s="231">
        <f>SUM(D84:D87)</f>
        <v>25435</v>
      </c>
      <c r="E83" s="235">
        <f t="shared" ref="E83" si="70">SUM(E84:E87)</f>
        <v>0</v>
      </c>
      <c r="F83" s="378">
        <f>SUM(F84:F87)</f>
        <v>25435</v>
      </c>
      <c r="G83" s="234">
        <f t="shared" ref="G83:O83" si="71">SUM(G84:G87)</f>
        <v>0</v>
      </c>
      <c r="H83" s="235">
        <f t="shared" si="71"/>
        <v>0</v>
      </c>
      <c r="I83" s="378">
        <f t="shared" si="71"/>
        <v>0</v>
      </c>
      <c r="J83" s="231">
        <f>SUM(J84:J87)</f>
        <v>21548</v>
      </c>
      <c r="K83" s="232">
        <f t="shared" si="71"/>
        <v>0</v>
      </c>
      <c r="L83" s="233">
        <f t="shared" si="71"/>
        <v>21548</v>
      </c>
      <c r="M83" s="234">
        <f t="shared" si="71"/>
        <v>0</v>
      </c>
      <c r="N83" s="232">
        <f t="shared" si="71"/>
        <v>0</v>
      </c>
      <c r="O83" s="235">
        <f t="shared" si="71"/>
        <v>0</v>
      </c>
      <c r="P83" s="236"/>
      <c r="Q83" s="2"/>
      <c r="S83" s="370"/>
      <c r="T83" s="370"/>
    </row>
    <row r="84" spans="1:20" ht="24" hidden="1" x14ac:dyDescent="0.25">
      <c r="A84" s="53">
        <v>2211</v>
      </c>
      <c r="B84" s="99" t="s">
        <v>93</v>
      </c>
      <c r="C84" s="100">
        <f t="shared" si="24"/>
        <v>0</v>
      </c>
      <c r="D84" s="152">
        <v>0</v>
      </c>
      <c r="E84" s="150"/>
      <c r="F84" s="108">
        <f t="shared" ref="F84:F87" si="72">D84+E84</f>
        <v>0</v>
      </c>
      <c r="G84" s="149"/>
      <c r="H84" s="150"/>
      <c r="I84" s="151">
        <f t="shared" ref="I84:I87" si="73">G84+H84</f>
        <v>0</v>
      </c>
      <c r="J84" s="152">
        <v>0</v>
      </c>
      <c r="K84" s="150"/>
      <c r="L84" s="108">
        <f t="shared" ref="L84:L87" si="74">J84+K84</f>
        <v>0</v>
      </c>
      <c r="M84" s="149"/>
      <c r="N84" s="150"/>
      <c r="O84" s="151">
        <f t="shared" ref="O84:O87" si="75">M84+N84</f>
        <v>0</v>
      </c>
      <c r="P84" s="237"/>
      <c r="Q84" s="2"/>
      <c r="S84" s="370"/>
      <c r="T84" s="370"/>
    </row>
    <row r="85" spans="1:20" ht="36" x14ac:dyDescent="0.25">
      <c r="A85" s="62">
        <v>2212</v>
      </c>
      <c r="B85" s="111" t="s">
        <v>94</v>
      </c>
      <c r="C85" s="112">
        <f t="shared" si="24"/>
        <v>15600</v>
      </c>
      <c r="D85" s="238">
        <v>4098</v>
      </c>
      <c r="E85" s="367"/>
      <c r="F85" s="368">
        <f t="shared" si="72"/>
        <v>4098</v>
      </c>
      <c r="G85" s="240"/>
      <c r="H85" s="367"/>
      <c r="I85" s="368">
        <f t="shared" si="73"/>
        <v>0</v>
      </c>
      <c r="J85" s="238">
        <v>11502</v>
      </c>
      <c r="K85" s="239"/>
      <c r="L85" s="120">
        <f t="shared" si="74"/>
        <v>11502</v>
      </c>
      <c r="M85" s="240"/>
      <c r="N85" s="239"/>
      <c r="O85" s="241">
        <f t="shared" si="75"/>
        <v>0</v>
      </c>
      <c r="P85" s="242"/>
      <c r="Q85" s="2"/>
      <c r="S85" s="370"/>
      <c r="T85" s="370"/>
    </row>
    <row r="86" spans="1:20" ht="24" x14ac:dyDescent="0.25">
      <c r="A86" s="62">
        <v>2214</v>
      </c>
      <c r="B86" s="111" t="s">
        <v>95</v>
      </c>
      <c r="C86" s="112">
        <f t="shared" si="24"/>
        <v>31383</v>
      </c>
      <c r="D86" s="238">
        <v>21337</v>
      </c>
      <c r="E86" s="367"/>
      <c r="F86" s="368">
        <f t="shared" si="72"/>
        <v>21337</v>
      </c>
      <c r="G86" s="240"/>
      <c r="H86" s="367"/>
      <c r="I86" s="368">
        <f t="shared" si="73"/>
        <v>0</v>
      </c>
      <c r="J86" s="238">
        <v>10046</v>
      </c>
      <c r="K86" s="239"/>
      <c r="L86" s="120">
        <f t="shared" si="74"/>
        <v>10046</v>
      </c>
      <c r="M86" s="240"/>
      <c r="N86" s="239"/>
      <c r="O86" s="241">
        <f t="shared" si="75"/>
        <v>0</v>
      </c>
      <c r="P86" s="242"/>
      <c r="Q86" s="2"/>
      <c r="S86" s="370"/>
      <c r="T86" s="370"/>
    </row>
    <row r="87" spans="1:20" hidden="1" x14ac:dyDescent="0.25">
      <c r="A87" s="62">
        <v>2219</v>
      </c>
      <c r="B87" s="111" t="s">
        <v>96</v>
      </c>
      <c r="C87" s="112">
        <f t="shared" si="24"/>
        <v>0</v>
      </c>
      <c r="D87" s="238">
        <v>0</v>
      </c>
      <c r="E87" s="239"/>
      <c r="F87" s="120">
        <f t="shared" si="72"/>
        <v>0</v>
      </c>
      <c r="G87" s="240"/>
      <c r="H87" s="239"/>
      <c r="I87" s="241">
        <f t="shared" si="73"/>
        <v>0</v>
      </c>
      <c r="J87" s="238">
        <v>0</v>
      </c>
      <c r="K87" s="239"/>
      <c r="L87" s="120">
        <f t="shared" si="74"/>
        <v>0</v>
      </c>
      <c r="M87" s="240"/>
      <c r="N87" s="239"/>
      <c r="O87" s="241">
        <f t="shared" si="75"/>
        <v>0</v>
      </c>
      <c r="P87" s="242"/>
      <c r="Q87" s="2"/>
      <c r="S87" s="370"/>
      <c r="T87" s="370"/>
    </row>
    <row r="88" spans="1:20" x14ac:dyDescent="0.25">
      <c r="A88" s="243">
        <v>2220</v>
      </c>
      <c r="B88" s="111" t="s">
        <v>97</v>
      </c>
      <c r="C88" s="112">
        <f t="shared" si="24"/>
        <v>118615</v>
      </c>
      <c r="D88" s="244">
        <f>SUM(D89:D93)</f>
        <v>78427</v>
      </c>
      <c r="E88" s="241">
        <f t="shared" ref="E88" si="76">SUM(E89:E93)</f>
        <v>0</v>
      </c>
      <c r="F88" s="368">
        <f>SUM(F89:F93)</f>
        <v>78427</v>
      </c>
      <c r="G88" s="246">
        <f t="shared" ref="G88:O88" si="77">SUM(G89:G93)</f>
        <v>0</v>
      </c>
      <c r="H88" s="241">
        <f t="shared" si="77"/>
        <v>0</v>
      </c>
      <c r="I88" s="368">
        <f t="shared" si="77"/>
        <v>0</v>
      </c>
      <c r="J88" s="244">
        <f>SUM(J89:J93)</f>
        <v>40188</v>
      </c>
      <c r="K88" s="245">
        <f t="shared" si="77"/>
        <v>0</v>
      </c>
      <c r="L88" s="120">
        <f t="shared" si="77"/>
        <v>40188</v>
      </c>
      <c r="M88" s="246">
        <f t="shared" si="77"/>
        <v>0</v>
      </c>
      <c r="N88" s="245">
        <f t="shared" si="77"/>
        <v>0</v>
      </c>
      <c r="O88" s="241">
        <f t="shared" si="77"/>
        <v>0</v>
      </c>
      <c r="P88" s="242"/>
      <c r="Q88" s="2"/>
      <c r="S88" s="370"/>
      <c r="T88" s="370"/>
    </row>
    <row r="89" spans="1:20" x14ac:dyDescent="0.25">
      <c r="A89" s="62">
        <v>2221</v>
      </c>
      <c r="B89" s="111" t="s">
        <v>98</v>
      </c>
      <c r="C89" s="112">
        <f t="shared" si="24"/>
        <v>40500</v>
      </c>
      <c r="D89" s="238">
        <v>26675</v>
      </c>
      <c r="E89" s="367"/>
      <c r="F89" s="368">
        <f t="shared" ref="F89:F93" si="78">D89+E89</f>
        <v>26675</v>
      </c>
      <c r="G89" s="240"/>
      <c r="H89" s="367"/>
      <c r="I89" s="368">
        <f t="shared" ref="I89:I93" si="79">G89+H89</f>
        <v>0</v>
      </c>
      <c r="J89" s="238">
        <v>13825</v>
      </c>
      <c r="K89" s="239"/>
      <c r="L89" s="120">
        <f t="shared" ref="L89:L93" si="80">J89+K89</f>
        <v>13825</v>
      </c>
      <c r="M89" s="240"/>
      <c r="N89" s="239"/>
      <c r="O89" s="241">
        <f t="shared" ref="O89:O93" si="81">M89+N89</f>
        <v>0</v>
      </c>
      <c r="P89" s="242"/>
      <c r="Q89" s="2"/>
      <c r="S89" s="370"/>
      <c r="T89" s="370"/>
    </row>
    <row r="90" spans="1:20" x14ac:dyDescent="0.25">
      <c r="A90" s="62">
        <v>2222</v>
      </c>
      <c r="B90" s="111" t="s">
        <v>99</v>
      </c>
      <c r="C90" s="112">
        <f t="shared" si="24"/>
        <v>7000</v>
      </c>
      <c r="D90" s="238">
        <v>1593</v>
      </c>
      <c r="E90" s="367"/>
      <c r="F90" s="368">
        <f t="shared" si="78"/>
        <v>1593</v>
      </c>
      <c r="G90" s="240"/>
      <c r="H90" s="367"/>
      <c r="I90" s="368">
        <f t="shared" si="79"/>
        <v>0</v>
      </c>
      <c r="J90" s="238">
        <v>5407</v>
      </c>
      <c r="K90" s="239"/>
      <c r="L90" s="120">
        <f t="shared" si="80"/>
        <v>5407</v>
      </c>
      <c r="M90" s="240"/>
      <c r="N90" s="239"/>
      <c r="O90" s="241">
        <f t="shared" si="81"/>
        <v>0</v>
      </c>
      <c r="P90" s="242"/>
      <c r="Q90" s="2"/>
      <c r="S90" s="370"/>
      <c r="T90" s="370"/>
    </row>
    <row r="91" spans="1:20" x14ac:dyDescent="0.25">
      <c r="A91" s="62">
        <v>2223</v>
      </c>
      <c r="B91" s="111" t="s">
        <v>100</v>
      </c>
      <c r="C91" s="112">
        <f t="shared" si="24"/>
        <v>66486</v>
      </c>
      <c r="D91" s="238">
        <v>48661</v>
      </c>
      <c r="E91" s="367"/>
      <c r="F91" s="368">
        <f t="shared" si="78"/>
        <v>48661</v>
      </c>
      <c r="G91" s="240"/>
      <c r="H91" s="367"/>
      <c r="I91" s="368">
        <f t="shared" si="79"/>
        <v>0</v>
      </c>
      <c r="J91" s="238">
        <v>17825</v>
      </c>
      <c r="K91" s="239"/>
      <c r="L91" s="120">
        <f t="shared" si="80"/>
        <v>17825</v>
      </c>
      <c r="M91" s="240"/>
      <c r="N91" s="239"/>
      <c r="O91" s="241">
        <f t="shared" si="81"/>
        <v>0</v>
      </c>
      <c r="P91" s="242"/>
      <c r="Q91" s="2"/>
      <c r="S91" s="370"/>
      <c r="T91" s="370"/>
    </row>
    <row r="92" spans="1:20" ht="36" x14ac:dyDescent="0.25">
      <c r="A92" s="62">
        <v>2224</v>
      </c>
      <c r="B92" s="111" t="s">
        <v>101</v>
      </c>
      <c r="C92" s="112">
        <f t="shared" si="24"/>
        <v>4629</v>
      </c>
      <c r="D92" s="238">
        <v>1498</v>
      </c>
      <c r="E92" s="367"/>
      <c r="F92" s="368">
        <f t="shared" si="78"/>
        <v>1498</v>
      </c>
      <c r="G92" s="240"/>
      <c r="H92" s="367"/>
      <c r="I92" s="368">
        <f t="shared" si="79"/>
        <v>0</v>
      </c>
      <c r="J92" s="238">
        <v>3131</v>
      </c>
      <c r="K92" s="239"/>
      <c r="L92" s="120">
        <f t="shared" si="80"/>
        <v>3131</v>
      </c>
      <c r="M92" s="240"/>
      <c r="N92" s="239"/>
      <c r="O92" s="241">
        <f t="shared" si="81"/>
        <v>0</v>
      </c>
      <c r="P92" s="242"/>
      <c r="Q92" s="2"/>
      <c r="S92" s="370"/>
      <c r="T92" s="370"/>
    </row>
    <row r="93" spans="1:20" ht="24" hidden="1" x14ac:dyDescent="0.25">
      <c r="A93" s="62">
        <v>2229</v>
      </c>
      <c r="B93" s="111" t="s">
        <v>102</v>
      </c>
      <c r="C93" s="112">
        <f t="shared" si="24"/>
        <v>0</v>
      </c>
      <c r="D93" s="238">
        <v>0</v>
      </c>
      <c r="E93" s="239"/>
      <c r="F93" s="120">
        <f t="shared" si="78"/>
        <v>0</v>
      </c>
      <c r="G93" s="240"/>
      <c r="H93" s="239"/>
      <c r="I93" s="241">
        <f t="shared" si="79"/>
        <v>0</v>
      </c>
      <c r="J93" s="238">
        <v>0</v>
      </c>
      <c r="K93" s="239"/>
      <c r="L93" s="120">
        <f t="shared" si="80"/>
        <v>0</v>
      </c>
      <c r="M93" s="240"/>
      <c r="N93" s="239"/>
      <c r="O93" s="241">
        <f t="shared" si="81"/>
        <v>0</v>
      </c>
      <c r="P93" s="242"/>
      <c r="Q93" s="2"/>
      <c r="S93" s="370"/>
      <c r="T93" s="370"/>
    </row>
    <row r="94" spans="1:20" ht="36" x14ac:dyDescent="0.25">
      <c r="A94" s="243">
        <v>2230</v>
      </c>
      <c r="B94" s="111" t="s">
        <v>103</v>
      </c>
      <c r="C94" s="112">
        <f t="shared" si="24"/>
        <v>200</v>
      </c>
      <c r="D94" s="244">
        <f>SUM(D95:D101)</f>
        <v>200</v>
      </c>
      <c r="E94" s="241">
        <f t="shared" ref="E94" si="82">SUM(E95:E101)</f>
        <v>0</v>
      </c>
      <c r="F94" s="368">
        <f>SUM(F95:F101)</f>
        <v>200</v>
      </c>
      <c r="G94" s="246">
        <f t="shared" ref="G94:N94" si="83">SUM(G95:G101)</f>
        <v>0</v>
      </c>
      <c r="H94" s="241">
        <f t="shared" si="83"/>
        <v>0</v>
      </c>
      <c r="I94" s="368">
        <f t="shared" si="83"/>
        <v>0</v>
      </c>
      <c r="J94" s="244">
        <f>SUM(J95:J101)</f>
        <v>0</v>
      </c>
      <c r="K94" s="245">
        <f t="shared" si="83"/>
        <v>0</v>
      </c>
      <c r="L94" s="120">
        <f t="shared" si="83"/>
        <v>0</v>
      </c>
      <c r="M94" s="246">
        <f t="shared" si="83"/>
        <v>0</v>
      </c>
      <c r="N94" s="245">
        <f t="shared" si="83"/>
        <v>0</v>
      </c>
      <c r="O94" s="241">
        <f>SUM(O95:O101)</f>
        <v>0</v>
      </c>
      <c r="P94" s="242"/>
      <c r="Q94" s="2"/>
      <c r="S94" s="370"/>
      <c r="T94" s="370"/>
    </row>
    <row r="95" spans="1:20" ht="24" hidden="1" x14ac:dyDescent="0.25">
      <c r="A95" s="62">
        <v>2231</v>
      </c>
      <c r="B95" s="111" t="s">
        <v>104</v>
      </c>
      <c r="C95" s="112">
        <f t="shared" si="24"/>
        <v>0</v>
      </c>
      <c r="D95" s="238">
        <v>0</v>
      </c>
      <c r="E95" s="239"/>
      <c r="F95" s="120">
        <f t="shared" ref="F95:F101" si="84">D95+E95</f>
        <v>0</v>
      </c>
      <c r="G95" s="240"/>
      <c r="H95" s="239"/>
      <c r="I95" s="241">
        <f t="shared" ref="I95:I101" si="85">G95+H95</f>
        <v>0</v>
      </c>
      <c r="J95" s="238">
        <v>0</v>
      </c>
      <c r="K95" s="239"/>
      <c r="L95" s="120">
        <f t="shared" ref="L95:L101" si="86">J95+K95</f>
        <v>0</v>
      </c>
      <c r="M95" s="240"/>
      <c r="N95" s="239"/>
      <c r="O95" s="241">
        <f t="shared" ref="O95:O101" si="87">M95+N95</f>
        <v>0</v>
      </c>
      <c r="P95" s="242"/>
      <c r="Q95" s="2"/>
      <c r="S95" s="370"/>
      <c r="T95" s="370"/>
    </row>
    <row r="96" spans="1:20" ht="24" hidden="1" x14ac:dyDescent="0.25">
      <c r="A96" s="62">
        <v>2232</v>
      </c>
      <c r="B96" s="111" t="s">
        <v>105</v>
      </c>
      <c r="C96" s="112">
        <f t="shared" si="24"/>
        <v>0</v>
      </c>
      <c r="D96" s="238">
        <v>0</v>
      </c>
      <c r="E96" s="239"/>
      <c r="F96" s="120">
        <f t="shared" si="84"/>
        <v>0</v>
      </c>
      <c r="G96" s="240"/>
      <c r="H96" s="239"/>
      <c r="I96" s="241">
        <f t="shared" si="85"/>
        <v>0</v>
      </c>
      <c r="J96" s="238">
        <v>0</v>
      </c>
      <c r="K96" s="239"/>
      <c r="L96" s="120">
        <f t="shared" si="86"/>
        <v>0</v>
      </c>
      <c r="M96" s="240"/>
      <c r="N96" s="239"/>
      <c r="O96" s="241">
        <f t="shared" si="87"/>
        <v>0</v>
      </c>
      <c r="P96" s="242"/>
      <c r="Q96" s="2"/>
      <c r="S96" s="370"/>
      <c r="T96" s="370"/>
    </row>
    <row r="97" spans="1:20" hidden="1" x14ac:dyDescent="0.25">
      <c r="A97" s="53">
        <v>2233</v>
      </c>
      <c r="B97" s="99" t="s">
        <v>106</v>
      </c>
      <c r="C97" s="100">
        <f t="shared" si="24"/>
        <v>0</v>
      </c>
      <c r="D97" s="152">
        <v>0</v>
      </c>
      <c r="E97" s="150"/>
      <c r="F97" s="108">
        <f t="shared" si="84"/>
        <v>0</v>
      </c>
      <c r="G97" s="149"/>
      <c r="H97" s="150"/>
      <c r="I97" s="151">
        <f t="shared" si="85"/>
        <v>0</v>
      </c>
      <c r="J97" s="152">
        <v>0</v>
      </c>
      <c r="K97" s="150"/>
      <c r="L97" s="108">
        <f t="shared" si="86"/>
        <v>0</v>
      </c>
      <c r="M97" s="149"/>
      <c r="N97" s="150"/>
      <c r="O97" s="151">
        <f t="shared" si="87"/>
        <v>0</v>
      </c>
      <c r="P97" s="237"/>
      <c r="Q97" s="2"/>
      <c r="S97" s="370"/>
      <c r="T97" s="370"/>
    </row>
    <row r="98" spans="1:20" ht="24" hidden="1" x14ac:dyDescent="0.25">
      <c r="A98" s="62">
        <v>2234</v>
      </c>
      <c r="B98" s="111" t="s">
        <v>107</v>
      </c>
      <c r="C98" s="112">
        <f t="shared" si="24"/>
        <v>0</v>
      </c>
      <c r="D98" s="238">
        <v>0</v>
      </c>
      <c r="E98" s="239"/>
      <c r="F98" s="120">
        <f t="shared" si="84"/>
        <v>0</v>
      </c>
      <c r="G98" s="240"/>
      <c r="H98" s="239"/>
      <c r="I98" s="241">
        <f t="shared" si="85"/>
        <v>0</v>
      </c>
      <c r="J98" s="238">
        <v>0</v>
      </c>
      <c r="K98" s="239"/>
      <c r="L98" s="120">
        <f t="shared" si="86"/>
        <v>0</v>
      </c>
      <c r="M98" s="240"/>
      <c r="N98" s="239"/>
      <c r="O98" s="241">
        <f t="shared" si="87"/>
        <v>0</v>
      </c>
      <c r="P98" s="242"/>
      <c r="Q98" s="2"/>
      <c r="S98" s="370"/>
      <c r="T98" s="370"/>
    </row>
    <row r="99" spans="1:20" ht="24" hidden="1" x14ac:dyDescent="0.25">
      <c r="A99" s="62">
        <v>2235</v>
      </c>
      <c r="B99" s="111" t="s">
        <v>108</v>
      </c>
      <c r="C99" s="112">
        <f t="shared" si="24"/>
        <v>0</v>
      </c>
      <c r="D99" s="238">
        <v>0</v>
      </c>
      <c r="E99" s="239"/>
      <c r="F99" s="120">
        <f t="shared" si="84"/>
        <v>0</v>
      </c>
      <c r="G99" s="240"/>
      <c r="H99" s="239"/>
      <c r="I99" s="241">
        <f t="shared" si="85"/>
        <v>0</v>
      </c>
      <c r="J99" s="238">
        <v>0</v>
      </c>
      <c r="K99" s="239"/>
      <c r="L99" s="120">
        <f t="shared" si="86"/>
        <v>0</v>
      </c>
      <c r="M99" s="240"/>
      <c r="N99" s="239"/>
      <c r="O99" s="241">
        <f t="shared" si="87"/>
        <v>0</v>
      </c>
      <c r="P99" s="242"/>
      <c r="Q99" s="2"/>
      <c r="S99" s="370"/>
      <c r="T99" s="370"/>
    </row>
    <row r="100" spans="1:20" hidden="1" x14ac:dyDescent="0.25">
      <c r="A100" s="62">
        <v>2236</v>
      </c>
      <c r="B100" s="111" t="s">
        <v>109</v>
      </c>
      <c r="C100" s="112">
        <f t="shared" si="24"/>
        <v>0</v>
      </c>
      <c r="D100" s="238">
        <v>0</v>
      </c>
      <c r="E100" s="239"/>
      <c r="F100" s="120">
        <f t="shared" si="84"/>
        <v>0</v>
      </c>
      <c r="G100" s="240"/>
      <c r="H100" s="239"/>
      <c r="I100" s="241">
        <f t="shared" si="85"/>
        <v>0</v>
      </c>
      <c r="J100" s="238">
        <v>0</v>
      </c>
      <c r="K100" s="239"/>
      <c r="L100" s="120">
        <f t="shared" si="86"/>
        <v>0</v>
      </c>
      <c r="M100" s="240"/>
      <c r="N100" s="239"/>
      <c r="O100" s="241">
        <f t="shared" si="87"/>
        <v>0</v>
      </c>
      <c r="P100" s="242"/>
      <c r="Q100" s="2"/>
      <c r="S100" s="370"/>
      <c r="T100" s="370"/>
    </row>
    <row r="101" spans="1:20" x14ac:dyDescent="0.25">
      <c r="A101" s="62">
        <v>2239</v>
      </c>
      <c r="B101" s="111" t="s">
        <v>110</v>
      </c>
      <c r="C101" s="112">
        <f t="shared" si="24"/>
        <v>200</v>
      </c>
      <c r="D101" s="238">
        <v>200</v>
      </c>
      <c r="E101" s="367"/>
      <c r="F101" s="368">
        <f t="shared" si="84"/>
        <v>200</v>
      </c>
      <c r="G101" s="240"/>
      <c r="H101" s="367"/>
      <c r="I101" s="368">
        <f t="shared" si="85"/>
        <v>0</v>
      </c>
      <c r="J101" s="238">
        <v>0</v>
      </c>
      <c r="K101" s="239"/>
      <c r="L101" s="120">
        <f t="shared" si="86"/>
        <v>0</v>
      </c>
      <c r="M101" s="240"/>
      <c r="N101" s="239"/>
      <c r="O101" s="241">
        <f t="shared" si="87"/>
        <v>0</v>
      </c>
      <c r="P101" s="242"/>
      <c r="Q101" s="2"/>
      <c r="S101" s="370"/>
      <c r="T101" s="370"/>
    </row>
    <row r="102" spans="1:20" ht="24" x14ac:dyDescent="0.25">
      <c r="A102" s="243">
        <v>2240</v>
      </c>
      <c r="B102" s="111" t="s">
        <v>111</v>
      </c>
      <c r="C102" s="112">
        <f t="shared" si="24"/>
        <v>81142</v>
      </c>
      <c r="D102" s="244">
        <f>SUM(D103:D110)</f>
        <v>72415</v>
      </c>
      <c r="E102" s="241">
        <f t="shared" ref="E102" si="88">SUM(E103:E110)</f>
        <v>0</v>
      </c>
      <c r="F102" s="368">
        <f>SUM(F103:F110)</f>
        <v>72415</v>
      </c>
      <c r="G102" s="246">
        <f t="shared" ref="G102:N102" si="89">SUM(G103:G110)</f>
        <v>0</v>
      </c>
      <c r="H102" s="241">
        <f t="shared" si="89"/>
        <v>0</v>
      </c>
      <c r="I102" s="368">
        <f t="shared" si="89"/>
        <v>0</v>
      </c>
      <c r="J102" s="244">
        <f>SUM(J103:J110)</f>
        <v>8727</v>
      </c>
      <c r="K102" s="245">
        <f t="shared" si="89"/>
        <v>0</v>
      </c>
      <c r="L102" s="120">
        <f t="shared" si="89"/>
        <v>8727</v>
      </c>
      <c r="M102" s="246">
        <f t="shared" si="89"/>
        <v>0</v>
      </c>
      <c r="N102" s="245">
        <f t="shared" si="89"/>
        <v>0</v>
      </c>
      <c r="O102" s="241">
        <f>SUM(O103:O110)</f>
        <v>0</v>
      </c>
      <c r="P102" s="242"/>
      <c r="Q102" s="2"/>
      <c r="S102" s="370"/>
      <c r="T102" s="370"/>
    </row>
    <row r="103" spans="1:20" hidden="1" x14ac:dyDescent="0.25">
      <c r="A103" s="62">
        <v>2241</v>
      </c>
      <c r="B103" s="111" t="s">
        <v>112</v>
      </c>
      <c r="C103" s="112">
        <f t="shared" si="24"/>
        <v>0</v>
      </c>
      <c r="D103" s="238">
        <v>0</v>
      </c>
      <c r="E103" s="239"/>
      <c r="F103" s="120">
        <f t="shared" ref="F103:F110" si="90">D103+E103</f>
        <v>0</v>
      </c>
      <c r="G103" s="240"/>
      <c r="H103" s="239"/>
      <c r="I103" s="241">
        <f t="shared" ref="I103:I110" si="91">G103+H103</f>
        <v>0</v>
      </c>
      <c r="J103" s="238">
        <v>0</v>
      </c>
      <c r="K103" s="239"/>
      <c r="L103" s="120">
        <f t="shared" ref="L103:L110" si="92">J103+K103</f>
        <v>0</v>
      </c>
      <c r="M103" s="240"/>
      <c r="N103" s="239"/>
      <c r="O103" s="241">
        <f t="shared" ref="O103:O110" si="93">M103+N103</f>
        <v>0</v>
      </c>
      <c r="P103" s="242"/>
      <c r="Q103" s="2"/>
      <c r="S103" s="370"/>
      <c r="T103" s="370"/>
    </row>
    <row r="104" spans="1:20" x14ac:dyDescent="0.25">
      <c r="A104" s="62">
        <v>2242</v>
      </c>
      <c r="B104" s="111" t="s">
        <v>113</v>
      </c>
      <c r="C104" s="112">
        <f t="shared" si="24"/>
        <v>10340</v>
      </c>
      <c r="D104" s="238">
        <v>10340</v>
      </c>
      <c r="E104" s="367"/>
      <c r="F104" s="368">
        <f t="shared" si="90"/>
        <v>10340</v>
      </c>
      <c r="G104" s="240"/>
      <c r="H104" s="367"/>
      <c r="I104" s="368">
        <f t="shared" si="91"/>
        <v>0</v>
      </c>
      <c r="J104" s="238">
        <v>0</v>
      </c>
      <c r="K104" s="239"/>
      <c r="L104" s="120">
        <f t="shared" si="92"/>
        <v>0</v>
      </c>
      <c r="M104" s="240"/>
      <c r="N104" s="239"/>
      <c r="O104" s="241">
        <f t="shared" si="93"/>
        <v>0</v>
      </c>
      <c r="P104" s="242"/>
      <c r="Q104" s="2"/>
      <c r="S104" s="370"/>
      <c r="T104" s="370"/>
    </row>
    <row r="105" spans="1:20" ht="24" x14ac:dyDescent="0.25">
      <c r="A105" s="62">
        <v>2243</v>
      </c>
      <c r="B105" s="111" t="s">
        <v>114</v>
      </c>
      <c r="C105" s="112">
        <f t="shared" si="24"/>
        <v>5000</v>
      </c>
      <c r="D105" s="238">
        <v>4000</v>
      </c>
      <c r="E105" s="367"/>
      <c r="F105" s="368">
        <f t="shared" si="90"/>
        <v>4000</v>
      </c>
      <c r="G105" s="240"/>
      <c r="H105" s="367"/>
      <c r="I105" s="368">
        <f t="shared" si="91"/>
        <v>0</v>
      </c>
      <c r="J105" s="238">
        <v>1000</v>
      </c>
      <c r="K105" s="239"/>
      <c r="L105" s="120">
        <f t="shared" si="92"/>
        <v>1000</v>
      </c>
      <c r="M105" s="240"/>
      <c r="N105" s="239"/>
      <c r="O105" s="241">
        <f t="shared" si="93"/>
        <v>0</v>
      </c>
      <c r="P105" s="242"/>
      <c r="Q105" s="2"/>
      <c r="S105" s="370"/>
      <c r="T105" s="370"/>
    </row>
    <row r="106" spans="1:20" x14ac:dyDescent="0.25">
      <c r="A106" s="62">
        <v>2244</v>
      </c>
      <c r="B106" s="111" t="s">
        <v>115</v>
      </c>
      <c r="C106" s="112">
        <f t="shared" si="24"/>
        <v>60752</v>
      </c>
      <c r="D106" s="238">
        <v>53025</v>
      </c>
      <c r="E106" s="367"/>
      <c r="F106" s="368">
        <f t="shared" si="90"/>
        <v>53025</v>
      </c>
      <c r="G106" s="240"/>
      <c r="H106" s="367"/>
      <c r="I106" s="368">
        <f t="shared" si="91"/>
        <v>0</v>
      </c>
      <c r="J106" s="238">
        <v>7727</v>
      </c>
      <c r="K106" s="239"/>
      <c r="L106" s="120">
        <f t="shared" si="92"/>
        <v>7727</v>
      </c>
      <c r="M106" s="240"/>
      <c r="N106" s="239"/>
      <c r="O106" s="241">
        <f t="shared" si="93"/>
        <v>0</v>
      </c>
      <c r="P106" s="242"/>
      <c r="Q106" s="2"/>
      <c r="S106" s="370"/>
      <c r="T106" s="370"/>
    </row>
    <row r="107" spans="1:20" hidden="1" x14ac:dyDescent="0.25">
      <c r="A107" s="62">
        <v>2246</v>
      </c>
      <c r="B107" s="111" t="s">
        <v>116</v>
      </c>
      <c r="C107" s="112">
        <f t="shared" si="24"/>
        <v>0</v>
      </c>
      <c r="D107" s="238">
        <v>0</v>
      </c>
      <c r="E107" s="239"/>
      <c r="F107" s="120">
        <f t="shared" si="90"/>
        <v>0</v>
      </c>
      <c r="G107" s="240"/>
      <c r="H107" s="239"/>
      <c r="I107" s="241">
        <f t="shared" si="91"/>
        <v>0</v>
      </c>
      <c r="J107" s="238">
        <v>0</v>
      </c>
      <c r="K107" s="239"/>
      <c r="L107" s="120">
        <f t="shared" si="92"/>
        <v>0</v>
      </c>
      <c r="M107" s="240"/>
      <c r="N107" s="239"/>
      <c r="O107" s="241">
        <f t="shared" si="93"/>
        <v>0</v>
      </c>
      <c r="P107" s="242"/>
      <c r="Q107" s="2"/>
      <c r="S107" s="370"/>
      <c r="T107" s="370"/>
    </row>
    <row r="108" spans="1:20" x14ac:dyDescent="0.25">
      <c r="A108" s="62">
        <v>2247</v>
      </c>
      <c r="B108" s="111" t="s">
        <v>117</v>
      </c>
      <c r="C108" s="112">
        <f t="shared" si="24"/>
        <v>5000</v>
      </c>
      <c r="D108" s="238">
        <v>5000</v>
      </c>
      <c r="E108" s="367"/>
      <c r="F108" s="368">
        <f t="shared" si="90"/>
        <v>5000</v>
      </c>
      <c r="G108" s="240"/>
      <c r="H108" s="367"/>
      <c r="I108" s="368">
        <f t="shared" si="91"/>
        <v>0</v>
      </c>
      <c r="J108" s="238">
        <v>0</v>
      </c>
      <c r="K108" s="239"/>
      <c r="L108" s="120">
        <f t="shared" si="92"/>
        <v>0</v>
      </c>
      <c r="M108" s="240"/>
      <c r="N108" s="239"/>
      <c r="O108" s="241">
        <f t="shared" si="93"/>
        <v>0</v>
      </c>
      <c r="P108" s="242"/>
      <c r="Q108" s="2"/>
      <c r="S108" s="370"/>
      <c r="T108" s="370"/>
    </row>
    <row r="109" spans="1:20" ht="24" hidden="1" x14ac:dyDescent="0.25">
      <c r="A109" s="62">
        <v>2248</v>
      </c>
      <c r="B109" s="111" t="s">
        <v>118</v>
      </c>
      <c r="C109" s="112">
        <f t="shared" si="24"/>
        <v>0</v>
      </c>
      <c r="D109" s="238">
        <v>0</v>
      </c>
      <c r="E109" s="239"/>
      <c r="F109" s="120">
        <f t="shared" si="90"/>
        <v>0</v>
      </c>
      <c r="G109" s="240"/>
      <c r="H109" s="239"/>
      <c r="I109" s="241">
        <f t="shared" si="91"/>
        <v>0</v>
      </c>
      <c r="J109" s="238">
        <v>0</v>
      </c>
      <c r="K109" s="239"/>
      <c r="L109" s="120">
        <f t="shared" si="92"/>
        <v>0</v>
      </c>
      <c r="M109" s="240"/>
      <c r="N109" s="239"/>
      <c r="O109" s="241">
        <f t="shared" si="93"/>
        <v>0</v>
      </c>
      <c r="P109" s="242"/>
      <c r="Q109" s="2"/>
      <c r="S109" s="370"/>
      <c r="T109" s="370"/>
    </row>
    <row r="110" spans="1:20" ht="24" x14ac:dyDescent="0.25">
      <c r="A110" s="62">
        <v>2249</v>
      </c>
      <c r="B110" s="111" t="s">
        <v>119</v>
      </c>
      <c r="C110" s="112">
        <f t="shared" si="24"/>
        <v>50</v>
      </c>
      <c r="D110" s="238">
        <v>50</v>
      </c>
      <c r="E110" s="367"/>
      <c r="F110" s="368">
        <f t="shared" si="90"/>
        <v>50</v>
      </c>
      <c r="G110" s="240"/>
      <c r="H110" s="367"/>
      <c r="I110" s="368">
        <f t="shared" si="91"/>
        <v>0</v>
      </c>
      <c r="J110" s="238">
        <v>0</v>
      </c>
      <c r="K110" s="239"/>
      <c r="L110" s="120">
        <f t="shared" si="92"/>
        <v>0</v>
      </c>
      <c r="M110" s="240"/>
      <c r="N110" s="239"/>
      <c r="O110" s="241">
        <f t="shared" si="93"/>
        <v>0</v>
      </c>
      <c r="P110" s="242"/>
      <c r="Q110" s="2"/>
      <c r="S110" s="370"/>
      <c r="T110" s="370"/>
    </row>
    <row r="111" spans="1:20" hidden="1" x14ac:dyDescent="0.25">
      <c r="A111" s="243">
        <v>2250</v>
      </c>
      <c r="B111" s="111" t="s">
        <v>120</v>
      </c>
      <c r="C111" s="112">
        <f t="shared" si="24"/>
        <v>0</v>
      </c>
      <c r="D111" s="244">
        <f>SUM(D112:D114)</f>
        <v>0</v>
      </c>
      <c r="E111" s="245">
        <f t="shared" ref="E111" si="94">SUM(E112:E114)</f>
        <v>0</v>
      </c>
      <c r="F111" s="120">
        <f>SUM(F112:F114)</f>
        <v>0</v>
      </c>
      <c r="G111" s="246">
        <f t="shared" ref="G111:N111" si="95">SUM(G112:G114)</f>
        <v>0</v>
      </c>
      <c r="H111" s="245">
        <f t="shared" si="95"/>
        <v>0</v>
      </c>
      <c r="I111" s="241">
        <f t="shared" si="95"/>
        <v>0</v>
      </c>
      <c r="J111" s="244">
        <f>SUM(J112:J114)</f>
        <v>0</v>
      </c>
      <c r="K111" s="245">
        <f t="shared" si="95"/>
        <v>0</v>
      </c>
      <c r="L111" s="120">
        <f t="shared" si="95"/>
        <v>0</v>
      </c>
      <c r="M111" s="246">
        <f t="shared" si="95"/>
        <v>0</v>
      </c>
      <c r="N111" s="245">
        <f t="shared" si="95"/>
        <v>0</v>
      </c>
      <c r="O111" s="241">
        <f>SUM(O112:O114)</f>
        <v>0</v>
      </c>
      <c r="P111" s="242"/>
      <c r="Q111" s="2"/>
      <c r="S111" s="370"/>
      <c r="T111" s="370"/>
    </row>
    <row r="112" spans="1:20" hidden="1" x14ac:dyDescent="0.25">
      <c r="A112" s="62">
        <v>2251</v>
      </c>
      <c r="B112" s="111" t="s">
        <v>121</v>
      </c>
      <c r="C112" s="112">
        <f t="shared" si="24"/>
        <v>0</v>
      </c>
      <c r="D112" s="238">
        <v>0</v>
      </c>
      <c r="E112" s="239"/>
      <c r="F112" s="120">
        <f t="shared" ref="F112:F114" si="96">D112+E112</f>
        <v>0</v>
      </c>
      <c r="G112" s="240"/>
      <c r="H112" s="239"/>
      <c r="I112" s="241">
        <f t="shared" ref="I112:I114" si="97">G112+H112</f>
        <v>0</v>
      </c>
      <c r="J112" s="238">
        <v>0</v>
      </c>
      <c r="K112" s="239"/>
      <c r="L112" s="120">
        <f t="shared" ref="L112:L114" si="98">J112+K112</f>
        <v>0</v>
      </c>
      <c r="M112" s="240"/>
      <c r="N112" s="239"/>
      <c r="O112" s="241">
        <f t="shared" ref="O112:O114" si="99">M112+N112</f>
        <v>0</v>
      </c>
      <c r="P112" s="242"/>
      <c r="Q112" s="2"/>
      <c r="S112" s="370"/>
      <c r="T112" s="370"/>
    </row>
    <row r="113" spans="1:20" hidden="1" x14ac:dyDescent="0.25">
      <c r="A113" s="62">
        <v>2252</v>
      </c>
      <c r="B113" s="111" t="s">
        <v>122</v>
      </c>
      <c r="C113" s="112">
        <f t="shared" ref="C113:C176" si="100">SUM(F113,I113,L113,O113)</f>
        <v>0</v>
      </c>
      <c r="D113" s="238">
        <v>0</v>
      </c>
      <c r="E113" s="239"/>
      <c r="F113" s="120">
        <f t="shared" si="96"/>
        <v>0</v>
      </c>
      <c r="G113" s="240"/>
      <c r="H113" s="239"/>
      <c r="I113" s="241">
        <f t="shared" si="97"/>
        <v>0</v>
      </c>
      <c r="J113" s="238">
        <v>0</v>
      </c>
      <c r="K113" s="239"/>
      <c r="L113" s="120">
        <f t="shared" si="98"/>
        <v>0</v>
      </c>
      <c r="M113" s="240"/>
      <c r="N113" s="239"/>
      <c r="O113" s="241">
        <f t="shared" si="99"/>
        <v>0</v>
      </c>
      <c r="P113" s="242"/>
      <c r="Q113" s="2"/>
      <c r="S113" s="370"/>
      <c r="T113" s="370"/>
    </row>
    <row r="114" spans="1:20" hidden="1" x14ac:dyDescent="0.25">
      <c r="A114" s="62">
        <v>2259</v>
      </c>
      <c r="B114" s="111" t="s">
        <v>123</v>
      </c>
      <c r="C114" s="112">
        <f t="shared" si="100"/>
        <v>0</v>
      </c>
      <c r="D114" s="238">
        <v>0</v>
      </c>
      <c r="E114" s="239"/>
      <c r="F114" s="120">
        <f t="shared" si="96"/>
        <v>0</v>
      </c>
      <c r="G114" s="240"/>
      <c r="H114" s="239"/>
      <c r="I114" s="241">
        <f t="shared" si="97"/>
        <v>0</v>
      </c>
      <c r="J114" s="238">
        <v>0</v>
      </c>
      <c r="K114" s="239"/>
      <c r="L114" s="120">
        <f t="shared" si="98"/>
        <v>0</v>
      </c>
      <c r="M114" s="240"/>
      <c r="N114" s="239"/>
      <c r="O114" s="241">
        <f t="shared" si="99"/>
        <v>0</v>
      </c>
      <c r="P114" s="242"/>
      <c r="Q114" s="2"/>
      <c r="S114" s="370"/>
      <c r="T114" s="370"/>
    </row>
    <row r="115" spans="1:20" x14ac:dyDescent="0.25">
      <c r="A115" s="243">
        <v>2260</v>
      </c>
      <c r="B115" s="111" t="s">
        <v>124</v>
      </c>
      <c r="C115" s="112">
        <f t="shared" si="100"/>
        <v>100</v>
      </c>
      <c r="D115" s="244">
        <f>SUM(D116:D120)</f>
        <v>0</v>
      </c>
      <c r="E115" s="241">
        <f t="shared" ref="E115" si="101">SUM(E116:E120)</f>
        <v>0</v>
      </c>
      <c r="F115" s="368">
        <f>SUM(F116:F120)</f>
        <v>0</v>
      </c>
      <c r="G115" s="246">
        <f t="shared" ref="G115:N115" si="102">SUM(G116:G120)</f>
        <v>0</v>
      </c>
      <c r="H115" s="241">
        <f t="shared" si="102"/>
        <v>0</v>
      </c>
      <c r="I115" s="368">
        <f t="shared" si="102"/>
        <v>0</v>
      </c>
      <c r="J115" s="244">
        <f>SUM(J116:J120)</f>
        <v>100</v>
      </c>
      <c r="K115" s="245">
        <f t="shared" si="102"/>
        <v>0</v>
      </c>
      <c r="L115" s="120">
        <f t="shared" si="102"/>
        <v>100</v>
      </c>
      <c r="M115" s="246">
        <f t="shared" si="102"/>
        <v>0</v>
      </c>
      <c r="N115" s="245">
        <f t="shared" si="102"/>
        <v>0</v>
      </c>
      <c r="O115" s="241">
        <f>SUM(O116:O120)</f>
        <v>0</v>
      </c>
      <c r="P115" s="242"/>
      <c r="Q115" s="2"/>
      <c r="S115" s="370"/>
      <c r="T115" s="370"/>
    </row>
    <row r="116" spans="1:20" hidden="1" x14ac:dyDescent="0.25">
      <c r="A116" s="62">
        <v>2261</v>
      </c>
      <c r="B116" s="111" t="s">
        <v>125</v>
      </c>
      <c r="C116" s="112">
        <f t="shared" si="100"/>
        <v>0</v>
      </c>
      <c r="D116" s="238">
        <v>0</v>
      </c>
      <c r="E116" s="239"/>
      <c r="F116" s="120">
        <f t="shared" ref="F116:F120" si="103">D116+E116</f>
        <v>0</v>
      </c>
      <c r="G116" s="240"/>
      <c r="H116" s="239"/>
      <c r="I116" s="241">
        <f t="shared" ref="I116:I120" si="104">G116+H116</f>
        <v>0</v>
      </c>
      <c r="J116" s="238">
        <v>0</v>
      </c>
      <c r="K116" s="239"/>
      <c r="L116" s="120">
        <f t="shared" ref="L116:L120" si="105">J116+K116</f>
        <v>0</v>
      </c>
      <c r="M116" s="240"/>
      <c r="N116" s="239"/>
      <c r="O116" s="241">
        <f t="shared" ref="O116:O120" si="106">M116+N116</f>
        <v>0</v>
      </c>
      <c r="P116" s="242"/>
      <c r="Q116" s="2"/>
      <c r="S116" s="370"/>
      <c r="T116" s="370"/>
    </row>
    <row r="117" spans="1:20" hidden="1" x14ac:dyDescent="0.25">
      <c r="A117" s="62">
        <v>2262</v>
      </c>
      <c r="B117" s="111" t="s">
        <v>126</v>
      </c>
      <c r="C117" s="112">
        <f t="shared" si="100"/>
        <v>0</v>
      </c>
      <c r="D117" s="238">
        <v>0</v>
      </c>
      <c r="E117" s="239"/>
      <c r="F117" s="120">
        <f t="shared" si="103"/>
        <v>0</v>
      </c>
      <c r="G117" s="240"/>
      <c r="H117" s="239"/>
      <c r="I117" s="241">
        <f t="shared" si="104"/>
        <v>0</v>
      </c>
      <c r="J117" s="238">
        <v>0</v>
      </c>
      <c r="K117" s="239"/>
      <c r="L117" s="120">
        <f t="shared" si="105"/>
        <v>0</v>
      </c>
      <c r="M117" s="240"/>
      <c r="N117" s="239"/>
      <c r="O117" s="241">
        <f t="shared" si="106"/>
        <v>0</v>
      </c>
      <c r="P117" s="242"/>
      <c r="Q117" s="2"/>
      <c r="S117" s="370"/>
      <c r="T117" s="370"/>
    </row>
    <row r="118" spans="1:20" hidden="1" x14ac:dyDescent="0.25">
      <c r="A118" s="62">
        <v>2263</v>
      </c>
      <c r="B118" s="111" t="s">
        <v>127</v>
      </c>
      <c r="C118" s="112">
        <f t="shared" si="100"/>
        <v>0</v>
      </c>
      <c r="D118" s="238">
        <v>0</v>
      </c>
      <c r="E118" s="239"/>
      <c r="F118" s="120">
        <f t="shared" si="103"/>
        <v>0</v>
      </c>
      <c r="G118" s="240"/>
      <c r="H118" s="239"/>
      <c r="I118" s="241">
        <f t="shared" si="104"/>
        <v>0</v>
      </c>
      <c r="J118" s="238">
        <v>0</v>
      </c>
      <c r="K118" s="239"/>
      <c r="L118" s="120">
        <f t="shared" si="105"/>
        <v>0</v>
      </c>
      <c r="M118" s="240"/>
      <c r="N118" s="239"/>
      <c r="O118" s="241">
        <f t="shared" si="106"/>
        <v>0</v>
      </c>
      <c r="P118" s="242"/>
      <c r="Q118" s="2"/>
      <c r="S118" s="370"/>
      <c r="T118" s="370"/>
    </row>
    <row r="119" spans="1:20" hidden="1" x14ac:dyDescent="0.25">
      <c r="A119" s="62">
        <v>2264</v>
      </c>
      <c r="B119" s="111" t="s">
        <v>128</v>
      </c>
      <c r="C119" s="112">
        <f t="shared" si="100"/>
        <v>0</v>
      </c>
      <c r="D119" s="238">
        <v>0</v>
      </c>
      <c r="E119" s="239"/>
      <c r="F119" s="120">
        <f t="shared" si="103"/>
        <v>0</v>
      </c>
      <c r="G119" s="240"/>
      <c r="H119" s="239"/>
      <c r="I119" s="241">
        <f t="shared" si="104"/>
        <v>0</v>
      </c>
      <c r="J119" s="238">
        <v>0</v>
      </c>
      <c r="K119" s="239"/>
      <c r="L119" s="120">
        <f t="shared" si="105"/>
        <v>0</v>
      </c>
      <c r="M119" s="240"/>
      <c r="N119" s="239"/>
      <c r="O119" s="241">
        <f t="shared" si="106"/>
        <v>0</v>
      </c>
      <c r="P119" s="242"/>
      <c r="Q119" s="2"/>
      <c r="S119" s="370"/>
      <c r="T119" s="370"/>
    </row>
    <row r="120" spans="1:20" x14ac:dyDescent="0.25">
      <c r="A120" s="62">
        <v>2269</v>
      </c>
      <c r="B120" s="111" t="s">
        <v>129</v>
      </c>
      <c r="C120" s="112">
        <f t="shared" si="100"/>
        <v>100</v>
      </c>
      <c r="D120" s="238">
        <v>0</v>
      </c>
      <c r="E120" s="367"/>
      <c r="F120" s="368">
        <f t="shared" si="103"/>
        <v>0</v>
      </c>
      <c r="G120" s="240"/>
      <c r="H120" s="367"/>
      <c r="I120" s="368">
        <f t="shared" si="104"/>
        <v>0</v>
      </c>
      <c r="J120" s="238">
        <v>100</v>
      </c>
      <c r="K120" s="239"/>
      <c r="L120" s="120">
        <f t="shared" si="105"/>
        <v>100</v>
      </c>
      <c r="M120" s="240"/>
      <c r="N120" s="239"/>
      <c r="O120" s="241">
        <f t="shared" si="106"/>
        <v>0</v>
      </c>
      <c r="P120" s="242"/>
      <c r="Q120" s="2"/>
      <c r="S120" s="370"/>
      <c r="T120" s="370"/>
    </row>
    <row r="121" spans="1:20" x14ac:dyDescent="0.25">
      <c r="A121" s="243">
        <v>2270</v>
      </c>
      <c r="B121" s="111" t="s">
        <v>130</v>
      </c>
      <c r="C121" s="112">
        <f t="shared" si="100"/>
        <v>3600</v>
      </c>
      <c r="D121" s="244">
        <f>SUM(D122:D126)</f>
        <v>0</v>
      </c>
      <c r="E121" s="241">
        <f t="shared" ref="E121" si="107">SUM(E122:E126)</f>
        <v>3600</v>
      </c>
      <c r="F121" s="368">
        <f>SUM(F122:F126)</f>
        <v>3600</v>
      </c>
      <c r="G121" s="246">
        <f t="shared" ref="G121:N121" si="108">SUM(G122:G126)</f>
        <v>0</v>
      </c>
      <c r="H121" s="241">
        <f t="shared" si="108"/>
        <v>0</v>
      </c>
      <c r="I121" s="368">
        <f t="shared" si="108"/>
        <v>0</v>
      </c>
      <c r="J121" s="244">
        <f>SUM(J122:J126)</f>
        <v>0</v>
      </c>
      <c r="K121" s="245">
        <f t="shared" si="108"/>
        <v>0</v>
      </c>
      <c r="L121" s="120">
        <f t="shared" si="108"/>
        <v>0</v>
      </c>
      <c r="M121" s="246">
        <f t="shared" si="108"/>
        <v>0</v>
      </c>
      <c r="N121" s="245">
        <f t="shared" si="108"/>
        <v>0</v>
      </c>
      <c r="O121" s="241">
        <f>SUM(O122:O126)</f>
        <v>0</v>
      </c>
      <c r="P121" s="242"/>
      <c r="Q121" s="2"/>
      <c r="S121" s="370"/>
      <c r="T121" s="370"/>
    </row>
    <row r="122" spans="1:20" hidden="1" x14ac:dyDescent="0.25">
      <c r="A122" s="62">
        <v>2272</v>
      </c>
      <c r="B122" s="255" t="s">
        <v>131</v>
      </c>
      <c r="C122" s="112">
        <f t="shared" si="100"/>
        <v>0</v>
      </c>
      <c r="D122" s="238">
        <v>0</v>
      </c>
      <c r="E122" s="239"/>
      <c r="F122" s="120">
        <f t="shared" ref="F122:F126" si="109">D122+E122</f>
        <v>0</v>
      </c>
      <c r="G122" s="240"/>
      <c r="H122" s="239"/>
      <c r="I122" s="241">
        <f t="shared" ref="I122:I126" si="110">G122+H122</f>
        <v>0</v>
      </c>
      <c r="J122" s="238">
        <v>0</v>
      </c>
      <c r="K122" s="239"/>
      <c r="L122" s="120">
        <f t="shared" ref="L122:L126" si="111">J122+K122</f>
        <v>0</v>
      </c>
      <c r="M122" s="240"/>
      <c r="N122" s="239"/>
      <c r="O122" s="241">
        <f t="shared" ref="O122:O126" si="112">M122+N122</f>
        <v>0</v>
      </c>
      <c r="P122" s="242"/>
      <c r="Q122" s="2"/>
      <c r="S122" s="370"/>
      <c r="T122" s="370"/>
    </row>
    <row r="123" spans="1:20" ht="24" hidden="1" x14ac:dyDescent="0.25">
      <c r="A123" s="62">
        <v>2274</v>
      </c>
      <c r="B123" s="256" t="s">
        <v>132</v>
      </c>
      <c r="C123" s="112">
        <f t="shared" si="100"/>
        <v>0</v>
      </c>
      <c r="D123" s="238">
        <v>0</v>
      </c>
      <c r="E123" s="239"/>
      <c r="F123" s="120">
        <f t="shared" si="109"/>
        <v>0</v>
      </c>
      <c r="G123" s="240"/>
      <c r="H123" s="239"/>
      <c r="I123" s="241">
        <f t="shared" si="110"/>
        <v>0</v>
      </c>
      <c r="J123" s="238">
        <v>0</v>
      </c>
      <c r="K123" s="239"/>
      <c r="L123" s="120">
        <f t="shared" si="111"/>
        <v>0</v>
      </c>
      <c r="M123" s="240"/>
      <c r="N123" s="239"/>
      <c r="O123" s="241">
        <f t="shared" si="112"/>
        <v>0</v>
      </c>
      <c r="P123" s="242"/>
      <c r="Q123" s="2"/>
      <c r="S123" s="370"/>
      <c r="T123" s="370"/>
    </row>
    <row r="124" spans="1:20" hidden="1" x14ac:dyDescent="0.25">
      <c r="A124" s="62">
        <v>2275</v>
      </c>
      <c r="B124" s="111" t="s">
        <v>133</v>
      </c>
      <c r="C124" s="112">
        <f t="shared" si="100"/>
        <v>0</v>
      </c>
      <c r="D124" s="238">
        <v>0</v>
      </c>
      <c r="E124" s="239"/>
      <c r="F124" s="120">
        <f t="shared" si="109"/>
        <v>0</v>
      </c>
      <c r="G124" s="240"/>
      <c r="H124" s="239"/>
      <c r="I124" s="241">
        <f t="shared" si="110"/>
        <v>0</v>
      </c>
      <c r="J124" s="238">
        <v>0</v>
      </c>
      <c r="K124" s="239"/>
      <c r="L124" s="120">
        <f t="shared" si="111"/>
        <v>0</v>
      </c>
      <c r="M124" s="240"/>
      <c r="N124" s="239"/>
      <c r="O124" s="241">
        <f t="shared" si="112"/>
        <v>0</v>
      </c>
      <c r="P124" s="242"/>
      <c r="Q124" s="2"/>
      <c r="S124" s="370"/>
      <c r="T124" s="370"/>
    </row>
    <row r="125" spans="1:20" ht="24" hidden="1" x14ac:dyDescent="0.25">
      <c r="A125" s="62">
        <v>2276</v>
      </c>
      <c r="B125" s="111" t="s">
        <v>134</v>
      </c>
      <c r="C125" s="112">
        <f t="shared" si="100"/>
        <v>0</v>
      </c>
      <c r="D125" s="238">
        <v>0</v>
      </c>
      <c r="E125" s="239"/>
      <c r="F125" s="120">
        <f t="shared" si="109"/>
        <v>0</v>
      </c>
      <c r="G125" s="240"/>
      <c r="H125" s="239"/>
      <c r="I125" s="241">
        <f t="shared" si="110"/>
        <v>0</v>
      </c>
      <c r="J125" s="238">
        <v>0</v>
      </c>
      <c r="K125" s="239"/>
      <c r="L125" s="120">
        <f t="shared" si="111"/>
        <v>0</v>
      </c>
      <c r="M125" s="240"/>
      <c r="N125" s="239"/>
      <c r="O125" s="241">
        <f t="shared" si="112"/>
        <v>0</v>
      </c>
      <c r="P125" s="242"/>
      <c r="Q125" s="2"/>
      <c r="S125" s="370"/>
      <c r="T125" s="370"/>
    </row>
    <row r="126" spans="1:20" ht="24" x14ac:dyDescent="0.25">
      <c r="A126" s="62">
        <v>2279</v>
      </c>
      <c r="B126" s="111" t="s">
        <v>135</v>
      </c>
      <c r="C126" s="112">
        <f t="shared" si="100"/>
        <v>3600</v>
      </c>
      <c r="D126" s="238">
        <v>0</v>
      </c>
      <c r="E126" s="367">
        <v>3600</v>
      </c>
      <c r="F126" s="368">
        <f t="shared" si="109"/>
        <v>3600</v>
      </c>
      <c r="G126" s="240"/>
      <c r="H126" s="367"/>
      <c r="I126" s="368">
        <f t="shared" si="110"/>
        <v>0</v>
      </c>
      <c r="J126" s="238">
        <v>0</v>
      </c>
      <c r="K126" s="239"/>
      <c r="L126" s="120">
        <f t="shared" si="111"/>
        <v>0</v>
      </c>
      <c r="M126" s="240"/>
      <c r="N126" s="239"/>
      <c r="O126" s="241">
        <f t="shared" si="112"/>
        <v>0</v>
      </c>
      <c r="P126" s="242"/>
      <c r="Q126" s="2"/>
      <c r="S126" s="370"/>
      <c r="T126" s="370"/>
    </row>
    <row r="127" spans="1:20" ht="24" hidden="1" x14ac:dyDescent="0.25">
      <c r="A127" s="629">
        <v>2280</v>
      </c>
      <c r="B127" s="99" t="s">
        <v>136</v>
      </c>
      <c r="C127" s="100">
        <f t="shared" si="100"/>
        <v>0</v>
      </c>
      <c r="D127" s="251">
        <f>SUM(D128)</f>
        <v>0</v>
      </c>
      <c r="E127" s="252">
        <f>SUM(E128)</f>
        <v>0</v>
      </c>
      <c r="F127" s="108">
        <f t="shared" ref="F127:O127" si="113">SUM(F128)</f>
        <v>0</v>
      </c>
      <c r="G127" s="253">
        <f t="shared" si="113"/>
        <v>0</v>
      </c>
      <c r="H127" s="252">
        <f t="shared" si="113"/>
        <v>0</v>
      </c>
      <c r="I127" s="151">
        <f t="shared" si="113"/>
        <v>0</v>
      </c>
      <c r="J127" s="251">
        <f>SUM(J128)</f>
        <v>0</v>
      </c>
      <c r="K127" s="252">
        <f t="shared" si="113"/>
        <v>0</v>
      </c>
      <c r="L127" s="108">
        <f t="shared" si="113"/>
        <v>0</v>
      </c>
      <c r="M127" s="253">
        <f t="shared" si="113"/>
        <v>0</v>
      </c>
      <c r="N127" s="252">
        <f t="shared" si="113"/>
        <v>0</v>
      </c>
      <c r="O127" s="241">
        <f t="shared" si="113"/>
        <v>0</v>
      </c>
      <c r="P127" s="242"/>
      <c r="Q127" s="2"/>
      <c r="S127" s="370"/>
      <c r="T127" s="370"/>
    </row>
    <row r="128" spans="1:20" ht="24" hidden="1" x14ac:dyDescent="0.25">
      <c r="A128" s="62">
        <v>2283</v>
      </c>
      <c r="B128" s="111" t="s">
        <v>137</v>
      </c>
      <c r="C128" s="112">
        <f t="shared" si="100"/>
        <v>0</v>
      </c>
      <c r="D128" s="238">
        <v>0</v>
      </c>
      <c r="E128" s="239"/>
      <c r="F128" s="120">
        <f>D128+E128</f>
        <v>0</v>
      </c>
      <c r="G128" s="240"/>
      <c r="H128" s="239"/>
      <c r="I128" s="241">
        <f>G128+H128</f>
        <v>0</v>
      </c>
      <c r="J128" s="238">
        <v>0</v>
      </c>
      <c r="K128" s="239"/>
      <c r="L128" s="120">
        <f>J128+K128</f>
        <v>0</v>
      </c>
      <c r="M128" s="240"/>
      <c r="N128" s="239"/>
      <c r="O128" s="241">
        <f>M128+N128</f>
        <v>0</v>
      </c>
      <c r="P128" s="242"/>
      <c r="Q128" s="2"/>
      <c r="S128" s="370"/>
      <c r="T128" s="370"/>
    </row>
    <row r="129" spans="1:20" ht="38.25" customHeight="1" x14ac:dyDescent="0.25">
      <c r="A129" s="83">
        <v>2300</v>
      </c>
      <c r="B129" s="226" t="s">
        <v>138</v>
      </c>
      <c r="C129" s="84">
        <f t="shared" si="100"/>
        <v>120838</v>
      </c>
      <c r="D129" s="95">
        <f>SUM(D130,D135,D139,D140,D143,D150,D158,D159,D162)</f>
        <v>73326</v>
      </c>
      <c r="E129" s="228">
        <f t="shared" ref="E129" si="114">SUM(E130,E135,E139,E140,E143,E150,E158,E159,E162)</f>
        <v>0</v>
      </c>
      <c r="F129" s="366">
        <f>SUM(F130,F135,F139,F140,F143,F150,F158,F159,F162)</f>
        <v>73326</v>
      </c>
      <c r="G129" s="227">
        <f t="shared" ref="G129:N129" si="115">SUM(G130,G135,G139,G140,G143,G150,G158,G159,G162)</f>
        <v>0</v>
      </c>
      <c r="H129" s="228">
        <f t="shared" si="115"/>
        <v>0</v>
      </c>
      <c r="I129" s="366">
        <f t="shared" si="115"/>
        <v>0</v>
      </c>
      <c r="J129" s="95">
        <f>SUM(J130,J135,J139,J140,J143,J150,J158,J159,J162)</f>
        <v>47512</v>
      </c>
      <c r="K129" s="96">
        <f t="shared" si="115"/>
        <v>0</v>
      </c>
      <c r="L129" s="97">
        <f t="shared" si="115"/>
        <v>47512</v>
      </c>
      <c r="M129" s="227">
        <f t="shared" si="115"/>
        <v>0</v>
      </c>
      <c r="N129" s="96">
        <f t="shared" si="115"/>
        <v>0</v>
      </c>
      <c r="O129" s="228">
        <f>SUM(O130,O135,O139,O140,O143,O150,O158,O159,O162)</f>
        <v>0</v>
      </c>
      <c r="P129" s="249"/>
      <c r="Q129" s="2"/>
      <c r="S129" s="370"/>
      <c r="T129" s="370"/>
    </row>
    <row r="130" spans="1:20" ht="24" x14ac:dyDescent="0.25">
      <c r="A130" s="629">
        <v>2310</v>
      </c>
      <c r="B130" s="99" t="s">
        <v>139</v>
      </c>
      <c r="C130" s="100">
        <f t="shared" si="100"/>
        <v>38948</v>
      </c>
      <c r="D130" s="251">
        <f>SUM(D131:D134)</f>
        <v>16993</v>
      </c>
      <c r="E130" s="151">
        <f t="shared" ref="E130:O130" si="116">SUM(E131:E134)</f>
        <v>0</v>
      </c>
      <c r="F130" s="379">
        <f t="shared" si="116"/>
        <v>16993</v>
      </c>
      <c r="G130" s="253">
        <f t="shared" si="116"/>
        <v>0</v>
      </c>
      <c r="H130" s="151">
        <f t="shared" si="116"/>
        <v>0</v>
      </c>
      <c r="I130" s="379">
        <f t="shared" si="116"/>
        <v>0</v>
      </c>
      <c r="J130" s="251">
        <f>SUM(J131:J134)</f>
        <v>21955</v>
      </c>
      <c r="K130" s="252">
        <f t="shared" si="116"/>
        <v>0</v>
      </c>
      <c r="L130" s="108">
        <f t="shared" si="116"/>
        <v>21955</v>
      </c>
      <c r="M130" s="253">
        <f t="shared" si="116"/>
        <v>0</v>
      </c>
      <c r="N130" s="252">
        <f t="shared" si="116"/>
        <v>0</v>
      </c>
      <c r="O130" s="151">
        <f t="shared" si="116"/>
        <v>0</v>
      </c>
      <c r="P130" s="237"/>
      <c r="Q130" s="2"/>
      <c r="S130" s="370"/>
      <c r="T130" s="370"/>
    </row>
    <row r="131" spans="1:20" x14ac:dyDescent="0.25">
      <c r="A131" s="62">
        <v>2311</v>
      </c>
      <c r="B131" s="111" t="s">
        <v>140</v>
      </c>
      <c r="C131" s="112">
        <f t="shared" si="100"/>
        <v>23144</v>
      </c>
      <c r="D131" s="238">
        <v>16893</v>
      </c>
      <c r="E131" s="367"/>
      <c r="F131" s="368">
        <f t="shared" ref="F131:F134" si="117">D131+E131</f>
        <v>16893</v>
      </c>
      <c r="G131" s="240"/>
      <c r="H131" s="367"/>
      <c r="I131" s="368">
        <f t="shared" ref="I131:I134" si="118">G131+H131</f>
        <v>0</v>
      </c>
      <c r="J131" s="238">
        <f>5907+344</f>
        <v>6251</v>
      </c>
      <c r="K131" s="239"/>
      <c r="L131" s="120">
        <f t="shared" ref="L131:L134" si="119">J131+K131</f>
        <v>6251</v>
      </c>
      <c r="M131" s="240"/>
      <c r="N131" s="239"/>
      <c r="O131" s="241">
        <f t="shared" ref="O131:O134" si="120">M131+N131</f>
        <v>0</v>
      </c>
      <c r="P131" s="242"/>
      <c r="Q131" s="2"/>
      <c r="S131" s="370"/>
      <c r="T131" s="370"/>
    </row>
    <row r="132" spans="1:20" x14ac:dyDescent="0.25">
      <c r="A132" s="62">
        <v>2312</v>
      </c>
      <c r="B132" s="111" t="s">
        <v>141</v>
      </c>
      <c r="C132" s="112">
        <f t="shared" si="100"/>
        <v>15704</v>
      </c>
      <c r="D132" s="238">
        <v>0</v>
      </c>
      <c r="E132" s="367"/>
      <c r="F132" s="368">
        <f t="shared" si="117"/>
        <v>0</v>
      </c>
      <c r="G132" s="240"/>
      <c r="H132" s="367"/>
      <c r="I132" s="368">
        <f t="shared" si="118"/>
        <v>0</v>
      </c>
      <c r="J132" s="238">
        <f>16374-670</f>
        <v>15704</v>
      </c>
      <c r="K132" s="239"/>
      <c r="L132" s="120">
        <f t="shared" si="119"/>
        <v>15704</v>
      </c>
      <c r="M132" s="240"/>
      <c r="N132" s="239"/>
      <c r="O132" s="241">
        <f t="shared" si="120"/>
        <v>0</v>
      </c>
      <c r="P132" s="242"/>
      <c r="Q132" s="2"/>
      <c r="S132" s="370"/>
      <c r="T132" s="370"/>
    </row>
    <row r="133" spans="1:20" x14ac:dyDescent="0.25">
      <c r="A133" s="62">
        <v>2313</v>
      </c>
      <c r="B133" s="111" t="s">
        <v>142</v>
      </c>
      <c r="C133" s="112">
        <f t="shared" si="100"/>
        <v>100</v>
      </c>
      <c r="D133" s="238">
        <v>100</v>
      </c>
      <c r="E133" s="367"/>
      <c r="F133" s="368">
        <f t="shared" si="117"/>
        <v>100</v>
      </c>
      <c r="G133" s="240"/>
      <c r="H133" s="367"/>
      <c r="I133" s="368">
        <f t="shared" si="118"/>
        <v>0</v>
      </c>
      <c r="J133" s="238">
        <v>0</v>
      </c>
      <c r="K133" s="239"/>
      <c r="L133" s="120">
        <f t="shared" si="119"/>
        <v>0</v>
      </c>
      <c r="M133" s="240"/>
      <c r="N133" s="239"/>
      <c r="O133" s="241">
        <f t="shared" si="120"/>
        <v>0</v>
      </c>
      <c r="P133" s="242"/>
      <c r="Q133" s="2"/>
      <c r="S133" s="370"/>
      <c r="T133" s="370"/>
    </row>
    <row r="134" spans="1:20" ht="47.25" hidden="1" customHeight="1" x14ac:dyDescent="0.25">
      <c r="A134" s="62">
        <v>2314</v>
      </c>
      <c r="B134" s="111" t="s">
        <v>143</v>
      </c>
      <c r="C134" s="112">
        <f t="shared" si="100"/>
        <v>0</v>
      </c>
      <c r="D134" s="238">
        <v>0</v>
      </c>
      <c r="E134" s="239"/>
      <c r="F134" s="120">
        <f t="shared" si="117"/>
        <v>0</v>
      </c>
      <c r="G134" s="240"/>
      <c r="H134" s="239"/>
      <c r="I134" s="241">
        <f t="shared" si="118"/>
        <v>0</v>
      </c>
      <c r="J134" s="238">
        <v>0</v>
      </c>
      <c r="K134" s="239"/>
      <c r="L134" s="120">
        <f t="shared" si="119"/>
        <v>0</v>
      </c>
      <c r="M134" s="240"/>
      <c r="N134" s="239"/>
      <c r="O134" s="241">
        <f t="shared" si="120"/>
        <v>0</v>
      </c>
      <c r="P134" s="242"/>
      <c r="Q134" s="2"/>
      <c r="S134" s="370"/>
      <c r="T134" s="370"/>
    </row>
    <row r="135" spans="1:20" x14ac:dyDescent="0.25">
      <c r="A135" s="243">
        <v>2320</v>
      </c>
      <c r="B135" s="111" t="s">
        <v>144</v>
      </c>
      <c r="C135" s="112">
        <f t="shared" si="100"/>
        <v>67949</v>
      </c>
      <c r="D135" s="244">
        <f>SUM(D136:D138)</f>
        <v>50042</v>
      </c>
      <c r="E135" s="241">
        <f>SUM(E136:E138)</f>
        <v>0</v>
      </c>
      <c r="F135" s="368">
        <f>SUM(F136:F138)</f>
        <v>50042</v>
      </c>
      <c r="G135" s="246">
        <f t="shared" ref="G135" si="121">SUM(G136:G138)</f>
        <v>0</v>
      </c>
      <c r="H135" s="241">
        <f>SUM(H136:H138)</f>
        <v>0</v>
      </c>
      <c r="I135" s="368">
        <f t="shared" ref="I135:N135" si="122">SUM(I136:I138)</f>
        <v>0</v>
      </c>
      <c r="J135" s="244">
        <f>SUM(J136:J138)</f>
        <v>17907</v>
      </c>
      <c r="K135" s="245">
        <f t="shared" si="122"/>
        <v>0</v>
      </c>
      <c r="L135" s="120">
        <f t="shared" si="122"/>
        <v>17907</v>
      </c>
      <c r="M135" s="246">
        <f t="shared" si="122"/>
        <v>0</v>
      </c>
      <c r="N135" s="245">
        <f t="shared" si="122"/>
        <v>0</v>
      </c>
      <c r="O135" s="241">
        <f>SUM(O136:O138)</f>
        <v>0</v>
      </c>
      <c r="P135" s="242"/>
      <c r="Q135" s="2"/>
      <c r="S135" s="370"/>
      <c r="T135" s="370"/>
    </row>
    <row r="136" spans="1:20" hidden="1" x14ac:dyDescent="0.25">
      <c r="A136" s="62">
        <v>2321</v>
      </c>
      <c r="B136" s="111" t="s">
        <v>145</v>
      </c>
      <c r="C136" s="112">
        <f t="shared" si="100"/>
        <v>0</v>
      </c>
      <c r="D136" s="238">
        <v>0</v>
      </c>
      <c r="E136" s="239"/>
      <c r="F136" s="120">
        <f t="shared" ref="F136:F139" si="123">D136+E136</f>
        <v>0</v>
      </c>
      <c r="G136" s="240"/>
      <c r="H136" s="239"/>
      <c r="I136" s="241">
        <f t="shared" ref="I136:I139" si="124">G136+H136</f>
        <v>0</v>
      </c>
      <c r="J136" s="238">
        <v>0</v>
      </c>
      <c r="K136" s="239"/>
      <c r="L136" s="120">
        <f t="shared" ref="L136:L139" si="125">J136+K136</f>
        <v>0</v>
      </c>
      <c r="M136" s="240"/>
      <c r="N136" s="239"/>
      <c r="O136" s="241">
        <f t="shared" ref="O136:O139" si="126">M136+N136</f>
        <v>0</v>
      </c>
      <c r="P136" s="242"/>
      <c r="Q136" s="2"/>
      <c r="S136" s="370"/>
      <c r="T136" s="370"/>
    </row>
    <row r="137" spans="1:20" x14ac:dyDescent="0.25">
      <c r="A137" s="62">
        <v>2322</v>
      </c>
      <c r="B137" s="111" t="s">
        <v>146</v>
      </c>
      <c r="C137" s="112">
        <f t="shared" si="100"/>
        <v>67949</v>
      </c>
      <c r="D137" s="238">
        <v>50042</v>
      </c>
      <c r="E137" s="367"/>
      <c r="F137" s="368">
        <f t="shared" si="123"/>
        <v>50042</v>
      </c>
      <c r="G137" s="240"/>
      <c r="H137" s="367"/>
      <c r="I137" s="368">
        <f t="shared" si="124"/>
        <v>0</v>
      </c>
      <c r="J137" s="238">
        <v>17907</v>
      </c>
      <c r="K137" s="239"/>
      <c r="L137" s="120">
        <f t="shared" si="125"/>
        <v>17907</v>
      </c>
      <c r="M137" s="240"/>
      <c r="N137" s="239"/>
      <c r="O137" s="241">
        <f t="shared" si="126"/>
        <v>0</v>
      </c>
      <c r="P137" s="242"/>
      <c r="Q137" s="2"/>
      <c r="S137" s="370"/>
      <c r="T137" s="370"/>
    </row>
    <row r="138" spans="1:20" ht="10.5" hidden="1" customHeight="1" x14ac:dyDescent="0.25">
      <c r="A138" s="62">
        <v>2329</v>
      </c>
      <c r="B138" s="111" t="s">
        <v>147</v>
      </c>
      <c r="C138" s="112">
        <f t="shared" si="100"/>
        <v>0</v>
      </c>
      <c r="D138" s="238">
        <v>0</v>
      </c>
      <c r="E138" s="239"/>
      <c r="F138" s="120">
        <f t="shared" si="123"/>
        <v>0</v>
      </c>
      <c r="G138" s="240"/>
      <c r="H138" s="239"/>
      <c r="I138" s="241">
        <f t="shared" si="124"/>
        <v>0</v>
      </c>
      <c r="J138" s="238">
        <v>0</v>
      </c>
      <c r="K138" s="239"/>
      <c r="L138" s="120">
        <f t="shared" si="125"/>
        <v>0</v>
      </c>
      <c r="M138" s="240"/>
      <c r="N138" s="239"/>
      <c r="O138" s="241">
        <f t="shared" si="126"/>
        <v>0</v>
      </c>
      <c r="P138" s="242"/>
      <c r="Q138" s="2"/>
      <c r="S138" s="370"/>
      <c r="T138" s="370"/>
    </row>
    <row r="139" spans="1:20" hidden="1" x14ac:dyDescent="0.25">
      <c r="A139" s="243">
        <v>2330</v>
      </c>
      <c r="B139" s="111" t="s">
        <v>148</v>
      </c>
      <c r="C139" s="112">
        <f t="shared" si="100"/>
        <v>0</v>
      </c>
      <c r="D139" s="238">
        <v>0</v>
      </c>
      <c r="E139" s="239"/>
      <c r="F139" s="120">
        <f t="shared" si="123"/>
        <v>0</v>
      </c>
      <c r="G139" s="240"/>
      <c r="H139" s="239"/>
      <c r="I139" s="241">
        <f t="shared" si="124"/>
        <v>0</v>
      </c>
      <c r="J139" s="238">
        <v>0</v>
      </c>
      <c r="K139" s="239"/>
      <c r="L139" s="120">
        <f t="shared" si="125"/>
        <v>0</v>
      </c>
      <c r="M139" s="240"/>
      <c r="N139" s="239"/>
      <c r="O139" s="241">
        <f t="shared" si="126"/>
        <v>0</v>
      </c>
      <c r="P139" s="242"/>
      <c r="Q139" s="2"/>
      <c r="S139" s="370"/>
      <c r="T139" s="370"/>
    </row>
    <row r="140" spans="1:20" ht="36" x14ac:dyDescent="0.25">
      <c r="A140" s="243">
        <v>2340</v>
      </c>
      <c r="B140" s="111" t="s">
        <v>149</v>
      </c>
      <c r="C140" s="112">
        <f t="shared" si="100"/>
        <v>50</v>
      </c>
      <c r="D140" s="244">
        <f>SUM(D141:D142)</f>
        <v>0</v>
      </c>
      <c r="E140" s="241">
        <f>SUM(E141:E142)</f>
        <v>0</v>
      </c>
      <c r="F140" s="368">
        <f>SUM(F141:F142)</f>
        <v>0</v>
      </c>
      <c r="G140" s="246">
        <f t="shared" ref="G140:N140" si="127">SUM(G141:G142)</f>
        <v>0</v>
      </c>
      <c r="H140" s="241">
        <f t="shared" si="127"/>
        <v>0</v>
      </c>
      <c r="I140" s="368">
        <f t="shared" si="127"/>
        <v>0</v>
      </c>
      <c r="J140" s="244">
        <f>SUM(J141:J142)</f>
        <v>50</v>
      </c>
      <c r="K140" s="245">
        <f t="shared" si="127"/>
        <v>0</v>
      </c>
      <c r="L140" s="120">
        <f t="shared" si="127"/>
        <v>50</v>
      </c>
      <c r="M140" s="246">
        <f t="shared" si="127"/>
        <v>0</v>
      </c>
      <c r="N140" s="245">
        <f t="shared" si="127"/>
        <v>0</v>
      </c>
      <c r="O140" s="241">
        <f>SUM(O141:O142)</f>
        <v>0</v>
      </c>
      <c r="P140" s="242"/>
      <c r="Q140" s="2"/>
      <c r="S140" s="370"/>
      <c r="T140" s="370"/>
    </row>
    <row r="141" spans="1:20" x14ac:dyDescent="0.25">
      <c r="A141" s="62">
        <v>2341</v>
      </c>
      <c r="B141" s="111" t="s">
        <v>150</v>
      </c>
      <c r="C141" s="112">
        <f t="shared" si="100"/>
        <v>50</v>
      </c>
      <c r="D141" s="238">
        <v>0</v>
      </c>
      <c r="E141" s="367"/>
      <c r="F141" s="368">
        <f t="shared" ref="F141:F142" si="128">D141+E141</f>
        <v>0</v>
      </c>
      <c r="G141" s="240"/>
      <c r="H141" s="367"/>
      <c r="I141" s="368">
        <f t="shared" ref="I141:I142" si="129">G141+H141</f>
        <v>0</v>
      </c>
      <c r="J141" s="238">
        <v>50</v>
      </c>
      <c r="K141" s="239"/>
      <c r="L141" s="120">
        <f t="shared" ref="L141:L142" si="130">J141+K141</f>
        <v>50</v>
      </c>
      <c r="M141" s="240"/>
      <c r="N141" s="239"/>
      <c r="O141" s="241">
        <f t="shared" ref="O141:O142" si="131">M141+N141</f>
        <v>0</v>
      </c>
      <c r="P141" s="242"/>
      <c r="Q141" s="2"/>
      <c r="S141" s="370"/>
      <c r="T141" s="370"/>
    </row>
    <row r="142" spans="1:20" ht="24" hidden="1" x14ac:dyDescent="0.25">
      <c r="A142" s="62">
        <v>2344</v>
      </c>
      <c r="B142" s="111" t="s">
        <v>151</v>
      </c>
      <c r="C142" s="112">
        <f t="shared" si="100"/>
        <v>0</v>
      </c>
      <c r="D142" s="238">
        <v>0</v>
      </c>
      <c r="E142" s="239"/>
      <c r="F142" s="120">
        <f t="shared" si="128"/>
        <v>0</v>
      </c>
      <c r="G142" s="240"/>
      <c r="H142" s="239"/>
      <c r="I142" s="241">
        <f t="shared" si="129"/>
        <v>0</v>
      </c>
      <c r="J142" s="238">
        <v>0</v>
      </c>
      <c r="K142" s="239"/>
      <c r="L142" s="120">
        <f t="shared" si="130"/>
        <v>0</v>
      </c>
      <c r="M142" s="240"/>
      <c r="N142" s="239"/>
      <c r="O142" s="241">
        <f t="shared" si="131"/>
        <v>0</v>
      </c>
      <c r="P142" s="242"/>
      <c r="Q142" s="2"/>
      <c r="S142" s="370"/>
      <c r="T142" s="370"/>
    </row>
    <row r="143" spans="1:20" ht="24" x14ac:dyDescent="0.25">
      <c r="A143" s="230">
        <v>2350</v>
      </c>
      <c r="B143" s="164" t="s">
        <v>152</v>
      </c>
      <c r="C143" s="176">
        <f t="shared" si="100"/>
        <v>12941</v>
      </c>
      <c r="D143" s="231">
        <f>SUM(D144:D149)</f>
        <v>5441</v>
      </c>
      <c r="E143" s="235">
        <f>SUM(E144:E149)</f>
        <v>0</v>
      </c>
      <c r="F143" s="378">
        <f>SUM(F144:F149)</f>
        <v>5441</v>
      </c>
      <c r="G143" s="234">
        <f t="shared" ref="G143:N143" si="132">SUM(G144:G149)</f>
        <v>0</v>
      </c>
      <c r="H143" s="235">
        <f t="shared" si="132"/>
        <v>0</v>
      </c>
      <c r="I143" s="378">
        <f t="shared" si="132"/>
        <v>0</v>
      </c>
      <c r="J143" s="231">
        <f>SUM(J144:J149)</f>
        <v>7500</v>
      </c>
      <c r="K143" s="232">
        <f t="shared" si="132"/>
        <v>0</v>
      </c>
      <c r="L143" s="233">
        <f t="shared" si="132"/>
        <v>7500</v>
      </c>
      <c r="M143" s="234">
        <f t="shared" si="132"/>
        <v>0</v>
      </c>
      <c r="N143" s="232">
        <f t="shared" si="132"/>
        <v>0</v>
      </c>
      <c r="O143" s="235">
        <f>SUM(O144:O149)</f>
        <v>0</v>
      </c>
      <c r="P143" s="236"/>
      <c r="Q143" s="2"/>
      <c r="S143" s="370"/>
      <c r="T143" s="370"/>
    </row>
    <row r="144" spans="1:20" x14ac:dyDescent="0.25">
      <c r="A144" s="53">
        <v>2351</v>
      </c>
      <c r="B144" s="99" t="s">
        <v>153</v>
      </c>
      <c r="C144" s="100">
        <f t="shared" si="100"/>
        <v>1400</v>
      </c>
      <c r="D144" s="152">
        <v>400</v>
      </c>
      <c r="E144" s="390"/>
      <c r="F144" s="379">
        <f t="shared" ref="F144:F149" si="133">D144+E144</f>
        <v>400</v>
      </c>
      <c r="G144" s="149"/>
      <c r="H144" s="390"/>
      <c r="I144" s="379">
        <f t="shared" ref="I144:I149" si="134">G144+H144</f>
        <v>0</v>
      </c>
      <c r="J144" s="152">
        <v>1000</v>
      </c>
      <c r="K144" s="150"/>
      <c r="L144" s="108">
        <f t="shared" ref="L144:L149" si="135">J144+K144</f>
        <v>1000</v>
      </c>
      <c r="M144" s="149"/>
      <c r="N144" s="150"/>
      <c r="O144" s="151">
        <f t="shared" ref="O144:O149" si="136">M144+N144</f>
        <v>0</v>
      </c>
      <c r="P144" s="237"/>
      <c r="Q144" s="2"/>
      <c r="S144" s="370"/>
      <c r="T144" s="370"/>
    </row>
    <row r="145" spans="1:20" x14ac:dyDescent="0.25">
      <c r="A145" s="62">
        <v>2352</v>
      </c>
      <c r="B145" s="111" t="s">
        <v>154</v>
      </c>
      <c r="C145" s="112">
        <f t="shared" si="100"/>
        <v>8515</v>
      </c>
      <c r="D145" s="238">
        <f>4500-485</f>
        <v>4015</v>
      </c>
      <c r="E145" s="367"/>
      <c r="F145" s="368">
        <f t="shared" si="133"/>
        <v>4015</v>
      </c>
      <c r="G145" s="240"/>
      <c r="H145" s="367"/>
      <c r="I145" s="368">
        <f t="shared" si="134"/>
        <v>0</v>
      </c>
      <c r="J145" s="238">
        <v>4500</v>
      </c>
      <c r="K145" s="239"/>
      <c r="L145" s="120">
        <f t="shared" si="135"/>
        <v>4500</v>
      </c>
      <c r="M145" s="240"/>
      <c r="N145" s="239"/>
      <c r="O145" s="241">
        <f t="shared" si="136"/>
        <v>0</v>
      </c>
      <c r="P145" s="242"/>
      <c r="Q145" s="2"/>
      <c r="S145" s="370"/>
      <c r="T145" s="370"/>
    </row>
    <row r="146" spans="1:20" ht="24" x14ac:dyDescent="0.25">
      <c r="A146" s="62">
        <v>2353</v>
      </c>
      <c r="B146" s="111" t="s">
        <v>155</v>
      </c>
      <c r="C146" s="112">
        <f t="shared" si="100"/>
        <v>150</v>
      </c>
      <c r="D146" s="238">
        <v>150</v>
      </c>
      <c r="E146" s="367"/>
      <c r="F146" s="368">
        <f t="shared" si="133"/>
        <v>150</v>
      </c>
      <c r="G146" s="240"/>
      <c r="H146" s="367"/>
      <c r="I146" s="368">
        <f t="shared" si="134"/>
        <v>0</v>
      </c>
      <c r="J146" s="238">
        <v>0</v>
      </c>
      <c r="K146" s="239"/>
      <c r="L146" s="120">
        <f t="shared" si="135"/>
        <v>0</v>
      </c>
      <c r="M146" s="240"/>
      <c r="N146" s="239"/>
      <c r="O146" s="241">
        <f t="shared" si="136"/>
        <v>0</v>
      </c>
      <c r="P146" s="242"/>
      <c r="Q146" s="2"/>
      <c r="S146" s="370"/>
      <c r="T146" s="370"/>
    </row>
    <row r="147" spans="1:20" ht="24" x14ac:dyDescent="0.25">
      <c r="A147" s="62">
        <v>2354</v>
      </c>
      <c r="B147" s="111" t="s">
        <v>156</v>
      </c>
      <c r="C147" s="112">
        <f t="shared" si="100"/>
        <v>2876</v>
      </c>
      <c r="D147" s="238">
        <v>876</v>
      </c>
      <c r="E147" s="367"/>
      <c r="F147" s="368">
        <f t="shared" si="133"/>
        <v>876</v>
      </c>
      <c r="G147" s="240"/>
      <c r="H147" s="367"/>
      <c r="I147" s="368">
        <f t="shared" si="134"/>
        <v>0</v>
      </c>
      <c r="J147" s="238">
        <v>2000</v>
      </c>
      <c r="K147" s="239"/>
      <c r="L147" s="120">
        <f t="shared" si="135"/>
        <v>2000</v>
      </c>
      <c r="M147" s="240"/>
      <c r="N147" s="239"/>
      <c r="O147" s="241">
        <f t="shared" si="136"/>
        <v>0</v>
      </c>
      <c r="P147" s="242"/>
      <c r="Q147" s="2"/>
      <c r="S147" s="370"/>
      <c r="T147" s="370"/>
    </row>
    <row r="148" spans="1:20" ht="24" hidden="1" x14ac:dyDescent="0.25">
      <c r="A148" s="62">
        <v>2355</v>
      </c>
      <c r="B148" s="111" t="s">
        <v>157</v>
      </c>
      <c r="C148" s="112">
        <f t="shared" si="100"/>
        <v>0</v>
      </c>
      <c r="D148" s="238">
        <v>0</v>
      </c>
      <c r="E148" s="239"/>
      <c r="F148" s="120">
        <f t="shared" si="133"/>
        <v>0</v>
      </c>
      <c r="G148" s="240"/>
      <c r="H148" s="239"/>
      <c r="I148" s="241">
        <f t="shared" si="134"/>
        <v>0</v>
      </c>
      <c r="J148" s="238">
        <v>0</v>
      </c>
      <c r="K148" s="239"/>
      <c r="L148" s="120">
        <f t="shared" si="135"/>
        <v>0</v>
      </c>
      <c r="M148" s="240"/>
      <c r="N148" s="239"/>
      <c r="O148" s="241">
        <f t="shared" si="136"/>
        <v>0</v>
      </c>
      <c r="P148" s="242"/>
      <c r="Q148" s="2"/>
      <c r="S148" s="370"/>
      <c r="T148" s="370"/>
    </row>
    <row r="149" spans="1:20" hidden="1" x14ac:dyDescent="0.25">
      <c r="A149" s="62">
        <v>2359</v>
      </c>
      <c r="B149" s="111" t="s">
        <v>158</v>
      </c>
      <c r="C149" s="112">
        <f t="shared" si="100"/>
        <v>0</v>
      </c>
      <c r="D149" s="238">
        <v>0</v>
      </c>
      <c r="E149" s="239"/>
      <c r="F149" s="120">
        <f t="shared" si="133"/>
        <v>0</v>
      </c>
      <c r="G149" s="240"/>
      <c r="H149" s="239"/>
      <c r="I149" s="241">
        <f t="shared" si="134"/>
        <v>0</v>
      </c>
      <c r="J149" s="238">
        <v>0</v>
      </c>
      <c r="K149" s="239"/>
      <c r="L149" s="120">
        <f t="shared" si="135"/>
        <v>0</v>
      </c>
      <c r="M149" s="240"/>
      <c r="N149" s="239"/>
      <c r="O149" s="241">
        <f t="shared" si="136"/>
        <v>0</v>
      </c>
      <c r="P149" s="242"/>
      <c r="Q149" s="2"/>
      <c r="S149" s="370"/>
      <c r="T149" s="370"/>
    </row>
    <row r="150" spans="1:20" ht="24.75" customHeight="1" x14ac:dyDescent="0.25">
      <c r="A150" s="243">
        <v>2360</v>
      </c>
      <c r="B150" s="111" t="s">
        <v>159</v>
      </c>
      <c r="C150" s="112">
        <f t="shared" si="100"/>
        <v>750</v>
      </c>
      <c r="D150" s="244">
        <f>SUM(D151:D157)</f>
        <v>750</v>
      </c>
      <c r="E150" s="241">
        <f>SUM(E151:E157)</f>
        <v>0</v>
      </c>
      <c r="F150" s="368">
        <f>SUM(F151:F157)</f>
        <v>750</v>
      </c>
      <c r="G150" s="246">
        <f t="shared" ref="G150:N150" si="137">SUM(G151:G157)</f>
        <v>0</v>
      </c>
      <c r="H150" s="241">
        <f t="shared" si="137"/>
        <v>0</v>
      </c>
      <c r="I150" s="368">
        <f t="shared" si="137"/>
        <v>0</v>
      </c>
      <c r="J150" s="244">
        <f>SUM(J151:J157)</f>
        <v>0</v>
      </c>
      <c r="K150" s="245">
        <f t="shared" si="137"/>
        <v>0</v>
      </c>
      <c r="L150" s="120">
        <f t="shared" si="137"/>
        <v>0</v>
      </c>
      <c r="M150" s="246">
        <f t="shared" si="137"/>
        <v>0</v>
      </c>
      <c r="N150" s="245">
        <f t="shared" si="137"/>
        <v>0</v>
      </c>
      <c r="O150" s="241">
        <f>SUM(O151:O157)</f>
        <v>0</v>
      </c>
      <c r="P150" s="242"/>
      <c r="Q150" s="2"/>
      <c r="S150" s="370"/>
      <c r="T150" s="370"/>
    </row>
    <row r="151" spans="1:20" hidden="1" x14ac:dyDescent="0.25">
      <c r="A151" s="61">
        <v>2361</v>
      </c>
      <c r="B151" s="111" t="s">
        <v>160</v>
      </c>
      <c r="C151" s="112">
        <f t="shared" si="100"/>
        <v>0</v>
      </c>
      <c r="D151" s="238">
        <v>0</v>
      </c>
      <c r="E151" s="239"/>
      <c r="F151" s="120">
        <f t="shared" ref="F151:F158" si="138">D151+E151</f>
        <v>0</v>
      </c>
      <c r="G151" s="240"/>
      <c r="H151" s="239"/>
      <c r="I151" s="241">
        <f t="shared" ref="I151:I158" si="139">G151+H151</f>
        <v>0</v>
      </c>
      <c r="J151" s="238">
        <v>0</v>
      </c>
      <c r="K151" s="239"/>
      <c r="L151" s="120">
        <f t="shared" ref="L151:L158" si="140">J151+K151</f>
        <v>0</v>
      </c>
      <c r="M151" s="240"/>
      <c r="N151" s="239"/>
      <c r="O151" s="241">
        <f t="shared" ref="O151:O158" si="141">M151+N151</f>
        <v>0</v>
      </c>
      <c r="P151" s="242"/>
      <c r="Q151" s="2"/>
      <c r="S151" s="370"/>
      <c r="T151" s="370"/>
    </row>
    <row r="152" spans="1:20" hidden="1" x14ac:dyDescent="0.25">
      <c r="A152" s="61">
        <v>2362</v>
      </c>
      <c r="B152" s="111" t="s">
        <v>161</v>
      </c>
      <c r="C152" s="112">
        <f t="shared" si="100"/>
        <v>0</v>
      </c>
      <c r="D152" s="238">
        <v>0</v>
      </c>
      <c r="E152" s="239"/>
      <c r="F152" s="120">
        <f t="shared" si="138"/>
        <v>0</v>
      </c>
      <c r="G152" s="240"/>
      <c r="H152" s="239"/>
      <c r="I152" s="241">
        <f t="shared" si="139"/>
        <v>0</v>
      </c>
      <c r="J152" s="238">
        <v>0</v>
      </c>
      <c r="K152" s="239"/>
      <c r="L152" s="120">
        <f t="shared" si="140"/>
        <v>0</v>
      </c>
      <c r="M152" s="240"/>
      <c r="N152" s="239"/>
      <c r="O152" s="241">
        <f t="shared" si="141"/>
        <v>0</v>
      </c>
      <c r="P152" s="242"/>
      <c r="Q152" s="2"/>
      <c r="S152" s="370"/>
      <c r="T152" s="370"/>
    </row>
    <row r="153" spans="1:20" hidden="1" x14ac:dyDescent="0.25">
      <c r="A153" s="61">
        <v>2363</v>
      </c>
      <c r="B153" s="111" t="s">
        <v>162</v>
      </c>
      <c r="C153" s="112">
        <f t="shared" si="100"/>
        <v>0</v>
      </c>
      <c r="D153" s="238">
        <v>0</v>
      </c>
      <c r="E153" s="239"/>
      <c r="F153" s="120">
        <f t="shared" si="138"/>
        <v>0</v>
      </c>
      <c r="G153" s="240"/>
      <c r="H153" s="239"/>
      <c r="I153" s="241">
        <f t="shared" si="139"/>
        <v>0</v>
      </c>
      <c r="J153" s="238">
        <v>0</v>
      </c>
      <c r="K153" s="239"/>
      <c r="L153" s="120">
        <f t="shared" si="140"/>
        <v>0</v>
      </c>
      <c r="M153" s="240"/>
      <c r="N153" s="239"/>
      <c r="O153" s="241">
        <f t="shared" si="141"/>
        <v>0</v>
      </c>
      <c r="P153" s="242"/>
      <c r="Q153" s="2"/>
      <c r="S153" s="370"/>
      <c r="T153" s="370"/>
    </row>
    <row r="154" spans="1:20" x14ac:dyDescent="0.25">
      <c r="A154" s="61">
        <v>2364</v>
      </c>
      <c r="B154" s="111" t="s">
        <v>163</v>
      </c>
      <c r="C154" s="112">
        <f t="shared" si="100"/>
        <v>750</v>
      </c>
      <c r="D154" s="238">
        <v>750</v>
      </c>
      <c r="E154" s="367"/>
      <c r="F154" s="368">
        <f t="shared" si="138"/>
        <v>750</v>
      </c>
      <c r="G154" s="240"/>
      <c r="H154" s="367"/>
      <c r="I154" s="368">
        <f t="shared" si="139"/>
        <v>0</v>
      </c>
      <c r="J154" s="238">
        <v>0</v>
      </c>
      <c r="K154" s="239"/>
      <c r="L154" s="120">
        <f t="shared" si="140"/>
        <v>0</v>
      </c>
      <c r="M154" s="240"/>
      <c r="N154" s="239"/>
      <c r="O154" s="241">
        <f t="shared" si="141"/>
        <v>0</v>
      </c>
      <c r="P154" s="242"/>
      <c r="Q154" s="2"/>
      <c r="S154" s="370"/>
      <c r="T154" s="370"/>
    </row>
    <row r="155" spans="1:20" ht="12.75" hidden="1" customHeight="1" x14ac:dyDescent="0.25">
      <c r="A155" s="61">
        <v>2365</v>
      </c>
      <c r="B155" s="111" t="s">
        <v>164</v>
      </c>
      <c r="C155" s="112">
        <f t="shared" si="100"/>
        <v>0</v>
      </c>
      <c r="D155" s="238">
        <v>0</v>
      </c>
      <c r="E155" s="239"/>
      <c r="F155" s="120">
        <f t="shared" si="138"/>
        <v>0</v>
      </c>
      <c r="G155" s="240"/>
      <c r="H155" s="239"/>
      <c r="I155" s="241">
        <f t="shared" si="139"/>
        <v>0</v>
      </c>
      <c r="J155" s="238">
        <v>0</v>
      </c>
      <c r="K155" s="239"/>
      <c r="L155" s="120">
        <f t="shared" si="140"/>
        <v>0</v>
      </c>
      <c r="M155" s="240"/>
      <c r="N155" s="239"/>
      <c r="O155" s="241">
        <f t="shared" si="141"/>
        <v>0</v>
      </c>
      <c r="P155" s="242"/>
      <c r="Q155" s="2"/>
      <c r="S155" s="370"/>
      <c r="T155" s="370"/>
    </row>
    <row r="156" spans="1:20" ht="24" hidden="1" x14ac:dyDescent="0.25">
      <c r="A156" s="61">
        <v>2366</v>
      </c>
      <c r="B156" s="111" t="s">
        <v>165</v>
      </c>
      <c r="C156" s="112">
        <f t="shared" si="100"/>
        <v>0</v>
      </c>
      <c r="D156" s="238">
        <v>0</v>
      </c>
      <c r="E156" s="239"/>
      <c r="F156" s="120">
        <f t="shared" si="138"/>
        <v>0</v>
      </c>
      <c r="G156" s="240"/>
      <c r="H156" s="239"/>
      <c r="I156" s="241">
        <f t="shared" si="139"/>
        <v>0</v>
      </c>
      <c r="J156" s="238">
        <v>0</v>
      </c>
      <c r="K156" s="239"/>
      <c r="L156" s="120">
        <f t="shared" si="140"/>
        <v>0</v>
      </c>
      <c r="M156" s="240"/>
      <c r="N156" s="239"/>
      <c r="O156" s="241">
        <f t="shared" si="141"/>
        <v>0</v>
      </c>
      <c r="P156" s="242"/>
      <c r="Q156" s="2"/>
      <c r="S156" s="370"/>
      <c r="T156" s="370"/>
    </row>
    <row r="157" spans="1:20" ht="36" hidden="1" x14ac:dyDescent="0.25">
      <c r="A157" s="61">
        <v>2369</v>
      </c>
      <c r="B157" s="111" t="s">
        <v>166</v>
      </c>
      <c r="C157" s="112">
        <f t="shared" si="100"/>
        <v>0</v>
      </c>
      <c r="D157" s="238">
        <v>0</v>
      </c>
      <c r="E157" s="239"/>
      <c r="F157" s="120">
        <f t="shared" si="138"/>
        <v>0</v>
      </c>
      <c r="G157" s="240"/>
      <c r="H157" s="239"/>
      <c r="I157" s="241">
        <f t="shared" si="139"/>
        <v>0</v>
      </c>
      <c r="J157" s="238">
        <v>0</v>
      </c>
      <c r="K157" s="239"/>
      <c r="L157" s="120">
        <f t="shared" si="140"/>
        <v>0</v>
      </c>
      <c r="M157" s="240"/>
      <c r="N157" s="239"/>
      <c r="O157" s="241">
        <f t="shared" si="141"/>
        <v>0</v>
      </c>
      <c r="P157" s="242"/>
      <c r="Q157" s="2"/>
      <c r="S157" s="370"/>
      <c r="T157" s="370"/>
    </row>
    <row r="158" spans="1:20" hidden="1" x14ac:dyDescent="0.25">
      <c r="A158" s="230">
        <v>2370</v>
      </c>
      <c r="B158" s="164" t="s">
        <v>167</v>
      </c>
      <c r="C158" s="176">
        <f t="shared" si="100"/>
        <v>0</v>
      </c>
      <c r="D158" s="177">
        <v>0</v>
      </c>
      <c r="E158" s="178"/>
      <c r="F158" s="233">
        <f t="shared" si="138"/>
        <v>0</v>
      </c>
      <c r="G158" s="247"/>
      <c r="H158" s="178"/>
      <c r="I158" s="235">
        <f t="shared" si="139"/>
        <v>0</v>
      </c>
      <c r="J158" s="177">
        <v>0</v>
      </c>
      <c r="K158" s="178"/>
      <c r="L158" s="233">
        <f t="shared" si="140"/>
        <v>0</v>
      </c>
      <c r="M158" s="247"/>
      <c r="N158" s="178"/>
      <c r="O158" s="235">
        <f t="shared" si="141"/>
        <v>0</v>
      </c>
      <c r="P158" s="236"/>
      <c r="Q158" s="2"/>
      <c r="S158" s="370"/>
      <c r="T158" s="370"/>
    </row>
    <row r="159" spans="1:20" hidden="1" x14ac:dyDescent="0.25">
      <c r="A159" s="230">
        <v>2380</v>
      </c>
      <c r="B159" s="164" t="s">
        <v>168</v>
      </c>
      <c r="C159" s="176">
        <f t="shared" si="100"/>
        <v>0</v>
      </c>
      <c r="D159" s="231">
        <f>SUM(D160:D161)</f>
        <v>0</v>
      </c>
      <c r="E159" s="232">
        <f t="shared" ref="E159" si="142">SUM(E160:E161)</f>
        <v>0</v>
      </c>
      <c r="F159" s="233">
        <f>SUM(F160:F161)</f>
        <v>0</v>
      </c>
      <c r="G159" s="234">
        <f t="shared" ref="G159:N159" si="143">SUM(G160:G161)</f>
        <v>0</v>
      </c>
      <c r="H159" s="232">
        <f t="shared" si="143"/>
        <v>0</v>
      </c>
      <c r="I159" s="235">
        <f t="shared" si="143"/>
        <v>0</v>
      </c>
      <c r="J159" s="231">
        <f>SUM(J160:J161)</f>
        <v>0</v>
      </c>
      <c r="K159" s="232">
        <f t="shared" si="143"/>
        <v>0</v>
      </c>
      <c r="L159" s="233">
        <f t="shared" si="143"/>
        <v>0</v>
      </c>
      <c r="M159" s="234">
        <f t="shared" si="143"/>
        <v>0</v>
      </c>
      <c r="N159" s="232">
        <f t="shared" si="143"/>
        <v>0</v>
      </c>
      <c r="O159" s="235">
        <f>SUM(O160:O161)</f>
        <v>0</v>
      </c>
      <c r="P159" s="236"/>
      <c r="Q159" s="2"/>
      <c r="S159" s="370"/>
      <c r="T159" s="370"/>
    </row>
    <row r="160" spans="1:20" hidden="1" x14ac:dyDescent="0.25">
      <c r="A160" s="52">
        <v>2381</v>
      </c>
      <c r="B160" s="99" t="s">
        <v>169</v>
      </c>
      <c r="C160" s="100">
        <f t="shared" si="100"/>
        <v>0</v>
      </c>
      <c r="D160" s="152">
        <v>0</v>
      </c>
      <c r="E160" s="150"/>
      <c r="F160" s="108">
        <f t="shared" ref="F160:F163" si="144">D160+E160</f>
        <v>0</v>
      </c>
      <c r="G160" s="149"/>
      <c r="H160" s="150"/>
      <c r="I160" s="151">
        <f t="shared" ref="I160:I163" si="145">G160+H160</f>
        <v>0</v>
      </c>
      <c r="J160" s="152">
        <v>0</v>
      </c>
      <c r="K160" s="150"/>
      <c r="L160" s="108">
        <f t="shared" ref="L160:L163" si="146">J160+K160</f>
        <v>0</v>
      </c>
      <c r="M160" s="149"/>
      <c r="N160" s="150"/>
      <c r="O160" s="151">
        <f t="shared" ref="O160:O163" si="147">M160+N160</f>
        <v>0</v>
      </c>
      <c r="P160" s="237"/>
      <c r="Q160" s="2"/>
      <c r="S160" s="370"/>
      <c r="T160" s="370"/>
    </row>
    <row r="161" spans="1:20" ht="24" hidden="1" x14ac:dyDescent="0.25">
      <c r="A161" s="61">
        <v>2389</v>
      </c>
      <c r="B161" s="111" t="s">
        <v>170</v>
      </c>
      <c r="C161" s="112">
        <f t="shared" si="100"/>
        <v>0</v>
      </c>
      <c r="D161" s="238">
        <v>0</v>
      </c>
      <c r="E161" s="239"/>
      <c r="F161" s="120">
        <f t="shared" si="144"/>
        <v>0</v>
      </c>
      <c r="G161" s="240"/>
      <c r="H161" s="239"/>
      <c r="I161" s="241">
        <f t="shared" si="145"/>
        <v>0</v>
      </c>
      <c r="J161" s="238">
        <v>0</v>
      </c>
      <c r="K161" s="239"/>
      <c r="L161" s="120">
        <f t="shared" si="146"/>
        <v>0</v>
      </c>
      <c r="M161" s="240"/>
      <c r="N161" s="239"/>
      <c r="O161" s="241">
        <f t="shared" si="147"/>
        <v>0</v>
      </c>
      <c r="P161" s="242"/>
      <c r="Q161" s="2"/>
      <c r="S161" s="370"/>
      <c r="T161" s="370"/>
    </row>
    <row r="162" spans="1:20" x14ac:dyDescent="0.25">
      <c r="A162" s="230">
        <v>2390</v>
      </c>
      <c r="B162" s="164" t="s">
        <v>171</v>
      </c>
      <c r="C162" s="176">
        <f t="shared" si="100"/>
        <v>200</v>
      </c>
      <c r="D162" s="177">
        <v>100</v>
      </c>
      <c r="E162" s="358"/>
      <c r="F162" s="378">
        <f t="shared" si="144"/>
        <v>100</v>
      </c>
      <c r="G162" s="247"/>
      <c r="H162" s="358"/>
      <c r="I162" s="378">
        <f t="shared" si="145"/>
        <v>0</v>
      </c>
      <c r="J162" s="177">
        <v>100</v>
      </c>
      <c r="K162" s="178"/>
      <c r="L162" s="233">
        <f t="shared" si="146"/>
        <v>100</v>
      </c>
      <c r="M162" s="247"/>
      <c r="N162" s="178"/>
      <c r="O162" s="235">
        <f t="shared" si="147"/>
        <v>0</v>
      </c>
      <c r="P162" s="236"/>
      <c r="Q162" s="2"/>
      <c r="S162" s="370"/>
      <c r="T162" s="370"/>
    </row>
    <row r="163" spans="1:20" hidden="1" x14ac:dyDescent="0.25">
      <c r="A163" s="83">
        <v>2400</v>
      </c>
      <c r="B163" s="226" t="s">
        <v>172</v>
      </c>
      <c r="C163" s="84">
        <f t="shared" si="100"/>
        <v>0</v>
      </c>
      <c r="D163" s="85">
        <v>0</v>
      </c>
      <c r="E163" s="86"/>
      <c r="F163" s="97">
        <f t="shared" si="144"/>
        <v>0</v>
      </c>
      <c r="G163" s="257"/>
      <c r="H163" s="86"/>
      <c r="I163" s="228">
        <f t="shared" si="145"/>
        <v>0</v>
      </c>
      <c r="J163" s="85">
        <v>0</v>
      </c>
      <c r="K163" s="86"/>
      <c r="L163" s="97">
        <f t="shared" si="146"/>
        <v>0</v>
      </c>
      <c r="M163" s="257"/>
      <c r="N163" s="86"/>
      <c r="O163" s="228">
        <f t="shared" si="147"/>
        <v>0</v>
      </c>
      <c r="P163" s="249"/>
      <c r="Q163" s="2"/>
      <c r="S163" s="370"/>
      <c r="T163" s="370"/>
    </row>
    <row r="164" spans="1:20" ht="24" x14ac:dyDescent="0.25">
      <c r="A164" s="83">
        <v>2500</v>
      </c>
      <c r="B164" s="226" t="s">
        <v>173</v>
      </c>
      <c r="C164" s="84">
        <f t="shared" si="100"/>
        <v>37250</v>
      </c>
      <c r="D164" s="95">
        <f>SUM(D165,D170)</f>
        <v>2100</v>
      </c>
      <c r="E164" s="228">
        <f t="shared" ref="E164" si="148">SUM(E165,E170)</f>
        <v>0</v>
      </c>
      <c r="F164" s="366">
        <f>SUM(F165,F170)</f>
        <v>2100</v>
      </c>
      <c r="G164" s="227">
        <f t="shared" ref="G164:O164" si="149">SUM(G165,G170)</f>
        <v>0</v>
      </c>
      <c r="H164" s="228">
        <f t="shared" si="149"/>
        <v>0</v>
      </c>
      <c r="I164" s="366">
        <f t="shared" si="149"/>
        <v>0</v>
      </c>
      <c r="J164" s="95">
        <f>SUM(J165,J170)</f>
        <v>35150</v>
      </c>
      <c r="K164" s="96">
        <f t="shared" si="149"/>
        <v>0</v>
      </c>
      <c r="L164" s="97">
        <f t="shared" si="149"/>
        <v>35150</v>
      </c>
      <c r="M164" s="227">
        <f t="shared" si="149"/>
        <v>0</v>
      </c>
      <c r="N164" s="96">
        <f t="shared" si="149"/>
        <v>0</v>
      </c>
      <c r="O164" s="228">
        <f t="shared" si="149"/>
        <v>0</v>
      </c>
      <c r="P164" s="229"/>
      <c r="Q164" s="2"/>
      <c r="S164" s="370"/>
      <c r="T164" s="370"/>
    </row>
    <row r="165" spans="1:20" ht="16.5" customHeight="1" x14ac:dyDescent="0.25">
      <c r="A165" s="629">
        <v>2510</v>
      </c>
      <c r="B165" s="99" t="s">
        <v>174</v>
      </c>
      <c r="C165" s="100">
        <f t="shared" si="100"/>
        <v>37150</v>
      </c>
      <c r="D165" s="251">
        <f>SUM(D166:D169)</f>
        <v>2000</v>
      </c>
      <c r="E165" s="151">
        <f t="shared" ref="E165" si="150">SUM(E166:E169)</f>
        <v>0</v>
      </c>
      <c r="F165" s="379">
        <f>SUM(F166:F169)</f>
        <v>2000</v>
      </c>
      <c r="G165" s="253">
        <f t="shared" ref="G165:O165" si="151">SUM(G166:G169)</f>
        <v>0</v>
      </c>
      <c r="H165" s="151">
        <f t="shared" si="151"/>
        <v>0</v>
      </c>
      <c r="I165" s="379">
        <f t="shared" si="151"/>
        <v>0</v>
      </c>
      <c r="J165" s="251">
        <f>SUM(J166:J169)</f>
        <v>35150</v>
      </c>
      <c r="K165" s="252">
        <f t="shared" si="151"/>
        <v>0</v>
      </c>
      <c r="L165" s="108">
        <f t="shared" si="151"/>
        <v>35150</v>
      </c>
      <c r="M165" s="253">
        <f t="shared" si="151"/>
        <v>0</v>
      </c>
      <c r="N165" s="252">
        <f t="shared" si="151"/>
        <v>0</v>
      </c>
      <c r="O165" s="258">
        <f t="shared" si="151"/>
        <v>0</v>
      </c>
      <c r="P165" s="259"/>
      <c r="Q165" s="2"/>
      <c r="S165" s="370"/>
      <c r="T165" s="370"/>
    </row>
    <row r="166" spans="1:20" ht="24" x14ac:dyDescent="0.25">
      <c r="A166" s="62">
        <v>2512</v>
      </c>
      <c r="B166" s="111" t="s">
        <v>175</v>
      </c>
      <c r="C166" s="112">
        <f t="shared" si="100"/>
        <v>35150</v>
      </c>
      <c r="D166" s="238">
        <v>0</v>
      </c>
      <c r="E166" s="367"/>
      <c r="F166" s="368">
        <f t="shared" ref="F166:F171" si="152">D166+E166</f>
        <v>0</v>
      </c>
      <c r="G166" s="240"/>
      <c r="H166" s="367"/>
      <c r="I166" s="368">
        <f t="shared" ref="I166:I171" si="153">G166+H166</f>
        <v>0</v>
      </c>
      <c r="J166" s="238">
        <v>35150</v>
      </c>
      <c r="K166" s="239"/>
      <c r="L166" s="120">
        <f t="shared" ref="L166:L171" si="154">J166+K166</f>
        <v>35150</v>
      </c>
      <c r="M166" s="240"/>
      <c r="N166" s="239"/>
      <c r="O166" s="241">
        <f t="shared" ref="O166:O171" si="155">M166+N166</f>
        <v>0</v>
      </c>
      <c r="P166" s="242"/>
      <c r="Q166" s="2"/>
      <c r="S166" s="370"/>
      <c r="T166" s="370"/>
    </row>
    <row r="167" spans="1:20" ht="36" hidden="1" x14ac:dyDescent="0.25">
      <c r="A167" s="62">
        <v>2513</v>
      </c>
      <c r="B167" s="111" t="s">
        <v>176</v>
      </c>
      <c r="C167" s="112">
        <f t="shared" si="100"/>
        <v>0</v>
      </c>
      <c r="D167" s="238">
        <v>0</v>
      </c>
      <c r="E167" s="239"/>
      <c r="F167" s="120">
        <f t="shared" si="152"/>
        <v>0</v>
      </c>
      <c r="G167" s="240"/>
      <c r="H167" s="239"/>
      <c r="I167" s="241">
        <f t="shared" si="153"/>
        <v>0</v>
      </c>
      <c r="J167" s="238">
        <v>0</v>
      </c>
      <c r="K167" s="239"/>
      <c r="L167" s="120">
        <f t="shared" si="154"/>
        <v>0</v>
      </c>
      <c r="M167" s="240"/>
      <c r="N167" s="239"/>
      <c r="O167" s="241">
        <f t="shared" si="155"/>
        <v>0</v>
      </c>
      <c r="P167" s="242"/>
      <c r="Q167" s="2"/>
      <c r="S167" s="370"/>
      <c r="T167" s="370"/>
    </row>
    <row r="168" spans="1:20" ht="24" hidden="1" x14ac:dyDescent="0.25">
      <c r="A168" s="62">
        <v>2515</v>
      </c>
      <c r="B168" s="111" t="s">
        <v>177</v>
      </c>
      <c r="C168" s="112">
        <f t="shared" si="100"/>
        <v>0</v>
      </c>
      <c r="D168" s="238">
        <v>0</v>
      </c>
      <c r="E168" s="239"/>
      <c r="F168" s="120">
        <f t="shared" si="152"/>
        <v>0</v>
      </c>
      <c r="G168" s="240"/>
      <c r="H168" s="239"/>
      <c r="I168" s="241">
        <f t="shared" si="153"/>
        <v>0</v>
      </c>
      <c r="J168" s="238">
        <v>0</v>
      </c>
      <c r="K168" s="239"/>
      <c r="L168" s="120">
        <f t="shared" si="154"/>
        <v>0</v>
      </c>
      <c r="M168" s="240"/>
      <c r="N168" s="239"/>
      <c r="O168" s="241">
        <f t="shared" si="155"/>
        <v>0</v>
      </c>
      <c r="P168" s="242"/>
      <c r="Q168" s="2"/>
      <c r="S168" s="370"/>
      <c r="T168" s="370"/>
    </row>
    <row r="169" spans="1:20" ht="24" x14ac:dyDescent="0.25">
      <c r="A169" s="62">
        <v>2519</v>
      </c>
      <c r="B169" s="111" t="s">
        <v>178</v>
      </c>
      <c r="C169" s="112">
        <f t="shared" si="100"/>
        <v>2000</v>
      </c>
      <c r="D169" s="238">
        <v>2000</v>
      </c>
      <c r="E169" s="367"/>
      <c r="F169" s="368">
        <f t="shared" si="152"/>
        <v>2000</v>
      </c>
      <c r="G169" s="240"/>
      <c r="H169" s="367"/>
      <c r="I169" s="368">
        <f t="shared" si="153"/>
        <v>0</v>
      </c>
      <c r="J169" s="238">
        <v>0</v>
      </c>
      <c r="K169" s="239"/>
      <c r="L169" s="120">
        <f t="shared" si="154"/>
        <v>0</v>
      </c>
      <c r="M169" s="240"/>
      <c r="N169" s="239"/>
      <c r="O169" s="241">
        <f t="shared" si="155"/>
        <v>0</v>
      </c>
      <c r="P169" s="242"/>
      <c r="Q169" s="2"/>
      <c r="S169" s="370"/>
      <c r="T169" s="370"/>
    </row>
    <row r="170" spans="1:20" x14ac:dyDescent="0.25">
      <c r="A170" s="243">
        <v>2520</v>
      </c>
      <c r="B170" s="111" t="s">
        <v>179</v>
      </c>
      <c r="C170" s="112">
        <f t="shared" si="100"/>
        <v>100</v>
      </c>
      <c r="D170" s="238">
        <v>100</v>
      </c>
      <c r="E170" s="367"/>
      <c r="F170" s="368">
        <f t="shared" si="152"/>
        <v>100</v>
      </c>
      <c r="G170" s="240"/>
      <c r="H170" s="367"/>
      <c r="I170" s="368">
        <f t="shared" si="153"/>
        <v>0</v>
      </c>
      <c r="J170" s="238">
        <v>0</v>
      </c>
      <c r="K170" s="239"/>
      <c r="L170" s="120">
        <f t="shared" si="154"/>
        <v>0</v>
      </c>
      <c r="M170" s="240"/>
      <c r="N170" s="239"/>
      <c r="O170" s="241">
        <f t="shared" si="155"/>
        <v>0</v>
      </c>
      <c r="P170" s="242"/>
      <c r="Q170" s="2"/>
      <c r="S170" s="370"/>
      <c r="T170" s="370"/>
    </row>
    <row r="171" spans="1:20" s="261" customFormat="1" ht="36" hidden="1" x14ac:dyDescent="0.25">
      <c r="A171" s="25">
        <v>2800</v>
      </c>
      <c r="B171" s="99" t="s">
        <v>180</v>
      </c>
      <c r="C171" s="100">
        <f t="shared" si="100"/>
        <v>0</v>
      </c>
      <c r="D171" s="152">
        <v>0</v>
      </c>
      <c r="E171" s="150"/>
      <c r="F171" s="57">
        <f t="shared" si="152"/>
        <v>0</v>
      </c>
      <c r="G171" s="58"/>
      <c r="H171" s="56"/>
      <c r="I171" s="59">
        <f t="shared" si="153"/>
        <v>0</v>
      </c>
      <c r="J171" s="55">
        <v>0</v>
      </c>
      <c r="K171" s="56"/>
      <c r="L171" s="57">
        <f t="shared" si="154"/>
        <v>0</v>
      </c>
      <c r="M171" s="58"/>
      <c r="N171" s="56"/>
      <c r="O171" s="59">
        <f t="shared" si="155"/>
        <v>0</v>
      </c>
      <c r="P171" s="60"/>
      <c r="Q171" s="260"/>
      <c r="S171" s="370"/>
      <c r="T171" s="370"/>
    </row>
    <row r="172" spans="1:20" hidden="1" x14ac:dyDescent="0.25">
      <c r="A172" s="218">
        <v>3000</v>
      </c>
      <c r="B172" s="218" t="s">
        <v>181</v>
      </c>
      <c r="C172" s="219">
        <f t="shared" si="100"/>
        <v>0</v>
      </c>
      <c r="D172" s="220">
        <f>SUM(D173,D183)</f>
        <v>0</v>
      </c>
      <c r="E172" s="221">
        <f t="shared" ref="E172" si="156">SUM(E173,E183)</f>
        <v>0</v>
      </c>
      <c r="F172" s="222">
        <f>SUM(F173,F183)</f>
        <v>0</v>
      </c>
      <c r="G172" s="223">
        <f t="shared" ref="G172:N172" si="157">SUM(G173,G183)</f>
        <v>0</v>
      </c>
      <c r="H172" s="221">
        <f t="shared" si="157"/>
        <v>0</v>
      </c>
      <c r="I172" s="224">
        <f t="shared" si="157"/>
        <v>0</v>
      </c>
      <c r="J172" s="220">
        <f>SUM(J173,J183)</f>
        <v>0</v>
      </c>
      <c r="K172" s="221">
        <f t="shared" si="157"/>
        <v>0</v>
      </c>
      <c r="L172" s="222">
        <f t="shared" si="157"/>
        <v>0</v>
      </c>
      <c r="M172" s="223">
        <f t="shared" si="157"/>
        <v>0</v>
      </c>
      <c r="N172" s="221">
        <f t="shared" si="157"/>
        <v>0</v>
      </c>
      <c r="O172" s="224">
        <f>SUM(O173,O183)</f>
        <v>0</v>
      </c>
      <c r="P172" s="225"/>
      <c r="Q172" s="2"/>
      <c r="S172" s="370"/>
      <c r="T172" s="370"/>
    </row>
    <row r="173" spans="1:20" ht="24" hidden="1" x14ac:dyDescent="0.25">
      <c r="A173" s="83">
        <v>3200</v>
      </c>
      <c r="B173" s="262" t="s">
        <v>182</v>
      </c>
      <c r="C173" s="84">
        <f t="shared" si="100"/>
        <v>0</v>
      </c>
      <c r="D173" s="95">
        <f>SUM(D174,D178)</f>
        <v>0</v>
      </c>
      <c r="E173" s="96">
        <f t="shared" ref="E173" si="158">SUM(E174,E178)</f>
        <v>0</v>
      </c>
      <c r="F173" s="97">
        <f>SUM(F174,F178)</f>
        <v>0</v>
      </c>
      <c r="G173" s="227">
        <f t="shared" ref="G173:O173" si="159">SUM(G174,G178)</f>
        <v>0</v>
      </c>
      <c r="H173" s="96">
        <f t="shared" si="159"/>
        <v>0</v>
      </c>
      <c r="I173" s="228">
        <f t="shared" si="159"/>
        <v>0</v>
      </c>
      <c r="J173" s="95">
        <f>SUM(J174,J178)</f>
        <v>0</v>
      </c>
      <c r="K173" s="96">
        <f t="shared" si="159"/>
        <v>0</v>
      </c>
      <c r="L173" s="97">
        <f t="shared" si="159"/>
        <v>0</v>
      </c>
      <c r="M173" s="227">
        <f t="shared" si="159"/>
        <v>0</v>
      </c>
      <c r="N173" s="96">
        <f t="shared" si="159"/>
        <v>0</v>
      </c>
      <c r="O173" s="263">
        <f t="shared" si="159"/>
        <v>0</v>
      </c>
      <c r="P173" s="229"/>
      <c r="Q173" s="2"/>
      <c r="S173" s="370"/>
      <c r="T173" s="370"/>
    </row>
    <row r="174" spans="1:20" ht="36" hidden="1" x14ac:dyDescent="0.25">
      <c r="A174" s="629">
        <v>3260</v>
      </c>
      <c r="B174" s="99" t="s">
        <v>183</v>
      </c>
      <c r="C174" s="100">
        <f t="shared" si="100"/>
        <v>0</v>
      </c>
      <c r="D174" s="251">
        <f>SUM(D175:D177)</f>
        <v>0</v>
      </c>
      <c r="E174" s="252">
        <f t="shared" ref="E174" si="160">SUM(E175:E177)</f>
        <v>0</v>
      </c>
      <c r="F174" s="108">
        <f>SUM(F175:F177)</f>
        <v>0</v>
      </c>
      <c r="G174" s="253">
        <f t="shared" ref="G174:N174" si="161">SUM(G175:G177)</f>
        <v>0</v>
      </c>
      <c r="H174" s="252">
        <f t="shared" si="161"/>
        <v>0</v>
      </c>
      <c r="I174" s="151">
        <f t="shared" si="161"/>
        <v>0</v>
      </c>
      <c r="J174" s="251">
        <f>SUM(J175:J177)</f>
        <v>0</v>
      </c>
      <c r="K174" s="252">
        <f t="shared" si="161"/>
        <v>0</v>
      </c>
      <c r="L174" s="108">
        <f t="shared" si="161"/>
        <v>0</v>
      </c>
      <c r="M174" s="253">
        <f t="shared" si="161"/>
        <v>0</v>
      </c>
      <c r="N174" s="252">
        <f t="shared" si="161"/>
        <v>0</v>
      </c>
      <c r="O174" s="151">
        <f>SUM(O175:O177)</f>
        <v>0</v>
      </c>
      <c r="P174" s="237"/>
      <c r="Q174" s="2"/>
      <c r="S174" s="370"/>
      <c r="T174" s="370"/>
    </row>
    <row r="175" spans="1:20" ht="24" hidden="1" x14ac:dyDescent="0.25">
      <c r="A175" s="62">
        <v>3261</v>
      </c>
      <c r="B175" s="111" t="s">
        <v>184</v>
      </c>
      <c r="C175" s="112">
        <f t="shared" si="100"/>
        <v>0</v>
      </c>
      <c r="D175" s="238">
        <v>0</v>
      </c>
      <c r="E175" s="239"/>
      <c r="F175" s="120">
        <f t="shared" ref="F175:F177" si="162">D175+E175</f>
        <v>0</v>
      </c>
      <c r="G175" s="240"/>
      <c r="H175" s="239"/>
      <c r="I175" s="241">
        <f t="shared" ref="I175:I177" si="163">G175+H175</f>
        <v>0</v>
      </c>
      <c r="J175" s="238">
        <v>0</v>
      </c>
      <c r="K175" s="239"/>
      <c r="L175" s="120">
        <f t="shared" ref="L175:L177" si="164">J175+K175</f>
        <v>0</v>
      </c>
      <c r="M175" s="240"/>
      <c r="N175" s="239"/>
      <c r="O175" s="241">
        <f t="shared" ref="O175:O177" si="165">M175+N175</f>
        <v>0</v>
      </c>
      <c r="P175" s="242"/>
      <c r="Q175" s="2"/>
      <c r="S175" s="370"/>
      <c r="T175" s="370"/>
    </row>
    <row r="176" spans="1:20" ht="36" hidden="1" x14ac:dyDescent="0.25">
      <c r="A176" s="62">
        <v>3262</v>
      </c>
      <c r="B176" s="111" t="s">
        <v>185</v>
      </c>
      <c r="C176" s="112">
        <f t="shared" si="100"/>
        <v>0</v>
      </c>
      <c r="D176" s="238">
        <v>0</v>
      </c>
      <c r="E176" s="239"/>
      <c r="F176" s="120">
        <f t="shared" si="162"/>
        <v>0</v>
      </c>
      <c r="G176" s="240"/>
      <c r="H176" s="239"/>
      <c r="I176" s="241">
        <f t="shared" si="163"/>
        <v>0</v>
      </c>
      <c r="J176" s="238">
        <v>0</v>
      </c>
      <c r="K176" s="239"/>
      <c r="L176" s="120">
        <f t="shared" si="164"/>
        <v>0</v>
      </c>
      <c r="M176" s="240"/>
      <c r="N176" s="239"/>
      <c r="O176" s="241">
        <f t="shared" si="165"/>
        <v>0</v>
      </c>
      <c r="P176" s="242"/>
      <c r="Q176" s="2"/>
      <c r="S176" s="370"/>
      <c r="T176" s="370"/>
    </row>
    <row r="177" spans="1:20" ht="24" hidden="1" x14ac:dyDescent="0.25">
      <c r="A177" s="62">
        <v>3263</v>
      </c>
      <c r="B177" s="111" t="s">
        <v>186</v>
      </c>
      <c r="C177" s="112">
        <f t="shared" ref="C177:C240" si="166">SUM(F177,I177,L177,O177)</f>
        <v>0</v>
      </c>
      <c r="D177" s="238">
        <v>0</v>
      </c>
      <c r="E177" s="239"/>
      <c r="F177" s="120">
        <f t="shared" si="162"/>
        <v>0</v>
      </c>
      <c r="G177" s="240"/>
      <c r="H177" s="239"/>
      <c r="I177" s="241">
        <f t="shared" si="163"/>
        <v>0</v>
      </c>
      <c r="J177" s="238">
        <v>0</v>
      </c>
      <c r="K177" s="239"/>
      <c r="L177" s="120">
        <f t="shared" si="164"/>
        <v>0</v>
      </c>
      <c r="M177" s="240"/>
      <c r="N177" s="239"/>
      <c r="O177" s="241">
        <f t="shared" si="165"/>
        <v>0</v>
      </c>
      <c r="P177" s="242"/>
      <c r="Q177" s="2"/>
      <c r="S177" s="370"/>
      <c r="T177" s="370"/>
    </row>
    <row r="178" spans="1:20" ht="72" hidden="1" x14ac:dyDescent="0.25">
      <c r="A178" s="629">
        <v>3290</v>
      </c>
      <c r="B178" s="99" t="s">
        <v>187</v>
      </c>
      <c r="C178" s="264">
        <f t="shared" si="166"/>
        <v>0</v>
      </c>
      <c r="D178" s="251">
        <f>SUM(D179:D182)</f>
        <v>0</v>
      </c>
      <c r="E178" s="252">
        <f t="shared" ref="E178" si="167">SUM(E179:E182)</f>
        <v>0</v>
      </c>
      <c r="F178" s="108">
        <f>SUM(F179:F182)</f>
        <v>0</v>
      </c>
      <c r="G178" s="253">
        <f t="shared" ref="G178:O178" si="168">SUM(G179:G182)</f>
        <v>0</v>
      </c>
      <c r="H178" s="252">
        <f t="shared" si="168"/>
        <v>0</v>
      </c>
      <c r="I178" s="151">
        <f t="shared" si="168"/>
        <v>0</v>
      </c>
      <c r="J178" s="251">
        <f>SUM(J179:J182)</f>
        <v>0</v>
      </c>
      <c r="K178" s="252">
        <f t="shared" si="168"/>
        <v>0</v>
      </c>
      <c r="L178" s="108">
        <f t="shared" si="168"/>
        <v>0</v>
      </c>
      <c r="M178" s="253">
        <f t="shared" si="168"/>
        <v>0</v>
      </c>
      <c r="N178" s="252">
        <f t="shared" si="168"/>
        <v>0</v>
      </c>
      <c r="O178" s="265">
        <f t="shared" si="168"/>
        <v>0</v>
      </c>
      <c r="P178" s="266"/>
      <c r="Q178" s="2"/>
      <c r="S178" s="370"/>
      <c r="T178" s="370"/>
    </row>
    <row r="179" spans="1:20" ht="60" hidden="1" x14ac:dyDescent="0.25">
      <c r="A179" s="62">
        <v>3291</v>
      </c>
      <c r="B179" s="111" t="s">
        <v>188</v>
      </c>
      <c r="C179" s="112">
        <f t="shared" si="166"/>
        <v>0</v>
      </c>
      <c r="D179" s="238">
        <v>0</v>
      </c>
      <c r="E179" s="239"/>
      <c r="F179" s="120">
        <f t="shared" ref="F179:F182" si="169">D179+E179</f>
        <v>0</v>
      </c>
      <c r="G179" s="240"/>
      <c r="H179" s="239"/>
      <c r="I179" s="241">
        <f t="shared" ref="I179:I182" si="170">G179+H179</f>
        <v>0</v>
      </c>
      <c r="J179" s="238">
        <v>0</v>
      </c>
      <c r="K179" s="239"/>
      <c r="L179" s="120">
        <f t="shared" ref="L179:L182" si="171">J179+K179</f>
        <v>0</v>
      </c>
      <c r="M179" s="240"/>
      <c r="N179" s="239"/>
      <c r="O179" s="241">
        <f t="shared" ref="O179:O182" si="172">M179+N179</f>
        <v>0</v>
      </c>
      <c r="P179" s="242"/>
      <c r="Q179" s="2"/>
      <c r="S179" s="370"/>
      <c r="T179" s="370"/>
    </row>
    <row r="180" spans="1:20" ht="60" hidden="1" x14ac:dyDescent="0.25">
      <c r="A180" s="62">
        <v>3292</v>
      </c>
      <c r="B180" s="111" t="s">
        <v>189</v>
      </c>
      <c r="C180" s="112">
        <f t="shared" si="166"/>
        <v>0</v>
      </c>
      <c r="D180" s="238">
        <v>0</v>
      </c>
      <c r="E180" s="239"/>
      <c r="F180" s="120">
        <f t="shared" si="169"/>
        <v>0</v>
      </c>
      <c r="G180" s="240"/>
      <c r="H180" s="239"/>
      <c r="I180" s="241">
        <f t="shared" si="170"/>
        <v>0</v>
      </c>
      <c r="J180" s="238">
        <v>0</v>
      </c>
      <c r="K180" s="239"/>
      <c r="L180" s="120">
        <f t="shared" si="171"/>
        <v>0</v>
      </c>
      <c r="M180" s="240"/>
      <c r="N180" s="239"/>
      <c r="O180" s="241">
        <f t="shared" si="172"/>
        <v>0</v>
      </c>
      <c r="P180" s="242"/>
      <c r="Q180" s="2"/>
      <c r="S180" s="370"/>
      <c r="T180" s="370"/>
    </row>
    <row r="181" spans="1:20" ht="60" hidden="1" x14ac:dyDescent="0.25">
      <c r="A181" s="62">
        <v>3293</v>
      </c>
      <c r="B181" s="111" t="s">
        <v>190</v>
      </c>
      <c r="C181" s="112">
        <f t="shared" si="166"/>
        <v>0</v>
      </c>
      <c r="D181" s="238">
        <v>0</v>
      </c>
      <c r="E181" s="239"/>
      <c r="F181" s="120">
        <f t="shared" si="169"/>
        <v>0</v>
      </c>
      <c r="G181" s="240"/>
      <c r="H181" s="239"/>
      <c r="I181" s="241">
        <f t="shared" si="170"/>
        <v>0</v>
      </c>
      <c r="J181" s="238">
        <v>0</v>
      </c>
      <c r="K181" s="239"/>
      <c r="L181" s="120">
        <f t="shared" si="171"/>
        <v>0</v>
      </c>
      <c r="M181" s="240"/>
      <c r="N181" s="239"/>
      <c r="O181" s="241">
        <f t="shared" si="172"/>
        <v>0</v>
      </c>
      <c r="P181" s="242"/>
      <c r="Q181" s="2"/>
      <c r="S181" s="370"/>
      <c r="T181" s="370"/>
    </row>
    <row r="182" spans="1:20" ht="48" hidden="1" x14ac:dyDescent="0.25">
      <c r="A182" s="267">
        <v>3294</v>
      </c>
      <c r="B182" s="111" t="s">
        <v>191</v>
      </c>
      <c r="C182" s="264">
        <f t="shared" si="166"/>
        <v>0</v>
      </c>
      <c r="D182" s="268">
        <v>0</v>
      </c>
      <c r="E182" s="269"/>
      <c r="F182" s="270">
        <f t="shared" si="169"/>
        <v>0</v>
      </c>
      <c r="G182" s="271"/>
      <c r="H182" s="269"/>
      <c r="I182" s="265">
        <f t="shared" si="170"/>
        <v>0</v>
      </c>
      <c r="J182" s="268">
        <v>0</v>
      </c>
      <c r="K182" s="269"/>
      <c r="L182" s="270">
        <f t="shared" si="171"/>
        <v>0</v>
      </c>
      <c r="M182" s="271"/>
      <c r="N182" s="269"/>
      <c r="O182" s="265">
        <f t="shared" si="172"/>
        <v>0</v>
      </c>
      <c r="P182" s="266"/>
      <c r="Q182" s="2"/>
      <c r="S182" s="370"/>
      <c r="T182" s="370"/>
    </row>
    <row r="183" spans="1:20" ht="36" hidden="1" x14ac:dyDescent="0.25">
      <c r="A183" s="140">
        <v>3300</v>
      </c>
      <c r="B183" s="262" t="s">
        <v>192</v>
      </c>
      <c r="C183" s="272">
        <f t="shared" si="166"/>
        <v>0</v>
      </c>
      <c r="D183" s="273">
        <f>SUM(D184:D185)</f>
        <v>0</v>
      </c>
      <c r="E183" s="274">
        <f t="shared" ref="E183" si="173">SUM(E184:E185)</f>
        <v>0</v>
      </c>
      <c r="F183" s="275">
        <f>SUM(F184:F185)</f>
        <v>0</v>
      </c>
      <c r="G183" s="276">
        <f t="shared" ref="G183:O183" si="174">SUM(G184:G185)</f>
        <v>0</v>
      </c>
      <c r="H183" s="274">
        <f t="shared" si="174"/>
        <v>0</v>
      </c>
      <c r="I183" s="263">
        <f t="shared" si="174"/>
        <v>0</v>
      </c>
      <c r="J183" s="273">
        <f>SUM(J184:J185)</f>
        <v>0</v>
      </c>
      <c r="K183" s="274">
        <f t="shared" si="174"/>
        <v>0</v>
      </c>
      <c r="L183" s="275">
        <f t="shared" si="174"/>
        <v>0</v>
      </c>
      <c r="M183" s="276">
        <f t="shared" si="174"/>
        <v>0</v>
      </c>
      <c r="N183" s="274">
        <f t="shared" si="174"/>
        <v>0</v>
      </c>
      <c r="O183" s="263">
        <f t="shared" si="174"/>
        <v>0</v>
      </c>
      <c r="P183" s="229"/>
      <c r="Q183" s="2"/>
      <c r="S183" s="370"/>
      <c r="T183" s="370"/>
    </row>
    <row r="184" spans="1:20" ht="36" hidden="1" x14ac:dyDescent="0.25">
      <c r="A184" s="163">
        <v>3310</v>
      </c>
      <c r="B184" s="164" t="s">
        <v>193</v>
      </c>
      <c r="C184" s="176">
        <f t="shared" si="166"/>
        <v>0</v>
      </c>
      <c r="D184" s="177">
        <v>0</v>
      </c>
      <c r="E184" s="178"/>
      <c r="F184" s="233">
        <f t="shared" ref="F184:F185" si="175">D184+E184</f>
        <v>0</v>
      </c>
      <c r="G184" s="247"/>
      <c r="H184" s="178"/>
      <c r="I184" s="235">
        <f t="shared" ref="I184:I185" si="176">G184+H184</f>
        <v>0</v>
      </c>
      <c r="J184" s="177">
        <v>0</v>
      </c>
      <c r="K184" s="178"/>
      <c r="L184" s="233">
        <f t="shared" ref="L184:L185" si="177">J184+K184</f>
        <v>0</v>
      </c>
      <c r="M184" s="247"/>
      <c r="N184" s="178"/>
      <c r="O184" s="235">
        <f t="shared" ref="O184:O185" si="178">M184+N184</f>
        <v>0</v>
      </c>
      <c r="P184" s="236"/>
      <c r="Q184" s="2"/>
      <c r="S184" s="370"/>
      <c r="T184" s="370"/>
    </row>
    <row r="185" spans="1:20" ht="48" hidden="1" x14ac:dyDescent="0.25">
      <c r="A185" s="53">
        <v>3320</v>
      </c>
      <c r="B185" s="99" t="s">
        <v>194</v>
      </c>
      <c r="C185" s="100">
        <f t="shared" si="166"/>
        <v>0</v>
      </c>
      <c r="D185" s="152">
        <v>0</v>
      </c>
      <c r="E185" s="150"/>
      <c r="F185" s="108">
        <f t="shared" si="175"/>
        <v>0</v>
      </c>
      <c r="G185" s="149"/>
      <c r="H185" s="150"/>
      <c r="I185" s="151">
        <f t="shared" si="176"/>
        <v>0</v>
      </c>
      <c r="J185" s="152">
        <v>0</v>
      </c>
      <c r="K185" s="150"/>
      <c r="L185" s="108">
        <f t="shared" si="177"/>
        <v>0</v>
      </c>
      <c r="M185" s="149"/>
      <c r="N185" s="150"/>
      <c r="O185" s="151">
        <f t="shared" si="178"/>
        <v>0</v>
      </c>
      <c r="P185" s="237"/>
      <c r="Q185" s="2"/>
      <c r="S185" s="370"/>
      <c r="T185" s="370"/>
    </row>
    <row r="186" spans="1:20" hidden="1" x14ac:dyDescent="0.25">
      <c r="A186" s="277">
        <v>4000</v>
      </c>
      <c r="B186" s="218" t="s">
        <v>195</v>
      </c>
      <c r="C186" s="219">
        <f t="shared" si="166"/>
        <v>0</v>
      </c>
      <c r="D186" s="220">
        <f>SUM(D187,D190)</f>
        <v>0</v>
      </c>
      <c r="E186" s="221">
        <f t="shared" ref="E186" si="179">SUM(E187,E190)</f>
        <v>0</v>
      </c>
      <c r="F186" s="222">
        <f>SUM(F187,F190)</f>
        <v>0</v>
      </c>
      <c r="G186" s="223">
        <f t="shared" ref="G186:N186" si="180">SUM(G187,G190)</f>
        <v>0</v>
      </c>
      <c r="H186" s="221">
        <f t="shared" si="180"/>
        <v>0</v>
      </c>
      <c r="I186" s="224">
        <f t="shared" si="180"/>
        <v>0</v>
      </c>
      <c r="J186" s="220">
        <f>SUM(J187,J190)</f>
        <v>0</v>
      </c>
      <c r="K186" s="221">
        <f t="shared" si="180"/>
        <v>0</v>
      </c>
      <c r="L186" s="222">
        <f t="shared" si="180"/>
        <v>0</v>
      </c>
      <c r="M186" s="223">
        <f t="shared" si="180"/>
        <v>0</v>
      </c>
      <c r="N186" s="221">
        <f t="shared" si="180"/>
        <v>0</v>
      </c>
      <c r="O186" s="224">
        <f>SUM(O187,O190)</f>
        <v>0</v>
      </c>
      <c r="P186" s="225"/>
      <c r="Q186" s="2"/>
      <c r="S186" s="370"/>
      <c r="T186" s="370"/>
    </row>
    <row r="187" spans="1:20" hidden="1" x14ac:dyDescent="0.25">
      <c r="A187" s="278">
        <v>4200</v>
      </c>
      <c r="B187" s="226" t="s">
        <v>196</v>
      </c>
      <c r="C187" s="84">
        <f t="shared" si="166"/>
        <v>0</v>
      </c>
      <c r="D187" s="95">
        <f>SUM(D188,D189)</f>
        <v>0</v>
      </c>
      <c r="E187" s="96">
        <f t="shared" ref="E187" si="181">SUM(E188,E189)</f>
        <v>0</v>
      </c>
      <c r="F187" s="97">
        <f>SUM(F188,F189)</f>
        <v>0</v>
      </c>
      <c r="G187" s="227">
        <f t="shared" ref="G187:N187" si="182">SUM(G188,G189)</f>
        <v>0</v>
      </c>
      <c r="H187" s="96">
        <f t="shared" si="182"/>
        <v>0</v>
      </c>
      <c r="I187" s="228">
        <f t="shared" si="182"/>
        <v>0</v>
      </c>
      <c r="J187" s="95">
        <f>SUM(J188,J189)</f>
        <v>0</v>
      </c>
      <c r="K187" s="96">
        <f t="shared" si="182"/>
        <v>0</v>
      </c>
      <c r="L187" s="97">
        <f t="shared" si="182"/>
        <v>0</v>
      </c>
      <c r="M187" s="227">
        <f t="shared" si="182"/>
        <v>0</v>
      </c>
      <c r="N187" s="96">
        <f t="shared" si="182"/>
        <v>0</v>
      </c>
      <c r="O187" s="228">
        <f>SUM(O188,O189)</f>
        <v>0</v>
      </c>
      <c r="P187" s="249"/>
      <c r="Q187" s="2"/>
      <c r="S187" s="370"/>
      <c r="T187" s="370"/>
    </row>
    <row r="188" spans="1:20" ht="36" hidden="1" x14ac:dyDescent="0.25">
      <c r="A188" s="629">
        <v>4240</v>
      </c>
      <c r="B188" s="99" t="s">
        <v>197</v>
      </c>
      <c r="C188" s="100">
        <f t="shared" si="166"/>
        <v>0</v>
      </c>
      <c r="D188" s="152">
        <v>0</v>
      </c>
      <c r="E188" s="150"/>
      <c r="F188" s="108">
        <f t="shared" ref="F188:F189" si="183">D188+E188</f>
        <v>0</v>
      </c>
      <c r="G188" s="149"/>
      <c r="H188" s="150"/>
      <c r="I188" s="151">
        <f t="shared" ref="I188:I189" si="184">G188+H188</f>
        <v>0</v>
      </c>
      <c r="J188" s="152">
        <v>0</v>
      </c>
      <c r="K188" s="150"/>
      <c r="L188" s="108">
        <f t="shared" ref="L188:L189" si="185">J188+K188</f>
        <v>0</v>
      </c>
      <c r="M188" s="149"/>
      <c r="N188" s="150"/>
      <c r="O188" s="151">
        <f t="shared" ref="O188:O189" si="186">M188+N188</f>
        <v>0</v>
      </c>
      <c r="P188" s="237"/>
      <c r="Q188" s="2"/>
      <c r="S188" s="370"/>
      <c r="T188" s="370"/>
    </row>
    <row r="189" spans="1:20" hidden="1" x14ac:dyDescent="0.25">
      <c r="A189" s="243">
        <v>4250</v>
      </c>
      <c r="B189" s="111" t="s">
        <v>198</v>
      </c>
      <c r="C189" s="112">
        <f t="shared" si="166"/>
        <v>0</v>
      </c>
      <c r="D189" s="238">
        <v>0</v>
      </c>
      <c r="E189" s="239"/>
      <c r="F189" s="120">
        <f t="shared" si="183"/>
        <v>0</v>
      </c>
      <c r="G189" s="240"/>
      <c r="H189" s="239"/>
      <c r="I189" s="241">
        <f t="shared" si="184"/>
        <v>0</v>
      </c>
      <c r="J189" s="238">
        <v>0</v>
      </c>
      <c r="K189" s="239"/>
      <c r="L189" s="120">
        <f t="shared" si="185"/>
        <v>0</v>
      </c>
      <c r="M189" s="240"/>
      <c r="N189" s="239"/>
      <c r="O189" s="241">
        <f t="shared" si="186"/>
        <v>0</v>
      </c>
      <c r="P189" s="242"/>
      <c r="Q189" s="2"/>
      <c r="S189" s="370"/>
      <c r="T189" s="370"/>
    </row>
    <row r="190" spans="1:20" hidden="1" x14ac:dyDescent="0.25">
      <c r="A190" s="83">
        <v>4300</v>
      </c>
      <c r="B190" s="226" t="s">
        <v>199</v>
      </c>
      <c r="C190" s="84">
        <f t="shared" si="166"/>
        <v>0</v>
      </c>
      <c r="D190" s="95">
        <f>SUM(D191)</f>
        <v>0</v>
      </c>
      <c r="E190" s="96">
        <f t="shared" ref="E190" si="187">SUM(E191)</f>
        <v>0</v>
      </c>
      <c r="F190" s="97">
        <f>SUM(F191)</f>
        <v>0</v>
      </c>
      <c r="G190" s="227">
        <f t="shared" ref="G190:N190" si="188">SUM(G191)</f>
        <v>0</v>
      </c>
      <c r="H190" s="96">
        <f t="shared" si="188"/>
        <v>0</v>
      </c>
      <c r="I190" s="228">
        <f t="shared" si="188"/>
        <v>0</v>
      </c>
      <c r="J190" s="95">
        <f>SUM(J191)</f>
        <v>0</v>
      </c>
      <c r="K190" s="96">
        <f t="shared" si="188"/>
        <v>0</v>
      </c>
      <c r="L190" s="97">
        <f t="shared" si="188"/>
        <v>0</v>
      </c>
      <c r="M190" s="227">
        <f t="shared" si="188"/>
        <v>0</v>
      </c>
      <c r="N190" s="96">
        <f t="shared" si="188"/>
        <v>0</v>
      </c>
      <c r="O190" s="228">
        <f>SUM(O191)</f>
        <v>0</v>
      </c>
      <c r="P190" s="249"/>
      <c r="Q190" s="2"/>
      <c r="S190" s="370"/>
      <c r="T190" s="370"/>
    </row>
    <row r="191" spans="1:20" ht="24" hidden="1" x14ac:dyDescent="0.25">
      <c r="A191" s="629">
        <v>4310</v>
      </c>
      <c r="B191" s="99" t="s">
        <v>200</v>
      </c>
      <c r="C191" s="100">
        <f t="shared" si="166"/>
        <v>0</v>
      </c>
      <c r="D191" s="251">
        <f>SUM(D192:D192)</f>
        <v>0</v>
      </c>
      <c r="E191" s="252">
        <f t="shared" ref="E191" si="189">SUM(E192:E192)</f>
        <v>0</v>
      </c>
      <c r="F191" s="108">
        <f>SUM(F192:F192)</f>
        <v>0</v>
      </c>
      <c r="G191" s="253">
        <f t="shared" ref="G191:N191" si="190">SUM(G192:G192)</f>
        <v>0</v>
      </c>
      <c r="H191" s="252">
        <f t="shared" si="190"/>
        <v>0</v>
      </c>
      <c r="I191" s="151">
        <f t="shared" si="190"/>
        <v>0</v>
      </c>
      <c r="J191" s="251">
        <f>SUM(J192:J192)</f>
        <v>0</v>
      </c>
      <c r="K191" s="252">
        <f t="shared" si="190"/>
        <v>0</v>
      </c>
      <c r="L191" s="108">
        <f t="shared" si="190"/>
        <v>0</v>
      </c>
      <c r="M191" s="253">
        <f t="shared" si="190"/>
        <v>0</v>
      </c>
      <c r="N191" s="252">
        <f t="shared" si="190"/>
        <v>0</v>
      </c>
      <c r="O191" s="151">
        <f>SUM(O192:O192)</f>
        <v>0</v>
      </c>
      <c r="P191" s="237"/>
      <c r="Q191" s="2"/>
      <c r="S191" s="370"/>
      <c r="T191" s="370"/>
    </row>
    <row r="192" spans="1:20" ht="36" hidden="1" x14ac:dyDescent="0.25">
      <c r="A192" s="62">
        <v>4311</v>
      </c>
      <c r="B192" s="111" t="s">
        <v>201</v>
      </c>
      <c r="C192" s="112">
        <f t="shared" si="166"/>
        <v>0</v>
      </c>
      <c r="D192" s="238">
        <v>0</v>
      </c>
      <c r="E192" s="239"/>
      <c r="F192" s="120">
        <f>D192+E192</f>
        <v>0</v>
      </c>
      <c r="G192" s="240"/>
      <c r="H192" s="239"/>
      <c r="I192" s="241">
        <f>G192+H192</f>
        <v>0</v>
      </c>
      <c r="J192" s="238">
        <v>0</v>
      </c>
      <c r="K192" s="239"/>
      <c r="L192" s="120">
        <f>J192+K192</f>
        <v>0</v>
      </c>
      <c r="M192" s="240"/>
      <c r="N192" s="239"/>
      <c r="O192" s="241">
        <f>M192+N192</f>
        <v>0</v>
      </c>
      <c r="P192" s="242"/>
      <c r="Q192" s="2"/>
      <c r="S192" s="370"/>
      <c r="T192" s="370"/>
    </row>
    <row r="193" spans="1:20" s="33" customFormat="1" x14ac:dyDescent="0.25">
      <c r="A193" s="279"/>
      <c r="B193" s="25" t="s">
        <v>202</v>
      </c>
      <c r="C193" s="211">
        <f t="shared" si="166"/>
        <v>21960</v>
      </c>
      <c r="D193" s="212">
        <f>SUM(D194,D229,D268)</f>
        <v>17295</v>
      </c>
      <c r="E193" s="216">
        <f t="shared" ref="E193" si="191">SUM(E194,E229,E268)</f>
        <v>0</v>
      </c>
      <c r="F193" s="364">
        <f>SUM(F194,F229,F268)</f>
        <v>17295</v>
      </c>
      <c r="G193" s="215">
        <f t="shared" ref="G193:N193" si="192">SUM(G194,G229,G268)</f>
        <v>0</v>
      </c>
      <c r="H193" s="216">
        <f t="shared" si="192"/>
        <v>0</v>
      </c>
      <c r="I193" s="364">
        <f t="shared" si="192"/>
        <v>0</v>
      </c>
      <c r="J193" s="212">
        <f>SUM(J194,J229,J268)</f>
        <v>4665</v>
      </c>
      <c r="K193" s="213">
        <f t="shared" si="192"/>
        <v>0</v>
      </c>
      <c r="L193" s="214">
        <f t="shared" si="192"/>
        <v>4665</v>
      </c>
      <c r="M193" s="215">
        <f t="shared" si="192"/>
        <v>0</v>
      </c>
      <c r="N193" s="213">
        <f t="shared" si="192"/>
        <v>0</v>
      </c>
      <c r="O193" s="280">
        <f>SUM(O194,O229,O268)</f>
        <v>0</v>
      </c>
      <c r="P193" s="281"/>
      <c r="Q193" s="26"/>
      <c r="S193" s="370"/>
      <c r="T193" s="370"/>
    </row>
    <row r="194" spans="1:20" x14ac:dyDescent="0.25">
      <c r="A194" s="218">
        <v>5000</v>
      </c>
      <c r="B194" s="218" t="s">
        <v>203</v>
      </c>
      <c r="C194" s="219">
        <f t="shared" si="166"/>
        <v>20855</v>
      </c>
      <c r="D194" s="220">
        <f>D195+D203</f>
        <v>17295</v>
      </c>
      <c r="E194" s="224">
        <f t="shared" ref="E194" si="193">E195+E203</f>
        <v>0</v>
      </c>
      <c r="F194" s="365">
        <f>F195+F203</f>
        <v>17295</v>
      </c>
      <c r="G194" s="223">
        <f t="shared" ref="G194:N194" si="194">G195+G203</f>
        <v>0</v>
      </c>
      <c r="H194" s="224">
        <f t="shared" si="194"/>
        <v>0</v>
      </c>
      <c r="I194" s="365">
        <f t="shared" si="194"/>
        <v>0</v>
      </c>
      <c r="J194" s="220">
        <f>J195+J203</f>
        <v>3560</v>
      </c>
      <c r="K194" s="221">
        <f t="shared" si="194"/>
        <v>0</v>
      </c>
      <c r="L194" s="222">
        <f t="shared" si="194"/>
        <v>3560</v>
      </c>
      <c r="M194" s="223">
        <f t="shared" si="194"/>
        <v>0</v>
      </c>
      <c r="N194" s="221">
        <f t="shared" si="194"/>
        <v>0</v>
      </c>
      <c r="O194" s="224">
        <f>O195+O203</f>
        <v>0</v>
      </c>
      <c r="P194" s="225"/>
      <c r="Q194" s="2"/>
      <c r="S194" s="370"/>
      <c r="T194" s="370"/>
    </row>
    <row r="195" spans="1:20" hidden="1" x14ac:dyDescent="0.25">
      <c r="A195" s="83">
        <v>5100</v>
      </c>
      <c r="B195" s="226" t="s">
        <v>204</v>
      </c>
      <c r="C195" s="84">
        <f t="shared" si="166"/>
        <v>0</v>
      </c>
      <c r="D195" s="95">
        <f>D196+D197+D200+D201+D202</f>
        <v>0</v>
      </c>
      <c r="E195" s="96">
        <f t="shared" ref="E195" si="195">E196+E197+E200+E201+E202</f>
        <v>0</v>
      </c>
      <c r="F195" s="97">
        <f>F196+F197+F200+F201+F202</f>
        <v>0</v>
      </c>
      <c r="G195" s="227">
        <f t="shared" ref="G195:N195" si="196">G196+G197+G200+G201+G202</f>
        <v>0</v>
      </c>
      <c r="H195" s="96">
        <f t="shared" si="196"/>
        <v>0</v>
      </c>
      <c r="I195" s="228">
        <f t="shared" si="196"/>
        <v>0</v>
      </c>
      <c r="J195" s="95">
        <f>J196+J197+J200+J201+J202</f>
        <v>0</v>
      </c>
      <c r="K195" s="96">
        <f t="shared" si="196"/>
        <v>0</v>
      </c>
      <c r="L195" s="97">
        <f t="shared" si="196"/>
        <v>0</v>
      </c>
      <c r="M195" s="227">
        <f t="shared" si="196"/>
        <v>0</v>
      </c>
      <c r="N195" s="96">
        <f t="shared" si="196"/>
        <v>0</v>
      </c>
      <c r="O195" s="228">
        <f>O196+O197+O200+O201+O202</f>
        <v>0</v>
      </c>
      <c r="P195" s="249"/>
      <c r="Q195" s="2"/>
      <c r="S195" s="370"/>
      <c r="T195" s="370"/>
    </row>
    <row r="196" spans="1:20" hidden="1" x14ac:dyDescent="0.25">
      <c r="A196" s="629">
        <v>5110</v>
      </c>
      <c r="B196" s="99" t="s">
        <v>205</v>
      </c>
      <c r="C196" s="100">
        <f t="shared" si="166"/>
        <v>0</v>
      </c>
      <c r="D196" s="152">
        <v>0</v>
      </c>
      <c r="E196" s="150"/>
      <c r="F196" s="108">
        <f>D196+E196</f>
        <v>0</v>
      </c>
      <c r="G196" s="149"/>
      <c r="H196" s="150"/>
      <c r="I196" s="151">
        <f>G196+H196</f>
        <v>0</v>
      </c>
      <c r="J196" s="152">
        <v>0</v>
      </c>
      <c r="K196" s="150"/>
      <c r="L196" s="108">
        <f>J196+K196</f>
        <v>0</v>
      </c>
      <c r="M196" s="149"/>
      <c r="N196" s="150"/>
      <c r="O196" s="151">
        <f>M196+N196</f>
        <v>0</v>
      </c>
      <c r="P196" s="237"/>
      <c r="Q196" s="2"/>
      <c r="S196" s="370"/>
      <c r="T196" s="370"/>
    </row>
    <row r="197" spans="1:20" ht="24" hidden="1" x14ac:dyDescent="0.25">
      <c r="A197" s="243">
        <v>5120</v>
      </c>
      <c r="B197" s="111" t="s">
        <v>206</v>
      </c>
      <c r="C197" s="112">
        <f t="shared" si="166"/>
        <v>0</v>
      </c>
      <c r="D197" s="244">
        <f>D198+D199</f>
        <v>0</v>
      </c>
      <c r="E197" s="245">
        <f t="shared" ref="E197" si="197">E198+E199</f>
        <v>0</v>
      </c>
      <c r="F197" s="120">
        <f>F198+F199</f>
        <v>0</v>
      </c>
      <c r="G197" s="246">
        <f t="shared" ref="G197:O197" si="198">G198+G199</f>
        <v>0</v>
      </c>
      <c r="H197" s="245">
        <f t="shared" si="198"/>
        <v>0</v>
      </c>
      <c r="I197" s="241">
        <f t="shared" si="198"/>
        <v>0</v>
      </c>
      <c r="J197" s="244">
        <f>J198+J199</f>
        <v>0</v>
      </c>
      <c r="K197" s="245">
        <f t="shared" si="198"/>
        <v>0</v>
      </c>
      <c r="L197" s="120">
        <f t="shared" si="198"/>
        <v>0</v>
      </c>
      <c r="M197" s="246">
        <f t="shared" si="198"/>
        <v>0</v>
      </c>
      <c r="N197" s="245">
        <f t="shared" si="198"/>
        <v>0</v>
      </c>
      <c r="O197" s="241">
        <f t="shared" si="198"/>
        <v>0</v>
      </c>
      <c r="P197" s="242"/>
      <c r="Q197" s="2"/>
      <c r="S197" s="370"/>
      <c r="T197" s="370"/>
    </row>
    <row r="198" spans="1:20" hidden="1" x14ac:dyDescent="0.25">
      <c r="A198" s="62">
        <v>5121</v>
      </c>
      <c r="B198" s="111" t="s">
        <v>207</v>
      </c>
      <c r="C198" s="112">
        <f t="shared" si="166"/>
        <v>0</v>
      </c>
      <c r="D198" s="238">
        <v>0</v>
      </c>
      <c r="E198" s="239"/>
      <c r="F198" s="120">
        <f t="shared" ref="F198:F202" si="199">D198+E198</f>
        <v>0</v>
      </c>
      <c r="G198" s="240"/>
      <c r="H198" s="239"/>
      <c r="I198" s="241">
        <f t="shared" ref="I198:I202" si="200">G198+H198</f>
        <v>0</v>
      </c>
      <c r="J198" s="238">
        <v>0</v>
      </c>
      <c r="K198" s="239"/>
      <c r="L198" s="120">
        <f t="shared" ref="L198:L202" si="201">J198+K198</f>
        <v>0</v>
      </c>
      <c r="M198" s="240"/>
      <c r="N198" s="239"/>
      <c r="O198" s="241">
        <f t="shared" ref="O198:O202" si="202">M198+N198</f>
        <v>0</v>
      </c>
      <c r="P198" s="242"/>
      <c r="Q198" s="2"/>
      <c r="S198" s="370"/>
      <c r="T198" s="370"/>
    </row>
    <row r="199" spans="1:20" ht="24" hidden="1" x14ac:dyDescent="0.25">
      <c r="A199" s="62">
        <v>5129</v>
      </c>
      <c r="B199" s="111" t="s">
        <v>208</v>
      </c>
      <c r="C199" s="112">
        <f t="shared" si="166"/>
        <v>0</v>
      </c>
      <c r="D199" s="238">
        <v>0</v>
      </c>
      <c r="E199" s="239"/>
      <c r="F199" s="120">
        <f t="shared" si="199"/>
        <v>0</v>
      </c>
      <c r="G199" s="240"/>
      <c r="H199" s="239"/>
      <c r="I199" s="241">
        <f t="shared" si="200"/>
        <v>0</v>
      </c>
      <c r="J199" s="238">
        <v>0</v>
      </c>
      <c r="K199" s="239"/>
      <c r="L199" s="120">
        <f t="shared" si="201"/>
        <v>0</v>
      </c>
      <c r="M199" s="240"/>
      <c r="N199" s="239"/>
      <c r="O199" s="241">
        <f t="shared" si="202"/>
        <v>0</v>
      </c>
      <c r="P199" s="242"/>
      <c r="Q199" s="2"/>
      <c r="S199" s="370"/>
      <c r="T199" s="370"/>
    </row>
    <row r="200" spans="1:20" hidden="1" x14ac:dyDescent="0.25">
      <c r="A200" s="243">
        <v>5130</v>
      </c>
      <c r="B200" s="111" t="s">
        <v>209</v>
      </c>
      <c r="C200" s="112">
        <f t="shared" si="166"/>
        <v>0</v>
      </c>
      <c r="D200" s="238">
        <v>0</v>
      </c>
      <c r="E200" s="239"/>
      <c r="F200" s="120">
        <f t="shared" si="199"/>
        <v>0</v>
      </c>
      <c r="G200" s="240"/>
      <c r="H200" s="239"/>
      <c r="I200" s="241">
        <f t="shared" si="200"/>
        <v>0</v>
      </c>
      <c r="J200" s="238">
        <v>0</v>
      </c>
      <c r="K200" s="239"/>
      <c r="L200" s="120">
        <f t="shared" si="201"/>
        <v>0</v>
      </c>
      <c r="M200" s="240"/>
      <c r="N200" s="239"/>
      <c r="O200" s="241">
        <f t="shared" si="202"/>
        <v>0</v>
      </c>
      <c r="P200" s="242"/>
      <c r="Q200" s="2"/>
      <c r="S200" s="370"/>
      <c r="T200" s="370"/>
    </row>
    <row r="201" spans="1:20" hidden="1" x14ac:dyDescent="0.25">
      <c r="A201" s="243">
        <v>5140</v>
      </c>
      <c r="B201" s="111" t="s">
        <v>210</v>
      </c>
      <c r="C201" s="112">
        <f t="shared" si="166"/>
        <v>0</v>
      </c>
      <c r="D201" s="238">
        <v>0</v>
      </c>
      <c r="E201" s="239"/>
      <c r="F201" s="120">
        <f t="shared" si="199"/>
        <v>0</v>
      </c>
      <c r="G201" s="240"/>
      <c r="H201" s="239"/>
      <c r="I201" s="241">
        <f t="shared" si="200"/>
        <v>0</v>
      </c>
      <c r="J201" s="238">
        <v>0</v>
      </c>
      <c r="K201" s="239"/>
      <c r="L201" s="120">
        <f t="shared" si="201"/>
        <v>0</v>
      </c>
      <c r="M201" s="240"/>
      <c r="N201" s="239"/>
      <c r="O201" s="241">
        <f t="shared" si="202"/>
        <v>0</v>
      </c>
      <c r="P201" s="242"/>
      <c r="Q201" s="2"/>
      <c r="S201" s="370"/>
      <c r="T201" s="370"/>
    </row>
    <row r="202" spans="1:20" ht="24" hidden="1" x14ac:dyDescent="0.25">
      <c r="A202" s="243">
        <v>5170</v>
      </c>
      <c r="B202" s="111" t="s">
        <v>211</v>
      </c>
      <c r="C202" s="112">
        <f t="shared" si="166"/>
        <v>0</v>
      </c>
      <c r="D202" s="238">
        <v>0</v>
      </c>
      <c r="E202" s="239"/>
      <c r="F202" s="120">
        <f t="shared" si="199"/>
        <v>0</v>
      </c>
      <c r="G202" s="240"/>
      <c r="H202" s="239"/>
      <c r="I202" s="241">
        <f t="shared" si="200"/>
        <v>0</v>
      </c>
      <c r="J202" s="238">
        <v>0</v>
      </c>
      <c r="K202" s="239"/>
      <c r="L202" s="120">
        <f t="shared" si="201"/>
        <v>0</v>
      </c>
      <c r="M202" s="240"/>
      <c r="N202" s="239"/>
      <c r="O202" s="241">
        <f t="shared" si="202"/>
        <v>0</v>
      </c>
      <c r="P202" s="242"/>
      <c r="Q202" s="2"/>
      <c r="S202" s="370"/>
      <c r="T202" s="370"/>
    </row>
    <row r="203" spans="1:20" x14ac:dyDescent="0.25">
      <c r="A203" s="83">
        <v>5200</v>
      </c>
      <c r="B203" s="226" t="s">
        <v>212</v>
      </c>
      <c r="C203" s="84">
        <f t="shared" si="166"/>
        <v>20855</v>
      </c>
      <c r="D203" s="95">
        <f>D204+D214+D215+D224+D225+D226+D228</f>
        <v>17295</v>
      </c>
      <c r="E203" s="228">
        <f t="shared" ref="E203" si="203">E204+E214+E215+E224+E225+E226+E228</f>
        <v>0</v>
      </c>
      <c r="F203" s="366">
        <f>F204+F214+F215+F224+F225+F226+F228</f>
        <v>17295</v>
      </c>
      <c r="G203" s="227">
        <f t="shared" ref="G203:O203" si="204">G204+G214+G215+G224+G225+G226+G228</f>
        <v>0</v>
      </c>
      <c r="H203" s="228">
        <f t="shared" si="204"/>
        <v>0</v>
      </c>
      <c r="I203" s="366">
        <f t="shared" si="204"/>
        <v>0</v>
      </c>
      <c r="J203" s="95">
        <f>J204+J214+J215+J224+J225+J226+J228</f>
        <v>3560</v>
      </c>
      <c r="K203" s="96">
        <f t="shared" si="204"/>
        <v>0</v>
      </c>
      <c r="L203" s="97">
        <f t="shared" si="204"/>
        <v>3560</v>
      </c>
      <c r="M203" s="227">
        <f t="shared" si="204"/>
        <v>0</v>
      </c>
      <c r="N203" s="96">
        <f t="shared" si="204"/>
        <v>0</v>
      </c>
      <c r="O203" s="228">
        <f t="shared" si="204"/>
        <v>0</v>
      </c>
      <c r="P203" s="249"/>
      <c r="Q203" s="2"/>
      <c r="S203" s="370"/>
      <c r="T203" s="370"/>
    </row>
    <row r="204" spans="1:20" hidden="1" x14ac:dyDescent="0.25">
      <c r="A204" s="230">
        <v>5210</v>
      </c>
      <c r="B204" s="164" t="s">
        <v>213</v>
      </c>
      <c r="C204" s="176">
        <f t="shared" si="166"/>
        <v>0</v>
      </c>
      <c r="D204" s="231">
        <f>SUM(D205:D213)</f>
        <v>0</v>
      </c>
      <c r="E204" s="232">
        <f>SUM(E205:E213)</f>
        <v>0</v>
      </c>
      <c r="F204" s="233">
        <f t="shared" ref="F204:N204" si="205">SUM(F205:F213)</f>
        <v>0</v>
      </c>
      <c r="G204" s="234">
        <f t="shared" si="205"/>
        <v>0</v>
      </c>
      <c r="H204" s="232">
        <f t="shared" si="205"/>
        <v>0</v>
      </c>
      <c r="I204" s="235">
        <f t="shared" si="205"/>
        <v>0</v>
      </c>
      <c r="J204" s="231">
        <f>SUM(J205:J213)</f>
        <v>0</v>
      </c>
      <c r="K204" s="232">
        <f t="shared" si="205"/>
        <v>0</v>
      </c>
      <c r="L204" s="233">
        <f t="shared" si="205"/>
        <v>0</v>
      </c>
      <c r="M204" s="234">
        <f t="shared" si="205"/>
        <v>0</v>
      </c>
      <c r="N204" s="232">
        <f t="shared" si="205"/>
        <v>0</v>
      </c>
      <c r="O204" s="235">
        <f>SUM(O205:O213)</f>
        <v>0</v>
      </c>
      <c r="P204" s="236"/>
      <c r="Q204" s="2"/>
      <c r="S204" s="370"/>
      <c r="T204" s="370"/>
    </row>
    <row r="205" spans="1:20" hidden="1" x14ac:dyDescent="0.25">
      <c r="A205" s="53">
        <v>5211</v>
      </c>
      <c r="B205" s="99" t="s">
        <v>214</v>
      </c>
      <c r="C205" s="100">
        <f t="shared" si="166"/>
        <v>0</v>
      </c>
      <c r="D205" s="152">
        <v>0</v>
      </c>
      <c r="E205" s="150"/>
      <c r="F205" s="108">
        <f t="shared" ref="F205:F214" si="206">D205+E205</f>
        <v>0</v>
      </c>
      <c r="G205" s="149"/>
      <c r="H205" s="150"/>
      <c r="I205" s="151">
        <f t="shared" ref="I205:I214" si="207">G205+H205</f>
        <v>0</v>
      </c>
      <c r="J205" s="152">
        <v>0</v>
      </c>
      <c r="K205" s="150"/>
      <c r="L205" s="108">
        <f t="shared" ref="L205:L214" si="208">J205+K205</f>
        <v>0</v>
      </c>
      <c r="M205" s="149"/>
      <c r="N205" s="150"/>
      <c r="O205" s="151">
        <f t="shared" ref="O205:O214" si="209">M205+N205</f>
        <v>0</v>
      </c>
      <c r="P205" s="237"/>
      <c r="Q205" s="2"/>
      <c r="S205" s="370"/>
      <c r="T205" s="370"/>
    </row>
    <row r="206" spans="1:20" hidden="1" x14ac:dyDescent="0.25">
      <c r="A206" s="62">
        <v>5212</v>
      </c>
      <c r="B206" s="111" t="s">
        <v>215</v>
      </c>
      <c r="C206" s="112">
        <f t="shared" si="166"/>
        <v>0</v>
      </c>
      <c r="D206" s="238">
        <v>0</v>
      </c>
      <c r="E206" s="239"/>
      <c r="F206" s="120">
        <f t="shared" si="206"/>
        <v>0</v>
      </c>
      <c r="G206" s="240"/>
      <c r="H206" s="239"/>
      <c r="I206" s="241">
        <f t="shared" si="207"/>
        <v>0</v>
      </c>
      <c r="J206" s="238">
        <v>0</v>
      </c>
      <c r="K206" s="239"/>
      <c r="L206" s="120">
        <f t="shared" si="208"/>
        <v>0</v>
      </c>
      <c r="M206" s="240"/>
      <c r="N206" s="239"/>
      <c r="O206" s="241">
        <f t="shared" si="209"/>
        <v>0</v>
      </c>
      <c r="P206" s="242"/>
      <c r="Q206" s="2"/>
      <c r="S206" s="370"/>
      <c r="T206" s="370"/>
    </row>
    <row r="207" spans="1:20" hidden="1" x14ac:dyDescent="0.25">
      <c r="A207" s="62">
        <v>5213</v>
      </c>
      <c r="B207" s="111" t="s">
        <v>216</v>
      </c>
      <c r="C207" s="112">
        <f t="shared" si="166"/>
        <v>0</v>
      </c>
      <c r="D207" s="238">
        <v>0</v>
      </c>
      <c r="E207" s="239"/>
      <c r="F207" s="120">
        <f t="shared" si="206"/>
        <v>0</v>
      </c>
      <c r="G207" s="240"/>
      <c r="H207" s="239"/>
      <c r="I207" s="241">
        <f t="shared" si="207"/>
        <v>0</v>
      </c>
      <c r="J207" s="238">
        <v>0</v>
      </c>
      <c r="K207" s="239"/>
      <c r="L207" s="120">
        <f t="shared" si="208"/>
        <v>0</v>
      </c>
      <c r="M207" s="240"/>
      <c r="N207" s="239"/>
      <c r="O207" s="241">
        <f t="shared" si="209"/>
        <v>0</v>
      </c>
      <c r="P207" s="242"/>
      <c r="Q207" s="2"/>
      <c r="S207" s="370"/>
      <c r="T207" s="370"/>
    </row>
    <row r="208" spans="1:20" hidden="1" x14ac:dyDescent="0.25">
      <c r="A208" s="62">
        <v>5214</v>
      </c>
      <c r="B208" s="111" t="s">
        <v>217</v>
      </c>
      <c r="C208" s="112">
        <f t="shared" si="166"/>
        <v>0</v>
      </c>
      <c r="D208" s="238">
        <v>0</v>
      </c>
      <c r="E208" s="239"/>
      <c r="F208" s="120">
        <f t="shared" si="206"/>
        <v>0</v>
      </c>
      <c r="G208" s="240"/>
      <c r="H208" s="239"/>
      <c r="I208" s="241">
        <f t="shared" si="207"/>
        <v>0</v>
      </c>
      <c r="J208" s="238">
        <v>0</v>
      </c>
      <c r="K208" s="239"/>
      <c r="L208" s="120">
        <f t="shared" si="208"/>
        <v>0</v>
      </c>
      <c r="M208" s="240"/>
      <c r="N208" s="239"/>
      <c r="O208" s="241">
        <f t="shared" si="209"/>
        <v>0</v>
      </c>
      <c r="P208" s="242"/>
      <c r="Q208" s="2"/>
      <c r="S208" s="370"/>
      <c r="T208" s="370"/>
    </row>
    <row r="209" spans="1:20" hidden="1" x14ac:dyDescent="0.25">
      <c r="A209" s="62">
        <v>5215</v>
      </c>
      <c r="B209" s="111" t="s">
        <v>218</v>
      </c>
      <c r="C209" s="112">
        <f t="shared" si="166"/>
        <v>0</v>
      </c>
      <c r="D209" s="238">
        <v>0</v>
      </c>
      <c r="E209" s="239"/>
      <c r="F209" s="120">
        <f t="shared" si="206"/>
        <v>0</v>
      </c>
      <c r="G209" s="240"/>
      <c r="H209" s="239"/>
      <c r="I209" s="241">
        <f t="shared" si="207"/>
        <v>0</v>
      </c>
      <c r="J209" s="238">
        <v>0</v>
      </c>
      <c r="K209" s="239"/>
      <c r="L209" s="120">
        <f t="shared" si="208"/>
        <v>0</v>
      </c>
      <c r="M209" s="240"/>
      <c r="N209" s="239"/>
      <c r="O209" s="241">
        <f t="shared" si="209"/>
        <v>0</v>
      </c>
      <c r="P209" s="242"/>
      <c r="Q209" s="2"/>
      <c r="S209" s="370"/>
      <c r="T209" s="370"/>
    </row>
    <row r="210" spans="1:20" hidden="1" x14ac:dyDescent="0.25">
      <c r="A210" s="62">
        <v>5216</v>
      </c>
      <c r="B210" s="111" t="s">
        <v>219</v>
      </c>
      <c r="C210" s="112">
        <f t="shared" si="166"/>
        <v>0</v>
      </c>
      <c r="D210" s="238">
        <v>0</v>
      </c>
      <c r="E210" s="239"/>
      <c r="F210" s="120">
        <f t="shared" si="206"/>
        <v>0</v>
      </c>
      <c r="G210" s="240"/>
      <c r="H210" s="239"/>
      <c r="I210" s="241">
        <f t="shared" si="207"/>
        <v>0</v>
      </c>
      <c r="J210" s="238">
        <v>0</v>
      </c>
      <c r="K210" s="239"/>
      <c r="L210" s="120">
        <f t="shared" si="208"/>
        <v>0</v>
      </c>
      <c r="M210" s="240"/>
      <c r="N210" s="239"/>
      <c r="O210" s="241">
        <f t="shared" si="209"/>
        <v>0</v>
      </c>
      <c r="P210" s="242"/>
      <c r="Q210" s="2"/>
      <c r="S210" s="370"/>
      <c r="T210" s="370"/>
    </row>
    <row r="211" spans="1:20" hidden="1" x14ac:dyDescent="0.25">
      <c r="A211" s="62">
        <v>5217</v>
      </c>
      <c r="B211" s="111" t="s">
        <v>220</v>
      </c>
      <c r="C211" s="112">
        <f t="shared" si="166"/>
        <v>0</v>
      </c>
      <c r="D211" s="238">
        <v>0</v>
      </c>
      <c r="E211" s="239"/>
      <c r="F211" s="120">
        <f t="shared" si="206"/>
        <v>0</v>
      </c>
      <c r="G211" s="240"/>
      <c r="H211" s="239"/>
      <c r="I211" s="241">
        <f t="shared" si="207"/>
        <v>0</v>
      </c>
      <c r="J211" s="238">
        <v>0</v>
      </c>
      <c r="K211" s="239"/>
      <c r="L211" s="120">
        <f t="shared" si="208"/>
        <v>0</v>
      </c>
      <c r="M211" s="240"/>
      <c r="N211" s="239"/>
      <c r="O211" s="241">
        <f t="shared" si="209"/>
        <v>0</v>
      </c>
      <c r="P211" s="242"/>
      <c r="Q211" s="2"/>
      <c r="S211" s="370"/>
      <c r="T211" s="370"/>
    </row>
    <row r="212" spans="1:20" hidden="1" x14ac:dyDescent="0.25">
      <c r="A212" s="62">
        <v>5218</v>
      </c>
      <c r="B212" s="111" t="s">
        <v>221</v>
      </c>
      <c r="C212" s="112">
        <f t="shared" si="166"/>
        <v>0</v>
      </c>
      <c r="D212" s="238">
        <v>0</v>
      </c>
      <c r="E212" s="239"/>
      <c r="F212" s="120">
        <f t="shared" si="206"/>
        <v>0</v>
      </c>
      <c r="G212" s="240"/>
      <c r="H212" s="239"/>
      <c r="I212" s="241">
        <f t="shared" si="207"/>
        <v>0</v>
      </c>
      <c r="J212" s="238">
        <v>0</v>
      </c>
      <c r="K212" s="239"/>
      <c r="L212" s="120">
        <f t="shared" si="208"/>
        <v>0</v>
      </c>
      <c r="M212" s="240"/>
      <c r="N212" s="239"/>
      <c r="O212" s="241">
        <f t="shared" si="209"/>
        <v>0</v>
      </c>
      <c r="P212" s="242"/>
      <c r="Q212" s="2"/>
      <c r="S212" s="370"/>
      <c r="T212" s="370"/>
    </row>
    <row r="213" spans="1:20" hidden="1" x14ac:dyDescent="0.25">
      <c r="A213" s="62">
        <v>5219</v>
      </c>
      <c r="B213" s="111" t="s">
        <v>222</v>
      </c>
      <c r="C213" s="112">
        <f t="shared" si="166"/>
        <v>0</v>
      </c>
      <c r="D213" s="238">
        <v>0</v>
      </c>
      <c r="E213" s="239"/>
      <c r="F213" s="120">
        <f t="shared" si="206"/>
        <v>0</v>
      </c>
      <c r="G213" s="240"/>
      <c r="H213" s="239"/>
      <c r="I213" s="241">
        <f t="shared" si="207"/>
        <v>0</v>
      </c>
      <c r="J213" s="238">
        <v>0</v>
      </c>
      <c r="K213" s="239"/>
      <c r="L213" s="120">
        <f t="shared" si="208"/>
        <v>0</v>
      </c>
      <c r="M213" s="240"/>
      <c r="N213" s="239"/>
      <c r="O213" s="241">
        <f t="shared" si="209"/>
        <v>0</v>
      </c>
      <c r="P213" s="242"/>
      <c r="Q213" s="2"/>
      <c r="S213" s="370"/>
      <c r="T213" s="370"/>
    </row>
    <row r="214" spans="1:20" ht="13.5" hidden="1" customHeight="1" x14ac:dyDescent="0.25">
      <c r="A214" s="243">
        <v>5220</v>
      </c>
      <c r="B214" s="111" t="s">
        <v>223</v>
      </c>
      <c r="C214" s="112">
        <f t="shared" si="166"/>
        <v>0</v>
      </c>
      <c r="D214" s="238">
        <v>0</v>
      </c>
      <c r="E214" s="239"/>
      <c r="F214" s="120">
        <f t="shared" si="206"/>
        <v>0</v>
      </c>
      <c r="G214" s="240"/>
      <c r="H214" s="239"/>
      <c r="I214" s="241">
        <f t="shared" si="207"/>
        <v>0</v>
      </c>
      <c r="J214" s="238">
        <v>0</v>
      </c>
      <c r="K214" s="239"/>
      <c r="L214" s="120">
        <f t="shared" si="208"/>
        <v>0</v>
      </c>
      <c r="M214" s="240"/>
      <c r="N214" s="239"/>
      <c r="O214" s="241">
        <f t="shared" si="209"/>
        <v>0</v>
      </c>
      <c r="P214" s="242"/>
      <c r="Q214" s="2"/>
      <c r="S214" s="370"/>
      <c r="T214" s="370"/>
    </row>
    <row r="215" spans="1:20" x14ac:dyDescent="0.25">
      <c r="A215" s="243">
        <v>5230</v>
      </c>
      <c r="B215" s="111" t="s">
        <v>224</v>
      </c>
      <c r="C215" s="112">
        <f t="shared" si="166"/>
        <v>20855</v>
      </c>
      <c r="D215" s="244">
        <f>SUM(D216:D223)</f>
        <v>17295</v>
      </c>
      <c r="E215" s="241">
        <f t="shared" ref="E215" si="210">SUM(E216:E223)</f>
        <v>0</v>
      </c>
      <c r="F215" s="368">
        <f>SUM(F216:F223)</f>
        <v>17295</v>
      </c>
      <c r="G215" s="246">
        <f t="shared" ref="G215:N215" si="211">SUM(G216:G223)</f>
        <v>0</v>
      </c>
      <c r="H215" s="241">
        <f t="shared" si="211"/>
        <v>0</v>
      </c>
      <c r="I215" s="368">
        <f t="shared" si="211"/>
        <v>0</v>
      </c>
      <c r="J215" s="244">
        <f>SUM(J216:J223)</f>
        <v>3560</v>
      </c>
      <c r="K215" s="245">
        <f t="shared" si="211"/>
        <v>0</v>
      </c>
      <c r="L215" s="120">
        <f t="shared" si="211"/>
        <v>3560</v>
      </c>
      <c r="M215" s="246">
        <f t="shared" si="211"/>
        <v>0</v>
      </c>
      <c r="N215" s="245">
        <f t="shared" si="211"/>
        <v>0</v>
      </c>
      <c r="O215" s="241">
        <f>SUM(O216:O223)</f>
        <v>0</v>
      </c>
      <c r="P215" s="242"/>
      <c r="Q215" s="2"/>
      <c r="S215" s="370"/>
      <c r="T215" s="370"/>
    </row>
    <row r="216" spans="1:20" hidden="1" x14ac:dyDescent="0.25">
      <c r="A216" s="62">
        <v>5231</v>
      </c>
      <c r="B216" s="111" t="s">
        <v>225</v>
      </c>
      <c r="C216" s="112">
        <f t="shared" si="166"/>
        <v>0</v>
      </c>
      <c r="D216" s="238">
        <v>0</v>
      </c>
      <c r="E216" s="239"/>
      <c r="F216" s="120">
        <f t="shared" ref="F216:F225" si="212">D216+E216</f>
        <v>0</v>
      </c>
      <c r="G216" s="240"/>
      <c r="H216" s="239"/>
      <c r="I216" s="241">
        <f t="shared" ref="I216:I225" si="213">G216+H216</f>
        <v>0</v>
      </c>
      <c r="J216" s="238">
        <v>0</v>
      </c>
      <c r="K216" s="239"/>
      <c r="L216" s="120">
        <f t="shared" ref="L216:L225" si="214">J216+K216</f>
        <v>0</v>
      </c>
      <c r="M216" s="240"/>
      <c r="N216" s="239"/>
      <c r="O216" s="241">
        <f t="shared" ref="O216:O225" si="215">M216+N216</f>
        <v>0</v>
      </c>
      <c r="P216" s="242"/>
      <c r="Q216" s="2"/>
      <c r="S216" s="370"/>
      <c r="T216" s="370"/>
    </row>
    <row r="217" spans="1:20" x14ac:dyDescent="0.25">
      <c r="A217" s="62">
        <v>5232</v>
      </c>
      <c r="B217" s="111" t="s">
        <v>226</v>
      </c>
      <c r="C217" s="112">
        <f t="shared" si="166"/>
        <v>6000</v>
      </c>
      <c r="D217" s="238">
        <v>3110</v>
      </c>
      <c r="E217" s="367"/>
      <c r="F217" s="368">
        <f t="shared" si="212"/>
        <v>3110</v>
      </c>
      <c r="G217" s="240"/>
      <c r="H217" s="367"/>
      <c r="I217" s="368">
        <f t="shared" si="213"/>
        <v>0</v>
      </c>
      <c r="J217" s="238">
        <v>2890</v>
      </c>
      <c r="K217" s="239"/>
      <c r="L217" s="120">
        <f t="shared" si="214"/>
        <v>2890</v>
      </c>
      <c r="M217" s="240"/>
      <c r="N217" s="239"/>
      <c r="O217" s="241">
        <f t="shared" si="215"/>
        <v>0</v>
      </c>
      <c r="P217" s="242"/>
      <c r="Q217" s="2"/>
      <c r="S217" s="370"/>
      <c r="T217" s="370"/>
    </row>
    <row r="218" spans="1:20" hidden="1" x14ac:dyDescent="0.25">
      <c r="A218" s="62">
        <v>5233</v>
      </c>
      <c r="B218" s="111" t="s">
        <v>227</v>
      </c>
      <c r="C218" s="112">
        <f t="shared" si="166"/>
        <v>0</v>
      </c>
      <c r="D218" s="238">
        <v>0</v>
      </c>
      <c r="E218" s="239"/>
      <c r="F218" s="120">
        <f t="shared" si="212"/>
        <v>0</v>
      </c>
      <c r="G218" s="240"/>
      <c r="H218" s="239"/>
      <c r="I218" s="241">
        <f t="shared" si="213"/>
        <v>0</v>
      </c>
      <c r="J218" s="238">
        <v>0</v>
      </c>
      <c r="K218" s="239"/>
      <c r="L218" s="120">
        <f t="shared" si="214"/>
        <v>0</v>
      </c>
      <c r="M218" s="240"/>
      <c r="N218" s="239"/>
      <c r="O218" s="241">
        <f t="shared" si="215"/>
        <v>0</v>
      </c>
      <c r="P218" s="242"/>
      <c r="Q218" s="2"/>
      <c r="S218" s="370"/>
      <c r="T218" s="370"/>
    </row>
    <row r="219" spans="1:20" hidden="1" x14ac:dyDescent="0.25">
      <c r="A219" s="62">
        <v>5234</v>
      </c>
      <c r="B219" s="111" t="s">
        <v>228</v>
      </c>
      <c r="C219" s="112">
        <f t="shared" si="166"/>
        <v>0</v>
      </c>
      <c r="D219" s="238">
        <v>0</v>
      </c>
      <c r="E219" s="239"/>
      <c r="F219" s="120">
        <f t="shared" si="212"/>
        <v>0</v>
      </c>
      <c r="G219" s="240"/>
      <c r="H219" s="239"/>
      <c r="I219" s="241">
        <f t="shared" si="213"/>
        <v>0</v>
      </c>
      <c r="J219" s="238">
        <v>0</v>
      </c>
      <c r="K219" s="239"/>
      <c r="L219" s="120">
        <f t="shared" si="214"/>
        <v>0</v>
      </c>
      <c r="M219" s="240"/>
      <c r="N219" s="239"/>
      <c r="O219" s="241">
        <f t="shared" si="215"/>
        <v>0</v>
      </c>
      <c r="P219" s="242"/>
      <c r="Q219" s="2"/>
      <c r="S219" s="370"/>
      <c r="T219" s="370"/>
    </row>
    <row r="220" spans="1:20" ht="14.25" hidden="1" customHeight="1" x14ac:dyDescent="0.25">
      <c r="A220" s="62">
        <v>5236</v>
      </c>
      <c r="B220" s="111" t="s">
        <v>229</v>
      </c>
      <c r="C220" s="112">
        <f t="shared" si="166"/>
        <v>0</v>
      </c>
      <c r="D220" s="238">
        <v>0</v>
      </c>
      <c r="E220" s="239"/>
      <c r="F220" s="120">
        <f t="shared" si="212"/>
        <v>0</v>
      </c>
      <c r="G220" s="240"/>
      <c r="H220" s="239"/>
      <c r="I220" s="241">
        <f t="shared" si="213"/>
        <v>0</v>
      </c>
      <c r="J220" s="238">
        <v>0</v>
      </c>
      <c r="K220" s="239"/>
      <c r="L220" s="120">
        <f t="shared" si="214"/>
        <v>0</v>
      </c>
      <c r="M220" s="240"/>
      <c r="N220" s="239"/>
      <c r="O220" s="241">
        <f t="shared" si="215"/>
        <v>0</v>
      </c>
      <c r="P220" s="242"/>
      <c r="Q220" s="2"/>
      <c r="S220" s="370"/>
      <c r="T220" s="370"/>
    </row>
    <row r="221" spans="1:20" ht="14.25" hidden="1" customHeight="1" x14ac:dyDescent="0.25">
      <c r="A221" s="62">
        <v>5237</v>
      </c>
      <c r="B221" s="111" t="s">
        <v>230</v>
      </c>
      <c r="C221" s="112">
        <f t="shared" si="166"/>
        <v>0</v>
      </c>
      <c r="D221" s="238">
        <v>0</v>
      </c>
      <c r="E221" s="239"/>
      <c r="F221" s="120">
        <f t="shared" si="212"/>
        <v>0</v>
      </c>
      <c r="G221" s="240"/>
      <c r="H221" s="239"/>
      <c r="I221" s="241">
        <f t="shared" si="213"/>
        <v>0</v>
      </c>
      <c r="J221" s="238">
        <v>0</v>
      </c>
      <c r="K221" s="239"/>
      <c r="L221" s="120">
        <f t="shared" si="214"/>
        <v>0</v>
      </c>
      <c r="M221" s="240"/>
      <c r="N221" s="239"/>
      <c r="O221" s="241">
        <f t="shared" si="215"/>
        <v>0</v>
      </c>
      <c r="P221" s="242"/>
      <c r="Q221" s="2"/>
      <c r="S221" s="370"/>
      <c r="T221" s="370"/>
    </row>
    <row r="222" spans="1:20" hidden="1" x14ac:dyDescent="0.25">
      <c r="A222" s="62">
        <v>5238</v>
      </c>
      <c r="B222" s="111" t="s">
        <v>231</v>
      </c>
      <c r="C222" s="112">
        <f t="shared" si="166"/>
        <v>0</v>
      </c>
      <c r="D222" s="238">
        <v>0</v>
      </c>
      <c r="E222" s="239"/>
      <c r="F222" s="120">
        <f t="shared" si="212"/>
        <v>0</v>
      </c>
      <c r="G222" s="240"/>
      <c r="H222" s="239"/>
      <c r="I222" s="241">
        <f t="shared" si="213"/>
        <v>0</v>
      </c>
      <c r="J222" s="238">
        <v>0</v>
      </c>
      <c r="K222" s="239"/>
      <c r="L222" s="120">
        <f t="shared" si="214"/>
        <v>0</v>
      </c>
      <c r="M222" s="240"/>
      <c r="N222" s="239"/>
      <c r="O222" s="241">
        <f t="shared" si="215"/>
        <v>0</v>
      </c>
      <c r="P222" s="242"/>
      <c r="Q222" s="2"/>
      <c r="S222" s="370"/>
      <c r="T222" s="370"/>
    </row>
    <row r="223" spans="1:20" x14ac:dyDescent="0.25">
      <c r="A223" s="62">
        <v>5239</v>
      </c>
      <c r="B223" s="111" t="s">
        <v>232</v>
      </c>
      <c r="C223" s="112">
        <f t="shared" si="166"/>
        <v>14855</v>
      </c>
      <c r="D223" s="238">
        <f>13700+485</f>
        <v>14185</v>
      </c>
      <c r="E223" s="367"/>
      <c r="F223" s="368">
        <f t="shared" si="212"/>
        <v>14185</v>
      </c>
      <c r="G223" s="240"/>
      <c r="H223" s="367"/>
      <c r="I223" s="368">
        <f t="shared" si="213"/>
        <v>0</v>
      </c>
      <c r="J223" s="238">
        <v>670</v>
      </c>
      <c r="K223" s="239"/>
      <c r="L223" s="120">
        <f t="shared" si="214"/>
        <v>670</v>
      </c>
      <c r="M223" s="240"/>
      <c r="N223" s="239"/>
      <c r="O223" s="241">
        <f t="shared" si="215"/>
        <v>0</v>
      </c>
      <c r="P223" s="242"/>
      <c r="Q223" s="2"/>
      <c r="S223" s="370"/>
      <c r="T223" s="370"/>
    </row>
    <row r="224" spans="1:20" ht="24" hidden="1" x14ac:dyDescent="0.25">
      <c r="A224" s="243">
        <v>5240</v>
      </c>
      <c r="B224" s="111" t="s">
        <v>233</v>
      </c>
      <c r="C224" s="112">
        <f t="shared" si="166"/>
        <v>0</v>
      </c>
      <c r="D224" s="238">
        <v>0</v>
      </c>
      <c r="E224" s="239"/>
      <c r="F224" s="120">
        <f t="shared" si="212"/>
        <v>0</v>
      </c>
      <c r="G224" s="240"/>
      <c r="H224" s="239"/>
      <c r="I224" s="241">
        <f t="shared" si="213"/>
        <v>0</v>
      </c>
      <c r="J224" s="238">
        <v>0</v>
      </c>
      <c r="K224" s="239"/>
      <c r="L224" s="120">
        <f t="shared" si="214"/>
        <v>0</v>
      </c>
      <c r="M224" s="240"/>
      <c r="N224" s="239"/>
      <c r="O224" s="241">
        <f t="shared" si="215"/>
        <v>0</v>
      </c>
      <c r="P224" s="242"/>
      <c r="Q224" s="2"/>
      <c r="S224" s="370"/>
      <c r="T224" s="370"/>
    </row>
    <row r="225" spans="1:20" hidden="1" x14ac:dyDescent="0.25">
      <c r="A225" s="243">
        <v>5250</v>
      </c>
      <c r="B225" s="111" t="s">
        <v>234</v>
      </c>
      <c r="C225" s="112">
        <f t="shared" si="166"/>
        <v>0</v>
      </c>
      <c r="D225" s="238">
        <v>0</v>
      </c>
      <c r="E225" s="239"/>
      <c r="F225" s="120">
        <f t="shared" si="212"/>
        <v>0</v>
      </c>
      <c r="G225" s="240"/>
      <c r="H225" s="239"/>
      <c r="I225" s="241">
        <f t="shared" si="213"/>
        <v>0</v>
      </c>
      <c r="J225" s="238">
        <v>0</v>
      </c>
      <c r="K225" s="239"/>
      <c r="L225" s="120">
        <f t="shared" si="214"/>
        <v>0</v>
      </c>
      <c r="M225" s="240"/>
      <c r="N225" s="239"/>
      <c r="O225" s="241">
        <f t="shared" si="215"/>
        <v>0</v>
      </c>
      <c r="P225" s="242"/>
      <c r="Q225" s="2"/>
      <c r="S225" s="370"/>
      <c r="T225" s="370"/>
    </row>
    <row r="226" spans="1:20" hidden="1" x14ac:dyDescent="0.25">
      <c r="A226" s="243">
        <v>5260</v>
      </c>
      <c r="B226" s="111" t="s">
        <v>235</v>
      </c>
      <c r="C226" s="112">
        <f t="shared" si="166"/>
        <v>0</v>
      </c>
      <c r="D226" s="244">
        <f>SUM(D227)</f>
        <v>0</v>
      </c>
      <c r="E226" s="245">
        <f t="shared" ref="E226" si="216">SUM(E227)</f>
        <v>0</v>
      </c>
      <c r="F226" s="120">
        <f>SUM(F227)</f>
        <v>0</v>
      </c>
      <c r="G226" s="246">
        <f t="shared" ref="G226:N226" si="217">SUM(G227)</f>
        <v>0</v>
      </c>
      <c r="H226" s="245">
        <f t="shared" si="217"/>
        <v>0</v>
      </c>
      <c r="I226" s="241">
        <f t="shared" si="217"/>
        <v>0</v>
      </c>
      <c r="J226" s="244">
        <f>SUM(J227)</f>
        <v>0</v>
      </c>
      <c r="K226" s="245">
        <f t="shared" si="217"/>
        <v>0</v>
      </c>
      <c r="L226" s="120">
        <f t="shared" si="217"/>
        <v>0</v>
      </c>
      <c r="M226" s="246">
        <f t="shared" si="217"/>
        <v>0</v>
      </c>
      <c r="N226" s="245">
        <f t="shared" si="217"/>
        <v>0</v>
      </c>
      <c r="O226" s="241">
        <f>SUM(O227)</f>
        <v>0</v>
      </c>
      <c r="P226" s="242"/>
      <c r="Q226" s="2"/>
      <c r="S226" s="370"/>
      <c r="T226" s="370"/>
    </row>
    <row r="227" spans="1:20" hidden="1" x14ac:dyDescent="0.25">
      <c r="A227" s="62">
        <v>5269</v>
      </c>
      <c r="B227" s="111" t="s">
        <v>236</v>
      </c>
      <c r="C227" s="112">
        <f t="shared" si="166"/>
        <v>0</v>
      </c>
      <c r="D227" s="238">
        <v>0</v>
      </c>
      <c r="E227" s="239"/>
      <c r="F227" s="120">
        <f t="shared" ref="F227:F228" si="218">D227+E227</f>
        <v>0</v>
      </c>
      <c r="G227" s="240"/>
      <c r="H227" s="239"/>
      <c r="I227" s="241">
        <f t="shared" ref="I227:I228" si="219">G227+H227</f>
        <v>0</v>
      </c>
      <c r="J227" s="238">
        <v>0</v>
      </c>
      <c r="K227" s="239"/>
      <c r="L227" s="120">
        <f t="shared" ref="L227:L228" si="220">J227+K227</f>
        <v>0</v>
      </c>
      <c r="M227" s="240"/>
      <c r="N227" s="239"/>
      <c r="O227" s="241">
        <f t="shared" ref="O227:O228" si="221">M227+N227</f>
        <v>0</v>
      </c>
      <c r="P227" s="242"/>
      <c r="Q227" s="2"/>
      <c r="S227" s="370"/>
      <c r="T227" s="370"/>
    </row>
    <row r="228" spans="1:20" ht="24" hidden="1" x14ac:dyDescent="0.25">
      <c r="A228" s="230">
        <v>5270</v>
      </c>
      <c r="B228" s="164" t="s">
        <v>237</v>
      </c>
      <c r="C228" s="176">
        <f t="shared" si="166"/>
        <v>0</v>
      </c>
      <c r="D228" s="177">
        <v>0</v>
      </c>
      <c r="E228" s="178"/>
      <c r="F228" s="233">
        <f t="shared" si="218"/>
        <v>0</v>
      </c>
      <c r="G228" s="247"/>
      <c r="H228" s="178"/>
      <c r="I228" s="235">
        <f t="shared" si="219"/>
        <v>0</v>
      </c>
      <c r="J228" s="177">
        <v>0</v>
      </c>
      <c r="K228" s="178"/>
      <c r="L228" s="233">
        <f t="shared" si="220"/>
        <v>0</v>
      </c>
      <c r="M228" s="247"/>
      <c r="N228" s="178"/>
      <c r="O228" s="235">
        <f t="shared" si="221"/>
        <v>0</v>
      </c>
      <c r="P228" s="236"/>
      <c r="Q228" s="2"/>
      <c r="S228" s="370"/>
      <c r="T228" s="370"/>
    </row>
    <row r="229" spans="1:20" hidden="1" x14ac:dyDescent="0.25">
      <c r="A229" s="218">
        <v>6000</v>
      </c>
      <c r="B229" s="218" t="s">
        <v>238</v>
      </c>
      <c r="C229" s="219">
        <f t="shared" si="166"/>
        <v>0</v>
      </c>
      <c r="D229" s="220">
        <f>D230+D250+D258</f>
        <v>0</v>
      </c>
      <c r="E229" s="221">
        <f t="shared" ref="E229" si="222">E230+E250+E258</f>
        <v>0</v>
      </c>
      <c r="F229" s="222">
        <f>F230+F250+F258</f>
        <v>0</v>
      </c>
      <c r="G229" s="223">
        <f t="shared" ref="G229:N229" si="223">G230+G250+G258</f>
        <v>0</v>
      </c>
      <c r="H229" s="221">
        <f t="shared" si="223"/>
        <v>0</v>
      </c>
      <c r="I229" s="224">
        <f t="shared" si="223"/>
        <v>0</v>
      </c>
      <c r="J229" s="220">
        <f>J230+J250+J258</f>
        <v>0</v>
      </c>
      <c r="K229" s="221">
        <f t="shared" si="223"/>
        <v>0</v>
      </c>
      <c r="L229" s="222">
        <f t="shared" si="223"/>
        <v>0</v>
      </c>
      <c r="M229" s="223">
        <f t="shared" si="223"/>
        <v>0</v>
      </c>
      <c r="N229" s="221">
        <f t="shared" si="223"/>
        <v>0</v>
      </c>
      <c r="O229" s="224">
        <f>O230+O250+O258</f>
        <v>0</v>
      </c>
      <c r="P229" s="225"/>
      <c r="Q229" s="2"/>
      <c r="S229" s="370"/>
      <c r="T229" s="370"/>
    </row>
    <row r="230" spans="1:20" ht="14.25" hidden="1" customHeight="1" x14ac:dyDescent="0.25">
      <c r="A230" s="140">
        <v>6200</v>
      </c>
      <c r="B230" s="262" t="s">
        <v>239</v>
      </c>
      <c r="C230" s="272">
        <f t="shared" si="166"/>
        <v>0</v>
      </c>
      <c r="D230" s="273">
        <f>SUM(D231,D232,D234,D237,D243,D244,D245)</f>
        <v>0</v>
      </c>
      <c r="E230" s="274">
        <f t="shared" ref="E230" si="224">SUM(E231,E232,E234,E237,E243,E244,E245)</f>
        <v>0</v>
      </c>
      <c r="F230" s="275">
        <f>SUM(F231,F232,F234,F237,F243,F244,F245)</f>
        <v>0</v>
      </c>
      <c r="G230" s="276">
        <f t="shared" ref="G230:N230" si="225">SUM(G231,G232,G234,G237,G243,G244,G245)</f>
        <v>0</v>
      </c>
      <c r="H230" s="274">
        <f t="shared" si="225"/>
        <v>0</v>
      </c>
      <c r="I230" s="263">
        <f t="shared" si="225"/>
        <v>0</v>
      </c>
      <c r="J230" s="273">
        <f>SUM(J231,J232,J234,J237,J243,J244,J245)</f>
        <v>0</v>
      </c>
      <c r="K230" s="274">
        <f t="shared" si="225"/>
        <v>0</v>
      </c>
      <c r="L230" s="275">
        <f t="shared" si="225"/>
        <v>0</v>
      </c>
      <c r="M230" s="276">
        <f t="shared" si="225"/>
        <v>0</v>
      </c>
      <c r="N230" s="274">
        <f t="shared" si="225"/>
        <v>0</v>
      </c>
      <c r="O230" s="263">
        <f>SUM(O231,O232,O234,O237,O243,O244,O245)</f>
        <v>0</v>
      </c>
      <c r="P230" s="229"/>
      <c r="Q230" s="2"/>
      <c r="S230" s="370"/>
      <c r="T230" s="370"/>
    </row>
    <row r="231" spans="1:20" hidden="1" x14ac:dyDescent="0.25">
      <c r="A231" s="629">
        <v>6220</v>
      </c>
      <c r="B231" s="99" t="s">
        <v>240</v>
      </c>
      <c r="C231" s="100">
        <f t="shared" si="166"/>
        <v>0</v>
      </c>
      <c r="D231" s="152">
        <v>0</v>
      </c>
      <c r="E231" s="150"/>
      <c r="F231" s="108">
        <f>D231+E231</f>
        <v>0</v>
      </c>
      <c r="G231" s="149"/>
      <c r="H231" s="150"/>
      <c r="I231" s="151">
        <f>G231+H231</f>
        <v>0</v>
      </c>
      <c r="J231" s="152">
        <v>0</v>
      </c>
      <c r="K231" s="150"/>
      <c r="L231" s="108">
        <f>J231+K231</f>
        <v>0</v>
      </c>
      <c r="M231" s="149"/>
      <c r="N231" s="150"/>
      <c r="O231" s="151">
        <f>M231+N231</f>
        <v>0</v>
      </c>
      <c r="P231" s="237"/>
      <c r="Q231" s="2"/>
      <c r="S231" s="370"/>
      <c r="T231" s="370"/>
    </row>
    <row r="232" spans="1:20" hidden="1" x14ac:dyDescent="0.25">
      <c r="A232" s="243">
        <v>6230</v>
      </c>
      <c r="B232" s="111" t="s">
        <v>241</v>
      </c>
      <c r="C232" s="112">
        <f t="shared" si="166"/>
        <v>0</v>
      </c>
      <c r="D232" s="244">
        <f>SUM(D233)</f>
        <v>0</v>
      </c>
      <c r="E232" s="245">
        <f t="shared" ref="E232:O232" si="226">SUM(E233)</f>
        <v>0</v>
      </c>
      <c r="F232" s="120">
        <f t="shared" si="226"/>
        <v>0</v>
      </c>
      <c r="G232" s="246">
        <f t="shared" si="226"/>
        <v>0</v>
      </c>
      <c r="H232" s="245">
        <f t="shared" si="226"/>
        <v>0</v>
      </c>
      <c r="I232" s="241">
        <f t="shared" si="226"/>
        <v>0</v>
      </c>
      <c r="J232" s="244">
        <f>SUM(J233)</f>
        <v>0</v>
      </c>
      <c r="K232" s="245">
        <f t="shared" si="226"/>
        <v>0</v>
      </c>
      <c r="L232" s="120">
        <f t="shared" si="226"/>
        <v>0</v>
      </c>
      <c r="M232" s="246">
        <f t="shared" si="226"/>
        <v>0</v>
      </c>
      <c r="N232" s="245">
        <f t="shared" si="226"/>
        <v>0</v>
      </c>
      <c r="O232" s="241">
        <f t="shared" si="226"/>
        <v>0</v>
      </c>
      <c r="P232" s="242"/>
      <c r="Q232" s="2"/>
      <c r="S232" s="370"/>
      <c r="T232" s="370"/>
    </row>
    <row r="233" spans="1:20" hidden="1" x14ac:dyDescent="0.25">
      <c r="A233" s="62">
        <v>6239</v>
      </c>
      <c r="B233" s="99" t="s">
        <v>242</v>
      </c>
      <c r="C233" s="112">
        <f t="shared" si="166"/>
        <v>0</v>
      </c>
      <c r="D233" s="152">
        <v>0</v>
      </c>
      <c r="E233" s="150"/>
      <c r="F233" s="108">
        <f>D233+E233</f>
        <v>0</v>
      </c>
      <c r="G233" s="149"/>
      <c r="H233" s="150"/>
      <c r="I233" s="151">
        <f>G233+H233</f>
        <v>0</v>
      </c>
      <c r="J233" s="152">
        <v>0</v>
      </c>
      <c r="K233" s="150"/>
      <c r="L233" s="108">
        <f>J233+K233</f>
        <v>0</v>
      </c>
      <c r="M233" s="149"/>
      <c r="N233" s="150"/>
      <c r="O233" s="151">
        <f>M233+N233</f>
        <v>0</v>
      </c>
      <c r="P233" s="237"/>
      <c r="Q233" s="2"/>
      <c r="S233" s="370"/>
      <c r="T233" s="370"/>
    </row>
    <row r="234" spans="1:20" ht="24" hidden="1" x14ac:dyDescent="0.25">
      <c r="A234" s="243">
        <v>6240</v>
      </c>
      <c r="B234" s="111" t="s">
        <v>243</v>
      </c>
      <c r="C234" s="112">
        <f t="shared" si="166"/>
        <v>0</v>
      </c>
      <c r="D234" s="244">
        <f>SUM(D235:D236)</f>
        <v>0</v>
      </c>
      <c r="E234" s="245">
        <f t="shared" ref="E234" si="227">SUM(E235:E236)</f>
        <v>0</v>
      </c>
      <c r="F234" s="120">
        <f>SUM(F235:F236)</f>
        <v>0</v>
      </c>
      <c r="G234" s="246">
        <f t="shared" ref="G234:N234" si="228">SUM(G235:G236)</f>
        <v>0</v>
      </c>
      <c r="H234" s="245">
        <f t="shared" si="228"/>
        <v>0</v>
      </c>
      <c r="I234" s="241">
        <f t="shared" si="228"/>
        <v>0</v>
      </c>
      <c r="J234" s="244">
        <f>SUM(J235:J236)</f>
        <v>0</v>
      </c>
      <c r="K234" s="245">
        <f t="shared" si="228"/>
        <v>0</v>
      </c>
      <c r="L234" s="120">
        <f t="shared" si="228"/>
        <v>0</v>
      </c>
      <c r="M234" s="246">
        <f t="shared" si="228"/>
        <v>0</v>
      </c>
      <c r="N234" s="245">
        <f t="shared" si="228"/>
        <v>0</v>
      </c>
      <c r="O234" s="241">
        <f>SUM(O235:O236)</f>
        <v>0</v>
      </c>
      <c r="P234" s="242"/>
      <c r="Q234" s="2"/>
      <c r="S234" s="370"/>
      <c r="T234" s="370"/>
    </row>
    <row r="235" spans="1:20" hidden="1" x14ac:dyDescent="0.25">
      <c r="A235" s="62">
        <v>6241</v>
      </c>
      <c r="B235" s="111" t="s">
        <v>244</v>
      </c>
      <c r="C235" s="112">
        <f t="shared" si="166"/>
        <v>0</v>
      </c>
      <c r="D235" s="238">
        <v>0</v>
      </c>
      <c r="E235" s="239"/>
      <c r="F235" s="120">
        <f t="shared" ref="F235:F236" si="229">D235+E235</f>
        <v>0</v>
      </c>
      <c r="G235" s="240"/>
      <c r="H235" s="239"/>
      <c r="I235" s="241">
        <f t="shared" ref="I235:I236" si="230">G235+H235</f>
        <v>0</v>
      </c>
      <c r="J235" s="238">
        <v>0</v>
      </c>
      <c r="K235" s="239"/>
      <c r="L235" s="120">
        <f t="shared" ref="L235:L236" si="231">J235+K235</f>
        <v>0</v>
      </c>
      <c r="M235" s="240"/>
      <c r="N235" s="239"/>
      <c r="O235" s="241">
        <f t="shared" ref="O235:O236" si="232">M235+N235</f>
        <v>0</v>
      </c>
      <c r="P235" s="242"/>
      <c r="Q235" s="2"/>
      <c r="S235" s="370"/>
      <c r="T235" s="370"/>
    </row>
    <row r="236" spans="1:20" hidden="1" x14ac:dyDescent="0.25">
      <c r="A236" s="62">
        <v>6242</v>
      </c>
      <c r="B236" s="111" t="s">
        <v>245</v>
      </c>
      <c r="C236" s="112">
        <f t="shared" si="166"/>
        <v>0</v>
      </c>
      <c r="D236" s="238">
        <v>0</v>
      </c>
      <c r="E236" s="239"/>
      <c r="F236" s="120">
        <f t="shared" si="229"/>
        <v>0</v>
      </c>
      <c r="G236" s="240"/>
      <c r="H236" s="239"/>
      <c r="I236" s="241">
        <f t="shared" si="230"/>
        <v>0</v>
      </c>
      <c r="J236" s="238">
        <v>0</v>
      </c>
      <c r="K236" s="239"/>
      <c r="L236" s="120">
        <f t="shared" si="231"/>
        <v>0</v>
      </c>
      <c r="M236" s="240"/>
      <c r="N236" s="239"/>
      <c r="O236" s="241">
        <f t="shared" si="232"/>
        <v>0</v>
      </c>
      <c r="P236" s="242"/>
      <c r="Q236" s="2"/>
      <c r="S236" s="370"/>
      <c r="T236" s="370"/>
    </row>
    <row r="237" spans="1:20" ht="25.5" hidden="1" customHeight="1" x14ac:dyDescent="0.25">
      <c r="A237" s="243">
        <v>6250</v>
      </c>
      <c r="B237" s="111" t="s">
        <v>246</v>
      </c>
      <c r="C237" s="112">
        <f t="shared" si="166"/>
        <v>0</v>
      </c>
      <c r="D237" s="244">
        <f>SUM(D238:D242)</f>
        <v>0</v>
      </c>
      <c r="E237" s="245">
        <f t="shared" ref="E237" si="233">SUM(E238:E242)</f>
        <v>0</v>
      </c>
      <c r="F237" s="120">
        <f>SUM(F238:F242)</f>
        <v>0</v>
      </c>
      <c r="G237" s="246">
        <f t="shared" ref="G237:N237" si="234">SUM(G238:G242)</f>
        <v>0</v>
      </c>
      <c r="H237" s="245">
        <f t="shared" si="234"/>
        <v>0</v>
      </c>
      <c r="I237" s="241">
        <f t="shared" si="234"/>
        <v>0</v>
      </c>
      <c r="J237" s="244">
        <f>SUM(J238:J242)</f>
        <v>0</v>
      </c>
      <c r="K237" s="245">
        <f t="shared" si="234"/>
        <v>0</v>
      </c>
      <c r="L237" s="120">
        <f t="shared" si="234"/>
        <v>0</v>
      </c>
      <c r="M237" s="246">
        <f t="shared" si="234"/>
        <v>0</v>
      </c>
      <c r="N237" s="245">
        <f t="shared" si="234"/>
        <v>0</v>
      </c>
      <c r="O237" s="241">
        <f>SUM(O238:O242)</f>
        <v>0</v>
      </c>
      <c r="P237" s="242"/>
      <c r="Q237" s="2"/>
      <c r="S237" s="370"/>
      <c r="T237" s="370"/>
    </row>
    <row r="238" spans="1:20" ht="14.25" hidden="1" customHeight="1" x14ac:dyDescent="0.25">
      <c r="A238" s="62">
        <v>6252</v>
      </c>
      <c r="B238" s="111" t="s">
        <v>247</v>
      </c>
      <c r="C238" s="112">
        <f t="shared" si="166"/>
        <v>0</v>
      </c>
      <c r="D238" s="238">
        <v>0</v>
      </c>
      <c r="E238" s="239"/>
      <c r="F238" s="120">
        <f t="shared" ref="F238:F244" si="235">D238+E238</f>
        <v>0</v>
      </c>
      <c r="G238" s="240"/>
      <c r="H238" s="239"/>
      <c r="I238" s="241">
        <f t="shared" ref="I238:I244" si="236">G238+H238</f>
        <v>0</v>
      </c>
      <c r="J238" s="238">
        <v>0</v>
      </c>
      <c r="K238" s="239"/>
      <c r="L238" s="120">
        <f t="shared" ref="L238:L244" si="237">J238+K238</f>
        <v>0</v>
      </c>
      <c r="M238" s="240"/>
      <c r="N238" s="239"/>
      <c r="O238" s="241">
        <f t="shared" ref="O238:O244" si="238">M238+N238</f>
        <v>0</v>
      </c>
      <c r="P238" s="242"/>
      <c r="Q238" s="2"/>
      <c r="S238" s="370"/>
      <c r="T238" s="370"/>
    </row>
    <row r="239" spans="1:20" ht="14.25" hidden="1" customHeight="1" x14ac:dyDescent="0.25">
      <c r="A239" s="62">
        <v>6253</v>
      </c>
      <c r="B239" s="111" t="s">
        <v>248</v>
      </c>
      <c r="C239" s="112">
        <f t="shared" si="166"/>
        <v>0</v>
      </c>
      <c r="D239" s="238">
        <v>0</v>
      </c>
      <c r="E239" s="239"/>
      <c r="F239" s="120">
        <f t="shared" si="235"/>
        <v>0</v>
      </c>
      <c r="G239" s="240"/>
      <c r="H239" s="239"/>
      <c r="I239" s="241">
        <f t="shared" si="236"/>
        <v>0</v>
      </c>
      <c r="J239" s="238">
        <v>0</v>
      </c>
      <c r="K239" s="239"/>
      <c r="L239" s="120">
        <f t="shared" si="237"/>
        <v>0</v>
      </c>
      <c r="M239" s="240"/>
      <c r="N239" s="239"/>
      <c r="O239" s="241">
        <f t="shared" si="238"/>
        <v>0</v>
      </c>
      <c r="P239" s="242"/>
      <c r="Q239" s="2"/>
      <c r="S239" s="370"/>
      <c r="T239" s="370"/>
    </row>
    <row r="240" spans="1:20" ht="24" hidden="1" x14ac:dyDescent="0.25">
      <c r="A240" s="62">
        <v>6254</v>
      </c>
      <c r="B240" s="111" t="s">
        <v>249</v>
      </c>
      <c r="C240" s="112">
        <f t="shared" si="166"/>
        <v>0</v>
      </c>
      <c r="D240" s="238">
        <v>0</v>
      </c>
      <c r="E240" s="239"/>
      <c r="F240" s="120">
        <f t="shared" si="235"/>
        <v>0</v>
      </c>
      <c r="G240" s="240"/>
      <c r="H240" s="239"/>
      <c r="I240" s="241">
        <f t="shared" si="236"/>
        <v>0</v>
      </c>
      <c r="J240" s="238">
        <v>0</v>
      </c>
      <c r="K240" s="239"/>
      <c r="L240" s="120">
        <f t="shared" si="237"/>
        <v>0</v>
      </c>
      <c r="M240" s="240"/>
      <c r="N240" s="239"/>
      <c r="O240" s="241">
        <f t="shared" si="238"/>
        <v>0</v>
      </c>
      <c r="P240" s="242"/>
      <c r="Q240" s="2"/>
      <c r="S240" s="370"/>
      <c r="T240" s="370"/>
    </row>
    <row r="241" spans="1:20" ht="24" hidden="1" x14ac:dyDescent="0.25">
      <c r="A241" s="62">
        <v>6255</v>
      </c>
      <c r="B241" s="111" t="s">
        <v>250</v>
      </c>
      <c r="C241" s="112">
        <f t="shared" ref="C241:C295" si="239">SUM(F241,I241,L241,O241)</f>
        <v>0</v>
      </c>
      <c r="D241" s="238">
        <v>0</v>
      </c>
      <c r="E241" s="239"/>
      <c r="F241" s="120">
        <f t="shared" si="235"/>
        <v>0</v>
      </c>
      <c r="G241" s="240"/>
      <c r="H241" s="239"/>
      <c r="I241" s="241">
        <f t="shared" si="236"/>
        <v>0</v>
      </c>
      <c r="J241" s="238">
        <v>0</v>
      </c>
      <c r="K241" s="239"/>
      <c r="L241" s="120">
        <f t="shared" si="237"/>
        <v>0</v>
      </c>
      <c r="M241" s="240"/>
      <c r="N241" s="239"/>
      <c r="O241" s="241">
        <f t="shared" si="238"/>
        <v>0</v>
      </c>
      <c r="P241" s="242"/>
      <c r="Q241" s="2"/>
      <c r="S241" s="370"/>
      <c r="T241" s="370"/>
    </row>
    <row r="242" spans="1:20" hidden="1" x14ac:dyDescent="0.25">
      <c r="A242" s="62">
        <v>6259</v>
      </c>
      <c r="B242" s="111" t="s">
        <v>251</v>
      </c>
      <c r="C242" s="112">
        <f t="shared" si="239"/>
        <v>0</v>
      </c>
      <c r="D242" s="238">
        <v>0</v>
      </c>
      <c r="E242" s="239"/>
      <c r="F242" s="120">
        <f t="shared" si="235"/>
        <v>0</v>
      </c>
      <c r="G242" s="240"/>
      <c r="H242" s="239"/>
      <c r="I242" s="241">
        <f t="shared" si="236"/>
        <v>0</v>
      </c>
      <c r="J242" s="238">
        <v>0</v>
      </c>
      <c r="K242" s="239"/>
      <c r="L242" s="120">
        <f t="shared" si="237"/>
        <v>0</v>
      </c>
      <c r="M242" s="240"/>
      <c r="N242" s="239"/>
      <c r="O242" s="241">
        <f t="shared" si="238"/>
        <v>0</v>
      </c>
      <c r="P242" s="242"/>
      <c r="Q242" s="2"/>
      <c r="S242" s="370"/>
      <c r="T242" s="370"/>
    </row>
    <row r="243" spans="1:20" ht="24" hidden="1" x14ac:dyDescent="0.25">
      <c r="A243" s="243">
        <v>6260</v>
      </c>
      <c r="B243" s="111" t="s">
        <v>252</v>
      </c>
      <c r="C243" s="112">
        <f t="shared" si="239"/>
        <v>0</v>
      </c>
      <c r="D243" s="238">
        <v>0</v>
      </c>
      <c r="E243" s="239"/>
      <c r="F243" s="120">
        <f t="shared" si="235"/>
        <v>0</v>
      </c>
      <c r="G243" s="240"/>
      <c r="H243" s="239"/>
      <c r="I243" s="241">
        <f t="shared" si="236"/>
        <v>0</v>
      </c>
      <c r="J243" s="238">
        <v>0</v>
      </c>
      <c r="K243" s="239"/>
      <c r="L243" s="120">
        <f t="shared" si="237"/>
        <v>0</v>
      </c>
      <c r="M243" s="240"/>
      <c r="N243" s="239"/>
      <c r="O243" s="241">
        <f t="shared" si="238"/>
        <v>0</v>
      </c>
      <c r="P243" s="242"/>
      <c r="Q243" s="2"/>
      <c r="S243" s="370"/>
      <c r="T243" s="370"/>
    </row>
    <row r="244" spans="1:20" hidden="1" x14ac:dyDescent="0.25">
      <c r="A244" s="243">
        <v>6270</v>
      </c>
      <c r="B244" s="111" t="s">
        <v>253</v>
      </c>
      <c r="C244" s="112">
        <f t="shared" si="239"/>
        <v>0</v>
      </c>
      <c r="D244" s="238">
        <v>0</v>
      </c>
      <c r="E244" s="239"/>
      <c r="F244" s="120">
        <f t="shared" si="235"/>
        <v>0</v>
      </c>
      <c r="G244" s="240"/>
      <c r="H244" s="239"/>
      <c r="I244" s="241">
        <f t="shared" si="236"/>
        <v>0</v>
      </c>
      <c r="J244" s="238">
        <v>0</v>
      </c>
      <c r="K244" s="239"/>
      <c r="L244" s="120">
        <f t="shared" si="237"/>
        <v>0</v>
      </c>
      <c r="M244" s="240"/>
      <c r="N244" s="239"/>
      <c r="O244" s="241">
        <f t="shared" si="238"/>
        <v>0</v>
      </c>
      <c r="P244" s="242"/>
      <c r="Q244" s="2"/>
      <c r="S244" s="370"/>
      <c r="T244" s="370"/>
    </row>
    <row r="245" spans="1:20" hidden="1" x14ac:dyDescent="0.25">
      <c r="A245" s="629">
        <v>6290</v>
      </c>
      <c r="B245" s="99" t="s">
        <v>254</v>
      </c>
      <c r="C245" s="264">
        <f t="shared" si="239"/>
        <v>0</v>
      </c>
      <c r="D245" s="251">
        <f>SUM(D246:D249)</f>
        <v>0</v>
      </c>
      <c r="E245" s="252">
        <f t="shared" ref="E245" si="240">SUM(E246:E249)</f>
        <v>0</v>
      </c>
      <c r="F245" s="108">
        <f>SUM(F246:F249)</f>
        <v>0</v>
      </c>
      <c r="G245" s="253">
        <f t="shared" ref="G245:O245" si="241">SUM(G246:G249)</f>
        <v>0</v>
      </c>
      <c r="H245" s="252">
        <f t="shared" si="241"/>
        <v>0</v>
      </c>
      <c r="I245" s="151">
        <f t="shared" si="241"/>
        <v>0</v>
      </c>
      <c r="J245" s="251">
        <f>SUM(J246:J249)</f>
        <v>0</v>
      </c>
      <c r="K245" s="252">
        <f t="shared" si="241"/>
        <v>0</v>
      </c>
      <c r="L245" s="108">
        <f t="shared" si="241"/>
        <v>0</v>
      </c>
      <c r="M245" s="253">
        <f t="shared" si="241"/>
        <v>0</v>
      </c>
      <c r="N245" s="252">
        <f t="shared" si="241"/>
        <v>0</v>
      </c>
      <c r="O245" s="151">
        <f t="shared" si="241"/>
        <v>0</v>
      </c>
      <c r="P245" s="266"/>
      <c r="Q245" s="2"/>
      <c r="S245" s="370"/>
      <c r="T245" s="370"/>
    </row>
    <row r="246" spans="1:20" hidden="1" x14ac:dyDescent="0.25">
      <c r="A246" s="62">
        <v>6291</v>
      </c>
      <c r="B246" s="111" t="s">
        <v>255</v>
      </c>
      <c r="C246" s="112">
        <f t="shared" si="239"/>
        <v>0</v>
      </c>
      <c r="D246" s="238">
        <v>0</v>
      </c>
      <c r="E246" s="239"/>
      <c r="F246" s="120">
        <f t="shared" ref="F246:F249" si="242">D246+E246</f>
        <v>0</v>
      </c>
      <c r="G246" s="240"/>
      <c r="H246" s="239"/>
      <c r="I246" s="241">
        <f t="shared" ref="I246:I249" si="243">G246+H246</f>
        <v>0</v>
      </c>
      <c r="J246" s="238">
        <v>0</v>
      </c>
      <c r="K246" s="239"/>
      <c r="L246" s="120">
        <f t="shared" ref="L246:L249" si="244">J246+K246</f>
        <v>0</v>
      </c>
      <c r="M246" s="240"/>
      <c r="N246" s="239"/>
      <c r="O246" s="241">
        <f t="shared" ref="O246:O249" si="245">M246+N246</f>
        <v>0</v>
      </c>
      <c r="P246" s="242"/>
      <c r="Q246" s="2"/>
      <c r="S246" s="370"/>
      <c r="T246" s="370"/>
    </row>
    <row r="247" spans="1:20" hidden="1" x14ac:dyDescent="0.25">
      <c r="A247" s="62">
        <v>6292</v>
      </c>
      <c r="B247" s="111" t="s">
        <v>256</v>
      </c>
      <c r="C247" s="112">
        <f t="shared" si="239"/>
        <v>0</v>
      </c>
      <c r="D247" s="238">
        <v>0</v>
      </c>
      <c r="E247" s="239"/>
      <c r="F247" s="120">
        <f t="shared" si="242"/>
        <v>0</v>
      </c>
      <c r="G247" s="240"/>
      <c r="H247" s="239"/>
      <c r="I247" s="241">
        <f t="shared" si="243"/>
        <v>0</v>
      </c>
      <c r="J247" s="238">
        <v>0</v>
      </c>
      <c r="K247" s="239"/>
      <c r="L247" s="120">
        <f t="shared" si="244"/>
        <v>0</v>
      </c>
      <c r="M247" s="240"/>
      <c r="N247" s="239"/>
      <c r="O247" s="241">
        <f t="shared" si="245"/>
        <v>0</v>
      </c>
      <c r="P247" s="242"/>
      <c r="Q247" s="2"/>
      <c r="S247" s="370"/>
      <c r="T247" s="370"/>
    </row>
    <row r="248" spans="1:20" ht="72" hidden="1" x14ac:dyDescent="0.25">
      <c r="A248" s="62">
        <v>6296</v>
      </c>
      <c r="B248" s="111" t="s">
        <v>257</v>
      </c>
      <c r="C248" s="112">
        <f t="shared" si="239"/>
        <v>0</v>
      </c>
      <c r="D248" s="238">
        <v>0</v>
      </c>
      <c r="E248" s="239"/>
      <c r="F248" s="120">
        <f t="shared" si="242"/>
        <v>0</v>
      </c>
      <c r="G248" s="240"/>
      <c r="H248" s="239"/>
      <c r="I248" s="241">
        <f t="shared" si="243"/>
        <v>0</v>
      </c>
      <c r="J248" s="238">
        <v>0</v>
      </c>
      <c r="K248" s="239"/>
      <c r="L248" s="120">
        <f t="shared" si="244"/>
        <v>0</v>
      </c>
      <c r="M248" s="240"/>
      <c r="N248" s="239"/>
      <c r="O248" s="241">
        <f t="shared" si="245"/>
        <v>0</v>
      </c>
      <c r="P248" s="242"/>
      <c r="Q248" s="2"/>
      <c r="S248" s="370"/>
      <c r="T248" s="370"/>
    </row>
    <row r="249" spans="1:20" ht="39.75" hidden="1" customHeight="1" x14ac:dyDescent="0.25">
      <c r="A249" s="62">
        <v>6299</v>
      </c>
      <c r="B249" s="111" t="s">
        <v>258</v>
      </c>
      <c r="C249" s="112">
        <f t="shared" si="239"/>
        <v>0</v>
      </c>
      <c r="D249" s="238">
        <v>0</v>
      </c>
      <c r="E249" s="239"/>
      <c r="F249" s="120">
        <f t="shared" si="242"/>
        <v>0</v>
      </c>
      <c r="G249" s="240"/>
      <c r="H249" s="239"/>
      <c r="I249" s="241">
        <f t="shared" si="243"/>
        <v>0</v>
      </c>
      <c r="J249" s="238">
        <v>0</v>
      </c>
      <c r="K249" s="239"/>
      <c r="L249" s="120">
        <f t="shared" si="244"/>
        <v>0</v>
      </c>
      <c r="M249" s="240"/>
      <c r="N249" s="239"/>
      <c r="O249" s="241">
        <f t="shared" si="245"/>
        <v>0</v>
      </c>
      <c r="P249" s="242"/>
      <c r="Q249" s="2"/>
      <c r="S249" s="370"/>
      <c r="T249" s="370"/>
    </row>
    <row r="250" spans="1:20" hidden="1" x14ac:dyDescent="0.25">
      <c r="A250" s="83">
        <v>6300</v>
      </c>
      <c r="B250" s="226" t="s">
        <v>259</v>
      </c>
      <c r="C250" s="84">
        <f t="shared" si="239"/>
        <v>0</v>
      </c>
      <c r="D250" s="95">
        <f>SUM(D251,D256,D257)</f>
        <v>0</v>
      </c>
      <c r="E250" s="96">
        <f t="shared" ref="E250" si="246">SUM(E251,E256,E257)</f>
        <v>0</v>
      </c>
      <c r="F250" s="97">
        <f>SUM(F251,F256,F257)</f>
        <v>0</v>
      </c>
      <c r="G250" s="227">
        <f t="shared" ref="G250:O250" si="247">SUM(G251,G256,G257)</f>
        <v>0</v>
      </c>
      <c r="H250" s="96">
        <f t="shared" si="247"/>
        <v>0</v>
      </c>
      <c r="I250" s="228">
        <f t="shared" si="247"/>
        <v>0</v>
      </c>
      <c r="J250" s="95">
        <f>SUM(J251,J256,J257)</f>
        <v>0</v>
      </c>
      <c r="K250" s="96">
        <f t="shared" si="247"/>
        <v>0</v>
      </c>
      <c r="L250" s="97">
        <f t="shared" si="247"/>
        <v>0</v>
      </c>
      <c r="M250" s="227">
        <f t="shared" si="247"/>
        <v>0</v>
      </c>
      <c r="N250" s="96">
        <f t="shared" si="247"/>
        <v>0</v>
      </c>
      <c r="O250" s="228">
        <f t="shared" si="247"/>
        <v>0</v>
      </c>
      <c r="P250" s="254"/>
      <c r="Q250" s="2"/>
      <c r="S250" s="370"/>
      <c r="T250" s="370"/>
    </row>
    <row r="251" spans="1:20" ht="24" hidden="1" x14ac:dyDescent="0.25">
      <c r="A251" s="629">
        <v>6320</v>
      </c>
      <c r="B251" s="99" t="s">
        <v>260</v>
      </c>
      <c r="C251" s="264">
        <f t="shared" si="239"/>
        <v>0</v>
      </c>
      <c r="D251" s="251">
        <f>SUM(D252:D255)</f>
        <v>0</v>
      </c>
      <c r="E251" s="252">
        <f t="shared" ref="E251" si="248">SUM(E252:E255)</f>
        <v>0</v>
      </c>
      <c r="F251" s="108">
        <f>SUM(F252:F255)</f>
        <v>0</v>
      </c>
      <c r="G251" s="253">
        <f t="shared" ref="G251:O251" si="249">SUM(G252:G255)</f>
        <v>0</v>
      </c>
      <c r="H251" s="252">
        <f t="shared" si="249"/>
        <v>0</v>
      </c>
      <c r="I251" s="151">
        <f t="shared" si="249"/>
        <v>0</v>
      </c>
      <c r="J251" s="251">
        <f>SUM(J252:J255)</f>
        <v>0</v>
      </c>
      <c r="K251" s="252">
        <f t="shared" si="249"/>
        <v>0</v>
      </c>
      <c r="L251" s="108">
        <f t="shared" si="249"/>
        <v>0</v>
      </c>
      <c r="M251" s="253">
        <f t="shared" si="249"/>
        <v>0</v>
      </c>
      <c r="N251" s="252">
        <f t="shared" si="249"/>
        <v>0</v>
      </c>
      <c r="O251" s="151">
        <f t="shared" si="249"/>
        <v>0</v>
      </c>
      <c r="P251" s="237"/>
      <c r="Q251" s="2"/>
      <c r="S251" s="370"/>
      <c r="T251" s="370"/>
    </row>
    <row r="252" spans="1:20" hidden="1" x14ac:dyDescent="0.25">
      <c r="A252" s="62">
        <v>6322</v>
      </c>
      <c r="B252" s="111" t="s">
        <v>261</v>
      </c>
      <c r="C252" s="112">
        <f t="shared" si="239"/>
        <v>0</v>
      </c>
      <c r="D252" s="238">
        <v>0</v>
      </c>
      <c r="E252" s="239"/>
      <c r="F252" s="120">
        <f t="shared" ref="F252:F257" si="250">D252+E252</f>
        <v>0</v>
      </c>
      <c r="G252" s="240"/>
      <c r="H252" s="239"/>
      <c r="I252" s="241">
        <f t="shared" ref="I252:I257" si="251">G252+H252</f>
        <v>0</v>
      </c>
      <c r="J252" s="238">
        <v>0</v>
      </c>
      <c r="K252" s="239"/>
      <c r="L252" s="120">
        <f t="shared" ref="L252:L257" si="252">J252+K252</f>
        <v>0</v>
      </c>
      <c r="M252" s="240"/>
      <c r="N252" s="239"/>
      <c r="O252" s="241">
        <f t="shared" ref="O252:O257" si="253">M252+N252</f>
        <v>0</v>
      </c>
      <c r="P252" s="242"/>
      <c r="Q252" s="2"/>
      <c r="S252" s="370"/>
      <c r="T252" s="370"/>
    </row>
    <row r="253" spans="1:20" ht="24" hidden="1" x14ac:dyDescent="0.25">
      <c r="A253" s="62">
        <v>6323</v>
      </c>
      <c r="B253" s="111" t="s">
        <v>262</v>
      </c>
      <c r="C253" s="112">
        <f t="shared" si="239"/>
        <v>0</v>
      </c>
      <c r="D253" s="238">
        <v>0</v>
      </c>
      <c r="E253" s="239"/>
      <c r="F253" s="120">
        <f t="shared" si="250"/>
        <v>0</v>
      </c>
      <c r="G253" s="240"/>
      <c r="H253" s="239"/>
      <c r="I253" s="241">
        <f t="shared" si="251"/>
        <v>0</v>
      </c>
      <c r="J253" s="238">
        <v>0</v>
      </c>
      <c r="K253" s="239"/>
      <c r="L253" s="120">
        <f t="shared" si="252"/>
        <v>0</v>
      </c>
      <c r="M253" s="240"/>
      <c r="N253" s="239"/>
      <c r="O253" s="241">
        <f t="shared" si="253"/>
        <v>0</v>
      </c>
      <c r="P253" s="242"/>
      <c r="Q253" s="2"/>
      <c r="S253" s="370"/>
      <c r="T253" s="370"/>
    </row>
    <row r="254" spans="1:20" ht="24" hidden="1" x14ac:dyDescent="0.25">
      <c r="A254" s="62">
        <v>6324</v>
      </c>
      <c r="B254" s="111" t="s">
        <v>263</v>
      </c>
      <c r="C254" s="112">
        <f t="shared" si="239"/>
        <v>0</v>
      </c>
      <c r="D254" s="238">
        <v>0</v>
      </c>
      <c r="E254" s="239"/>
      <c r="F254" s="120">
        <f t="shared" si="250"/>
        <v>0</v>
      </c>
      <c r="G254" s="240"/>
      <c r="H254" s="239"/>
      <c r="I254" s="241">
        <f t="shared" si="251"/>
        <v>0</v>
      </c>
      <c r="J254" s="238">
        <v>0</v>
      </c>
      <c r="K254" s="239"/>
      <c r="L254" s="120">
        <f t="shared" si="252"/>
        <v>0</v>
      </c>
      <c r="M254" s="240"/>
      <c r="N254" s="239"/>
      <c r="O254" s="241">
        <f t="shared" si="253"/>
        <v>0</v>
      </c>
      <c r="P254" s="242"/>
      <c r="Q254" s="2"/>
      <c r="S254" s="370"/>
      <c r="T254" s="370"/>
    </row>
    <row r="255" spans="1:20" hidden="1" x14ac:dyDescent="0.25">
      <c r="A255" s="53">
        <v>6329</v>
      </c>
      <c r="B255" s="99" t="s">
        <v>264</v>
      </c>
      <c r="C255" s="100">
        <f t="shared" si="239"/>
        <v>0</v>
      </c>
      <c r="D255" s="152">
        <v>0</v>
      </c>
      <c r="E255" s="150"/>
      <c r="F255" s="108">
        <f t="shared" si="250"/>
        <v>0</v>
      </c>
      <c r="G255" s="149"/>
      <c r="H255" s="150"/>
      <c r="I255" s="151">
        <f t="shared" si="251"/>
        <v>0</v>
      </c>
      <c r="J255" s="152">
        <v>0</v>
      </c>
      <c r="K255" s="150"/>
      <c r="L255" s="108">
        <f t="shared" si="252"/>
        <v>0</v>
      </c>
      <c r="M255" s="149"/>
      <c r="N255" s="150"/>
      <c r="O255" s="151">
        <f t="shared" si="253"/>
        <v>0</v>
      </c>
      <c r="P255" s="237"/>
      <c r="Q255" s="2"/>
      <c r="S255" s="370"/>
      <c r="T255" s="370"/>
    </row>
    <row r="256" spans="1:20" hidden="1" x14ac:dyDescent="0.25">
      <c r="A256" s="282">
        <v>6330</v>
      </c>
      <c r="B256" s="283" t="s">
        <v>265</v>
      </c>
      <c r="C256" s="264">
        <f t="shared" si="239"/>
        <v>0</v>
      </c>
      <c r="D256" s="268">
        <v>0</v>
      </c>
      <c r="E256" s="269"/>
      <c r="F256" s="270">
        <f t="shared" si="250"/>
        <v>0</v>
      </c>
      <c r="G256" s="271"/>
      <c r="H256" s="269"/>
      <c r="I256" s="265">
        <f t="shared" si="251"/>
        <v>0</v>
      </c>
      <c r="J256" s="268">
        <v>0</v>
      </c>
      <c r="K256" s="269"/>
      <c r="L256" s="270">
        <f t="shared" si="252"/>
        <v>0</v>
      </c>
      <c r="M256" s="271"/>
      <c r="N256" s="269"/>
      <c r="O256" s="265">
        <f t="shared" si="253"/>
        <v>0</v>
      </c>
      <c r="P256" s="266"/>
      <c r="Q256" s="2"/>
      <c r="S256" s="370"/>
      <c r="T256" s="370"/>
    </row>
    <row r="257" spans="1:20" hidden="1" x14ac:dyDescent="0.25">
      <c r="A257" s="243">
        <v>6360</v>
      </c>
      <c r="B257" s="111" t="s">
        <v>266</v>
      </c>
      <c r="C257" s="112">
        <f t="shared" si="239"/>
        <v>0</v>
      </c>
      <c r="D257" s="238">
        <v>0</v>
      </c>
      <c r="E257" s="239"/>
      <c r="F257" s="120">
        <f t="shared" si="250"/>
        <v>0</v>
      </c>
      <c r="G257" s="240"/>
      <c r="H257" s="239"/>
      <c r="I257" s="241">
        <f t="shared" si="251"/>
        <v>0</v>
      </c>
      <c r="J257" s="238">
        <v>0</v>
      </c>
      <c r="K257" s="239"/>
      <c r="L257" s="120">
        <f t="shared" si="252"/>
        <v>0</v>
      </c>
      <c r="M257" s="240"/>
      <c r="N257" s="239"/>
      <c r="O257" s="241">
        <f t="shared" si="253"/>
        <v>0</v>
      </c>
      <c r="P257" s="242"/>
      <c r="Q257" s="2"/>
      <c r="S257" s="370"/>
      <c r="T257" s="370"/>
    </row>
    <row r="258" spans="1:20" ht="24" hidden="1" x14ac:dyDescent="0.25">
      <c r="A258" s="83">
        <v>6400</v>
      </c>
      <c r="B258" s="226" t="s">
        <v>267</v>
      </c>
      <c r="C258" s="84">
        <f t="shared" si="239"/>
        <v>0</v>
      </c>
      <c r="D258" s="95">
        <f>SUM(D259,D263)</f>
        <v>0</v>
      </c>
      <c r="E258" s="96">
        <f t="shared" ref="E258" si="254">SUM(E259,E263)</f>
        <v>0</v>
      </c>
      <c r="F258" s="97">
        <f>SUM(F259,F263)</f>
        <v>0</v>
      </c>
      <c r="G258" s="227">
        <f t="shared" ref="G258:O258" si="255">SUM(G259,G263)</f>
        <v>0</v>
      </c>
      <c r="H258" s="96">
        <f t="shared" si="255"/>
        <v>0</v>
      </c>
      <c r="I258" s="228">
        <f t="shared" si="255"/>
        <v>0</v>
      </c>
      <c r="J258" s="95">
        <f>SUM(J259,J263)</f>
        <v>0</v>
      </c>
      <c r="K258" s="96">
        <f t="shared" si="255"/>
        <v>0</v>
      </c>
      <c r="L258" s="97">
        <f t="shared" si="255"/>
        <v>0</v>
      </c>
      <c r="M258" s="227">
        <f t="shared" si="255"/>
        <v>0</v>
      </c>
      <c r="N258" s="96">
        <f t="shared" si="255"/>
        <v>0</v>
      </c>
      <c r="O258" s="228">
        <f t="shared" si="255"/>
        <v>0</v>
      </c>
      <c r="P258" s="254"/>
      <c r="Q258" s="2"/>
      <c r="S258" s="370"/>
      <c r="T258" s="370"/>
    </row>
    <row r="259" spans="1:20" ht="24" hidden="1" x14ac:dyDescent="0.25">
      <c r="A259" s="629">
        <v>6410</v>
      </c>
      <c r="B259" s="99" t="s">
        <v>268</v>
      </c>
      <c r="C259" s="100">
        <f t="shared" si="239"/>
        <v>0</v>
      </c>
      <c r="D259" s="251">
        <f>SUM(D260:D262)</f>
        <v>0</v>
      </c>
      <c r="E259" s="252">
        <f t="shared" ref="E259" si="256">SUM(E260:E262)</f>
        <v>0</v>
      </c>
      <c r="F259" s="108">
        <f>SUM(F260:F262)</f>
        <v>0</v>
      </c>
      <c r="G259" s="253">
        <f t="shared" ref="G259:O259" si="257">SUM(G260:G262)</f>
        <v>0</v>
      </c>
      <c r="H259" s="252">
        <f t="shared" si="257"/>
        <v>0</v>
      </c>
      <c r="I259" s="151">
        <f t="shared" si="257"/>
        <v>0</v>
      </c>
      <c r="J259" s="251">
        <f>SUM(J260:J262)</f>
        <v>0</v>
      </c>
      <c r="K259" s="252">
        <f t="shared" si="257"/>
        <v>0</v>
      </c>
      <c r="L259" s="108">
        <f t="shared" si="257"/>
        <v>0</v>
      </c>
      <c r="M259" s="253">
        <f t="shared" si="257"/>
        <v>0</v>
      </c>
      <c r="N259" s="252">
        <f t="shared" si="257"/>
        <v>0</v>
      </c>
      <c r="O259" s="258">
        <f t="shared" si="257"/>
        <v>0</v>
      </c>
      <c r="P259" s="259"/>
      <c r="Q259" s="2"/>
      <c r="S259" s="370"/>
      <c r="T259" s="370"/>
    </row>
    <row r="260" spans="1:20" hidden="1" x14ac:dyDescent="0.25">
      <c r="A260" s="62">
        <v>6411</v>
      </c>
      <c r="B260" s="255" t="s">
        <v>269</v>
      </c>
      <c r="C260" s="112">
        <f t="shared" si="239"/>
        <v>0</v>
      </c>
      <c r="D260" s="238">
        <v>0</v>
      </c>
      <c r="E260" s="239"/>
      <c r="F260" s="120">
        <f t="shared" ref="F260:F262" si="258">D260+E260</f>
        <v>0</v>
      </c>
      <c r="G260" s="240"/>
      <c r="H260" s="239"/>
      <c r="I260" s="241">
        <f t="shared" ref="I260:I262" si="259">G260+H260</f>
        <v>0</v>
      </c>
      <c r="J260" s="238">
        <v>0</v>
      </c>
      <c r="K260" s="239"/>
      <c r="L260" s="120">
        <f t="shared" ref="L260:L262" si="260">J260+K260</f>
        <v>0</v>
      </c>
      <c r="M260" s="240"/>
      <c r="N260" s="239"/>
      <c r="O260" s="241">
        <f t="shared" ref="O260:O262" si="261">M260+N260</f>
        <v>0</v>
      </c>
      <c r="P260" s="242"/>
      <c r="Q260" s="2"/>
      <c r="S260" s="370"/>
      <c r="T260" s="370"/>
    </row>
    <row r="261" spans="1:20" ht="36" hidden="1" x14ac:dyDescent="0.25">
      <c r="A261" s="62">
        <v>6412</v>
      </c>
      <c r="B261" s="111" t="s">
        <v>270</v>
      </c>
      <c r="C261" s="112">
        <f t="shared" si="239"/>
        <v>0</v>
      </c>
      <c r="D261" s="238">
        <v>0</v>
      </c>
      <c r="E261" s="239"/>
      <c r="F261" s="120">
        <f t="shared" si="258"/>
        <v>0</v>
      </c>
      <c r="G261" s="240"/>
      <c r="H261" s="239"/>
      <c r="I261" s="241">
        <f t="shared" si="259"/>
        <v>0</v>
      </c>
      <c r="J261" s="238">
        <v>0</v>
      </c>
      <c r="K261" s="239"/>
      <c r="L261" s="120">
        <f t="shared" si="260"/>
        <v>0</v>
      </c>
      <c r="M261" s="240"/>
      <c r="N261" s="239"/>
      <c r="O261" s="241">
        <f t="shared" si="261"/>
        <v>0</v>
      </c>
      <c r="P261" s="242"/>
      <c r="Q261" s="2"/>
      <c r="S261" s="370"/>
      <c r="T261" s="370"/>
    </row>
    <row r="262" spans="1:20" ht="36" hidden="1" x14ac:dyDescent="0.25">
      <c r="A262" s="62">
        <v>6419</v>
      </c>
      <c r="B262" s="111" t="s">
        <v>271</v>
      </c>
      <c r="C262" s="112">
        <f t="shared" si="239"/>
        <v>0</v>
      </c>
      <c r="D262" s="238">
        <v>0</v>
      </c>
      <c r="E262" s="239"/>
      <c r="F262" s="120">
        <f t="shared" si="258"/>
        <v>0</v>
      </c>
      <c r="G262" s="240"/>
      <c r="H262" s="239"/>
      <c r="I262" s="241">
        <f t="shared" si="259"/>
        <v>0</v>
      </c>
      <c r="J262" s="238">
        <v>0</v>
      </c>
      <c r="K262" s="239"/>
      <c r="L262" s="120">
        <f t="shared" si="260"/>
        <v>0</v>
      </c>
      <c r="M262" s="240"/>
      <c r="N262" s="239"/>
      <c r="O262" s="241">
        <f t="shared" si="261"/>
        <v>0</v>
      </c>
      <c r="P262" s="242"/>
      <c r="Q262" s="2"/>
      <c r="S262" s="370"/>
      <c r="T262" s="370"/>
    </row>
    <row r="263" spans="1:20" ht="36" hidden="1" x14ac:dyDescent="0.25">
      <c r="A263" s="243">
        <v>6420</v>
      </c>
      <c r="B263" s="111" t="s">
        <v>272</v>
      </c>
      <c r="C263" s="112">
        <f t="shared" si="239"/>
        <v>0</v>
      </c>
      <c r="D263" s="244">
        <f>SUM(D264:D267)</f>
        <v>0</v>
      </c>
      <c r="E263" s="245">
        <f t="shared" ref="E263" si="262">SUM(E264:E267)</f>
        <v>0</v>
      </c>
      <c r="F263" s="120">
        <f>SUM(F264:F267)</f>
        <v>0</v>
      </c>
      <c r="G263" s="246">
        <f t="shared" ref="G263:N263" si="263">SUM(G264:G267)</f>
        <v>0</v>
      </c>
      <c r="H263" s="245">
        <f t="shared" si="263"/>
        <v>0</v>
      </c>
      <c r="I263" s="241">
        <f t="shared" si="263"/>
        <v>0</v>
      </c>
      <c r="J263" s="244">
        <f>SUM(J264:J267)</f>
        <v>0</v>
      </c>
      <c r="K263" s="245">
        <f t="shared" si="263"/>
        <v>0</v>
      </c>
      <c r="L263" s="120">
        <f t="shared" si="263"/>
        <v>0</v>
      </c>
      <c r="M263" s="246">
        <f t="shared" si="263"/>
        <v>0</v>
      </c>
      <c r="N263" s="245">
        <f t="shared" si="263"/>
        <v>0</v>
      </c>
      <c r="O263" s="241">
        <f>SUM(O264:O267)</f>
        <v>0</v>
      </c>
      <c r="P263" s="242"/>
      <c r="Q263" s="2"/>
      <c r="S263" s="370"/>
      <c r="T263" s="370"/>
    </row>
    <row r="264" spans="1:20" hidden="1" x14ac:dyDescent="0.25">
      <c r="A264" s="62">
        <v>6421</v>
      </c>
      <c r="B264" s="111" t="s">
        <v>273</v>
      </c>
      <c r="C264" s="112">
        <f t="shared" si="239"/>
        <v>0</v>
      </c>
      <c r="D264" s="238">
        <v>0</v>
      </c>
      <c r="E264" s="239"/>
      <c r="F264" s="120">
        <f t="shared" ref="F264:F267" si="264">D264+E264</f>
        <v>0</v>
      </c>
      <c r="G264" s="240"/>
      <c r="H264" s="239"/>
      <c r="I264" s="241">
        <f t="shared" ref="I264:I267" si="265">G264+H264</f>
        <v>0</v>
      </c>
      <c r="J264" s="238">
        <v>0</v>
      </c>
      <c r="K264" s="239"/>
      <c r="L264" s="120">
        <f t="shared" ref="L264:L267" si="266">J264+K264</f>
        <v>0</v>
      </c>
      <c r="M264" s="240"/>
      <c r="N264" s="239"/>
      <c r="O264" s="241">
        <f t="shared" ref="O264:O267" si="267">M264+N264</f>
        <v>0</v>
      </c>
      <c r="P264" s="242"/>
      <c r="Q264" s="2"/>
      <c r="S264" s="370"/>
      <c r="T264" s="370"/>
    </row>
    <row r="265" spans="1:20" hidden="1" x14ac:dyDescent="0.25">
      <c r="A265" s="62">
        <v>6422</v>
      </c>
      <c r="B265" s="111" t="s">
        <v>274</v>
      </c>
      <c r="C265" s="112">
        <f t="shared" si="239"/>
        <v>0</v>
      </c>
      <c r="D265" s="238">
        <v>0</v>
      </c>
      <c r="E265" s="239"/>
      <c r="F265" s="120">
        <f t="shared" si="264"/>
        <v>0</v>
      </c>
      <c r="G265" s="240"/>
      <c r="H265" s="239"/>
      <c r="I265" s="241">
        <f t="shared" si="265"/>
        <v>0</v>
      </c>
      <c r="J265" s="238">
        <v>0</v>
      </c>
      <c r="K265" s="239"/>
      <c r="L265" s="120">
        <f t="shared" si="266"/>
        <v>0</v>
      </c>
      <c r="M265" s="240"/>
      <c r="N265" s="239"/>
      <c r="O265" s="241">
        <f t="shared" si="267"/>
        <v>0</v>
      </c>
      <c r="P265" s="242"/>
      <c r="Q265" s="2"/>
      <c r="S265" s="370"/>
      <c r="T265" s="370"/>
    </row>
    <row r="266" spans="1:20" hidden="1" x14ac:dyDescent="0.25">
      <c r="A266" s="62">
        <v>6423</v>
      </c>
      <c r="B266" s="111" t="s">
        <v>275</v>
      </c>
      <c r="C266" s="112">
        <f t="shared" si="239"/>
        <v>0</v>
      </c>
      <c r="D266" s="238">
        <v>0</v>
      </c>
      <c r="E266" s="239"/>
      <c r="F266" s="120">
        <f t="shared" si="264"/>
        <v>0</v>
      </c>
      <c r="G266" s="240"/>
      <c r="H266" s="239"/>
      <c r="I266" s="241">
        <f t="shared" si="265"/>
        <v>0</v>
      </c>
      <c r="J266" s="238">
        <v>0</v>
      </c>
      <c r="K266" s="239"/>
      <c r="L266" s="120">
        <f t="shared" si="266"/>
        <v>0</v>
      </c>
      <c r="M266" s="240"/>
      <c r="N266" s="239"/>
      <c r="O266" s="241">
        <f t="shared" si="267"/>
        <v>0</v>
      </c>
      <c r="P266" s="242"/>
      <c r="Q266" s="2"/>
      <c r="S266" s="370"/>
      <c r="T266" s="370"/>
    </row>
    <row r="267" spans="1:20" ht="24" hidden="1" x14ac:dyDescent="0.25">
      <c r="A267" s="62">
        <v>6424</v>
      </c>
      <c r="B267" s="111" t="s">
        <v>276</v>
      </c>
      <c r="C267" s="112">
        <f t="shared" si="239"/>
        <v>0</v>
      </c>
      <c r="D267" s="238">
        <v>0</v>
      </c>
      <c r="E267" s="239"/>
      <c r="F267" s="120">
        <f t="shared" si="264"/>
        <v>0</v>
      </c>
      <c r="G267" s="240"/>
      <c r="H267" s="239"/>
      <c r="I267" s="241">
        <f t="shared" si="265"/>
        <v>0</v>
      </c>
      <c r="J267" s="238">
        <v>0</v>
      </c>
      <c r="K267" s="239"/>
      <c r="L267" s="120">
        <f t="shared" si="266"/>
        <v>0</v>
      </c>
      <c r="M267" s="240"/>
      <c r="N267" s="239"/>
      <c r="O267" s="241">
        <f t="shared" si="267"/>
        <v>0</v>
      </c>
      <c r="P267" s="242"/>
      <c r="Q267" s="2"/>
      <c r="S267" s="370"/>
      <c r="T267" s="370"/>
    </row>
    <row r="268" spans="1:20" ht="36" x14ac:dyDescent="0.25">
      <c r="A268" s="284">
        <v>7000</v>
      </c>
      <c r="B268" s="284" t="s">
        <v>277</v>
      </c>
      <c r="C268" s="285">
        <f>SUM(F268,I268,L268,O268)</f>
        <v>1105</v>
      </c>
      <c r="D268" s="286">
        <f>SUM(D269,D279)</f>
        <v>0</v>
      </c>
      <c r="E268" s="290">
        <f t="shared" ref="E268" si="268">SUM(E269,E279)</f>
        <v>0</v>
      </c>
      <c r="F268" s="679">
        <f>SUM(F269,F279)</f>
        <v>0</v>
      </c>
      <c r="G268" s="289">
        <f t="shared" ref="G268:N268" si="269">SUM(G269,G279)</f>
        <v>0</v>
      </c>
      <c r="H268" s="290">
        <f t="shared" si="269"/>
        <v>0</v>
      </c>
      <c r="I268" s="679">
        <f t="shared" si="269"/>
        <v>0</v>
      </c>
      <c r="J268" s="286">
        <f>SUM(J269,J279)</f>
        <v>1105</v>
      </c>
      <c r="K268" s="287">
        <f t="shared" si="269"/>
        <v>0</v>
      </c>
      <c r="L268" s="288">
        <f t="shared" si="269"/>
        <v>1105</v>
      </c>
      <c r="M268" s="289">
        <f t="shared" si="269"/>
        <v>0</v>
      </c>
      <c r="N268" s="287">
        <f t="shared" si="269"/>
        <v>0</v>
      </c>
      <c r="O268" s="291">
        <f>SUM(O269,O279)</f>
        <v>0</v>
      </c>
      <c r="P268" s="292"/>
      <c r="Q268" s="2"/>
      <c r="S268" s="370"/>
      <c r="T268" s="370"/>
    </row>
    <row r="269" spans="1:20" x14ac:dyDescent="0.25">
      <c r="A269" s="83">
        <v>7200</v>
      </c>
      <c r="B269" s="226" t="s">
        <v>278</v>
      </c>
      <c r="C269" s="84">
        <f t="shared" si="239"/>
        <v>1105</v>
      </c>
      <c r="D269" s="95">
        <f>SUM(D270,D271,D274,D275,D278)</f>
        <v>0</v>
      </c>
      <c r="E269" s="228">
        <f t="shared" ref="E269:N269" si="270">SUM(E270,E271,E274,E275,E278)</f>
        <v>0</v>
      </c>
      <c r="F269" s="366">
        <f>SUM(F270,F271,F274,F275,F278)</f>
        <v>0</v>
      </c>
      <c r="G269" s="227">
        <f t="shared" si="270"/>
        <v>0</v>
      </c>
      <c r="H269" s="228">
        <f t="shared" si="270"/>
        <v>0</v>
      </c>
      <c r="I269" s="366">
        <f t="shared" si="270"/>
        <v>0</v>
      </c>
      <c r="J269" s="95">
        <f>SUM(J270,J271,J274,J275,J278)</f>
        <v>1105</v>
      </c>
      <c r="K269" s="96">
        <f t="shared" si="270"/>
        <v>0</v>
      </c>
      <c r="L269" s="97">
        <f>SUM(L270,L271,L274,L275,L278)</f>
        <v>1105</v>
      </c>
      <c r="M269" s="227">
        <f t="shared" si="270"/>
        <v>0</v>
      </c>
      <c r="N269" s="96">
        <f t="shared" si="270"/>
        <v>0</v>
      </c>
      <c r="O269" s="263">
        <f>SUM(O270,O271,O274,O275,O278)</f>
        <v>0</v>
      </c>
      <c r="P269" s="229"/>
      <c r="Q269" s="2"/>
      <c r="S269" s="370"/>
      <c r="T269" s="370"/>
    </row>
    <row r="270" spans="1:20" ht="24" hidden="1" x14ac:dyDescent="0.25">
      <c r="A270" s="629">
        <v>7210</v>
      </c>
      <c r="B270" s="99" t="s">
        <v>279</v>
      </c>
      <c r="C270" s="100">
        <f t="shared" si="239"/>
        <v>0</v>
      </c>
      <c r="D270" s="152">
        <v>0</v>
      </c>
      <c r="E270" s="150"/>
      <c r="F270" s="108">
        <f>D270+E270</f>
        <v>0</v>
      </c>
      <c r="G270" s="149"/>
      <c r="H270" s="150"/>
      <c r="I270" s="151">
        <f>G270+H270</f>
        <v>0</v>
      </c>
      <c r="J270" s="152">
        <v>0</v>
      </c>
      <c r="K270" s="150"/>
      <c r="L270" s="108">
        <f>J270+K270</f>
        <v>0</v>
      </c>
      <c r="M270" s="149"/>
      <c r="N270" s="150"/>
      <c r="O270" s="151">
        <f>M270+N270</f>
        <v>0</v>
      </c>
      <c r="P270" s="237"/>
      <c r="Q270" s="2"/>
      <c r="S270" s="370"/>
      <c r="T270" s="370"/>
    </row>
    <row r="271" spans="1:20" s="294" customFormat="1" ht="24" hidden="1" x14ac:dyDescent="0.25">
      <c r="A271" s="243">
        <v>7220</v>
      </c>
      <c r="B271" s="111" t="s">
        <v>280</v>
      </c>
      <c r="C271" s="112">
        <f t="shared" si="239"/>
        <v>0</v>
      </c>
      <c r="D271" s="244">
        <f>SUM(D272:D273)</f>
        <v>0</v>
      </c>
      <c r="E271" s="245">
        <f t="shared" ref="E271" si="271">SUM(E272:E273)</f>
        <v>0</v>
      </c>
      <c r="F271" s="120">
        <f>SUM(F272:F273)</f>
        <v>0</v>
      </c>
      <c r="G271" s="246">
        <f t="shared" ref="G271:O271" si="272">SUM(G272:G273)</f>
        <v>0</v>
      </c>
      <c r="H271" s="245">
        <f t="shared" si="272"/>
        <v>0</v>
      </c>
      <c r="I271" s="241">
        <f t="shared" si="272"/>
        <v>0</v>
      </c>
      <c r="J271" s="244">
        <f>SUM(J272:J273)</f>
        <v>0</v>
      </c>
      <c r="K271" s="245">
        <f t="shared" si="272"/>
        <v>0</v>
      </c>
      <c r="L271" s="120">
        <f t="shared" si="272"/>
        <v>0</v>
      </c>
      <c r="M271" s="246">
        <f t="shared" si="272"/>
        <v>0</v>
      </c>
      <c r="N271" s="245">
        <f t="shared" si="272"/>
        <v>0</v>
      </c>
      <c r="O271" s="241">
        <f t="shared" si="272"/>
        <v>0</v>
      </c>
      <c r="P271" s="242"/>
      <c r="Q271" s="293"/>
      <c r="S271" s="370"/>
      <c r="T271" s="370"/>
    </row>
    <row r="272" spans="1:20" s="294" customFormat="1" ht="36" hidden="1" x14ac:dyDescent="0.25">
      <c r="A272" s="62">
        <v>7221</v>
      </c>
      <c r="B272" s="111" t="s">
        <v>281</v>
      </c>
      <c r="C272" s="112">
        <f t="shared" si="239"/>
        <v>0</v>
      </c>
      <c r="D272" s="238">
        <v>0</v>
      </c>
      <c r="E272" s="239"/>
      <c r="F272" s="120">
        <f t="shared" ref="F272:F274" si="273">D272+E272</f>
        <v>0</v>
      </c>
      <c r="G272" s="240"/>
      <c r="H272" s="239"/>
      <c r="I272" s="241">
        <f t="shared" ref="I272:I274" si="274">G272+H272</f>
        <v>0</v>
      </c>
      <c r="J272" s="238">
        <v>0</v>
      </c>
      <c r="K272" s="239"/>
      <c r="L272" s="120">
        <f t="shared" ref="L272:L274" si="275">J272+K272</f>
        <v>0</v>
      </c>
      <c r="M272" s="240"/>
      <c r="N272" s="239"/>
      <c r="O272" s="241">
        <f t="shared" ref="O272:O274" si="276">M272+N272</f>
        <v>0</v>
      </c>
      <c r="P272" s="242"/>
      <c r="Q272" s="293"/>
      <c r="S272" s="370"/>
      <c r="T272" s="370"/>
    </row>
    <row r="273" spans="1:20" s="294" customFormat="1" ht="36" hidden="1" x14ac:dyDescent="0.25">
      <c r="A273" s="62">
        <v>7222</v>
      </c>
      <c r="B273" s="111" t="s">
        <v>282</v>
      </c>
      <c r="C273" s="112">
        <f t="shared" si="239"/>
        <v>0</v>
      </c>
      <c r="D273" s="238">
        <v>0</v>
      </c>
      <c r="E273" s="239"/>
      <c r="F273" s="120">
        <f t="shared" si="273"/>
        <v>0</v>
      </c>
      <c r="G273" s="240"/>
      <c r="H273" s="239"/>
      <c r="I273" s="241">
        <f t="shared" si="274"/>
        <v>0</v>
      </c>
      <c r="J273" s="238">
        <v>0</v>
      </c>
      <c r="K273" s="239"/>
      <c r="L273" s="120">
        <f t="shared" si="275"/>
        <v>0</v>
      </c>
      <c r="M273" s="240"/>
      <c r="N273" s="239"/>
      <c r="O273" s="241">
        <f t="shared" si="276"/>
        <v>0</v>
      </c>
      <c r="P273" s="242"/>
      <c r="Q273" s="293"/>
      <c r="S273" s="370"/>
      <c r="T273" s="370"/>
    </row>
    <row r="274" spans="1:20" ht="24" x14ac:dyDescent="0.25">
      <c r="A274" s="243">
        <v>7230</v>
      </c>
      <c r="B274" s="111" t="s">
        <v>283</v>
      </c>
      <c r="C274" s="112">
        <f t="shared" si="239"/>
        <v>1105</v>
      </c>
      <c r="D274" s="238">
        <v>0</v>
      </c>
      <c r="E274" s="367"/>
      <c r="F274" s="368">
        <f t="shared" si="273"/>
        <v>0</v>
      </c>
      <c r="G274" s="240"/>
      <c r="H274" s="367"/>
      <c r="I274" s="368">
        <f t="shared" si="274"/>
        <v>0</v>
      </c>
      <c r="J274" s="238">
        <v>1105</v>
      </c>
      <c r="K274" s="239"/>
      <c r="L274" s="120">
        <f t="shared" si="275"/>
        <v>1105</v>
      </c>
      <c r="M274" s="240"/>
      <c r="N274" s="239"/>
      <c r="O274" s="241">
        <f t="shared" si="276"/>
        <v>0</v>
      </c>
      <c r="P274" s="242"/>
      <c r="Q274" s="2"/>
      <c r="S274" s="370"/>
      <c r="T274" s="370"/>
    </row>
    <row r="275" spans="1:20" ht="24" hidden="1" x14ac:dyDescent="0.25">
      <c r="A275" s="243">
        <v>7240</v>
      </c>
      <c r="B275" s="111" t="s">
        <v>284</v>
      </c>
      <c r="C275" s="112">
        <f t="shared" si="239"/>
        <v>0</v>
      </c>
      <c r="D275" s="244">
        <f>SUM(D276:D277)</f>
        <v>0</v>
      </c>
      <c r="E275" s="245">
        <f t="shared" ref="E275" si="277">SUM(E276:E277)</f>
        <v>0</v>
      </c>
      <c r="F275" s="120">
        <f>SUM(F276:F277)</f>
        <v>0</v>
      </c>
      <c r="G275" s="246">
        <f t="shared" ref="G275:O275" si="278">SUM(G276:G277)</f>
        <v>0</v>
      </c>
      <c r="H275" s="245">
        <f t="shared" si="278"/>
        <v>0</v>
      </c>
      <c r="I275" s="241">
        <f t="shared" si="278"/>
        <v>0</v>
      </c>
      <c r="J275" s="244">
        <f>SUM(J276:J277)</f>
        <v>0</v>
      </c>
      <c r="K275" s="245">
        <f t="shared" si="278"/>
        <v>0</v>
      </c>
      <c r="L275" s="120">
        <f t="shared" si="278"/>
        <v>0</v>
      </c>
      <c r="M275" s="246">
        <f t="shared" si="278"/>
        <v>0</v>
      </c>
      <c r="N275" s="245">
        <f t="shared" si="278"/>
        <v>0</v>
      </c>
      <c r="O275" s="241">
        <f t="shared" si="278"/>
        <v>0</v>
      </c>
      <c r="P275" s="242"/>
      <c r="Q275" s="2"/>
      <c r="S275" s="370"/>
      <c r="T275" s="370"/>
    </row>
    <row r="276" spans="1:20" ht="48" hidden="1" x14ac:dyDescent="0.25">
      <c r="A276" s="62">
        <v>7245</v>
      </c>
      <c r="B276" s="111" t="s">
        <v>285</v>
      </c>
      <c r="C276" s="112">
        <f t="shared" si="239"/>
        <v>0</v>
      </c>
      <c r="D276" s="238">
        <v>0</v>
      </c>
      <c r="E276" s="239"/>
      <c r="F276" s="120">
        <f t="shared" ref="F276:F278" si="279">D276+E276</f>
        <v>0</v>
      </c>
      <c r="G276" s="240"/>
      <c r="H276" s="239"/>
      <c r="I276" s="241">
        <f t="shared" ref="I276:I278" si="280">G276+H276</f>
        <v>0</v>
      </c>
      <c r="J276" s="238">
        <v>0</v>
      </c>
      <c r="K276" s="239"/>
      <c r="L276" s="120">
        <f t="shared" ref="L276:L278" si="281">J276+K276</f>
        <v>0</v>
      </c>
      <c r="M276" s="240"/>
      <c r="N276" s="239"/>
      <c r="O276" s="241">
        <f t="shared" ref="O276:O278" si="282">M276+N276</f>
        <v>0</v>
      </c>
      <c r="P276" s="242"/>
      <c r="Q276" s="2"/>
      <c r="S276" s="370"/>
      <c r="T276" s="370"/>
    </row>
    <row r="277" spans="1:20" ht="72" hidden="1" x14ac:dyDescent="0.25">
      <c r="A277" s="62">
        <v>7246</v>
      </c>
      <c r="B277" s="111" t="s">
        <v>286</v>
      </c>
      <c r="C277" s="112">
        <f t="shared" si="239"/>
        <v>0</v>
      </c>
      <c r="D277" s="238">
        <v>0</v>
      </c>
      <c r="E277" s="239"/>
      <c r="F277" s="120">
        <f t="shared" si="279"/>
        <v>0</v>
      </c>
      <c r="G277" s="240"/>
      <c r="H277" s="239"/>
      <c r="I277" s="241">
        <f t="shared" si="280"/>
        <v>0</v>
      </c>
      <c r="J277" s="238">
        <v>0</v>
      </c>
      <c r="K277" s="239"/>
      <c r="L277" s="120">
        <f t="shared" si="281"/>
        <v>0</v>
      </c>
      <c r="M277" s="240"/>
      <c r="N277" s="239"/>
      <c r="O277" s="241">
        <f t="shared" si="282"/>
        <v>0</v>
      </c>
      <c r="P277" s="242"/>
      <c r="Q277" s="2"/>
      <c r="S277" s="370"/>
      <c r="T277" s="370"/>
    </row>
    <row r="278" spans="1:20" ht="24" hidden="1" x14ac:dyDescent="0.25">
      <c r="A278" s="282">
        <v>7260</v>
      </c>
      <c r="B278" s="99" t="s">
        <v>287</v>
      </c>
      <c r="C278" s="100">
        <f t="shared" si="239"/>
        <v>0</v>
      </c>
      <c r="D278" s="152">
        <v>0</v>
      </c>
      <c r="E278" s="150"/>
      <c r="F278" s="108">
        <f t="shared" si="279"/>
        <v>0</v>
      </c>
      <c r="G278" s="149"/>
      <c r="H278" s="150"/>
      <c r="I278" s="151">
        <f t="shared" si="280"/>
        <v>0</v>
      </c>
      <c r="J278" s="152">
        <v>0</v>
      </c>
      <c r="K278" s="150"/>
      <c r="L278" s="108">
        <f t="shared" si="281"/>
        <v>0</v>
      </c>
      <c r="M278" s="149"/>
      <c r="N278" s="150"/>
      <c r="O278" s="151">
        <f t="shared" si="282"/>
        <v>0</v>
      </c>
      <c r="P278" s="237"/>
      <c r="Q278" s="2"/>
      <c r="S278" s="370"/>
      <c r="T278" s="370"/>
    </row>
    <row r="279" spans="1:20" hidden="1" x14ac:dyDescent="0.25">
      <c r="A279" s="154">
        <v>7700</v>
      </c>
      <c r="B279" s="295" t="s">
        <v>288</v>
      </c>
      <c r="C279" s="296">
        <f t="shared" si="239"/>
        <v>0</v>
      </c>
      <c r="D279" s="297">
        <f>D280</f>
        <v>0</v>
      </c>
      <c r="E279" s="298">
        <f t="shared" ref="E279:O279" si="283">E280</f>
        <v>0</v>
      </c>
      <c r="F279" s="299">
        <f t="shared" si="283"/>
        <v>0</v>
      </c>
      <c r="G279" s="300">
        <f t="shared" si="283"/>
        <v>0</v>
      </c>
      <c r="H279" s="298">
        <f t="shared" si="283"/>
        <v>0</v>
      </c>
      <c r="I279" s="301">
        <f t="shared" si="283"/>
        <v>0</v>
      </c>
      <c r="J279" s="297">
        <f>J280</f>
        <v>0</v>
      </c>
      <c r="K279" s="298">
        <f t="shared" si="283"/>
        <v>0</v>
      </c>
      <c r="L279" s="299">
        <f t="shared" si="283"/>
        <v>0</v>
      </c>
      <c r="M279" s="300">
        <f t="shared" si="283"/>
        <v>0</v>
      </c>
      <c r="N279" s="298">
        <f t="shared" si="283"/>
        <v>0</v>
      </c>
      <c r="O279" s="301">
        <f t="shared" si="283"/>
        <v>0</v>
      </c>
      <c r="P279" s="254"/>
      <c r="Q279" s="2"/>
      <c r="S279" s="370"/>
      <c r="T279" s="370"/>
    </row>
    <row r="280" spans="1:20" hidden="1" x14ac:dyDescent="0.25">
      <c r="A280" s="230">
        <v>7720</v>
      </c>
      <c r="B280" s="99" t="s">
        <v>289</v>
      </c>
      <c r="C280" s="125">
        <f t="shared" si="239"/>
        <v>0</v>
      </c>
      <c r="D280" s="147">
        <v>0</v>
      </c>
      <c r="E280" s="148"/>
      <c r="F280" s="133">
        <f>D280+E280</f>
        <v>0</v>
      </c>
      <c r="G280" s="302"/>
      <c r="H280" s="148"/>
      <c r="I280" s="258">
        <f>G280+H280</f>
        <v>0</v>
      </c>
      <c r="J280" s="147">
        <v>0</v>
      </c>
      <c r="K280" s="148"/>
      <c r="L280" s="133">
        <f>J280+K280</f>
        <v>0</v>
      </c>
      <c r="M280" s="302"/>
      <c r="N280" s="148"/>
      <c r="O280" s="258">
        <f>M280+N280</f>
        <v>0</v>
      </c>
      <c r="P280" s="259"/>
      <c r="Q280" s="2"/>
      <c r="S280" s="370"/>
      <c r="T280" s="370"/>
    </row>
    <row r="281" spans="1:20" hidden="1" x14ac:dyDescent="0.25">
      <c r="A281" s="255"/>
      <c r="B281" s="111" t="s">
        <v>290</v>
      </c>
      <c r="C281" s="112">
        <f t="shared" si="239"/>
        <v>0</v>
      </c>
      <c r="D281" s="244">
        <f>SUM(D282:D283)</f>
        <v>0</v>
      </c>
      <c r="E281" s="245">
        <f t="shared" ref="E281" si="284">SUM(E282:E283)</f>
        <v>0</v>
      </c>
      <c r="F281" s="120">
        <f>SUM(F282:F283)</f>
        <v>0</v>
      </c>
      <c r="G281" s="246">
        <f t="shared" ref="G281:O281" si="285">SUM(G282:G283)</f>
        <v>0</v>
      </c>
      <c r="H281" s="245">
        <f t="shared" si="285"/>
        <v>0</v>
      </c>
      <c r="I281" s="241">
        <f t="shared" si="285"/>
        <v>0</v>
      </c>
      <c r="J281" s="244">
        <f>SUM(J282:J283)</f>
        <v>0</v>
      </c>
      <c r="K281" s="245">
        <f t="shared" si="285"/>
        <v>0</v>
      </c>
      <c r="L281" s="120">
        <f t="shared" si="285"/>
        <v>0</v>
      </c>
      <c r="M281" s="246">
        <f t="shared" si="285"/>
        <v>0</v>
      </c>
      <c r="N281" s="245">
        <f t="shared" si="285"/>
        <v>0</v>
      </c>
      <c r="O281" s="241">
        <f t="shared" si="285"/>
        <v>0</v>
      </c>
      <c r="P281" s="242"/>
      <c r="Q281" s="2"/>
      <c r="S281" s="370"/>
      <c r="T281" s="370"/>
    </row>
    <row r="282" spans="1:20" hidden="1" x14ac:dyDescent="0.25">
      <c r="A282" s="255" t="s">
        <v>291</v>
      </c>
      <c r="B282" s="62" t="s">
        <v>292</v>
      </c>
      <c r="C282" s="112">
        <f t="shared" si="239"/>
        <v>0</v>
      </c>
      <c r="D282" s="238"/>
      <c r="E282" s="239"/>
      <c r="F282" s="120">
        <f>E282+D282</f>
        <v>0</v>
      </c>
      <c r="G282" s="240"/>
      <c r="H282" s="239"/>
      <c r="I282" s="241">
        <f>H282+G282</f>
        <v>0</v>
      </c>
      <c r="J282" s="238"/>
      <c r="K282" s="239"/>
      <c r="L282" s="120">
        <f>K282+J282</f>
        <v>0</v>
      </c>
      <c r="M282" s="240"/>
      <c r="N282" s="239"/>
      <c r="O282" s="241">
        <f>N282+M282</f>
        <v>0</v>
      </c>
      <c r="P282" s="242"/>
      <c r="Q282" s="2"/>
      <c r="S282" s="370"/>
      <c r="T282" s="370"/>
    </row>
    <row r="283" spans="1:20" hidden="1" x14ac:dyDescent="0.25">
      <c r="A283" s="255" t="s">
        <v>293</v>
      </c>
      <c r="B283" s="303" t="s">
        <v>294</v>
      </c>
      <c r="C283" s="100">
        <f t="shared" si="239"/>
        <v>0</v>
      </c>
      <c r="D283" s="152"/>
      <c r="E283" s="150"/>
      <c r="F283" s="108">
        <f>E283+D283</f>
        <v>0</v>
      </c>
      <c r="G283" s="149"/>
      <c r="H283" s="150"/>
      <c r="I283" s="151">
        <f>H283+G283</f>
        <v>0</v>
      </c>
      <c r="J283" s="152"/>
      <c r="K283" s="150"/>
      <c r="L283" s="108">
        <f>K283+J283</f>
        <v>0</v>
      </c>
      <c r="M283" s="149"/>
      <c r="N283" s="150"/>
      <c r="O283" s="151">
        <f>N283+M283</f>
        <v>0</v>
      </c>
      <c r="P283" s="237"/>
      <c r="Q283" s="2"/>
      <c r="S283" s="370"/>
      <c r="T283" s="370"/>
    </row>
    <row r="284" spans="1:20" ht="12.75" thickBot="1" x14ac:dyDescent="0.3">
      <c r="A284" s="304"/>
      <c r="B284" s="304" t="s">
        <v>295</v>
      </c>
      <c r="C284" s="305">
        <f t="shared" si="239"/>
        <v>2324415</v>
      </c>
      <c r="D284" s="306">
        <f>SUM(D281,D268,D229,D194,D186,D172,D74,D52)</f>
        <v>2162925</v>
      </c>
      <c r="E284" s="310">
        <f t="shared" ref="E284:O284" si="286">SUM(E281,E268,E229,E194,E186,E172,E74,E52)</f>
        <v>3600</v>
      </c>
      <c r="F284" s="369">
        <f t="shared" si="286"/>
        <v>2166525</v>
      </c>
      <c r="G284" s="309">
        <f t="shared" si="286"/>
        <v>0</v>
      </c>
      <c r="H284" s="310">
        <f t="shared" si="286"/>
        <v>0</v>
      </c>
      <c r="I284" s="369">
        <f t="shared" si="286"/>
        <v>0</v>
      </c>
      <c r="J284" s="306">
        <f>SUM(J281,J268,J229,J194,J186,J172,J74,J52)</f>
        <v>157890</v>
      </c>
      <c r="K284" s="307">
        <f t="shared" si="286"/>
        <v>0</v>
      </c>
      <c r="L284" s="308">
        <f t="shared" si="286"/>
        <v>157890</v>
      </c>
      <c r="M284" s="309">
        <f t="shared" si="286"/>
        <v>0</v>
      </c>
      <c r="N284" s="307">
        <f t="shared" si="286"/>
        <v>0</v>
      </c>
      <c r="O284" s="310">
        <f t="shared" si="286"/>
        <v>0</v>
      </c>
      <c r="P284" s="311"/>
      <c r="Q284" s="2"/>
      <c r="S284" s="370"/>
      <c r="T284" s="370"/>
    </row>
    <row r="285" spans="1:20" s="33" customFormat="1" ht="13.5" thickTop="1" thickBot="1" x14ac:dyDescent="0.3">
      <c r="A285" s="713" t="s">
        <v>296</v>
      </c>
      <c r="B285" s="714"/>
      <c r="C285" s="312">
        <f t="shared" si="239"/>
        <v>-344</v>
      </c>
      <c r="D285" s="313">
        <f>SUM(D24,D25,D41,D42)-D50</f>
        <v>0</v>
      </c>
      <c r="E285" s="317">
        <f t="shared" ref="E285:F285" si="287">SUM(E24,E25,E41,E42)-E50</f>
        <v>0</v>
      </c>
      <c r="F285" s="380">
        <f t="shared" si="287"/>
        <v>0</v>
      </c>
      <c r="G285" s="316">
        <f>SUM(G24,G42)-G50</f>
        <v>0</v>
      </c>
      <c r="H285" s="317">
        <f t="shared" ref="H285:I285" si="288">SUM(H24,H42)-H50</f>
        <v>0</v>
      </c>
      <c r="I285" s="380">
        <f t="shared" si="288"/>
        <v>0</v>
      </c>
      <c r="J285" s="313">
        <f>(J26+J42)-J50</f>
        <v>-344</v>
      </c>
      <c r="K285" s="314">
        <f t="shared" ref="K285:L285" si="289">SUM(K26,K42)-K50</f>
        <v>0</v>
      </c>
      <c r="L285" s="315">
        <f t="shared" si="289"/>
        <v>-344</v>
      </c>
      <c r="M285" s="316">
        <f>SUM(M44)-M50</f>
        <v>0</v>
      </c>
      <c r="N285" s="314">
        <f t="shared" ref="N285:O285" si="290">SUM(N44)-N50</f>
        <v>0</v>
      </c>
      <c r="O285" s="317">
        <f t="shared" si="290"/>
        <v>0</v>
      </c>
      <c r="P285" s="318"/>
      <c r="Q285" s="26"/>
      <c r="S285" s="370"/>
      <c r="T285" s="370"/>
    </row>
    <row r="286" spans="1:20" s="33" customFormat="1" ht="12.75" thickTop="1" x14ac:dyDescent="0.25">
      <c r="A286" s="715" t="s">
        <v>297</v>
      </c>
      <c r="B286" s="716"/>
      <c r="C286" s="319">
        <f t="shared" si="239"/>
        <v>344</v>
      </c>
      <c r="D286" s="320">
        <f>SUM(D287,D288)-D295+D296</f>
        <v>0</v>
      </c>
      <c r="E286" s="324">
        <f t="shared" ref="E286:O286" si="291">SUM(E287,E288)-E295+E296</f>
        <v>0</v>
      </c>
      <c r="F286" s="381">
        <f t="shared" si="291"/>
        <v>0</v>
      </c>
      <c r="G286" s="323">
        <f t="shared" si="291"/>
        <v>0</v>
      </c>
      <c r="H286" s="324">
        <f t="shared" si="291"/>
        <v>0</v>
      </c>
      <c r="I286" s="381">
        <f t="shared" si="291"/>
        <v>0</v>
      </c>
      <c r="J286" s="320">
        <f>SUM(J287,J288)-J295+J296</f>
        <v>344</v>
      </c>
      <c r="K286" s="321">
        <f t="shared" si="291"/>
        <v>0</v>
      </c>
      <c r="L286" s="322">
        <f t="shared" si="291"/>
        <v>344</v>
      </c>
      <c r="M286" s="323">
        <f t="shared" si="291"/>
        <v>0</v>
      </c>
      <c r="N286" s="321">
        <f t="shared" si="291"/>
        <v>0</v>
      </c>
      <c r="O286" s="324">
        <f t="shared" si="291"/>
        <v>0</v>
      </c>
      <c r="P286" s="325"/>
      <c r="Q286" s="26"/>
      <c r="S286" s="370"/>
      <c r="T286" s="370"/>
    </row>
    <row r="287" spans="1:20" s="33" customFormat="1" ht="12.75" thickBot="1" x14ac:dyDescent="0.3">
      <c r="A287" s="193" t="s">
        <v>298</v>
      </c>
      <c r="B287" s="193" t="s">
        <v>299</v>
      </c>
      <c r="C287" s="194">
        <f t="shared" si="239"/>
        <v>344</v>
      </c>
      <c r="D287" s="195">
        <f>D21-D281</f>
        <v>0</v>
      </c>
      <c r="E287" s="199">
        <f t="shared" ref="E287:O287" si="292">E21-E281</f>
        <v>0</v>
      </c>
      <c r="F287" s="362">
        <f t="shared" si="292"/>
        <v>0</v>
      </c>
      <c r="G287" s="198">
        <f t="shared" si="292"/>
        <v>0</v>
      </c>
      <c r="H287" s="199">
        <f t="shared" si="292"/>
        <v>0</v>
      </c>
      <c r="I287" s="362">
        <f t="shared" si="292"/>
        <v>0</v>
      </c>
      <c r="J287" s="195">
        <f>J21-J281</f>
        <v>344</v>
      </c>
      <c r="K287" s="196">
        <f t="shared" si="292"/>
        <v>0</v>
      </c>
      <c r="L287" s="197">
        <f t="shared" si="292"/>
        <v>344</v>
      </c>
      <c r="M287" s="198">
        <f t="shared" si="292"/>
        <v>0</v>
      </c>
      <c r="N287" s="196">
        <f t="shared" si="292"/>
        <v>0</v>
      </c>
      <c r="O287" s="199">
        <f t="shared" si="292"/>
        <v>0</v>
      </c>
      <c r="P287" s="200"/>
      <c r="Q287" s="26"/>
      <c r="S287" s="370"/>
      <c r="T287" s="370"/>
    </row>
    <row r="288" spans="1:20" s="33" customFormat="1" ht="12.75" hidden="1" thickTop="1" x14ac:dyDescent="0.25">
      <c r="A288" s="326" t="s">
        <v>300</v>
      </c>
      <c r="B288" s="326" t="s">
        <v>301</v>
      </c>
      <c r="C288" s="319">
        <f t="shared" si="239"/>
        <v>0</v>
      </c>
      <c r="D288" s="320">
        <f>SUM(D289,D291,D293)-SUM(D290,D292,D294)</f>
        <v>0</v>
      </c>
      <c r="E288" s="321">
        <f t="shared" ref="E288:O288" si="293">SUM(E289,E291,E293)-SUM(E290,E292,E294)</f>
        <v>0</v>
      </c>
      <c r="F288" s="322">
        <f t="shared" si="293"/>
        <v>0</v>
      </c>
      <c r="G288" s="323">
        <f t="shared" si="293"/>
        <v>0</v>
      </c>
      <c r="H288" s="321">
        <f t="shared" si="293"/>
        <v>0</v>
      </c>
      <c r="I288" s="324">
        <f t="shared" si="293"/>
        <v>0</v>
      </c>
      <c r="J288" s="320">
        <f>SUM(J289,J291,J293)-SUM(J290,J292,J294)</f>
        <v>0</v>
      </c>
      <c r="K288" s="321">
        <f t="shared" si="293"/>
        <v>0</v>
      </c>
      <c r="L288" s="322">
        <f t="shared" si="293"/>
        <v>0</v>
      </c>
      <c r="M288" s="323">
        <f t="shared" si="293"/>
        <v>0</v>
      </c>
      <c r="N288" s="321">
        <f t="shared" si="293"/>
        <v>0</v>
      </c>
      <c r="O288" s="324">
        <f t="shared" si="293"/>
        <v>0</v>
      </c>
      <c r="P288" s="325"/>
      <c r="Q288" s="26"/>
      <c r="S288" s="370"/>
      <c r="T288" s="370"/>
    </row>
    <row r="289" spans="1:20" ht="12.75" hidden="1" thickTop="1" x14ac:dyDescent="0.25">
      <c r="A289" s="327" t="s">
        <v>302</v>
      </c>
      <c r="B289" s="175" t="s">
        <v>303</v>
      </c>
      <c r="C289" s="125">
        <f t="shared" si="239"/>
        <v>0</v>
      </c>
      <c r="D289" s="147"/>
      <c r="E289" s="148"/>
      <c r="F289" s="133">
        <f t="shared" ref="F289:F296" si="294">E289+D289</f>
        <v>0</v>
      </c>
      <c r="G289" s="302"/>
      <c r="H289" s="148"/>
      <c r="I289" s="258">
        <f t="shared" ref="I289:I296" si="295">H289+G289</f>
        <v>0</v>
      </c>
      <c r="J289" s="147"/>
      <c r="K289" s="148"/>
      <c r="L289" s="133">
        <f t="shared" ref="L289:L296" si="296">K289+J289</f>
        <v>0</v>
      </c>
      <c r="M289" s="302"/>
      <c r="N289" s="148"/>
      <c r="O289" s="258">
        <f t="shared" ref="O289:O296" si="297">N289+M289</f>
        <v>0</v>
      </c>
      <c r="P289" s="259"/>
      <c r="Q289" s="2"/>
      <c r="S289" s="370"/>
      <c r="T289" s="370"/>
    </row>
    <row r="290" spans="1:20" ht="12.75" hidden="1" thickTop="1" x14ac:dyDescent="0.25">
      <c r="A290" s="255" t="s">
        <v>304</v>
      </c>
      <c r="B290" s="61" t="s">
        <v>305</v>
      </c>
      <c r="C290" s="112">
        <f t="shared" si="239"/>
        <v>0</v>
      </c>
      <c r="D290" s="238"/>
      <c r="E290" s="239"/>
      <c r="F290" s="120">
        <f t="shared" si="294"/>
        <v>0</v>
      </c>
      <c r="G290" s="240"/>
      <c r="H290" s="239"/>
      <c r="I290" s="241">
        <f t="shared" si="295"/>
        <v>0</v>
      </c>
      <c r="J290" s="238"/>
      <c r="K290" s="239"/>
      <c r="L290" s="120">
        <f t="shared" si="296"/>
        <v>0</v>
      </c>
      <c r="M290" s="240"/>
      <c r="N290" s="239"/>
      <c r="O290" s="241">
        <f t="shared" si="297"/>
        <v>0</v>
      </c>
      <c r="P290" s="242"/>
      <c r="Q290" s="2"/>
      <c r="S290" s="370"/>
      <c r="T290" s="370"/>
    </row>
    <row r="291" spans="1:20" ht="12.75" hidden="1" thickTop="1" x14ac:dyDescent="0.25">
      <c r="A291" s="255" t="s">
        <v>306</v>
      </c>
      <c r="B291" s="61" t="s">
        <v>307</v>
      </c>
      <c r="C291" s="112">
        <f t="shared" si="239"/>
        <v>0</v>
      </c>
      <c r="D291" s="238"/>
      <c r="E291" s="239"/>
      <c r="F291" s="120">
        <f t="shared" si="294"/>
        <v>0</v>
      </c>
      <c r="G291" s="240"/>
      <c r="H291" s="239"/>
      <c r="I291" s="241">
        <f t="shared" si="295"/>
        <v>0</v>
      </c>
      <c r="J291" s="238"/>
      <c r="K291" s="239"/>
      <c r="L291" s="120">
        <f t="shared" si="296"/>
        <v>0</v>
      </c>
      <c r="M291" s="240"/>
      <c r="N291" s="239"/>
      <c r="O291" s="241">
        <f t="shared" si="297"/>
        <v>0</v>
      </c>
      <c r="P291" s="242"/>
      <c r="Q291" s="2"/>
      <c r="S291" s="370"/>
      <c r="T291" s="370"/>
    </row>
    <row r="292" spans="1:20" ht="12.75" hidden="1" thickTop="1" x14ac:dyDescent="0.25">
      <c r="A292" s="255" t="s">
        <v>308</v>
      </c>
      <c r="B292" s="61" t="s">
        <v>309</v>
      </c>
      <c r="C292" s="112">
        <f>SUM(F292,I292,L292,O292)</f>
        <v>0</v>
      </c>
      <c r="D292" s="238"/>
      <c r="E292" s="239"/>
      <c r="F292" s="120">
        <f t="shared" si="294"/>
        <v>0</v>
      </c>
      <c r="G292" s="240"/>
      <c r="H292" s="239"/>
      <c r="I292" s="241">
        <f t="shared" si="295"/>
        <v>0</v>
      </c>
      <c r="J292" s="238"/>
      <c r="K292" s="239"/>
      <c r="L292" s="120">
        <f t="shared" si="296"/>
        <v>0</v>
      </c>
      <c r="M292" s="240"/>
      <c r="N292" s="239"/>
      <c r="O292" s="241">
        <f t="shared" si="297"/>
        <v>0</v>
      </c>
      <c r="P292" s="242"/>
      <c r="Q292" s="2"/>
      <c r="S292" s="370"/>
      <c r="T292" s="370"/>
    </row>
    <row r="293" spans="1:20" ht="12.75" hidden="1" thickTop="1" x14ac:dyDescent="0.25">
      <c r="A293" s="255" t="s">
        <v>310</v>
      </c>
      <c r="B293" s="61" t="s">
        <v>311</v>
      </c>
      <c r="C293" s="112">
        <f t="shared" si="239"/>
        <v>0</v>
      </c>
      <c r="D293" s="238"/>
      <c r="E293" s="239"/>
      <c r="F293" s="120">
        <f t="shared" si="294"/>
        <v>0</v>
      </c>
      <c r="G293" s="240"/>
      <c r="H293" s="239"/>
      <c r="I293" s="241">
        <f t="shared" si="295"/>
        <v>0</v>
      </c>
      <c r="J293" s="238"/>
      <c r="K293" s="239"/>
      <c r="L293" s="120">
        <f t="shared" si="296"/>
        <v>0</v>
      </c>
      <c r="M293" s="240"/>
      <c r="N293" s="239"/>
      <c r="O293" s="241">
        <f t="shared" si="297"/>
        <v>0</v>
      </c>
      <c r="P293" s="242"/>
      <c r="Q293" s="2"/>
      <c r="S293" s="370"/>
      <c r="T293" s="370"/>
    </row>
    <row r="294" spans="1:20" ht="12.75" hidden="1" thickTop="1" x14ac:dyDescent="0.25">
      <c r="A294" s="328" t="s">
        <v>312</v>
      </c>
      <c r="B294" s="329" t="s">
        <v>313</v>
      </c>
      <c r="C294" s="264">
        <f t="shared" si="239"/>
        <v>0</v>
      </c>
      <c r="D294" s="268"/>
      <c r="E294" s="269"/>
      <c r="F294" s="270">
        <f t="shared" si="294"/>
        <v>0</v>
      </c>
      <c r="G294" s="271"/>
      <c r="H294" s="269"/>
      <c r="I294" s="265">
        <f t="shared" si="295"/>
        <v>0</v>
      </c>
      <c r="J294" s="268"/>
      <c r="K294" s="269"/>
      <c r="L294" s="270">
        <f t="shared" si="296"/>
        <v>0</v>
      </c>
      <c r="M294" s="271"/>
      <c r="N294" s="269"/>
      <c r="O294" s="265">
        <f t="shared" si="297"/>
        <v>0</v>
      </c>
      <c r="P294" s="266"/>
      <c r="Q294" s="2"/>
      <c r="S294" s="370"/>
      <c r="T294" s="370"/>
    </row>
    <row r="295" spans="1:20" s="33" customFormat="1" ht="13.5" hidden="1" thickTop="1" thickBot="1" x14ac:dyDescent="0.3">
      <c r="A295" s="330" t="s">
        <v>314</v>
      </c>
      <c r="B295" s="330" t="s">
        <v>315</v>
      </c>
      <c r="C295" s="312">
        <f t="shared" si="239"/>
        <v>0</v>
      </c>
      <c r="D295" s="331"/>
      <c r="E295" s="332"/>
      <c r="F295" s="315">
        <f t="shared" si="294"/>
        <v>0</v>
      </c>
      <c r="G295" s="333"/>
      <c r="H295" s="332"/>
      <c r="I295" s="317">
        <f t="shared" si="295"/>
        <v>0</v>
      </c>
      <c r="J295" s="331"/>
      <c r="K295" s="332"/>
      <c r="L295" s="315">
        <f t="shared" si="296"/>
        <v>0</v>
      </c>
      <c r="M295" s="333"/>
      <c r="N295" s="332"/>
      <c r="O295" s="317">
        <f t="shared" si="297"/>
        <v>0</v>
      </c>
      <c r="P295" s="318"/>
      <c r="Q295" s="26"/>
      <c r="S295" s="370"/>
      <c r="T295" s="370"/>
    </row>
    <row r="296" spans="1:20" s="33" customFormat="1" ht="36.75" hidden="1" thickTop="1" x14ac:dyDescent="0.25">
      <c r="A296" s="326" t="s">
        <v>316</v>
      </c>
      <c r="B296" s="334" t="s">
        <v>317</v>
      </c>
      <c r="C296" s="319">
        <f>SUM(F296,I296,L296,O296)</f>
        <v>0</v>
      </c>
      <c r="D296" s="335"/>
      <c r="E296" s="336"/>
      <c r="F296" s="97">
        <f t="shared" si="294"/>
        <v>0</v>
      </c>
      <c r="G296" s="257"/>
      <c r="H296" s="86"/>
      <c r="I296" s="228">
        <f t="shared" si="295"/>
        <v>0</v>
      </c>
      <c r="J296" s="85"/>
      <c r="K296" s="86"/>
      <c r="L296" s="97">
        <f t="shared" si="296"/>
        <v>0</v>
      </c>
      <c r="M296" s="257"/>
      <c r="N296" s="86"/>
      <c r="O296" s="228">
        <f t="shared" si="297"/>
        <v>0</v>
      </c>
      <c r="P296" s="249"/>
      <c r="Q296" s="26"/>
      <c r="S296" s="370"/>
      <c r="T296" s="370"/>
    </row>
    <row r="297" spans="1:20" ht="12.75" thickTop="1" x14ac:dyDescent="0.25">
      <c r="A297" s="1"/>
      <c r="B297" s="1"/>
      <c r="C297" s="1"/>
      <c r="D297" s="1"/>
      <c r="E297" s="1"/>
      <c r="F297" s="1"/>
      <c r="G297" s="1"/>
      <c r="H297" s="1"/>
      <c r="I297" s="1"/>
      <c r="J297" s="1"/>
      <c r="K297" s="1"/>
      <c r="L297" s="1"/>
      <c r="M297" s="1"/>
      <c r="N297" s="1"/>
      <c r="O297" s="1"/>
    </row>
    <row r="298" spans="1:20" x14ac:dyDescent="0.25">
      <c r="A298" s="1"/>
      <c r="B298" s="1"/>
      <c r="C298" s="1"/>
      <c r="D298" s="1"/>
      <c r="E298" s="1"/>
      <c r="F298" s="1"/>
      <c r="G298" s="1"/>
      <c r="H298" s="1"/>
      <c r="I298" s="1"/>
      <c r="J298" s="1"/>
      <c r="K298" s="1"/>
      <c r="L298" s="1"/>
      <c r="M298" s="1"/>
      <c r="N298" s="1"/>
      <c r="O298" s="1"/>
    </row>
    <row r="299" spans="1:20" x14ac:dyDescent="0.25">
      <c r="A299" s="1"/>
      <c r="B299" s="1"/>
      <c r="C299" s="1"/>
      <c r="D299" s="1"/>
      <c r="E299" s="1"/>
      <c r="F299" s="1"/>
      <c r="G299" s="1"/>
      <c r="H299" s="1"/>
      <c r="I299" s="1"/>
      <c r="J299" s="1"/>
      <c r="K299" s="1"/>
      <c r="L299" s="1"/>
      <c r="M299" s="1"/>
      <c r="N299" s="1"/>
      <c r="O299" s="1"/>
    </row>
    <row r="300" spans="1:20" x14ac:dyDescent="0.25">
      <c r="A300" s="1"/>
      <c r="B300" s="1"/>
      <c r="C300" s="1"/>
      <c r="D300" s="1"/>
      <c r="E300" s="1"/>
      <c r="F300" s="1"/>
      <c r="G300" s="1"/>
      <c r="H300" s="1"/>
      <c r="I300" s="1"/>
      <c r="J300" s="1"/>
      <c r="K300" s="1"/>
      <c r="L300" s="1"/>
      <c r="M300" s="1"/>
      <c r="N300" s="1"/>
      <c r="O300" s="1"/>
    </row>
    <row r="301" spans="1:20" x14ac:dyDescent="0.25">
      <c r="A301" s="1"/>
      <c r="B301" s="1"/>
      <c r="C301" s="1"/>
      <c r="D301" s="1"/>
      <c r="E301" s="1"/>
      <c r="F301" s="1"/>
      <c r="G301" s="1"/>
      <c r="H301" s="1"/>
      <c r="I301" s="1"/>
      <c r="J301" s="1"/>
      <c r="K301" s="1"/>
      <c r="L301" s="1"/>
      <c r="M301" s="1"/>
      <c r="N301" s="1"/>
      <c r="O301" s="1"/>
    </row>
    <row r="302" spans="1:20" x14ac:dyDescent="0.25">
      <c r="A302" s="1"/>
      <c r="B302" s="1"/>
      <c r="C302" s="1"/>
      <c r="D302" s="1"/>
      <c r="E302" s="1"/>
      <c r="F302" s="1"/>
      <c r="G302" s="1"/>
      <c r="H302" s="1"/>
      <c r="I302" s="1"/>
      <c r="J302" s="1"/>
      <c r="K302" s="1"/>
      <c r="L302" s="1"/>
      <c r="M302" s="1"/>
      <c r="N302" s="1"/>
      <c r="O302" s="1"/>
    </row>
    <row r="303" spans="1:20" x14ac:dyDescent="0.25">
      <c r="A303" s="1"/>
      <c r="B303" s="1"/>
      <c r="C303" s="1"/>
      <c r="D303" s="1"/>
      <c r="E303" s="1"/>
      <c r="F303" s="1"/>
      <c r="G303" s="1"/>
      <c r="H303" s="1"/>
      <c r="I303" s="1"/>
      <c r="J303" s="1"/>
      <c r="K303" s="1"/>
      <c r="L303" s="1"/>
      <c r="M303" s="1"/>
      <c r="N303" s="1"/>
      <c r="O303" s="1"/>
    </row>
    <row r="304" spans="1:20" x14ac:dyDescent="0.25">
      <c r="A304" s="1"/>
      <c r="B304" s="1"/>
      <c r="C304" s="1"/>
      <c r="D304" s="1"/>
      <c r="E304" s="1"/>
      <c r="F304" s="1"/>
      <c r="G304" s="1"/>
      <c r="H304" s="1"/>
      <c r="I304" s="1"/>
      <c r="J304" s="1"/>
      <c r="K304" s="1"/>
      <c r="L304" s="1"/>
      <c r="M304" s="1"/>
      <c r="N304" s="1"/>
      <c r="O304" s="1"/>
    </row>
    <row r="305" spans="1:15" x14ac:dyDescent="0.25">
      <c r="A305" s="1"/>
      <c r="B305" s="1"/>
      <c r="C305" s="1"/>
      <c r="D305" s="1"/>
      <c r="E305" s="1"/>
      <c r="F305" s="1"/>
      <c r="G305" s="1"/>
      <c r="H305" s="1"/>
      <c r="I305" s="1"/>
      <c r="J305" s="1"/>
      <c r="K305" s="1"/>
      <c r="L305" s="1"/>
      <c r="M305" s="1"/>
      <c r="N305" s="1"/>
      <c r="O305" s="1"/>
    </row>
    <row r="306" spans="1:15" x14ac:dyDescent="0.25">
      <c r="A306" s="1"/>
      <c r="B306" s="1"/>
      <c r="C306" s="1"/>
      <c r="D306" s="1"/>
      <c r="E306" s="1"/>
      <c r="F306" s="1"/>
      <c r="G306" s="1"/>
      <c r="H306" s="1"/>
      <c r="I306" s="1"/>
      <c r="J306" s="1"/>
      <c r="K306" s="1"/>
      <c r="L306" s="1"/>
      <c r="M306" s="1"/>
      <c r="N306" s="1"/>
      <c r="O306" s="1"/>
    </row>
    <row r="307" spans="1:15" x14ac:dyDescent="0.25">
      <c r="A307" s="1"/>
      <c r="B307" s="1"/>
      <c r="C307" s="1"/>
      <c r="D307" s="1"/>
      <c r="E307" s="1"/>
      <c r="F307" s="1"/>
      <c r="G307" s="1"/>
      <c r="H307" s="1"/>
      <c r="I307" s="1"/>
      <c r="J307" s="1"/>
      <c r="K307" s="1"/>
      <c r="L307" s="1"/>
      <c r="M307" s="1"/>
      <c r="N307" s="1"/>
      <c r="O307" s="1"/>
    </row>
    <row r="308" spans="1:15" x14ac:dyDescent="0.25">
      <c r="A308" s="1"/>
      <c r="B308" s="1"/>
      <c r="C308" s="1"/>
      <c r="D308" s="1"/>
      <c r="E308" s="1"/>
      <c r="F308" s="1"/>
      <c r="G308" s="1"/>
      <c r="H308" s="1"/>
      <c r="I308" s="1"/>
      <c r="J308" s="1"/>
      <c r="K308" s="1"/>
      <c r="L308" s="1"/>
      <c r="M308" s="1"/>
      <c r="N308" s="1"/>
      <c r="O308" s="1"/>
    </row>
    <row r="309" spans="1:15" x14ac:dyDescent="0.25">
      <c r="A309" s="1"/>
      <c r="B309" s="1"/>
      <c r="C309" s="1"/>
      <c r="D309" s="1"/>
      <c r="E309" s="1"/>
      <c r="F309" s="1"/>
      <c r="G309" s="1"/>
      <c r="H309" s="1"/>
      <c r="I309" s="1"/>
      <c r="J309" s="1"/>
      <c r="K309" s="1"/>
      <c r="L309" s="1"/>
      <c r="M309" s="1"/>
      <c r="N309" s="1"/>
      <c r="O309" s="1"/>
    </row>
    <row r="310" spans="1:15" x14ac:dyDescent="0.25">
      <c r="A310" s="1"/>
      <c r="B310" s="1"/>
      <c r="C310" s="1"/>
      <c r="D310" s="1"/>
      <c r="E310" s="1"/>
      <c r="F310" s="1"/>
      <c r="G310" s="1"/>
      <c r="H310" s="1"/>
      <c r="I310" s="1"/>
      <c r="J310" s="1"/>
      <c r="K310" s="1"/>
      <c r="L310" s="1"/>
      <c r="M310" s="1"/>
      <c r="N310" s="1"/>
      <c r="O310" s="1"/>
    </row>
    <row r="311" spans="1:15" x14ac:dyDescent="0.25">
      <c r="A311" s="1"/>
      <c r="B311" s="1"/>
      <c r="C311" s="1"/>
      <c r="D311" s="1"/>
      <c r="E311" s="1"/>
      <c r="F311" s="1"/>
      <c r="G311" s="1"/>
      <c r="H311" s="1"/>
      <c r="I311" s="1"/>
      <c r="J311" s="1"/>
      <c r="K311" s="1"/>
      <c r="L311" s="1"/>
      <c r="M311" s="1"/>
      <c r="N311" s="1"/>
      <c r="O311" s="1"/>
    </row>
    <row r="312" spans="1:15" x14ac:dyDescent="0.25">
      <c r="A312" s="1"/>
      <c r="B312" s="1"/>
      <c r="C312" s="1"/>
      <c r="D312" s="1"/>
      <c r="E312" s="1"/>
      <c r="F312" s="1"/>
      <c r="G312" s="1"/>
      <c r="H312" s="1"/>
      <c r="I312" s="1"/>
      <c r="J312" s="1"/>
      <c r="K312" s="1"/>
      <c r="L312" s="1"/>
      <c r="M312" s="1"/>
      <c r="N312" s="1"/>
      <c r="O312" s="1"/>
    </row>
    <row r="313" spans="1:15" x14ac:dyDescent="0.25">
      <c r="A313" s="1"/>
      <c r="B313" s="1"/>
      <c r="C313" s="1"/>
      <c r="D313" s="1"/>
      <c r="E313" s="1"/>
      <c r="F313" s="1"/>
      <c r="G313" s="1"/>
      <c r="H313" s="1"/>
      <c r="I313" s="1"/>
      <c r="J313" s="1"/>
      <c r="K313" s="1"/>
      <c r="L313" s="1"/>
      <c r="M313" s="1"/>
      <c r="N313" s="1"/>
      <c r="O313" s="1"/>
    </row>
    <row r="314" spans="1:15" x14ac:dyDescent="0.25">
      <c r="A314" s="1"/>
      <c r="B314" s="1"/>
      <c r="C314" s="1"/>
      <c r="D314" s="1"/>
      <c r="E314" s="1"/>
      <c r="F314" s="1"/>
      <c r="G314" s="1"/>
      <c r="H314" s="1"/>
      <c r="I314" s="1"/>
      <c r="J314" s="1"/>
      <c r="K314" s="1"/>
      <c r="L314" s="1"/>
      <c r="M314" s="1"/>
      <c r="N314" s="1"/>
      <c r="O314" s="1"/>
    </row>
  </sheetData>
  <sheetProtection algorithmName="SHA-512" hashValue="PtAIABwS/BqDdJTkNGeP4pvbCs434yWaNsokhgS3cnFcwpHP3K2gZANeSpLI2+ANnCiCt59G15cemVP3NnxCug==" saltValue="rjjQU/peV6+2fwk7ggOu6g==" spinCount="100000" sheet="1" objects="1" scenarios="1" formatCells="0" formatColumns="0" formatRows="0"/>
  <autoFilter ref="A18:P296">
    <filterColumn colId="2">
      <filters blank="1">
        <filter val="1 105"/>
        <filter val="1 157 528"/>
        <filter val="1 400"/>
        <filter val="1 432 701"/>
        <filter val="1 893 727"/>
        <filter val="10 340"/>
        <filter val="100"/>
        <filter val="105 155"/>
        <filter val="118 615"/>
        <filter val="12 941"/>
        <filter val="120 838"/>
        <filter val="137"/>
        <filter val="14 855"/>
        <filter val="15 600"/>
        <filter val="15 704"/>
        <filter val="150"/>
        <filter val="156 441"/>
        <filter val="17 502"/>
        <filter val="197 653"/>
        <filter val="2 000"/>
        <filter val="2 166 525"/>
        <filter val="2 302 455"/>
        <filter val="2 324 415"/>
        <filter val="2 876"/>
        <filter val="20 855"/>
        <filter val="200"/>
        <filter val="207"/>
        <filter val="21 960"/>
        <filter val="23 144"/>
        <filter val="250 640"/>
        <filter val="26 007"/>
        <filter val="3 600"/>
        <filter val="31 383"/>
        <filter val="344"/>
        <filter val="-344"/>
        <filter val="35 150"/>
        <filter val="355 871"/>
        <filter val="37 150"/>
        <filter val="37 250"/>
        <filter val="38 948"/>
        <filter val="4 629"/>
        <filter val="4 827"/>
        <filter val="40 500"/>
        <filter val="408 728"/>
        <filter val="44 763"/>
        <filter val="46 983"/>
        <filter val="461 026"/>
        <filter val="5 000"/>
        <filter val="50"/>
        <filter val="53 065"/>
        <filter val="6 000"/>
        <filter val="6 788"/>
        <filter val="60 752"/>
        <filter val="66 486"/>
        <filter val="67 949"/>
        <filter val="68 991"/>
        <filter val="7 000"/>
        <filter val="72 685"/>
        <filter val="750"/>
        <filter val="77 520"/>
        <filter val="8 515"/>
        <filter val="80 065"/>
        <filter val="800"/>
        <filter val="81 142"/>
        <filter val="83 756"/>
      </filters>
    </filterColumn>
  </autoFilter>
  <mergeCells count="32">
    <mergeCell ref="A285:B285"/>
    <mergeCell ref="A286:B286"/>
    <mergeCell ref="I16:I17"/>
    <mergeCell ref="J16:J17"/>
    <mergeCell ref="K16:K17"/>
    <mergeCell ref="C13:P13"/>
    <mergeCell ref="A15:A17"/>
    <mergeCell ref="B15:B17"/>
    <mergeCell ref="C15:O15"/>
    <mergeCell ref="C16:C17"/>
    <mergeCell ref="D16:D17"/>
    <mergeCell ref="E16:E17"/>
    <mergeCell ref="F16:F17"/>
    <mergeCell ref="G16:G17"/>
    <mergeCell ref="H16:H17"/>
    <mergeCell ref="O16:O17"/>
    <mergeCell ref="P16:P17"/>
    <mergeCell ref="L16:L17"/>
    <mergeCell ref="M16:M17"/>
    <mergeCell ref="N16:N17"/>
    <mergeCell ref="C12:P12"/>
    <mergeCell ref="A1:O1"/>
    <mergeCell ref="A2:P2"/>
    <mergeCell ref="C3:P3"/>
    <mergeCell ref="C4:P4"/>
    <mergeCell ref="C5:P5"/>
    <mergeCell ref="C6:P6"/>
    <mergeCell ref="C7:P7"/>
    <mergeCell ref="C8:P8"/>
    <mergeCell ref="C9:P9"/>
    <mergeCell ref="C10:P10"/>
    <mergeCell ref="C11:P11"/>
  </mergeCells>
  <pageMargins left="0.98425196850393704" right="0.39370078740157483" top="0.59055118110236227" bottom="0.39370078740157483" header="0.23622047244094491" footer="0.23622047244094491"/>
  <pageSetup paperSize="9" scale="70" fitToHeight="0" orientation="portrait" verticalDpi="200" r:id="rId1"/>
  <headerFooter differentFirst="1">
    <oddFooter>&amp;L&amp;"Times New Roman,Regular"&amp;9&amp;D; &amp;T&amp;R&amp;"Times New Roman,Regular"&amp;9&amp;P (&amp;N)</oddFooter>
    <firstHeader xml:space="preserve">&amp;R&amp;"Times New Roman,Regular"&amp;9
83.pielikums Jūrmalas pilsētas domes
2017.gada 14.septembra saistošajiem noteikumiem Nr.27
(protokols Nr.17, 6.punkts)
 </firstHeader>
    <firstFooter>&amp;L&amp;9&amp;D; &amp;T&amp;R&amp;9&amp;P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13</vt:i4>
      </vt:variant>
    </vt:vector>
  </HeadingPairs>
  <TitlesOfParts>
    <vt:vector size="29" baseType="lpstr">
      <vt:lpstr>03.1.3.</vt:lpstr>
      <vt:lpstr>08.4.2.</vt:lpstr>
      <vt:lpstr>09.4.1.</vt:lpstr>
      <vt:lpstr>09.4.3.</vt:lpstr>
      <vt:lpstr>09.31.1.</vt:lpstr>
      <vt:lpstr>10.piel.</vt:lpstr>
      <vt:lpstr>15.piel.</vt:lpstr>
      <vt:lpstr>01.3.3.</vt:lpstr>
      <vt:lpstr>06.1.1.</vt:lpstr>
      <vt:lpstr>06.1.7</vt:lpstr>
      <vt:lpstr>09.1.3</vt:lpstr>
      <vt:lpstr>09.1.8</vt:lpstr>
      <vt:lpstr>09.1.9</vt:lpstr>
      <vt:lpstr>10.piel. (2)</vt:lpstr>
      <vt:lpstr>28.piel.</vt:lpstr>
      <vt:lpstr>09.1.8.</vt:lpstr>
      <vt:lpstr>'15.piel.'!Print_Area</vt:lpstr>
      <vt:lpstr>'01.3.3.'!Print_Titles</vt:lpstr>
      <vt:lpstr>'03.1.3.'!Print_Titles</vt:lpstr>
      <vt:lpstr>'06.1.1.'!Print_Titles</vt:lpstr>
      <vt:lpstr>'06.1.7'!Print_Titles</vt:lpstr>
      <vt:lpstr>'08.4.2.'!Print_Titles</vt:lpstr>
      <vt:lpstr>'09.1.3'!Print_Titles</vt:lpstr>
      <vt:lpstr>'09.1.8'!Print_Titles</vt:lpstr>
      <vt:lpstr>'09.1.8.'!Print_Titles</vt:lpstr>
      <vt:lpstr>'09.1.9'!Print_Titles</vt:lpstr>
      <vt:lpstr>'09.31.1.'!Print_Titles</vt:lpstr>
      <vt:lpstr>'09.4.1.'!Print_Titles</vt:lpstr>
      <vt:lpstr>'09.4.3.'!Print_Titles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Līga Krūtkrāmele</dc:creator>
  <cp:lastModifiedBy>Liene Zalkovska</cp:lastModifiedBy>
  <cp:lastPrinted>2017-09-15T08:27:58Z</cp:lastPrinted>
  <dcterms:created xsi:type="dcterms:W3CDTF">2017-08-07T05:59:19Z</dcterms:created>
  <dcterms:modified xsi:type="dcterms:W3CDTF">2017-09-15T08:28:00Z</dcterms:modified>
</cp:coreProperties>
</file>