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i_DS_2018_02_15\"/>
    </mc:Choice>
  </mc:AlternateContent>
  <bookViews>
    <workbookView xWindow="0" yWindow="0" windowWidth="28800" windowHeight="12435"/>
  </bookViews>
  <sheets>
    <sheet name="EUR" sheetId="2" r:id="rId1"/>
  </sheets>
  <calcPr calcId="162913" iterateDelta="252"/>
</workbook>
</file>

<file path=xl/calcChain.xml><?xml version="1.0" encoding="utf-8"?>
<calcChain xmlns="http://schemas.openxmlformats.org/spreadsheetml/2006/main">
  <c r="F19" i="2" l="1"/>
  <c r="I19" i="2" l="1"/>
  <c r="J23" i="2" l="1"/>
  <c r="G23" i="2"/>
  <c r="D23" i="2"/>
  <c r="B24" i="2" l="1"/>
  <c r="M24" i="2"/>
  <c r="M23" i="2"/>
  <c r="H24" i="2"/>
  <c r="J30" i="2"/>
  <c r="I30" i="2"/>
  <c r="G30" i="2"/>
  <c r="F30" i="2"/>
  <c r="E24" i="2"/>
  <c r="H21" i="2"/>
  <c r="C30" i="2"/>
  <c r="E21" i="2"/>
  <c r="B21" i="2"/>
  <c r="K24" i="2" l="1"/>
  <c r="M30" i="2"/>
  <c r="K21" i="2"/>
  <c r="E30" i="2"/>
  <c r="L21" i="2"/>
  <c r="L30" i="2"/>
  <c r="H30" i="2"/>
  <c r="K30" i="2" l="1"/>
  <c r="M29" i="2"/>
  <c r="M25" i="2" l="1"/>
  <c r="M26" i="2"/>
  <c r="M27" i="2"/>
  <c r="M28" i="2"/>
  <c r="B23" i="2" l="1"/>
  <c r="B28" i="2" l="1"/>
  <c r="I13" i="2" l="1"/>
  <c r="H29" i="2"/>
  <c r="F13" i="2" l="1"/>
  <c r="L13" i="2" s="1"/>
  <c r="G13" i="2"/>
  <c r="D30" i="2" l="1"/>
  <c r="H20" i="2"/>
  <c r="H22" i="2"/>
  <c r="H25" i="2"/>
  <c r="H26" i="2"/>
  <c r="H27" i="2"/>
  <c r="H28" i="2"/>
  <c r="H19" i="2"/>
  <c r="D13" i="2" l="1"/>
  <c r="C13" i="2"/>
  <c r="E27" i="2"/>
  <c r="K27" i="2" s="1"/>
  <c r="E19" i="2"/>
  <c r="E28" i="2"/>
  <c r="K28" i="2" s="1"/>
  <c r="E25" i="2"/>
  <c r="K25" i="2" s="1"/>
  <c r="E22" i="2"/>
  <c r="E20" i="2"/>
  <c r="K20" i="2" l="1"/>
  <c r="L20" i="2"/>
  <c r="L19" i="2"/>
  <c r="K19" i="2"/>
  <c r="H23" i="2"/>
  <c r="J13" i="2" l="1"/>
  <c r="M13" i="2" s="1"/>
  <c r="B29" i="2"/>
  <c r="B27" i="2"/>
  <c r="B22" i="2"/>
  <c r="B20" i="2"/>
  <c r="B25" i="2"/>
  <c r="B26" i="2"/>
  <c r="E23" i="2"/>
  <c r="K23" i="2" s="1"/>
  <c r="H13" i="2" l="1"/>
  <c r="E29" i="2"/>
  <c r="K29" i="2" s="1"/>
  <c r="E26" i="2"/>
  <c r="K26" i="2" s="1"/>
  <c r="E13" i="2" l="1"/>
  <c r="K13" i="2" s="1"/>
  <c r="B13" i="2" l="1"/>
  <c r="B19" i="2"/>
  <c r="B30" i="2" s="1"/>
  <c r="J31" i="2" l="1"/>
  <c r="C31" i="2" l="1"/>
  <c r="D31" i="2"/>
  <c r="I31" i="2"/>
  <c r="F31" i="2"/>
  <c r="G31" i="2"/>
  <c r="B31" i="2" l="1"/>
  <c r="E31" i="2"/>
  <c r="H31" i="2"/>
</calcChain>
</file>

<file path=xl/sharedStrings.xml><?xml version="1.0" encoding="utf-8"?>
<sst xmlns="http://schemas.openxmlformats.org/spreadsheetml/2006/main" count="71" uniqueCount="33">
  <si>
    <t>KOPĀ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</si>
  <si>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</si>
  <si>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</si>
  <si>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</si>
  <si>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</si>
  <si>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</si>
  <si>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</si>
  <si>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</si>
  <si>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</si>
  <si>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</si>
  <si>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Neattiecināmo izmaksu segšanai</t>
  </si>
  <si>
    <t>Projekta</t>
  </si>
  <si>
    <t>JPD finansējums</t>
  </si>
  <si>
    <t>Attiecināmo izmaksu segšanai*</t>
  </si>
  <si>
    <t>2.pielikums Jūrmalas pilsētas domes</t>
  </si>
  <si>
    <t>budžeta kopsavilkums (euro)</t>
  </si>
  <si>
    <t>Attiecināmās izmaksas</t>
  </si>
  <si>
    <t>NVA finansējums (100%)</t>
  </si>
  <si>
    <t>NVA līdzfinansējums</t>
  </si>
  <si>
    <t>Bezdarbnieku ikmēneša atlīdzība</t>
  </si>
  <si>
    <t xml:space="preserve">Bezdarbnieku veselības pārbaužu izdevumi </t>
  </si>
  <si>
    <t>Darbu vadītāju atlīdzība</t>
  </si>
  <si>
    <t>Darbu vadītāju personīgā transportlīdzekļa nolietojuma un ekspluatācijas izdevumu kompensācija</t>
  </si>
  <si>
    <t xml:space="preserve">Transporta kompensācijas bezdarbniekiem </t>
  </si>
  <si>
    <t>Saimniecības materiāli bezdarbnieku darba nodrošināšanai</t>
  </si>
  <si>
    <t xml:space="preserve">Darbu koordinētāja ikmēneša dotācija </t>
  </si>
  <si>
    <t xml:space="preserve">Darba devēja VSAOI no darba koordinētāja dotācijas </t>
  </si>
  <si>
    <t>Darbu vadītāju telefona sarunu apmaksa</t>
  </si>
  <si>
    <t>Darbu vadītāju degvielas izdevumu apmaksa</t>
  </si>
  <si>
    <t>Darba devēja VSAOI no darbu vadītāju atalgojuma</t>
  </si>
  <si>
    <r>
      <rPr>
        <b/>
        <i/>
        <sz val="12"/>
        <rFont val="Times New Roman"/>
        <family val="1"/>
        <charset val="186"/>
      </rPr>
      <t>"Algotie pagaidu sabiedriskie darbi 2017"</t>
    </r>
    <r>
      <rPr>
        <sz val="11"/>
        <rFont val="Times New Roman"/>
        <family val="1"/>
        <charset val="186"/>
      </rPr>
      <t xml:space="preserve"> </t>
    </r>
  </si>
  <si>
    <t>2018.gada 15.februāra lēmumam Nr.51</t>
  </si>
  <si>
    <t>(Protokols Nr.2, 16.punkts)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</si>
</sst>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Times New Roman"/>
      <family val="2"/>
      <charset val="186"/>
    </font>
    <font>
      <sz val="11"/>
      <color theme="1"/>
      <name val="Times New Roman"/>
      <family val="2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/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5" fillId="0" borderId="12" xfId="0" applyFont="1" applyBorder="1"/>
    <xf numFmtId="0" fontId="10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/>
    </xf>
    <xf numFmtId="0" fontId="5" fillId="0" borderId="5" xfId="0" applyFont="1" applyBorder="1"/>
    <xf numFmtId="0" fontId="10" fillId="0" borderId="0" xfId="0" applyFont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4" fillId="2" borderId="1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view="pageLayout" zoomScaleNormal="100" workbookViewId="0">
      <selection activeCell="J14" sqref="J14"/>
    </sheetView>
  </sheetViews>
  <sheetFormatPr defaultRowHeight="15" x14ac:dyDescent="0.25"/>
  <cols>
    <col min="1" max="1" width="37.140625" style="9" customWidth="1"/>
    <col min="2" max="2" width="12.7109375" style="9" customWidth="1"/>
    <col min="3" max="3" width="16.140625" style="9" customWidth="1"/>
    <col min="4" max="4" width="15.140625" style="9" customWidth="1"/>
    <col min="5" max="5" width="13" style="9" customWidth="1"/>
    <col min="6" max="6" width="16.7109375" style="9" customWidth="1"/>
    <col min="7" max="7" width="16.28515625" style="9" customWidth="1"/>
    <col min="8" max="8" width="10.140625" style="9" customWidth="1"/>
    <col min="9" max="9" width="16.140625" style="9" customWidth="1"/>
    <col min="10" max="10" width="15.5703125" style="9" customWidth="1"/>
    <col min="11" max="11" width="11.42578125" style="9" customWidth="1"/>
    <col min="12" max="12" width="16.5703125" style="9" customWidth="1"/>
    <col min="13" max="13" width="16.140625" style="9" customWidth="1"/>
    <col min="14" max="14" width="2.7109375" style="9" customWidth="1"/>
    <col min="15" max="15" width="16.140625" style="9" customWidth="1"/>
    <col min="16" max="16384" width="9.140625" style="9"/>
  </cols>
  <sheetData>
    <row r="1" spans="1:16" x14ac:dyDescent="0.25">
      <c r="A1" s="14"/>
      <c r="H1" s="14"/>
      <c r="J1" s="39" t="s">
        <v>14</v>
      </c>
      <c r="K1" s="39"/>
      <c r="L1" s="39"/>
      <c r="M1" s="39"/>
    </row>
    <row r="2" spans="1:16" x14ac:dyDescent="0.25">
      <c r="A2" s="14"/>
      <c r="H2" s="14"/>
      <c r="L2" s="39" t="s">
        <v>31</v>
      </c>
      <c r="M2" s="39"/>
    </row>
    <row r="3" spans="1:16" x14ac:dyDescent="0.25">
      <c r="A3" s="14"/>
      <c r="H3" s="14"/>
      <c r="L3" s="39" t="s">
        <v>32</v>
      </c>
      <c r="M3" s="39"/>
    </row>
    <row r="4" spans="1:16" ht="15.75" x14ac:dyDescent="0.25">
      <c r="A4" s="15"/>
    </row>
    <row r="5" spans="1:16" ht="15.75" customHeight="1" x14ac:dyDescent="0.25">
      <c r="A5" s="40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O5" s="16"/>
      <c r="P5" s="16"/>
    </row>
    <row r="6" spans="1:16" ht="15.75" customHeight="1" x14ac:dyDescent="0.25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O6" s="16"/>
      <c r="P6" s="16"/>
    </row>
    <row r="7" spans="1:16" ht="15.75" customHeight="1" x14ac:dyDescent="0.25">
      <c r="A7" s="40" t="s">
        <v>15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O7" s="16"/>
      <c r="P7" s="16"/>
    </row>
    <row r="8" spans="1:16" ht="15.75" x14ac:dyDescent="0.25">
      <c r="A8" s="17"/>
      <c r="O8" s="16"/>
      <c r="P8" s="16"/>
    </row>
    <row r="9" spans="1:16" x14ac:dyDescent="0.25">
      <c r="A9" s="18"/>
      <c r="B9" s="18"/>
      <c r="C9" s="18"/>
      <c r="D9" s="18"/>
      <c r="E9" s="18"/>
      <c r="F9" s="18"/>
      <c r="O9" s="16"/>
      <c r="P9" s="16"/>
    </row>
    <row r="10" spans="1:16" x14ac:dyDescent="0.25">
      <c r="A10" s="42" t="s">
        <v>5</v>
      </c>
      <c r="B10" s="45" t="s">
        <v>2</v>
      </c>
      <c r="C10" s="46"/>
      <c r="D10" s="47"/>
      <c r="E10" s="48" t="s">
        <v>3</v>
      </c>
      <c r="F10" s="49"/>
      <c r="G10" s="50"/>
      <c r="H10" s="48" t="s">
        <v>8</v>
      </c>
      <c r="I10" s="49"/>
      <c r="J10" s="50"/>
      <c r="K10" s="45" t="s">
        <v>9</v>
      </c>
      <c r="L10" s="46"/>
      <c r="M10" s="47"/>
      <c r="N10" s="19"/>
      <c r="O10" s="16"/>
      <c r="P10" s="16"/>
    </row>
    <row r="11" spans="1:16" ht="44.25" customHeight="1" x14ac:dyDescent="0.25">
      <c r="A11" s="43"/>
      <c r="B11" s="38" t="s">
        <v>0</v>
      </c>
      <c r="C11" s="10" t="s">
        <v>13</v>
      </c>
      <c r="D11" s="1" t="s">
        <v>10</v>
      </c>
      <c r="E11" s="38" t="s">
        <v>0</v>
      </c>
      <c r="F11" s="10" t="s">
        <v>13</v>
      </c>
      <c r="G11" s="1" t="s">
        <v>10</v>
      </c>
      <c r="H11" s="38" t="s">
        <v>0</v>
      </c>
      <c r="I11" s="10" t="s">
        <v>13</v>
      </c>
      <c r="J11" s="1" t="s">
        <v>10</v>
      </c>
      <c r="K11" s="38" t="s">
        <v>0</v>
      </c>
      <c r="L11" s="10" t="s">
        <v>13</v>
      </c>
      <c r="M11" s="1" t="s">
        <v>10</v>
      </c>
      <c r="O11" s="16"/>
      <c r="P11" s="16"/>
    </row>
    <row r="12" spans="1:16" ht="25.5" x14ac:dyDescent="0.25">
      <c r="A12" s="44"/>
      <c r="B12" s="38"/>
      <c r="C12" s="10" t="s">
        <v>17</v>
      </c>
      <c r="D12" s="10" t="s">
        <v>12</v>
      </c>
      <c r="E12" s="38"/>
      <c r="F12" s="10" t="s">
        <v>17</v>
      </c>
      <c r="G12" s="10" t="s">
        <v>12</v>
      </c>
      <c r="H12" s="38"/>
      <c r="I12" s="10" t="s">
        <v>17</v>
      </c>
      <c r="J12" s="10" t="s">
        <v>12</v>
      </c>
      <c r="K12" s="38"/>
      <c r="L12" s="10" t="s">
        <v>18</v>
      </c>
      <c r="M12" s="10" t="s">
        <v>12</v>
      </c>
      <c r="O12" s="16"/>
      <c r="P12" s="16"/>
    </row>
    <row r="13" spans="1:16" x14ac:dyDescent="0.25">
      <c r="A13" s="20" t="s">
        <v>1</v>
      </c>
      <c r="B13" s="4">
        <f>SUM(C13:D13)</f>
        <v>67938</v>
      </c>
      <c r="C13" s="3">
        <f>C30</f>
        <v>44782</v>
      </c>
      <c r="D13" s="3">
        <f>D30</f>
        <v>23156</v>
      </c>
      <c r="E13" s="4">
        <f>SUM(F13:G13)</f>
        <v>62147</v>
      </c>
      <c r="F13" s="3">
        <f>F30</f>
        <v>40452</v>
      </c>
      <c r="G13" s="3">
        <f>G30</f>
        <v>21695</v>
      </c>
      <c r="H13" s="4">
        <f>SUM(I13:J13)</f>
        <v>61402.97</v>
      </c>
      <c r="I13" s="3">
        <f>I30</f>
        <v>39748.26</v>
      </c>
      <c r="J13" s="3">
        <f>J30</f>
        <v>21654.71</v>
      </c>
      <c r="K13" s="6">
        <f>H13/E13</f>
        <v>0.98802790158817</v>
      </c>
      <c r="L13" s="7">
        <f>I13/F13</f>
        <v>0.98260308513794137</v>
      </c>
      <c r="M13" s="7">
        <f>J13/G13</f>
        <v>0.99814289006683565</v>
      </c>
      <c r="N13" s="19"/>
      <c r="O13" s="16"/>
      <c r="P13" s="16"/>
    </row>
    <row r="14" spans="1:16" x14ac:dyDescent="0.25">
      <c r="A14" s="21"/>
      <c r="B14" s="22"/>
      <c r="C14" s="23"/>
      <c r="D14" s="23"/>
      <c r="E14" s="22"/>
      <c r="F14" s="23"/>
      <c r="G14" s="23"/>
      <c r="H14" s="22"/>
      <c r="I14" s="23"/>
      <c r="J14" s="23"/>
      <c r="K14" s="8"/>
      <c r="L14" s="8"/>
      <c r="M14" s="8"/>
      <c r="O14" s="16"/>
      <c r="P14" s="16"/>
    </row>
    <row r="15" spans="1:16" x14ac:dyDescent="0.25">
      <c r="A15" s="24"/>
      <c r="B15" s="18"/>
      <c r="C15" s="18"/>
      <c r="D15" s="18"/>
      <c r="E15" s="18"/>
      <c r="F15" s="24"/>
      <c r="O15" s="16"/>
      <c r="P15" s="16"/>
    </row>
    <row r="16" spans="1:16" ht="22.5" customHeight="1" x14ac:dyDescent="0.25">
      <c r="A16" s="38" t="s">
        <v>4</v>
      </c>
      <c r="B16" s="38" t="s">
        <v>2</v>
      </c>
      <c r="C16" s="38"/>
      <c r="D16" s="38"/>
      <c r="E16" s="38" t="s">
        <v>3</v>
      </c>
      <c r="F16" s="38"/>
      <c r="G16" s="38"/>
      <c r="H16" s="38" t="s">
        <v>8</v>
      </c>
      <c r="I16" s="38"/>
      <c r="J16" s="38"/>
      <c r="K16" s="38" t="s">
        <v>9</v>
      </c>
      <c r="L16" s="38"/>
      <c r="M16" s="38"/>
      <c r="N16" s="19"/>
      <c r="O16" s="16"/>
      <c r="P16" s="16"/>
    </row>
    <row r="17" spans="1:16" ht="39.75" customHeight="1" x14ac:dyDescent="0.25">
      <c r="A17" s="38"/>
      <c r="B17" s="38" t="s">
        <v>0</v>
      </c>
      <c r="C17" s="10" t="s">
        <v>16</v>
      </c>
      <c r="D17" s="1" t="s">
        <v>10</v>
      </c>
      <c r="E17" s="38" t="s">
        <v>0</v>
      </c>
      <c r="F17" s="10" t="s">
        <v>16</v>
      </c>
      <c r="G17" s="1" t="s">
        <v>10</v>
      </c>
      <c r="H17" s="38" t="s">
        <v>0</v>
      </c>
      <c r="I17" s="10" t="s">
        <v>16</v>
      </c>
      <c r="J17" s="1" t="s">
        <v>10</v>
      </c>
      <c r="K17" s="38" t="s">
        <v>0</v>
      </c>
      <c r="L17" s="10" t="s">
        <v>16</v>
      </c>
      <c r="M17" s="1" t="s">
        <v>10</v>
      </c>
      <c r="O17" s="16"/>
      <c r="P17" s="16"/>
    </row>
    <row r="18" spans="1:16" ht="25.5" x14ac:dyDescent="0.25">
      <c r="A18" s="38"/>
      <c r="B18" s="38"/>
      <c r="C18" s="10" t="s">
        <v>17</v>
      </c>
      <c r="D18" s="10" t="s">
        <v>12</v>
      </c>
      <c r="E18" s="38"/>
      <c r="F18" s="10" t="s">
        <v>17</v>
      </c>
      <c r="G18" s="10" t="s">
        <v>12</v>
      </c>
      <c r="H18" s="38"/>
      <c r="I18" s="10" t="s">
        <v>17</v>
      </c>
      <c r="J18" s="10" t="s">
        <v>12</v>
      </c>
      <c r="K18" s="38"/>
      <c r="L18" s="10" t="s">
        <v>18</v>
      </c>
      <c r="M18" s="10" t="s">
        <v>12</v>
      </c>
      <c r="O18" s="16"/>
      <c r="P18" s="16"/>
    </row>
    <row r="19" spans="1:16" x14ac:dyDescent="0.25">
      <c r="A19" s="25" t="s">
        <v>19</v>
      </c>
      <c r="B19" s="3">
        <f t="shared" ref="B19:B29" si="0">SUM(C19:D19)</f>
        <v>43500</v>
      </c>
      <c r="C19" s="2">
        <v>43500</v>
      </c>
      <c r="D19" s="2">
        <v>0</v>
      </c>
      <c r="E19" s="3">
        <f>SUM(F19:G19)</f>
        <v>39170</v>
      </c>
      <c r="F19" s="5">
        <f>39170</f>
        <v>39170</v>
      </c>
      <c r="G19" s="5">
        <v>0</v>
      </c>
      <c r="H19" s="3">
        <f>SUM(I19:J19)</f>
        <v>38467.65</v>
      </c>
      <c r="I19" s="5">
        <f>38467.65</f>
        <v>38467.65</v>
      </c>
      <c r="J19" s="5">
        <v>0</v>
      </c>
      <c r="K19" s="3">
        <f>H19*100/E19</f>
        <v>98.206918560122546</v>
      </c>
      <c r="L19" s="11">
        <f>H19/E19*100</f>
        <v>98.206918560122546</v>
      </c>
      <c r="M19" s="11">
        <v>0</v>
      </c>
      <c r="O19" s="16"/>
      <c r="P19" s="16"/>
    </row>
    <row r="20" spans="1:16" x14ac:dyDescent="0.25">
      <c r="A20" s="25" t="s">
        <v>25</v>
      </c>
      <c r="B20" s="3">
        <f t="shared" si="0"/>
        <v>1037</v>
      </c>
      <c r="C20" s="2">
        <v>1037</v>
      </c>
      <c r="D20" s="2">
        <v>0</v>
      </c>
      <c r="E20" s="3">
        <f t="shared" ref="E20:E29" si="1">SUM(F20:G20)</f>
        <v>1037</v>
      </c>
      <c r="F20" s="5">
        <v>1037</v>
      </c>
      <c r="G20" s="5">
        <v>0</v>
      </c>
      <c r="H20" s="3">
        <f t="shared" ref="H20:H28" si="2">SUM(I20:J20)</f>
        <v>1036.2</v>
      </c>
      <c r="I20" s="5">
        <v>1036.2</v>
      </c>
      <c r="J20" s="5">
        <v>0</v>
      </c>
      <c r="K20" s="3">
        <f>H20*100/E20</f>
        <v>99.922854387656699</v>
      </c>
      <c r="L20" s="11">
        <f>H20/E20*100</f>
        <v>99.922854387656699</v>
      </c>
      <c r="M20" s="11">
        <v>0</v>
      </c>
      <c r="O20" s="16"/>
      <c r="P20" s="16"/>
    </row>
    <row r="21" spans="1:16" ht="25.5" customHeight="1" x14ac:dyDescent="0.25">
      <c r="A21" s="25" t="s">
        <v>26</v>
      </c>
      <c r="B21" s="3">
        <f t="shared" si="0"/>
        <v>245</v>
      </c>
      <c r="C21" s="2">
        <v>245</v>
      </c>
      <c r="D21" s="2">
        <v>0</v>
      </c>
      <c r="E21" s="3">
        <f t="shared" si="1"/>
        <v>245</v>
      </c>
      <c r="F21" s="5">
        <v>245</v>
      </c>
      <c r="G21" s="5">
        <v>0</v>
      </c>
      <c r="H21" s="3">
        <f t="shared" si="2"/>
        <v>244.41</v>
      </c>
      <c r="I21" s="5">
        <v>244.41</v>
      </c>
      <c r="J21" s="5">
        <v>0</v>
      </c>
      <c r="K21" s="3">
        <f t="shared" ref="K21:K29" si="3">H21*100/E21</f>
        <v>99.759183673469394</v>
      </c>
      <c r="L21" s="11">
        <f>H21/E21*100</f>
        <v>99.75918367346938</v>
      </c>
      <c r="M21" s="11">
        <v>0</v>
      </c>
      <c r="O21" s="16"/>
      <c r="P21" s="16"/>
    </row>
    <row r="22" spans="1:16" x14ac:dyDescent="0.25">
      <c r="A22" s="25" t="s">
        <v>20</v>
      </c>
      <c r="B22" s="3">
        <f t="shared" si="0"/>
        <v>0</v>
      </c>
      <c r="C22" s="2">
        <v>0</v>
      </c>
      <c r="D22" s="2">
        <v>0</v>
      </c>
      <c r="E22" s="3">
        <f t="shared" si="1"/>
        <v>0</v>
      </c>
      <c r="F22" s="5">
        <v>0</v>
      </c>
      <c r="G22" s="5">
        <v>0</v>
      </c>
      <c r="H22" s="3">
        <f t="shared" si="2"/>
        <v>0</v>
      </c>
      <c r="I22" s="5">
        <v>0</v>
      </c>
      <c r="J22" s="5">
        <v>0</v>
      </c>
      <c r="K22" s="3">
        <v>0</v>
      </c>
      <c r="L22" s="11">
        <v>0</v>
      </c>
      <c r="M22" s="11">
        <v>0</v>
      </c>
      <c r="O22" s="16"/>
      <c r="P22" s="16"/>
    </row>
    <row r="23" spans="1:16" x14ac:dyDescent="0.25">
      <c r="A23" s="25" t="s">
        <v>21</v>
      </c>
      <c r="B23" s="3">
        <f>SUM(C23:D23)</f>
        <v>11483</v>
      </c>
      <c r="C23" s="2">
        <v>0</v>
      </c>
      <c r="D23" s="2">
        <f>11483</f>
        <v>11483</v>
      </c>
      <c r="E23" s="3">
        <f t="shared" si="1"/>
        <v>10953</v>
      </c>
      <c r="F23" s="5">
        <v>0</v>
      </c>
      <c r="G23" s="5">
        <f>10832+121</f>
        <v>10953</v>
      </c>
      <c r="H23" s="3">
        <f t="shared" si="2"/>
        <v>10947.93</v>
      </c>
      <c r="I23" s="5">
        <v>0</v>
      </c>
      <c r="J23" s="5">
        <f>10827.09+120.84</f>
        <v>10947.93</v>
      </c>
      <c r="K23" s="3">
        <f>H23*100/E23</f>
        <v>99.953711311969329</v>
      </c>
      <c r="L23" s="11">
        <v>0</v>
      </c>
      <c r="M23" s="11">
        <f>J23*100/G23</f>
        <v>99.953711311969329</v>
      </c>
      <c r="O23" s="16"/>
      <c r="P23" s="16"/>
    </row>
    <row r="24" spans="1:16" ht="24.75" customHeight="1" x14ac:dyDescent="0.25">
      <c r="A24" s="25" t="s">
        <v>29</v>
      </c>
      <c r="B24" s="3">
        <f t="shared" si="0"/>
        <v>2711</v>
      </c>
      <c r="C24" s="2">
        <v>0</v>
      </c>
      <c r="D24" s="2">
        <v>2711</v>
      </c>
      <c r="E24" s="3">
        <f t="shared" si="1"/>
        <v>2584</v>
      </c>
      <c r="F24" s="5">
        <v>0</v>
      </c>
      <c r="G24" s="5">
        <v>2584</v>
      </c>
      <c r="H24" s="3">
        <f t="shared" si="2"/>
        <v>2582.66</v>
      </c>
      <c r="I24" s="5">
        <v>0</v>
      </c>
      <c r="J24" s="5">
        <v>2582.66</v>
      </c>
      <c r="K24" s="3">
        <f t="shared" si="3"/>
        <v>99.948142414860683</v>
      </c>
      <c r="L24" s="11">
        <v>0</v>
      </c>
      <c r="M24" s="11">
        <f>J24*100/G24</f>
        <v>99.948142414860683</v>
      </c>
      <c r="O24" s="16"/>
      <c r="P24" s="16"/>
    </row>
    <row r="25" spans="1:16" x14ac:dyDescent="0.25">
      <c r="A25" s="25" t="s">
        <v>28</v>
      </c>
      <c r="B25" s="3">
        <f t="shared" si="0"/>
        <v>2809</v>
      </c>
      <c r="C25" s="2">
        <v>0</v>
      </c>
      <c r="D25" s="2">
        <v>2809</v>
      </c>
      <c r="E25" s="3">
        <f t="shared" si="1"/>
        <v>2559</v>
      </c>
      <c r="F25" s="5">
        <v>0</v>
      </c>
      <c r="G25" s="5">
        <v>2559</v>
      </c>
      <c r="H25" s="3">
        <f t="shared" si="2"/>
        <v>2555.6799999999998</v>
      </c>
      <c r="I25" s="5">
        <v>0</v>
      </c>
      <c r="J25" s="5">
        <v>2555.6799999999998</v>
      </c>
      <c r="K25" s="3">
        <f t="shared" si="3"/>
        <v>99.870261821023831</v>
      </c>
      <c r="L25" s="11">
        <v>0</v>
      </c>
      <c r="M25" s="11">
        <f t="shared" ref="M25:M29" si="4">J25*100/G25</f>
        <v>99.870261821023831</v>
      </c>
      <c r="O25" s="16"/>
      <c r="P25" s="16"/>
    </row>
    <row r="26" spans="1:16" x14ac:dyDescent="0.25">
      <c r="A26" s="25" t="s">
        <v>27</v>
      </c>
      <c r="B26" s="3">
        <f t="shared" si="0"/>
        <v>243</v>
      </c>
      <c r="C26" s="2">
        <v>0</v>
      </c>
      <c r="D26" s="2">
        <v>243</v>
      </c>
      <c r="E26" s="3">
        <f t="shared" si="1"/>
        <v>219</v>
      </c>
      <c r="F26" s="5">
        <v>0</v>
      </c>
      <c r="G26" s="5">
        <v>219</v>
      </c>
      <c r="H26" s="3">
        <f t="shared" si="2"/>
        <v>218.13</v>
      </c>
      <c r="I26" s="5">
        <v>0</v>
      </c>
      <c r="J26" s="5">
        <v>218.13</v>
      </c>
      <c r="K26" s="3">
        <f t="shared" si="3"/>
        <v>99.602739726027394</v>
      </c>
      <c r="L26" s="11">
        <v>0</v>
      </c>
      <c r="M26" s="11">
        <f t="shared" si="4"/>
        <v>99.602739726027394</v>
      </c>
      <c r="O26" s="16"/>
      <c r="P26" s="16"/>
    </row>
    <row r="27" spans="1:16" ht="39.75" customHeight="1" x14ac:dyDescent="0.25">
      <c r="A27" s="25" t="s">
        <v>22</v>
      </c>
      <c r="B27" s="3">
        <f t="shared" si="0"/>
        <v>520</v>
      </c>
      <c r="C27" s="2">
        <v>0</v>
      </c>
      <c r="D27" s="2">
        <v>520</v>
      </c>
      <c r="E27" s="3">
        <f t="shared" si="1"/>
        <v>506</v>
      </c>
      <c r="F27" s="5">
        <v>0</v>
      </c>
      <c r="G27" s="5">
        <v>506</v>
      </c>
      <c r="H27" s="3">
        <f t="shared" si="2"/>
        <v>493.65</v>
      </c>
      <c r="I27" s="5">
        <v>0</v>
      </c>
      <c r="J27" s="5">
        <v>493.65</v>
      </c>
      <c r="K27" s="3">
        <f t="shared" si="3"/>
        <v>97.559288537549406</v>
      </c>
      <c r="L27" s="11">
        <v>0</v>
      </c>
      <c r="M27" s="11">
        <f t="shared" si="4"/>
        <v>97.559288537549406</v>
      </c>
      <c r="O27" s="16"/>
      <c r="P27" s="16"/>
    </row>
    <row r="28" spans="1:16" x14ac:dyDescent="0.25">
      <c r="A28" s="25" t="s">
        <v>23</v>
      </c>
      <c r="B28" s="3">
        <f>SUM(C28:D28)</f>
        <v>1890</v>
      </c>
      <c r="C28" s="2">
        <v>0</v>
      </c>
      <c r="D28" s="2">
        <v>1890</v>
      </c>
      <c r="E28" s="3">
        <f t="shared" si="1"/>
        <v>1374</v>
      </c>
      <c r="F28" s="5">
        <v>0</v>
      </c>
      <c r="G28" s="5">
        <v>1374</v>
      </c>
      <c r="H28" s="3">
        <f t="shared" si="2"/>
        <v>1356.93</v>
      </c>
      <c r="I28" s="5">
        <v>0</v>
      </c>
      <c r="J28" s="5">
        <v>1356.93</v>
      </c>
      <c r="K28" s="3">
        <f t="shared" si="3"/>
        <v>98.757641921397379</v>
      </c>
      <c r="L28" s="11">
        <v>0</v>
      </c>
      <c r="M28" s="11">
        <f>J28*100/G28</f>
        <v>98.757641921397379</v>
      </c>
      <c r="O28" s="16"/>
      <c r="P28" s="16"/>
    </row>
    <row r="29" spans="1:16" ht="25.5" x14ac:dyDescent="0.25">
      <c r="A29" s="25" t="s">
        <v>24</v>
      </c>
      <c r="B29" s="3">
        <f t="shared" si="0"/>
        <v>3500</v>
      </c>
      <c r="C29" s="2">
        <v>0</v>
      </c>
      <c r="D29" s="2">
        <v>3500</v>
      </c>
      <c r="E29" s="3">
        <f t="shared" si="1"/>
        <v>3500</v>
      </c>
      <c r="F29" s="5">
        <v>0</v>
      </c>
      <c r="G29" s="5">
        <v>3500</v>
      </c>
      <c r="H29" s="3">
        <f>SUM(I29:J29)</f>
        <v>3499.73</v>
      </c>
      <c r="I29" s="5">
        <v>0</v>
      </c>
      <c r="J29" s="5">
        <v>3499.73</v>
      </c>
      <c r="K29" s="3">
        <f t="shared" si="3"/>
        <v>99.992285714285714</v>
      </c>
      <c r="L29" s="11">
        <v>0</v>
      </c>
      <c r="M29" s="11">
        <f t="shared" si="4"/>
        <v>99.992285714285714</v>
      </c>
      <c r="O29" s="16"/>
      <c r="P29" s="16"/>
    </row>
    <row r="30" spans="1:16" x14ac:dyDescent="0.25">
      <c r="A30" s="20" t="s">
        <v>1</v>
      </c>
      <c r="B30" s="3">
        <f>B19+B20+B21+B22+B23+B24+B25+B26+B27+B28+B29</f>
        <v>67938</v>
      </c>
      <c r="C30" s="3">
        <f>SUM(C19:C29)</f>
        <v>44782</v>
      </c>
      <c r="D30" s="3">
        <f>SUM(D19:D29)</f>
        <v>23156</v>
      </c>
      <c r="E30" s="3">
        <f>SUM(F30:G30)</f>
        <v>62147</v>
      </c>
      <c r="F30" s="3">
        <f>SUM(F19:F29)</f>
        <v>40452</v>
      </c>
      <c r="G30" s="3">
        <f>SUM(G19:G29)</f>
        <v>21695</v>
      </c>
      <c r="H30" s="3">
        <f>SUM(I30:J30)</f>
        <v>61402.97</v>
      </c>
      <c r="I30" s="3">
        <f>SUM(I19:I29)</f>
        <v>39748.26</v>
      </c>
      <c r="J30" s="3">
        <f>SUM(J19:J29)</f>
        <v>21654.71</v>
      </c>
      <c r="K30" s="12">
        <f>H30/E30</f>
        <v>0.98802790158817</v>
      </c>
      <c r="L30" s="13">
        <f>I30/F30</f>
        <v>0.98260308513794137</v>
      </c>
      <c r="M30" s="13">
        <f>J30/G30</f>
        <v>0.99814289006683565</v>
      </c>
      <c r="O30" s="16"/>
      <c r="P30" s="16"/>
    </row>
    <row r="31" spans="1:16" x14ac:dyDescent="0.25">
      <c r="A31" s="26" t="s">
        <v>7</v>
      </c>
      <c r="B31" s="27">
        <f>D31+C31</f>
        <v>1</v>
      </c>
      <c r="C31" s="28">
        <f>C30/B30</f>
        <v>0.65915982219082103</v>
      </c>
      <c r="D31" s="28">
        <f>D30/B30</f>
        <v>0.34084017780917897</v>
      </c>
      <c r="E31" s="27">
        <f>G31+F31</f>
        <v>1</v>
      </c>
      <c r="F31" s="28">
        <f>F30/E30</f>
        <v>0.65090833024924777</v>
      </c>
      <c r="G31" s="28">
        <f>G30/E30</f>
        <v>0.34909166975075223</v>
      </c>
      <c r="H31" s="27">
        <f>SUM(I31:J31)</f>
        <v>1</v>
      </c>
      <c r="I31" s="28">
        <f>I30/H30</f>
        <v>0.64733448561201523</v>
      </c>
      <c r="J31" s="28">
        <f>J30/H30</f>
        <v>0.35266551438798477</v>
      </c>
      <c r="K31" s="29"/>
      <c r="O31" s="16"/>
      <c r="P31" s="16"/>
    </row>
    <row r="32" spans="1:16" ht="15.75" hidden="1" customHeight="1" x14ac:dyDescent="0.25">
      <c r="A32" s="30" t="s">
        <v>6</v>
      </c>
      <c r="B32" s="31"/>
      <c r="C32" s="32"/>
      <c r="D32" s="32"/>
      <c r="E32" s="31"/>
      <c r="F32" s="32"/>
      <c r="G32" s="32"/>
      <c r="H32" s="33"/>
      <c r="I32" s="34"/>
      <c r="J32" s="35"/>
      <c r="K32" s="19"/>
      <c r="O32" s="16"/>
      <c r="P32" s="16"/>
    </row>
    <row r="33" spans="1:9" x14ac:dyDescent="0.25">
      <c r="I33" s="36"/>
    </row>
    <row r="34" spans="1:9" x14ac:dyDescent="0.25">
      <c r="A34" s="37"/>
    </row>
  </sheetData>
  <mergeCells count="24">
    <mergeCell ref="E16:G16"/>
    <mergeCell ref="H16:J16"/>
    <mergeCell ref="L2:M2"/>
    <mergeCell ref="L3:M3"/>
    <mergeCell ref="E10:G10"/>
    <mergeCell ref="H10:J10"/>
    <mergeCell ref="K10:M10"/>
    <mergeCell ref="K16:M16"/>
    <mergeCell ref="B17:B18"/>
    <mergeCell ref="E17:E18"/>
    <mergeCell ref="H17:H18"/>
    <mergeCell ref="J1:M1"/>
    <mergeCell ref="K17:K18"/>
    <mergeCell ref="K11:K12"/>
    <mergeCell ref="A5:M5"/>
    <mergeCell ref="A6:M6"/>
    <mergeCell ref="A7:M7"/>
    <mergeCell ref="A10:A12"/>
    <mergeCell ref="B10:D10"/>
    <mergeCell ref="B11:B12"/>
    <mergeCell ref="E11:E12"/>
    <mergeCell ref="H11:H12"/>
    <mergeCell ref="A16:A18"/>
    <mergeCell ref="B16:D16"/>
  </mergeCells>
  <printOptions horizontalCentered="1" verticalCentered="1"/>
  <pageMargins left="0" right="0" top="0.15748031496062992" bottom="0.15748031496062992" header="0.31496062992125984" footer="0.31496062992125984"/>
  <pageSetup paperSize="9" scale="6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Kotlere</dc:creator>
  <cp:lastModifiedBy>Anda Lisovska</cp:lastModifiedBy>
  <cp:lastPrinted>2018-02-16T07:23:29Z</cp:lastPrinted>
  <dcterms:created xsi:type="dcterms:W3CDTF">2014-01-23T10:43:45Z</dcterms:created>
  <dcterms:modified xsi:type="dcterms:W3CDTF">2018-02-16T07:24:09Z</dcterms:modified>
</cp:coreProperties>
</file>