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gatavie\x\"/>
    </mc:Choice>
  </mc:AlternateContent>
  <bookViews>
    <workbookView xWindow="0" yWindow="0" windowWidth="22575" windowHeight="9645"/>
  </bookViews>
  <sheets>
    <sheet name="Dzīvokļi privatizētajās mājās" sheetId="1" r:id="rId1"/>
    <sheet name="Pašvaldībai piederošās dz.mājas" sheetId="2" r:id="rId2"/>
    <sheet name="Dzīv.telpas pašvaldības mājās" sheetId="3" r:id="rId3"/>
  </sheets>
  <definedNames>
    <definedName name="_xlnm._FilterDatabase" localSheetId="2" hidden="1">'Dzīv.telpas pašvaldības mājās'!$A$13:$BA$498</definedName>
    <definedName name="_xlnm._FilterDatabase" localSheetId="0" hidden="1">'Dzīvokļi privatizētajās mājās'!$A$13:$AZ$519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85" i="1" l="1"/>
  <c r="AO85" i="1" s="1"/>
  <c r="AS85" i="1"/>
  <c r="AW85" i="1" s="1"/>
  <c r="AR85" i="1" l="1"/>
  <c r="AV85" i="1" s="1"/>
  <c r="AP85" i="1"/>
  <c r="AQ85" i="1" s="1"/>
  <c r="AU85" i="1" s="1"/>
  <c r="AY85" i="1"/>
  <c r="A17" i="3"/>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s="1"/>
  <c r="A417" i="3" s="1"/>
  <c r="A418" i="3" s="1"/>
  <c r="A419" i="3" s="1"/>
  <c r="A420" i="3" s="1"/>
  <c r="A421" i="3" s="1"/>
  <c r="A422" i="3" s="1"/>
  <c r="A423" i="3" s="1"/>
  <c r="A424" i="3" s="1"/>
  <c r="A425" i="3" s="1"/>
  <c r="A426" i="3" s="1"/>
  <c r="A427" i="3" s="1"/>
  <c r="A428" i="3" s="1"/>
  <c r="A429" i="3" s="1"/>
  <c r="A430" i="3" s="1"/>
  <c r="A431" i="3" s="1"/>
  <c r="A432" i="3" s="1"/>
  <c r="A433" i="3" s="1"/>
  <c r="A434" i="3" s="1"/>
  <c r="A435" i="3" s="1"/>
  <c r="A436" i="3" s="1"/>
  <c r="A437" i="3" s="1"/>
  <c r="A438" i="3" s="1"/>
  <c r="A439" i="3" s="1"/>
  <c r="A440" i="3" s="1"/>
  <c r="A441" i="3" s="1"/>
  <c r="A442" i="3" s="1"/>
  <c r="A443" i="3" s="1"/>
  <c r="A444" i="3" s="1"/>
  <c r="A445" i="3" s="1"/>
  <c r="A446" i="3" s="1"/>
  <c r="A447" i="3" s="1"/>
  <c r="A448" i="3" s="1"/>
  <c r="A449" i="3" s="1"/>
  <c r="A450" i="3" s="1"/>
  <c r="A451" i="3" s="1"/>
  <c r="A452" i="3" s="1"/>
  <c r="A453" i="3" s="1"/>
  <c r="A454" i="3" s="1"/>
  <c r="A455" i="3" s="1"/>
  <c r="A456" i="3" s="1"/>
  <c r="A457" i="3" s="1"/>
  <c r="A458" i="3" s="1"/>
  <c r="A459" i="3" s="1"/>
  <c r="A460" i="3" s="1"/>
  <c r="A461" i="3" s="1"/>
  <c r="A462" i="3" s="1"/>
  <c r="A463" i="3" s="1"/>
  <c r="A464" i="3" s="1"/>
  <c r="A465" i="3" s="1"/>
  <c r="A466" i="3" s="1"/>
  <c r="A467" i="3" s="1"/>
  <c r="A468" i="3" s="1"/>
  <c r="A469" i="3" s="1"/>
  <c r="A470" i="3" s="1"/>
  <c r="A471" i="3" s="1"/>
  <c r="A472" i="3" s="1"/>
  <c r="A473" i="3" s="1"/>
  <c r="A474" i="3" s="1"/>
  <c r="A475" i="3" s="1"/>
  <c r="A476" i="3" s="1"/>
  <c r="A477" i="3" s="1"/>
  <c r="A478" i="3" s="1"/>
  <c r="A479" i="3" s="1"/>
  <c r="A480" i="3" s="1"/>
  <c r="A481" i="3" s="1"/>
  <c r="A482" i="3" s="1"/>
  <c r="A483" i="3" s="1"/>
  <c r="A484" i="3" s="1"/>
  <c r="A485" i="3" s="1"/>
  <c r="A486" i="3" s="1"/>
  <c r="A487" i="3" s="1"/>
  <c r="A488" i="3" s="1"/>
  <c r="A489" i="3" s="1"/>
  <c r="A490" i="3" s="1"/>
  <c r="A491" i="3" s="1"/>
  <c r="A492" i="3" s="1"/>
  <c r="A493" i="3" s="1"/>
  <c r="A494" i="3" s="1"/>
  <c r="A495" i="3" s="1"/>
  <c r="A496" i="3" s="1"/>
  <c r="A497" i="3" s="1"/>
  <c r="A498" i="3" s="1"/>
  <c r="S15" i="2"/>
  <c r="X15" i="2" s="1"/>
  <c r="Q15" i="2"/>
  <c r="R15" i="2" s="1"/>
  <c r="P15" i="2"/>
  <c r="S14" i="2"/>
  <c r="X14" i="2" s="1"/>
  <c r="Q14" i="2"/>
  <c r="R14" i="2" s="1"/>
  <c r="P14" i="2"/>
  <c r="S13" i="2"/>
  <c r="X13" i="2" s="1"/>
  <c r="Q13" i="2"/>
  <c r="R13" i="2" s="1"/>
  <c r="P13" i="2"/>
  <c r="S12" i="2"/>
  <c r="X12" i="2" s="1"/>
  <c r="Q12" i="2"/>
  <c r="R12" i="2" s="1"/>
  <c r="P12" i="2"/>
  <c r="S11" i="2"/>
  <c r="X11" i="2" s="1"/>
  <c r="R11" i="2"/>
  <c r="P11" i="2"/>
  <c r="S10" i="2"/>
  <c r="X10" i="2" s="1"/>
  <c r="Q10" i="2"/>
  <c r="R10" i="2" s="1"/>
  <c r="W10" i="2" s="1"/>
  <c r="P10" i="2"/>
  <c r="S9" i="2"/>
  <c r="Q9" i="2"/>
  <c r="R9" i="2" s="1"/>
  <c r="W9" i="2" s="1"/>
  <c r="P9" i="2"/>
  <c r="X8" i="2"/>
  <c r="W8" i="2"/>
  <c r="Y8" i="2" l="1"/>
  <c r="AZ85" i="1"/>
  <c r="AX85" i="1"/>
  <c r="Y10" i="2"/>
  <c r="AA11" i="2"/>
  <c r="W11" i="2"/>
  <c r="Y11" i="2" s="1"/>
  <c r="X9" i="2"/>
  <c r="Y9" i="2" s="1"/>
  <c r="AA9" i="2"/>
  <c r="AA14" i="2"/>
  <c r="W14" i="2"/>
  <c r="Y14" i="2" s="1"/>
  <c r="AA13" i="2"/>
  <c r="W13" i="2"/>
  <c r="Y13" i="2" s="1"/>
  <c r="AA12" i="2"/>
  <c r="W12" i="2"/>
  <c r="Y12" i="2" s="1"/>
  <c r="AA15" i="2"/>
  <c r="W15" i="2"/>
  <c r="Y15" i="2" s="1"/>
  <c r="AA10" i="2"/>
  <c r="A17" i="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l="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S516" i="1"/>
  <c r="AW516" i="1" s="1"/>
  <c r="AP516" i="1"/>
  <c r="AQ516" i="1" s="1"/>
  <c r="AU516" i="1" s="1"/>
  <c r="AH516" i="1"/>
  <c r="AO516" i="1" s="1"/>
  <c r="AS515" i="1"/>
  <c r="AW515" i="1" s="1"/>
  <c r="AH515" i="1"/>
  <c r="AR515" i="1" s="1"/>
  <c r="AV515" i="1" s="1"/>
  <c r="AS514" i="1"/>
  <c r="AW514" i="1" s="1"/>
  <c r="AH514" i="1"/>
  <c r="AR514" i="1" s="1"/>
  <c r="AV514" i="1" s="1"/>
  <c r="AS513" i="1"/>
  <c r="AW513" i="1" s="1"/>
  <c r="AP513" i="1"/>
  <c r="AQ513" i="1" s="1"/>
  <c r="AU513" i="1" s="1"/>
  <c r="AH513" i="1"/>
  <c r="AO513" i="1" s="1"/>
  <c r="AS512" i="1"/>
  <c r="AW512" i="1" s="1"/>
  <c r="AP512" i="1"/>
  <c r="AQ512" i="1" s="1"/>
  <c r="AU512" i="1" s="1"/>
  <c r="AH512" i="1"/>
  <c r="AO512" i="1" s="1"/>
  <c r="AS511" i="1"/>
  <c r="AW511" i="1" s="1"/>
  <c r="AH511" i="1"/>
  <c r="AS510" i="1"/>
  <c r="AW510" i="1" s="1"/>
  <c r="AH510" i="1"/>
  <c r="AS509" i="1"/>
  <c r="AW509" i="1" s="1"/>
  <c r="AH509" i="1"/>
  <c r="AS508" i="1"/>
  <c r="AW508" i="1" s="1"/>
  <c r="AH508" i="1"/>
  <c r="AS507" i="1"/>
  <c r="AW507" i="1" s="1"/>
  <c r="AH507" i="1"/>
  <c r="AS506" i="1"/>
  <c r="AW506" i="1" s="1"/>
  <c r="AH506" i="1"/>
  <c r="AS505" i="1"/>
  <c r="AW505" i="1" s="1"/>
  <c r="AP505" i="1"/>
  <c r="AQ505" i="1" s="1"/>
  <c r="AU505" i="1" s="1"/>
  <c r="AH505" i="1"/>
  <c r="AS504" i="1"/>
  <c r="AW504" i="1" s="1"/>
  <c r="AH504" i="1"/>
  <c r="AS503" i="1"/>
  <c r="AW503" i="1" s="1"/>
  <c r="AP503" i="1"/>
  <c r="AQ503" i="1" s="1"/>
  <c r="AU503" i="1" s="1"/>
  <c r="AH503" i="1"/>
  <c r="AS502" i="1"/>
  <c r="AW502" i="1" s="1"/>
  <c r="AH502" i="1"/>
  <c r="AR502" i="1" s="1"/>
  <c r="AV502" i="1" s="1"/>
  <c r="AS501" i="1"/>
  <c r="AW501" i="1" s="1"/>
  <c r="AH501" i="1"/>
  <c r="AR501" i="1" s="1"/>
  <c r="AV501" i="1" s="1"/>
  <c r="AS500" i="1"/>
  <c r="AW500" i="1" s="1"/>
  <c r="AH500" i="1"/>
  <c r="AR500" i="1" s="1"/>
  <c r="AV500" i="1" s="1"/>
  <c r="AS499" i="1"/>
  <c r="AW499" i="1" s="1"/>
  <c r="AH499" i="1"/>
  <c r="AR499" i="1" s="1"/>
  <c r="AV499" i="1" s="1"/>
  <c r="AS498" i="1"/>
  <c r="AW498" i="1" s="1"/>
  <c r="AH498" i="1"/>
  <c r="AR498" i="1" s="1"/>
  <c r="AV498" i="1" s="1"/>
  <c r="AS497" i="1"/>
  <c r="AW497" i="1" s="1"/>
  <c r="AH497" i="1"/>
  <c r="AR497" i="1" s="1"/>
  <c r="AV497" i="1" s="1"/>
  <c r="AS496" i="1"/>
  <c r="AW496" i="1" s="1"/>
  <c r="AH496" i="1"/>
  <c r="AR496" i="1" s="1"/>
  <c r="AV496" i="1" s="1"/>
  <c r="AS495" i="1"/>
  <c r="AW495" i="1" s="1"/>
  <c r="AH495" i="1"/>
  <c r="AR495" i="1" s="1"/>
  <c r="AV495" i="1" s="1"/>
  <c r="AS494" i="1"/>
  <c r="AW494" i="1" s="1"/>
  <c r="AH494" i="1"/>
  <c r="AP494" i="1" s="1"/>
  <c r="AQ494" i="1" s="1"/>
  <c r="AU494" i="1" s="1"/>
  <c r="AS493" i="1"/>
  <c r="AW493" i="1" s="1"/>
  <c r="AH493" i="1"/>
  <c r="AS492" i="1"/>
  <c r="AW492" i="1" s="1"/>
  <c r="AH492" i="1"/>
  <c r="AS491" i="1"/>
  <c r="AW491" i="1" s="1"/>
  <c r="AH491" i="1"/>
  <c r="AS490" i="1"/>
  <c r="AW490" i="1" s="1"/>
  <c r="AH490" i="1"/>
  <c r="AP490" i="1" s="1"/>
  <c r="AQ490" i="1" s="1"/>
  <c r="AU490" i="1" s="1"/>
  <c r="AS489" i="1"/>
  <c r="AW489" i="1" s="1"/>
  <c r="AH489" i="1"/>
  <c r="AS488" i="1"/>
  <c r="AW488" i="1" s="1"/>
  <c r="AH488" i="1"/>
  <c r="AO488" i="1" s="1"/>
  <c r="AS487" i="1"/>
  <c r="AW487" i="1" s="1"/>
  <c r="AP487" i="1"/>
  <c r="AQ487" i="1" s="1"/>
  <c r="AU487" i="1" s="1"/>
  <c r="AH487" i="1"/>
  <c r="AO487" i="1" s="1"/>
  <c r="AS486" i="1"/>
  <c r="AW486" i="1" s="1"/>
  <c r="AP486" i="1"/>
  <c r="AQ486" i="1" s="1"/>
  <c r="AU486" i="1" s="1"/>
  <c r="AH486" i="1"/>
  <c r="AO486" i="1" s="1"/>
  <c r="AS485" i="1"/>
  <c r="AW485" i="1" s="1"/>
  <c r="AH485" i="1"/>
  <c r="AS484" i="1"/>
  <c r="AW484" i="1" s="1"/>
  <c r="AH484" i="1"/>
  <c r="AO484" i="1" s="1"/>
  <c r="AS483" i="1"/>
  <c r="AW483" i="1" s="1"/>
  <c r="AP483" i="1"/>
  <c r="AQ483" i="1" s="1"/>
  <c r="AU483" i="1" s="1"/>
  <c r="AH483" i="1"/>
  <c r="AO483" i="1" s="1"/>
  <c r="AS482" i="1"/>
  <c r="AW482" i="1" s="1"/>
  <c r="AH482" i="1"/>
  <c r="AO482" i="1" s="1"/>
  <c r="AS481" i="1"/>
  <c r="AW481" i="1" s="1"/>
  <c r="AP481" i="1"/>
  <c r="AQ481" i="1" s="1"/>
  <c r="AU481" i="1" s="1"/>
  <c r="AH481" i="1"/>
  <c r="AO481" i="1" s="1"/>
  <c r="AS480" i="1"/>
  <c r="AW480" i="1" s="1"/>
  <c r="AH480" i="1"/>
  <c r="AO480" i="1" s="1"/>
  <c r="AS479" i="1"/>
  <c r="AW479" i="1" s="1"/>
  <c r="AH479" i="1"/>
  <c r="AO479" i="1" s="1"/>
  <c r="AS478" i="1"/>
  <c r="AW478" i="1" s="1"/>
  <c r="AH478" i="1"/>
  <c r="AS477" i="1"/>
  <c r="AW477" i="1" s="1"/>
  <c r="AH477" i="1"/>
  <c r="AS476" i="1"/>
  <c r="AW476" i="1" s="1"/>
  <c r="AP476" i="1"/>
  <c r="AQ476" i="1" s="1"/>
  <c r="AU476" i="1" s="1"/>
  <c r="AH476" i="1"/>
  <c r="AO476" i="1" s="1"/>
  <c r="AS475" i="1"/>
  <c r="AW475" i="1" s="1"/>
  <c r="AH475" i="1"/>
  <c r="AS473" i="1"/>
  <c r="AW473" i="1" s="1"/>
  <c r="AH473" i="1"/>
  <c r="AO473" i="1" s="1"/>
  <c r="AS472" i="1"/>
  <c r="AW472" i="1" s="1"/>
  <c r="AH472" i="1"/>
  <c r="AO472" i="1" s="1"/>
  <c r="AS471" i="1"/>
  <c r="AW471" i="1" s="1"/>
  <c r="AP471" i="1"/>
  <c r="AQ471" i="1" s="1"/>
  <c r="AU471" i="1" s="1"/>
  <c r="AH471" i="1"/>
  <c r="AO471" i="1" s="1"/>
  <c r="AS470" i="1"/>
  <c r="AW470" i="1" s="1"/>
  <c r="AH470" i="1"/>
  <c r="AO470" i="1" s="1"/>
  <c r="AS469" i="1"/>
  <c r="AW469" i="1" s="1"/>
  <c r="AH469" i="1"/>
  <c r="AS468" i="1"/>
  <c r="AW468" i="1" s="1"/>
  <c r="AH468" i="1"/>
  <c r="AO468" i="1" s="1"/>
  <c r="AS467" i="1"/>
  <c r="AW467" i="1" s="1"/>
  <c r="AH467" i="1"/>
  <c r="AS466" i="1"/>
  <c r="AW466" i="1" s="1"/>
  <c r="AH466" i="1"/>
  <c r="AS465" i="1"/>
  <c r="AW465" i="1" s="1"/>
  <c r="AP465" i="1"/>
  <c r="AQ465" i="1" s="1"/>
  <c r="AU465" i="1" s="1"/>
  <c r="AH465" i="1"/>
  <c r="AO465" i="1" s="1"/>
  <c r="AS464" i="1"/>
  <c r="AW464" i="1" s="1"/>
  <c r="AH464" i="1"/>
  <c r="AP464" i="1" s="1"/>
  <c r="AQ464" i="1" s="1"/>
  <c r="AU464" i="1" s="1"/>
  <c r="AS463" i="1"/>
  <c r="AW463" i="1" s="1"/>
  <c r="AH463" i="1"/>
  <c r="AS462" i="1"/>
  <c r="AW462" i="1" s="1"/>
  <c r="AH462" i="1"/>
  <c r="AP462" i="1" s="1"/>
  <c r="AQ462" i="1" s="1"/>
  <c r="AU462" i="1" s="1"/>
  <c r="AS461" i="1"/>
  <c r="AW461" i="1" s="1"/>
  <c r="AP461" i="1"/>
  <c r="AQ461" i="1" s="1"/>
  <c r="AU461" i="1" s="1"/>
  <c r="AH461" i="1"/>
  <c r="AO461" i="1" s="1"/>
  <c r="AS460" i="1"/>
  <c r="AW460" i="1" s="1"/>
  <c r="AH460" i="1"/>
  <c r="AP460" i="1" s="1"/>
  <c r="AQ460" i="1" s="1"/>
  <c r="AU460" i="1" s="1"/>
  <c r="AS459" i="1"/>
  <c r="AW459" i="1" s="1"/>
  <c r="AH459" i="1"/>
  <c r="AP459" i="1" s="1"/>
  <c r="AQ459" i="1" s="1"/>
  <c r="AU459" i="1" s="1"/>
  <c r="AS458" i="1"/>
  <c r="AW458" i="1" s="1"/>
  <c r="AP458" i="1"/>
  <c r="AQ458" i="1" s="1"/>
  <c r="AU458" i="1" s="1"/>
  <c r="AH458" i="1"/>
  <c r="AO458" i="1" s="1"/>
  <c r="AS457" i="1"/>
  <c r="AW457" i="1" s="1"/>
  <c r="AP457" i="1"/>
  <c r="AQ457" i="1" s="1"/>
  <c r="AU457" i="1" s="1"/>
  <c r="AH457" i="1"/>
  <c r="AO457" i="1" s="1"/>
  <c r="AS456" i="1"/>
  <c r="AW456" i="1" s="1"/>
  <c r="AP456" i="1"/>
  <c r="AQ456" i="1" s="1"/>
  <c r="AU456" i="1" s="1"/>
  <c r="AH456" i="1"/>
  <c r="AO456" i="1" s="1"/>
  <c r="AS455" i="1"/>
  <c r="AW455" i="1" s="1"/>
  <c r="AH455" i="1"/>
  <c r="AP455" i="1" s="1"/>
  <c r="AQ455" i="1" s="1"/>
  <c r="AU455" i="1" s="1"/>
  <c r="AS454" i="1"/>
  <c r="AW454" i="1" s="1"/>
  <c r="AH454" i="1"/>
  <c r="AP454" i="1" s="1"/>
  <c r="AQ454" i="1" s="1"/>
  <c r="AU454" i="1" s="1"/>
  <c r="AS453" i="1"/>
  <c r="AW453" i="1" s="1"/>
  <c r="AP453" i="1"/>
  <c r="AQ453" i="1" s="1"/>
  <c r="AU453" i="1" s="1"/>
  <c r="AH453" i="1"/>
  <c r="AO453" i="1" s="1"/>
  <c r="AS452" i="1"/>
  <c r="AW452" i="1" s="1"/>
  <c r="AH452" i="1"/>
  <c r="AP452" i="1" s="1"/>
  <c r="AQ452" i="1" s="1"/>
  <c r="AU452" i="1" s="1"/>
  <c r="AS451" i="1"/>
  <c r="AW451" i="1" s="1"/>
  <c r="AH451" i="1"/>
  <c r="AP451" i="1" s="1"/>
  <c r="AQ451" i="1" s="1"/>
  <c r="AU451" i="1" s="1"/>
  <c r="AS450" i="1"/>
  <c r="AW450" i="1" s="1"/>
  <c r="AP450" i="1"/>
  <c r="AQ450" i="1" s="1"/>
  <c r="AU450" i="1" s="1"/>
  <c r="AH450" i="1"/>
  <c r="AO450" i="1" s="1"/>
  <c r="AS449" i="1"/>
  <c r="AW449" i="1" s="1"/>
  <c r="AP449" i="1"/>
  <c r="AQ449" i="1" s="1"/>
  <c r="AU449" i="1" s="1"/>
  <c r="AH449" i="1"/>
  <c r="AO449" i="1" s="1"/>
  <c r="AS448" i="1"/>
  <c r="AW448" i="1" s="1"/>
  <c r="AH448" i="1"/>
  <c r="AP448" i="1" s="1"/>
  <c r="AQ448" i="1" s="1"/>
  <c r="AU448" i="1" s="1"/>
  <c r="AS447" i="1"/>
  <c r="AW447" i="1" s="1"/>
  <c r="AH447" i="1"/>
  <c r="AP447" i="1" s="1"/>
  <c r="AQ447" i="1" s="1"/>
  <c r="AU447" i="1" s="1"/>
  <c r="AS446" i="1"/>
  <c r="AW446" i="1" s="1"/>
  <c r="AH446" i="1"/>
  <c r="AP446" i="1" s="1"/>
  <c r="AQ446" i="1" s="1"/>
  <c r="AU446" i="1" s="1"/>
  <c r="AS445" i="1"/>
  <c r="AW445" i="1" s="1"/>
  <c r="AH445" i="1"/>
  <c r="AP445" i="1" s="1"/>
  <c r="AQ445" i="1" s="1"/>
  <c r="AU445" i="1" s="1"/>
  <c r="AS444" i="1"/>
  <c r="AW444" i="1" s="1"/>
  <c r="AH444" i="1"/>
  <c r="AP444" i="1" s="1"/>
  <c r="AQ444" i="1" s="1"/>
  <c r="AU444" i="1" s="1"/>
  <c r="AS443" i="1"/>
  <c r="AW443" i="1" s="1"/>
  <c r="AH443" i="1"/>
  <c r="AP443" i="1" s="1"/>
  <c r="AQ443" i="1" s="1"/>
  <c r="AU443" i="1" s="1"/>
  <c r="AS442" i="1"/>
  <c r="AW442" i="1" s="1"/>
  <c r="AH442" i="1"/>
  <c r="AP442" i="1" s="1"/>
  <c r="AQ442" i="1" s="1"/>
  <c r="AU442" i="1" s="1"/>
  <c r="AS441" i="1"/>
  <c r="AW441" i="1" s="1"/>
  <c r="AH441" i="1"/>
  <c r="AP441" i="1" s="1"/>
  <c r="AQ441" i="1" s="1"/>
  <c r="AU441" i="1" s="1"/>
  <c r="AS440" i="1"/>
  <c r="AW440" i="1" s="1"/>
  <c r="AP440" i="1"/>
  <c r="AQ440" i="1" s="1"/>
  <c r="AU440" i="1" s="1"/>
  <c r="AH440" i="1"/>
  <c r="AO440" i="1" s="1"/>
  <c r="AS439" i="1"/>
  <c r="AW439" i="1" s="1"/>
  <c r="AH439" i="1"/>
  <c r="AP439" i="1" s="1"/>
  <c r="AQ439" i="1" s="1"/>
  <c r="AU439" i="1" s="1"/>
  <c r="AS438" i="1"/>
  <c r="AW438" i="1" s="1"/>
  <c r="AP438" i="1"/>
  <c r="AQ438" i="1" s="1"/>
  <c r="AU438" i="1" s="1"/>
  <c r="AH438" i="1"/>
  <c r="AO438" i="1" s="1"/>
  <c r="AS437" i="1"/>
  <c r="AW437" i="1" s="1"/>
  <c r="AH437" i="1"/>
  <c r="AS436" i="1"/>
  <c r="AW436" i="1" s="1"/>
  <c r="AP436" i="1"/>
  <c r="AQ436" i="1" s="1"/>
  <c r="AU436" i="1" s="1"/>
  <c r="AH436" i="1"/>
  <c r="AS435" i="1"/>
  <c r="AW435" i="1" s="1"/>
  <c r="AH435" i="1"/>
  <c r="AR435" i="1" s="1"/>
  <c r="AV435" i="1" s="1"/>
  <c r="AS434" i="1"/>
  <c r="AW434" i="1" s="1"/>
  <c r="AH434" i="1"/>
  <c r="AS433" i="1"/>
  <c r="AW433" i="1" s="1"/>
  <c r="AP433" i="1"/>
  <c r="AQ433" i="1" s="1"/>
  <c r="AU433" i="1" s="1"/>
  <c r="AH433" i="1"/>
  <c r="AR433" i="1" s="1"/>
  <c r="AV433" i="1" s="1"/>
  <c r="AS432" i="1"/>
  <c r="AW432" i="1" s="1"/>
  <c r="AH432" i="1"/>
  <c r="AS431" i="1"/>
  <c r="AW431" i="1" s="1"/>
  <c r="AH431" i="1"/>
  <c r="AS430" i="1"/>
  <c r="AW430" i="1" s="1"/>
  <c r="AP430" i="1"/>
  <c r="AQ430" i="1" s="1"/>
  <c r="AU430" i="1" s="1"/>
  <c r="AH430" i="1"/>
  <c r="AR430" i="1" s="1"/>
  <c r="AV430" i="1" s="1"/>
  <c r="AS429" i="1"/>
  <c r="AW429" i="1" s="1"/>
  <c r="AH429" i="1"/>
  <c r="AS428" i="1"/>
  <c r="AW428" i="1" s="1"/>
  <c r="AP428" i="1"/>
  <c r="AQ428" i="1" s="1"/>
  <c r="AU428" i="1" s="1"/>
  <c r="AH428" i="1"/>
  <c r="AS427" i="1"/>
  <c r="AW427" i="1" s="1"/>
  <c r="AH427" i="1"/>
  <c r="AP427" i="1" s="1"/>
  <c r="AQ427" i="1" s="1"/>
  <c r="AU427" i="1" s="1"/>
  <c r="AS426" i="1"/>
  <c r="AW426" i="1" s="1"/>
  <c r="AH426" i="1"/>
  <c r="AS425" i="1"/>
  <c r="AW425" i="1" s="1"/>
  <c r="AH425" i="1"/>
  <c r="AP425" i="1" s="1"/>
  <c r="AQ425" i="1" s="1"/>
  <c r="AU425" i="1" s="1"/>
  <c r="AS424" i="1"/>
  <c r="AW424" i="1" s="1"/>
  <c r="AH424" i="1"/>
  <c r="AS423" i="1"/>
  <c r="AW423" i="1" s="1"/>
  <c r="AH423" i="1"/>
  <c r="AS422" i="1"/>
  <c r="AW422" i="1" s="1"/>
  <c r="AP422" i="1"/>
  <c r="AQ422" i="1" s="1"/>
  <c r="AU422" i="1" s="1"/>
  <c r="AH422" i="1"/>
  <c r="AR422" i="1" s="1"/>
  <c r="AV422" i="1" s="1"/>
  <c r="AS421" i="1"/>
  <c r="AW421" i="1" s="1"/>
  <c r="AH421" i="1"/>
  <c r="AP421" i="1" s="1"/>
  <c r="AQ421" i="1" s="1"/>
  <c r="AU421" i="1" s="1"/>
  <c r="AS420" i="1"/>
  <c r="AW420" i="1" s="1"/>
  <c r="AP420" i="1"/>
  <c r="AQ420" i="1" s="1"/>
  <c r="AU420" i="1" s="1"/>
  <c r="AH420" i="1"/>
  <c r="AR420" i="1" s="1"/>
  <c r="AV420" i="1" s="1"/>
  <c r="AS419" i="1"/>
  <c r="AW419" i="1" s="1"/>
  <c r="AP419" i="1"/>
  <c r="AQ419" i="1" s="1"/>
  <c r="AU419" i="1" s="1"/>
  <c r="AH419" i="1"/>
  <c r="AS418" i="1"/>
  <c r="AW418" i="1" s="1"/>
  <c r="AH418" i="1"/>
  <c r="AS417" i="1"/>
  <c r="AW417" i="1" s="1"/>
  <c r="AH417" i="1"/>
  <c r="AS416" i="1"/>
  <c r="AW416" i="1" s="1"/>
  <c r="AH416" i="1"/>
  <c r="AP416" i="1" s="1"/>
  <c r="AQ416" i="1" s="1"/>
  <c r="AU416" i="1" s="1"/>
  <c r="AS415" i="1"/>
  <c r="AW415" i="1" s="1"/>
  <c r="AH415" i="1"/>
  <c r="AP415" i="1" s="1"/>
  <c r="AQ415" i="1" s="1"/>
  <c r="AU415" i="1" s="1"/>
  <c r="AS414" i="1"/>
  <c r="AW414" i="1" s="1"/>
  <c r="AH414" i="1"/>
  <c r="AP414" i="1" s="1"/>
  <c r="AQ414" i="1" s="1"/>
  <c r="AU414" i="1" s="1"/>
  <c r="AS413" i="1"/>
  <c r="AW413" i="1" s="1"/>
  <c r="AP413" i="1"/>
  <c r="AQ413" i="1" s="1"/>
  <c r="AU413" i="1" s="1"/>
  <c r="AH413" i="1"/>
  <c r="AR413" i="1" s="1"/>
  <c r="AV413" i="1" s="1"/>
  <c r="AS412" i="1"/>
  <c r="AW412" i="1" s="1"/>
  <c r="AP412" i="1"/>
  <c r="AQ412" i="1" s="1"/>
  <c r="AU412" i="1" s="1"/>
  <c r="AH412" i="1"/>
  <c r="AS411" i="1"/>
  <c r="AW411" i="1" s="1"/>
  <c r="AH411" i="1"/>
  <c r="AS410" i="1"/>
  <c r="AW410" i="1" s="1"/>
  <c r="AH410" i="1"/>
  <c r="AP410" i="1" s="1"/>
  <c r="AQ410" i="1" s="1"/>
  <c r="AU410" i="1" s="1"/>
  <c r="AS409" i="1"/>
  <c r="AW409" i="1" s="1"/>
  <c r="AH409" i="1"/>
  <c r="AP409" i="1" s="1"/>
  <c r="AQ409" i="1" s="1"/>
  <c r="AU409" i="1" s="1"/>
  <c r="AS408" i="1"/>
  <c r="AW408" i="1" s="1"/>
  <c r="AH408" i="1"/>
  <c r="AP408" i="1" s="1"/>
  <c r="AQ408" i="1" s="1"/>
  <c r="AU408" i="1" s="1"/>
  <c r="AS407" i="1"/>
  <c r="AW407" i="1" s="1"/>
  <c r="AH407" i="1"/>
  <c r="AP407" i="1" s="1"/>
  <c r="AQ407" i="1" s="1"/>
  <c r="AU407" i="1" s="1"/>
  <c r="AS406" i="1"/>
  <c r="AW406" i="1" s="1"/>
  <c r="AH406" i="1"/>
  <c r="AP406" i="1" s="1"/>
  <c r="AQ406" i="1" s="1"/>
  <c r="AU406" i="1" s="1"/>
  <c r="AS405" i="1"/>
  <c r="AW405" i="1" s="1"/>
  <c r="AH405" i="1"/>
  <c r="AS404" i="1"/>
  <c r="AW404" i="1" s="1"/>
  <c r="AH404" i="1"/>
  <c r="AS403" i="1"/>
  <c r="AW403" i="1" s="1"/>
  <c r="AH403" i="1"/>
  <c r="AS402" i="1"/>
  <c r="AW402" i="1" s="1"/>
  <c r="AH402" i="1"/>
  <c r="AP402" i="1" s="1"/>
  <c r="AQ402" i="1" s="1"/>
  <c r="AU402" i="1" s="1"/>
  <c r="AS401" i="1"/>
  <c r="AW401" i="1" s="1"/>
  <c r="AP401" i="1"/>
  <c r="AQ401" i="1" s="1"/>
  <c r="AU401" i="1" s="1"/>
  <c r="AH401" i="1"/>
  <c r="AS400" i="1"/>
  <c r="AW400" i="1" s="1"/>
  <c r="AH400" i="1"/>
  <c r="AP400" i="1" s="1"/>
  <c r="AQ400" i="1" s="1"/>
  <c r="AU400" i="1" s="1"/>
  <c r="AS399" i="1"/>
  <c r="AW399" i="1" s="1"/>
  <c r="AH399" i="1"/>
  <c r="AP399" i="1" s="1"/>
  <c r="AQ399" i="1" s="1"/>
  <c r="AU399" i="1" s="1"/>
  <c r="AS398" i="1"/>
  <c r="AW398" i="1" s="1"/>
  <c r="AH398" i="1"/>
  <c r="AP398" i="1" s="1"/>
  <c r="AQ398" i="1" s="1"/>
  <c r="AU398" i="1" s="1"/>
  <c r="AS397" i="1"/>
  <c r="AW397" i="1" s="1"/>
  <c r="AH397" i="1"/>
  <c r="AP397" i="1" s="1"/>
  <c r="AQ397" i="1" s="1"/>
  <c r="AU397" i="1" s="1"/>
  <c r="AS396" i="1"/>
  <c r="AW396" i="1" s="1"/>
  <c r="AH396" i="1"/>
  <c r="AS395" i="1"/>
  <c r="AW395" i="1" s="1"/>
  <c r="AH395" i="1"/>
  <c r="AS394" i="1"/>
  <c r="AW394" i="1" s="1"/>
  <c r="AH394" i="1"/>
  <c r="AS393" i="1"/>
  <c r="AW393" i="1" s="1"/>
  <c r="AH393" i="1"/>
  <c r="AS392" i="1"/>
  <c r="AW392" i="1" s="1"/>
  <c r="AP392" i="1"/>
  <c r="AQ392" i="1" s="1"/>
  <c r="AU392" i="1" s="1"/>
  <c r="AH392" i="1"/>
  <c r="AR392" i="1" s="1"/>
  <c r="AV392" i="1" s="1"/>
  <c r="AS391" i="1"/>
  <c r="AW391" i="1" s="1"/>
  <c r="AH391" i="1"/>
  <c r="AS390" i="1"/>
  <c r="AW390" i="1" s="1"/>
  <c r="AH390" i="1"/>
  <c r="AS389" i="1"/>
  <c r="AW389" i="1" s="1"/>
  <c r="AH389" i="1"/>
  <c r="AS388" i="1"/>
  <c r="AW388" i="1" s="1"/>
  <c r="AH388" i="1"/>
  <c r="AP388" i="1" s="1"/>
  <c r="AQ388" i="1" s="1"/>
  <c r="AU388" i="1" s="1"/>
  <c r="AS387" i="1"/>
  <c r="AW387" i="1" s="1"/>
  <c r="AH387" i="1"/>
  <c r="AP387" i="1" s="1"/>
  <c r="AQ387" i="1" s="1"/>
  <c r="AU387" i="1" s="1"/>
  <c r="AS386" i="1"/>
  <c r="AW386" i="1" s="1"/>
  <c r="AH386" i="1"/>
  <c r="AP386" i="1" s="1"/>
  <c r="AQ386" i="1" s="1"/>
  <c r="AU386" i="1" s="1"/>
  <c r="AS385" i="1"/>
  <c r="AW385" i="1" s="1"/>
  <c r="AH385" i="1"/>
  <c r="AP385" i="1" s="1"/>
  <c r="AQ385" i="1" s="1"/>
  <c r="AU385" i="1" s="1"/>
  <c r="AS384" i="1"/>
  <c r="AW384" i="1" s="1"/>
  <c r="AH384" i="1"/>
  <c r="AP384" i="1" s="1"/>
  <c r="AQ384" i="1" s="1"/>
  <c r="AU384" i="1" s="1"/>
  <c r="AS383" i="1"/>
  <c r="AW383" i="1" s="1"/>
  <c r="AH383" i="1"/>
  <c r="AS382" i="1"/>
  <c r="AW382" i="1" s="1"/>
  <c r="AH382" i="1"/>
  <c r="AP382" i="1" s="1"/>
  <c r="AQ382" i="1" s="1"/>
  <c r="AU382" i="1" s="1"/>
  <c r="AS381" i="1"/>
  <c r="AW381" i="1" s="1"/>
  <c r="AH381" i="1"/>
  <c r="AP381" i="1" s="1"/>
  <c r="AQ381" i="1" s="1"/>
  <c r="AU381" i="1" s="1"/>
  <c r="AS380" i="1"/>
  <c r="AW380" i="1" s="1"/>
  <c r="AH380" i="1"/>
  <c r="AS379" i="1"/>
  <c r="AW379" i="1" s="1"/>
  <c r="AH379" i="1"/>
  <c r="AP379" i="1" s="1"/>
  <c r="AQ379" i="1" s="1"/>
  <c r="AU379" i="1" s="1"/>
  <c r="AS378" i="1"/>
  <c r="AW378" i="1" s="1"/>
  <c r="AH378" i="1"/>
  <c r="AP378" i="1" s="1"/>
  <c r="AQ378" i="1" s="1"/>
  <c r="AU378" i="1" s="1"/>
  <c r="AS377" i="1"/>
  <c r="AW377" i="1" s="1"/>
  <c r="AH377" i="1"/>
  <c r="AP377" i="1" s="1"/>
  <c r="AQ377" i="1" s="1"/>
  <c r="AU377" i="1" s="1"/>
  <c r="AS376" i="1"/>
  <c r="AW376" i="1" s="1"/>
  <c r="AH376" i="1"/>
  <c r="AS375" i="1"/>
  <c r="AW375" i="1" s="1"/>
  <c r="AH375" i="1"/>
  <c r="AS374" i="1"/>
  <c r="AW374" i="1" s="1"/>
  <c r="AH374" i="1"/>
  <c r="AS373" i="1"/>
  <c r="AW373" i="1" s="1"/>
  <c r="AH373" i="1"/>
  <c r="AO373" i="1" s="1"/>
  <c r="AS372" i="1"/>
  <c r="AW372" i="1" s="1"/>
  <c r="AH372" i="1"/>
  <c r="AO372" i="1" s="1"/>
  <c r="AS371" i="1"/>
  <c r="AW371" i="1" s="1"/>
  <c r="AH371" i="1"/>
  <c r="AO371" i="1" s="1"/>
  <c r="AS370" i="1"/>
  <c r="AW370" i="1" s="1"/>
  <c r="AH370" i="1"/>
  <c r="AS369" i="1"/>
  <c r="AW369" i="1" s="1"/>
  <c r="AP369" i="1"/>
  <c r="AQ369" i="1" s="1"/>
  <c r="AU369" i="1" s="1"/>
  <c r="AH369" i="1"/>
  <c r="AO369" i="1" s="1"/>
  <c r="AS368" i="1"/>
  <c r="AW368" i="1" s="1"/>
  <c r="AH368" i="1"/>
  <c r="AS367" i="1"/>
  <c r="AW367" i="1" s="1"/>
  <c r="AH367" i="1"/>
  <c r="AS366" i="1"/>
  <c r="AW366" i="1" s="1"/>
  <c r="AP366" i="1"/>
  <c r="AQ366" i="1" s="1"/>
  <c r="AU366" i="1" s="1"/>
  <c r="AH366" i="1"/>
  <c r="AO366" i="1" s="1"/>
  <c r="AS365" i="1"/>
  <c r="AW365" i="1" s="1"/>
  <c r="AH365" i="1"/>
  <c r="AO365" i="1" s="1"/>
  <c r="AS364" i="1"/>
  <c r="AW364" i="1" s="1"/>
  <c r="AP364" i="1"/>
  <c r="AQ364" i="1" s="1"/>
  <c r="AU364" i="1" s="1"/>
  <c r="AH364" i="1"/>
  <c r="AO364" i="1" s="1"/>
  <c r="AS363" i="1"/>
  <c r="AW363" i="1" s="1"/>
  <c r="AH363" i="1"/>
  <c r="AS362" i="1"/>
  <c r="AW362" i="1" s="1"/>
  <c r="AH362" i="1"/>
  <c r="AS361" i="1"/>
  <c r="AW361" i="1" s="1"/>
  <c r="AP361" i="1"/>
  <c r="AQ361" i="1" s="1"/>
  <c r="AU361" i="1" s="1"/>
  <c r="AH361" i="1"/>
  <c r="AO361" i="1" s="1"/>
  <c r="AS360" i="1"/>
  <c r="AW360" i="1" s="1"/>
  <c r="AH360" i="1"/>
  <c r="AS359" i="1"/>
  <c r="AW359" i="1" s="1"/>
  <c r="AH359" i="1"/>
  <c r="AS358" i="1"/>
  <c r="AW358" i="1" s="1"/>
  <c r="AH358" i="1"/>
  <c r="AS357" i="1"/>
  <c r="AW357" i="1" s="1"/>
  <c r="AH357" i="1"/>
  <c r="AS356" i="1"/>
  <c r="AW356" i="1" s="1"/>
  <c r="AH356" i="1"/>
  <c r="AS355" i="1"/>
  <c r="AW355" i="1" s="1"/>
  <c r="AH355" i="1"/>
  <c r="AS354" i="1"/>
  <c r="AW354" i="1" s="1"/>
  <c r="AP354" i="1"/>
  <c r="AQ354" i="1" s="1"/>
  <c r="AU354" i="1" s="1"/>
  <c r="AH354" i="1"/>
  <c r="AO354" i="1" s="1"/>
  <c r="AS353" i="1"/>
  <c r="AW353" i="1" s="1"/>
  <c r="AH353" i="1"/>
  <c r="AO353" i="1" s="1"/>
  <c r="AS352" i="1"/>
  <c r="AW352" i="1" s="1"/>
  <c r="AH352" i="1"/>
  <c r="AO352" i="1" s="1"/>
  <c r="AS351" i="1"/>
  <c r="AW351" i="1" s="1"/>
  <c r="AH351" i="1"/>
  <c r="AO351" i="1" s="1"/>
  <c r="AS350" i="1"/>
  <c r="AW350" i="1" s="1"/>
  <c r="AH350" i="1"/>
  <c r="AO350" i="1" s="1"/>
  <c r="AS349" i="1"/>
  <c r="AW349" i="1" s="1"/>
  <c r="AP349" i="1"/>
  <c r="AQ349" i="1" s="1"/>
  <c r="AU349" i="1" s="1"/>
  <c r="AH349" i="1"/>
  <c r="AO349" i="1" s="1"/>
  <c r="AS348" i="1"/>
  <c r="AW348" i="1" s="1"/>
  <c r="AH348" i="1"/>
  <c r="AS347" i="1"/>
  <c r="AW347" i="1" s="1"/>
  <c r="AP347" i="1"/>
  <c r="AQ347" i="1" s="1"/>
  <c r="AU347" i="1" s="1"/>
  <c r="AH347" i="1"/>
  <c r="AO347" i="1" s="1"/>
  <c r="AS346" i="1"/>
  <c r="AW346" i="1" s="1"/>
  <c r="AH346" i="1"/>
  <c r="AO346" i="1" s="1"/>
  <c r="AS345" i="1"/>
  <c r="AW345" i="1" s="1"/>
  <c r="AP345" i="1"/>
  <c r="AQ345" i="1" s="1"/>
  <c r="AU345" i="1" s="1"/>
  <c r="AH345" i="1"/>
  <c r="AO345" i="1" s="1"/>
  <c r="AS344" i="1"/>
  <c r="AW344" i="1" s="1"/>
  <c r="AP344" i="1"/>
  <c r="AQ344" i="1" s="1"/>
  <c r="AU344" i="1" s="1"/>
  <c r="AH344" i="1"/>
  <c r="AO344" i="1" s="1"/>
  <c r="AS343" i="1"/>
  <c r="AW343" i="1" s="1"/>
  <c r="AH343" i="1"/>
  <c r="AO343" i="1" s="1"/>
  <c r="AS342" i="1"/>
  <c r="AW342" i="1" s="1"/>
  <c r="AH342" i="1"/>
  <c r="AS341" i="1"/>
  <c r="AW341" i="1" s="1"/>
  <c r="AP341" i="1"/>
  <c r="AQ341" i="1" s="1"/>
  <c r="AU341" i="1" s="1"/>
  <c r="AH341" i="1"/>
  <c r="AO341" i="1" s="1"/>
  <c r="AS340" i="1"/>
  <c r="AW340" i="1" s="1"/>
  <c r="AH340" i="1"/>
  <c r="AS339" i="1"/>
  <c r="AW339" i="1" s="1"/>
  <c r="AP339" i="1"/>
  <c r="AQ339" i="1" s="1"/>
  <c r="AU339" i="1" s="1"/>
  <c r="AH339" i="1"/>
  <c r="AO339" i="1" s="1"/>
  <c r="AS338" i="1"/>
  <c r="AW338" i="1" s="1"/>
  <c r="AP338" i="1"/>
  <c r="AQ338" i="1" s="1"/>
  <c r="AU338" i="1" s="1"/>
  <c r="AH338" i="1"/>
  <c r="AO338" i="1" s="1"/>
  <c r="AS337" i="1"/>
  <c r="AW337" i="1" s="1"/>
  <c r="AH337" i="1"/>
  <c r="AO337" i="1" s="1"/>
  <c r="AS336" i="1"/>
  <c r="AW336" i="1" s="1"/>
  <c r="AP336" i="1"/>
  <c r="AQ336" i="1" s="1"/>
  <c r="AU336" i="1" s="1"/>
  <c r="AH336" i="1"/>
  <c r="AS335" i="1"/>
  <c r="AW335" i="1" s="1"/>
  <c r="AH335" i="1"/>
  <c r="AP335" i="1" s="1"/>
  <c r="AQ335" i="1" s="1"/>
  <c r="AU335" i="1" s="1"/>
  <c r="AS334" i="1"/>
  <c r="AW334" i="1" s="1"/>
  <c r="AH334" i="1"/>
  <c r="AS333" i="1"/>
  <c r="AW333" i="1" s="1"/>
  <c r="AH333" i="1"/>
  <c r="AP333" i="1" s="1"/>
  <c r="AQ333" i="1" s="1"/>
  <c r="AU333" i="1" s="1"/>
  <c r="AS332" i="1"/>
  <c r="AW332" i="1" s="1"/>
  <c r="AH332" i="1"/>
  <c r="AO332" i="1" s="1"/>
  <c r="AS331" i="1"/>
  <c r="AW331" i="1" s="1"/>
  <c r="AH331" i="1"/>
  <c r="AP331" i="1" s="1"/>
  <c r="AQ331" i="1" s="1"/>
  <c r="AU331" i="1" s="1"/>
  <c r="AS330" i="1"/>
  <c r="AW330" i="1" s="1"/>
  <c r="AH330" i="1"/>
  <c r="AS329" i="1"/>
  <c r="AW329" i="1" s="1"/>
  <c r="AH329" i="1"/>
  <c r="AS328" i="1"/>
  <c r="AW328" i="1" s="1"/>
  <c r="AP328" i="1"/>
  <c r="AQ328" i="1" s="1"/>
  <c r="AU328" i="1" s="1"/>
  <c r="AH328" i="1"/>
  <c r="AO328" i="1" s="1"/>
  <c r="AS327" i="1"/>
  <c r="AW327" i="1" s="1"/>
  <c r="AH327" i="1"/>
  <c r="AR327" i="1" s="1"/>
  <c r="AV327" i="1" s="1"/>
  <c r="AS326" i="1"/>
  <c r="AW326" i="1" s="1"/>
  <c r="AH326" i="1"/>
  <c r="AR326" i="1" s="1"/>
  <c r="AV326" i="1" s="1"/>
  <c r="AS325" i="1"/>
  <c r="AW325" i="1" s="1"/>
  <c r="AH325" i="1"/>
  <c r="AR325" i="1" s="1"/>
  <c r="AV325" i="1" s="1"/>
  <c r="AS324" i="1"/>
  <c r="AW324" i="1" s="1"/>
  <c r="AH324" i="1"/>
  <c r="AS323" i="1"/>
  <c r="AW323" i="1" s="1"/>
  <c r="AH323" i="1"/>
  <c r="AR323" i="1" s="1"/>
  <c r="AV323" i="1" s="1"/>
  <c r="AS322" i="1"/>
  <c r="AW322" i="1" s="1"/>
  <c r="AH322" i="1"/>
  <c r="AR322" i="1" s="1"/>
  <c r="AV322" i="1" s="1"/>
  <c r="AS321" i="1"/>
  <c r="AW321" i="1" s="1"/>
  <c r="AH321" i="1"/>
  <c r="AR321" i="1" s="1"/>
  <c r="AV321" i="1" s="1"/>
  <c r="AS320" i="1"/>
  <c r="AW320" i="1" s="1"/>
  <c r="AH320" i="1"/>
  <c r="AS319" i="1"/>
  <c r="AW319" i="1" s="1"/>
  <c r="AP319" i="1"/>
  <c r="AQ319" i="1" s="1"/>
  <c r="AU319" i="1" s="1"/>
  <c r="AH319" i="1"/>
  <c r="AS318" i="1"/>
  <c r="AW318" i="1" s="1"/>
  <c r="AH318" i="1"/>
  <c r="AS317" i="1"/>
  <c r="AW317" i="1" s="1"/>
  <c r="AH317" i="1"/>
  <c r="AS316" i="1"/>
  <c r="AW316" i="1" s="1"/>
  <c r="AH316" i="1"/>
  <c r="AS315" i="1"/>
  <c r="AW315" i="1" s="1"/>
  <c r="AH315" i="1"/>
  <c r="AS314" i="1"/>
  <c r="AW314" i="1" s="1"/>
  <c r="AH314" i="1"/>
  <c r="AS313" i="1"/>
  <c r="AW313" i="1" s="1"/>
  <c r="AP313" i="1"/>
  <c r="AQ313" i="1" s="1"/>
  <c r="AU313" i="1" s="1"/>
  <c r="AH313" i="1"/>
  <c r="AS312" i="1"/>
  <c r="AW312" i="1" s="1"/>
  <c r="AH312" i="1"/>
  <c r="AS311" i="1"/>
  <c r="AW311" i="1" s="1"/>
  <c r="AH311" i="1"/>
  <c r="AS310" i="1"/>
  <c r="AW310" i="1" s="1"/>
  <c r="AH310" i="1"/>
  <c r="AS309" i="1"/>
  <c r="AW309" i="1" s="1"/>
  <c r="AP309" i="1"/>
  <c r="AQ309" i="1" s="1"/>
  <c r="AU309" i="1" s="1"/>
  <c r="AH309" i="1"/>
  <c r="AS308" i="1"/>
  <c r="AW308" i="1" s="1"/>
  <c r="AH308" i="1"/>
  <c r="AS307" i="1"/>
  <c r="AW307" i="1" s="1"/>
  <c r="AH307" i="1"/>
  <c r="AS306" i="1"/>
  <c r="AW306" i="1" s="1"/>
  <c r="AH306" i="1"/>
  <c r="AS305" i="1"/>
  <c r="AW305" i="1" s="1"/>
  <c r="AH305" i="1"/>
  <c r="AS304" i="1"/>
  <c r="AW304" i="1" s="1"/>
  <c r="AH304" i="1"/>
  <c r="AS303" i="1"/>
  <c r="AW303" i="1" s="1"/>
  <c r="AH303" i="1"/>
  <c r="AR303" i="1" s="1"/>
  <c r="AV303" i="1" s="1"/>
  <c r="AS302" i="1"/>
  <c r="AW302" i="1" s="1"/>
  <c r="AH302" i="1"/>
  <c r="AR302" i="1" s="1"/>
  <c r="AV302" i="1" s="1"/>
  <c r="AS301" i="1"/>
  <c r="AW301" i="1" s="1"/>
  <c r="AH301" i="1"/>
  <c r="AR301" i="1" s="1"/>
  <c r="AV301" i="1" s="1"/>
  <c r="AS300" i="1"/>
  <c r="AW300" i="1" s="1"/>
  <c r="AH300" i="1"/>
  <c r="AR300" i="1" s="1"/>
  <c r="AV300" i="1" s="1"/>
  <c r="AS299" i="1"/>
  <c r="AW299" i="1" s="1"/>
  <c r="AH299" i="1"/>
  <c r="AS298" i="1"/>
  <c r="AW298" i="1" s="1"/>
  <c r="AP298" i="1"/>
  <c r="AQ298" i="1" s="1"/>
  <c r="AU298" i="1" s="1"/>
  <c r="AH298" i="1"/>
  <c r="AS297" i="1"/>
  <c r="AW297" i="1" s="1"/>
  <c r="AH297" i="1"/>
  <c r="AS296" i="1"/>
  <c r="AW296" i="1" s="1"/>
  <c r="AH296" i="1"/>
  <c r="AR296" i="1" s="1"/>
  <c r="AV296" i="1" s="1"/>
  <c r="AS295" i="1"/>
  <c r="AW295" i="1" s="1"/>
  <c r="AH295" i="1"/>
  <c r="AR295" i="1" s="1"/>
  <c r="AV295" i="1" s="1"/>
  <c r="AS294" i="1"/>
  <c r="AW294" i="1" s="1"/>
  <c r="AP294" i="1"/>
  <c r="AQ294" i="1" s="1"/>
  <c r="AU294" i="1" s="1"/>
  <c r="AH294" i="1"/>
  <c r="AR294" i="1" s="1"/>
  <c r="AV294" i="1" s="1"/>
  <c r="AS293" i="1"/>
  <c r="AW293" i="1" s="1"/>
  <c r="AP293" i="1"/>
  <c r="AQ293" i="1" s="1"/>
  <c r="AU293" i="1" s="1"/>
  <c r="AH293" i="1"/>
  <c r="AR293" i="1" s="1"/>
  <c r="AV293" i="1" s="1"/>
  <c r="AS292" i="1"/>
  <c r="AW292" i="1" s="1"/>
  <c r="AH292" i="1"/>
  <c r="AR292" i="1" s="1"/>
  <c r="AV292" i="1" s="1"/>
  <c r="AS291" i="1"/>
  <c r="AW291" i="1" s="1"/>
  <c r="AH291" i="1"/>
  <c r="AR291" i="1" s="1"/>
  <c r="AV291" i="1" s="1"/>
  <c r="AS290" i="1"/>
  <c r="AW290" i="1" s="1"/>
  <c r="AP290" i="1"/>
  <c r="AQ290" i="1" s="1"/>
  <c r="AU290" i="1" s="1"/>
  <c r="AH290" i="1"/>
  <c r="AR290" i="1" s="1"/>
  <c r="AV290" i="1" s="1"/>
  <c r="AS289" i="1"/>
  <c r="AW289" i="1" s="1"/>
  <c r="AP289" i="1"/>
  <c r="AQ289" i="1" s="1"/>
  <c r="AU289" i="1" s="1"/>
  <c r="AH289" i="1"/>
  <c r="AR289" i="1" s="1"/>
  <c r="AV289" i="1" s="1"/>
  <c r="AS288" i="1"/>
  <c r="AW288" i="1" s="1"/>
  <c r="AH288" i="1"/>
  <c r="AS287" i="1"/>
  <c r="AW287" i="1" s="1"/>
  <c r="AH287" i="1"/>
  <c r="AS286" i="1"/>
  <c r="AW286" i="1" s="1"/>
  <c r="AH286" i="1"/>
  <c r="AS285" i="1"/>
  <c r="AW285" i="1" s="1"/>
  <c r="AH285" i="1"/>
  <c r="AS284" i="1"/>
  <c r="AW284" i="1" s="1"/>
  <c r="AH284" i="1"/>
  <c r="AR284" i="1" s="1"/>
  <c r="AV284" i="1" s="1"/>
  <c r="AS283" i="1"/>
  <c r="AW283" i="1" s="1"/>
  <c r="AH283" i="1"/>
  <c r="AR283" i="1" s="1"/>
  <c r="AV283" i="1" s="1"/>
  <c r="AS282" i="1"/>
  <c r="AW282" i="1" s="1"/>
  <c r="AH282" i="1"/>
  <c r="AR282" i="1" s="1"/>
  <c r="AV282" i="1" s="1"/>
  <c r="AS281" i="1"/>
  <c r="AW281" i="1" s="1"/>
  <c r="AP281" i="1"/>
  <c r="AQ281" i="1" s="1"/>
  <c r="AU281" i="1" s="1"/>
  <c r="AH281" i="1"/>
  <c r="AR281" i="1" s="1"/>
  <c r="AV281" i="1" s="1"/>
  <c r="AS280" i="1"/>
  <c r="AW280" i="1" s="1"/>
  <c r="AH280" i="1"/>
  <c r="AR280" i="1" s="1"/>
  <c r="AV280" i="1" s="1"/>
  <c r="AS279" i="1"/>
  <c r="AW279" i="1" s="1"/>
  <c r="AH279" i="1"/>
  <c r="AS278" i="1"/>
  <c r="AW278" i="1" s="1"/>
  <c r="AH278" i="1"/>
  <c r="AS277" i="1"/>
  <c r="AW277" i="1" s="1"/>
  <c r="AP277" i="1"/>
  <c r="AQ277" i="1" s="1"/>
  <c r="AU277" i="1" s="1"/>
  <c r="AH277" i="1"/>
  <c r="AR277" i="1" s="1"/>
  <c r="AV277" i="1" s="1"/>
  <c r="AS276" i="1"/>
  <c r="AW276" i="1" s="1"/>
  <c r="AH276" i="1"/>
  <c r="AR276" i="1" s="1"/>
  <c r="AV276" i="1" s="1"/>
  <c r="AS275" i="1"/>
  <c r="AW275" i="1" s="1"/>
  <c r="AH275" i="1"/>
  <c r="AR275" i="1" s="1"/>
  <c r="AV275" i="1" s="1"/>
  <c r="AS274" i="1"/>
  <c r="AW274" i="1" s="1"/>
  <c r="AH274" i="1"/>
  <c r="AS273" i="1"/>
  <c r="AW273" i="1" s="1"/>
  <c r="AH273" i="1"/>
  <c r="AS272" i="1"/>
  <c r="AW272" i="1" s="1"/>
  <c r="AH272" i="1"/>
  <c r="AS271" i="1"/>
  <c r="AW271" i="1" s="1"/>
  <c r="AP271" i="1"/>
  <c r="AQ271" i="1" s="1"/>
  <c r="AU271" i="1" s="1"/>
  <c r="AH271" i="1"/>
  <c r="AS270" i="1"/>
  <c r="AW270" i="1" s="1"/>
  <c r="AH270" i="1"/>
  <c r="AR270" i="1" s="1"/>
  <c r="AV270" i="1" s="1"/>
  <c r="AS269" i="1"/>
  <c r="AW269" i="1" s="1"/>
  <c r="AH269" i="1"/>
  <c r="AR269" i="1" s="1"/>
  <c r="AV269" i="1" s="1"/>
  <c r="AS268" i="1"/>
  <c r="AW268" i="1" s="1"/>
  <c r="AH268" i="1"/>
  <c r="AR268" i="1" s="1"/>
  <c r="AV268" i="1" s="1"/>
  <c r="AS267" i="1"/>
  <c r="AW267" i="1" s="1"/>
  <c r="AP267" i="1"/>
  <c r="AQ267" i="1" s="1"/>
  <c r="AU267" i="1" s="1"/>
  <c r="AH267" i="1"/>
  <c r="AR267" i="1" s="1"/>
  <c r="AV267" i="1" s="1"/>
  <c r="AS266" i="1"/>
  <c r="AW266" i="1" s="1"/>
  <c r="AP266" i="1"/>
  <c r="AQ266" i="1" s="1"/>
  <c r="AU266" i="1" s="1"/>
  <c r="AH266" i="1"/>
  <c r="AR266" i="1" s="1"/>
  <c r="AV266" i="1" s="1"/>
  <c r="AS265" i="1"/>
  <c r="AW265" i="1" s="1"/>
  <c r="AH265" i="1"/>
  <c r="AS264" i="1"/>
  <c r="AW264" i="1" s="1"/>
  <c r="AH264" i="1"/>
  <c r="AS263" i="1"/>
  <c r="AW263" i="1" s="1"/>
  <c r="AH263" i="1"/>
  <c r="AS262" i="1"/>
  <c r="AW262" i="1" s="1"/>
  <c r="AH262" i="1"/>
  <c r="AS261" i="1"/>
  <c r="AW261" i="1" s="1"/>
  <c r="AP261" i="1"/>
  <c r="AQ261" i="1" s="1"/>
  <c r="AU261" i="1" s="1"/>
  <c r="AH261" i="1"/>
  <c r="AS260" i="1"/>
  <c r="AW260" i="1" s="1"/>
  <c r="AH260" i="1"/>
  <c r="AR260" i="1" s="1"/>
  <c r="AV260" i="1" s="1"/>
  <c r="AS259" i="1"/>
  <c r="AW259" i="1" s="1"/>
  <c r="AH259" i="1"/>
  <c r="AR259" i="1" s="1"/>
  <c r="AV259" i="1" s="1"/>
  <c r="AS258" i="1"/>
  <c r="AW258" i="1" s="1"/>
  <c r="AH258" i="1"/>
  <c r="AS257" i="1"/>
  <c r="AW257" i="1" s="1"/>
  <c r="AH257" i="1"/>
  <c r="AR257" i="1" s="1"/>
  <c r="AV257" i="1" s="1"/>
  <c r="AS256" i="1"/>
  <c r="AW256" i="1" s="1"/>
  <c r="AH256" i="1"/>
  <c r="AR256" i="1" s="1"/>
  <c r="AV256" i="1" s="1"/>
  <c r="AS255" i="1"/>
  <c r="AW255" i="1" s="1"/>
  <c r="AH255" i="1"/>
  <c r="AR255" i="1" s="1"/>
  <c r="AV255" i="1" s="1"/>
  <c r="AS254" i="1"/>
  <c r="AW254" i="1" s="1"/>
  <c r="AH254" i="1"/>
  <c r="AS253" i="1"/>
  <c r="AW253" i="1" s="1"/>
  <c r="AH253" i="1"/>
  <c r="AR253" i="1" s="1"/>
  <c r="AV253" i="1" s="1"/>
  <c r="AS252" i="1"/>
  <c r="AW252" i="1" s="1"/>
  <c r="AH252" i="1"/>
  <c r="AR252" i="1" s="1"/>
  <c r="AV252" i="1" s="1"/>
  <c r="AS251" i="1"/>
  <c r="AW251" i="1" s="1"/>
  <c r="AH251" i="1"/>
  <c r="AR251" i="1" s="1"/>
  <c r="AV251" i="1" s="1"/>
  <c r="AS250" i="1"/>
  <c r="AW250" i="1" s="1"/>
  <c r="AH250" i="1"/>
  <c r="AR250" i="1" s="1"/>
  <c r="AV250" i="1" s="1"/>
  <c r="AS249" i="1"/>
  <c r="AW249" i="1" s="1"/>
  <c r="AH249" i="1"/>
  <c r="AS248" i="1"/>
  <c r="AW248" i="1" s="1"/>
  <c r="AH248" i="1"/>
  <c r="AS247" i="1"/>
  <c r="AW247" i="1" s="1"/>
  <c r="AH247" i="1"/>
  <c r="AS246" i="1"/>
  <c r="AW246" i="1" s="1"/>
  <c r="AH246" i="1"/>
  <c r="AS245" i="1"/>
  <c r="AW245" i="1" s="1"/>
  <c r="AH245" i="1"/>
  <c r="AR245" i="1" s="1"/>
  <c r="AV245" i="1" s="1"/>
  <c r="AS244" i="1"/>
  <c r="AW244" i="1" s="1"/>
  <c r="AH244" i="1"/>
  <c r="AR244" i="1" s="1"/>
  <c r="AV244" i="1" s="1"/>
  <c r="AS243" i="1"/>
  <c r="AW243" i="1" s="1"/>
  <c r="AP243" i="1"/>
  <c r="AQ243" i="1" s="1"/>
  <c r="AU243" i="1" s="1"/>
  <c r="AH243" i="1"/>
  <c r="AR243" i="1" s="1"/>
  <c r="AV243" i="1" s="1"/>
  <c r="AS242" i="1"/>
  <c r="AW242" i="1" s="1"/>
  <c r="AH242" i="1"/>
  <c r="AR242" i="1" s="1"/>
  <c r="AV242" i="1" s="1"/>
  <c r="AS241" i="1"/>
  <c r="AW241" i="1" s="1"/>
  <c r="AH241" i="1"/>
  <c r="AR241" i="1" s="1"/>
  <c r="AV241" i="1" s="1"/>
  <c r="AS240" i="1"/>
  <c r="AW240" i="1" s="1"/>
  <c r="AH240" i="1"/>
  <c r="AR240" i="1" s="1"/>
  <c r="AV240" i="1" s="1"/>
  <c r="AS239" i="1"/>
  <c r="AW239" i="1" s="1"/>
  <c r="AH239" i="1"/>
  <c r="AR239" i="1" s="1"/>
  <c r="AV239" i="1" s="1"/>
  <c r="AS238" i="1"/>
  <c r="AW238" i="1" s="1"/>
  <c r="AH238" i="1"/>
  <c r="AR238" i="1" s="1"/>
  <c r="AV238" i="1" s="1"/>
  <c r="AS237" i="1"/>
  <c r="AW237" i="1" s="1"/>
  <c r="AH237" i="1"/>
  <c r="AR237" i="1" s="1"/>
  <c r="AV237" i="1" s="1"/>
  <c r="AS236" i="1"/>
  <c r="AW236" i="1" s="1"/>
  <c r="AH236" i="1"/>
  <c r="AR236" i="1" s="1"/>
  <c r="AV236" i="1" s="1"/>
  <c r="AS235" i="1"/>
  <c r="AW235" i="1" s="1"/>
  <c r="AH235" i="1"/>
  <c r="AR235" i="1" s="1"/>
  <c r="AV235" i="1" s="1"/>
  <c r="AS234" i="1"/>
  <c r="AW234" i="1" s="1"/>
  <c r="AH234" i="1"/>
  <c r="AR234" i="1" s="1"/>
  <c r="AV234" i="1" s="1"/>
  <c r="AS233" i="1"/>
  <c r="AW233" i="1" s="1"/>
  <c r="AP233" i="1"/>
  <c r="AQ233" i="1" s="1"/>
  <c r="AU233" i="1" s="1"/>
  <c r="AH233" i="1"/>
  <c r="AS232" i="1"/>
  <c r="AW232" i="1" s="1"/>
  <c r="AH232" i="1"/>
  <c r="AS231" i="1"/>
  <c r="AW231" i="1" s="1"/>
  <c r="AH231" i="1"/>
  <c r="AS230" i="1"/>
  <c r="AW230" i="1" s="1"/>
  <c r="AH230" i="1"/>
  <c r="AS229" i="1"/>
  <c r="AW229" i="1" s="1"/>
  <c r="AH229" i="1"/>
  <c r="AR229" i="1" s="1"/>
  <c r="AV229" i="1" s="1"/>
  <c r="AS228" i="1"/>
  <c r="AW228" i="1" s="1"/>
  <c r="AH228" i="1"/>
  <c r="AR228" i="1" s="1"/>
  <c r="AV228" i="1" s="1"/>
  <c r="AS227" i="1"/>
  <c r="AW227" i="1" s="1"/>
  <c r="AH227" i="1"/>
  <c r="AR227" i="1" s="1"/>
  <c r="AV227" i="1" s="1"/>
  <c r="AS226" i="1"/>
  <c r="AW226" i="1" s="1"/>
  <c r="AP226" i="1"/>
  <c r="AQ226" i="1" s="1"/>
  <c r="AU226" i="1" s="1"/>
  <c r="AH226" i="1"/>
  <c r="AR226" i="1" s="1"/>
  <c r="AV226" i="1" s="1"/>
  <c r="AS225" i="1"/>
  <c r="AW225" i="1" s="1"/>
  <c r="AH225" i="1"/>
  <c r="AR225" i="1" s="1"/>
  <c r="AV225" i="1" s="1"/>
  <c r="AS224" i="1"/>
  <c r="AW224" i="1" s="1"/>
  <c r="AH224" i="1"/>
  <c r="AR224" i="1" s="1"/>
  <c r="AV224" i="1" s="1"/>
  <c r="AS223" i="1"/>
  <c r="AW223" i="1" s="1"/>
  <c r="AH223" i="1"/>
  <c r="AR223" i="1" s="1"/>
  <c r="AV223" i="1" s="1"/>
  <c r="AS222" i="1"/>
  <c r="AW222" i="1" s="1"/>
  <c r="AH222" i="1"/>
  <c r="AR222" i="1" s="1"/>
  <c r="AV222" i="1" s="1"/>
  <c r="AS221" i="1"/>
  <c r="AW221" i="1" s="1"/>
  <c r="AH221" i="1"/>
  <c r="AR221" i="1" s="1"/>
  <c r="AV221" i="1" s="1"/>
  <c r="AS220" i="1"/>
  <c r="AW220" i="1" s="1"/>
  <c r="AH220" i="1"/>
  <c r="AR220" i="1" s="1"/>
  <c r="AV220" i="1" s="1"/>
  <c r="AS219" i="1"/>
  <c r="AW219" i="1" s="1"/>
  <c r="AH219" i="1"/>
  <c r="AR219" i="1" s="1"/>
  <c r="AV219" i="1" s="1"/>
  <c r="AS218" i="1"/>
  <c r="AW218" i="1" s="1"/>
  <c r="AH218" i="1"/>
  <c r="AR218" i="1" s="1"/>
  <c r="AV218" i="1" s="1"/>
  <c r="AS217" i="1"/>
  <c r="AW217" i="1" s="1"/>
  <c r="AH217" i="1"/>
  <c r="AR217" i="1" s="1"/>
  <c r="AV217" i="1" s="1"/>
  <c r="AS216" i="1"/>
  <c r="AW216" i="1" s="1"/>
  <c r="AH216" i="1"/>
  <c r="AR216" i="1" s="1"/>
  <c r="AV216" i="1" s="1"/>
  <c r="AS215" i="1"/>
  <c r="AW215" i="1" s="1"/>
  <c r="AH215" i="1"/>
  <c r="AR215" i="1" s="1"/>
  <c r="AV215" i="1" s="1"/>
  <c r="AS214" i="1"/>
  <c r="AW214" i="1" s="1"/>
  <c r="AH214" i="1"/>
  <c r="AR214" i="1" s="1"/>
  <c r="AV214" i="1" s="1"/>
  <c r="AS213" i="1"/>
  <c r="AW213" i="1" s="1"/>
  <c r="AP213" i="1"/>
  <c r="AQ213" i="1" s="1"/>
  <c r="AU213" i="1" s="1"/>
  <c r="AH213" i="1"/>
  <c r="AR213" i="1" s="1"/>
  <c r="AV213" i="1" s="1"/>
  <c r="AS212" i="1"/>
  <c r="AW212" i="1" s="1"/>
  <c r="AH212" i="1"/>
  <c r="AR212" i="1" s="1"/>
  <c r="AV212" i="1" s="1"/>
  <c r="AS211" i="1"/>
  <c r="AW211" i="1" s="1"/>
  <c r="AH211" i="1"/>
  <c r="AR211" i="1" s="1"/>
  <c r="AV211" i="1" s="1"/>
  <c r="AS210" i="1"/>
  <c r="AW210" i="1" s="1"/>
  <c r="AH210" i="1"/>
  <c r="AR210" i="1" s="1"/>
  <c r="AV210" i="1" s="1"/>
  <c r="AS209" i="1"/>
  <c r="AW209" i="1" s="1"/>
  <c r="AP209" i="1"/>
  <c r="AQ209" i="1" s="1"/>
  <c r="AU209" i="1" s="1"/>
  <c r="AH209" i="1"/>
  <c r="AR209" i="1" s="1"/>
  <c r="AV209" i="1" s="1"/>
  <c r="AS208" i="1"/>
  <c r="AW208" i="1" s="1"/>
  <c r="AH208" i="1"/>
  <c r="AR208" i="1" s="1"/>
  <c r="AV208" i="1" s="1"/>
  <c r="AS207" i="1"/>
  <c r="AW207" i="1" s="1"/>
  <c r="AH207" i="1"/>
  <c r="AR207" i="1" s="1"/>
  <c r="AV207" i="1" s="1"/>
  <c r="AS206" i="1"/>
  <c r="AW206" i="1" s="1"/>
  <c r="AH206" i="1"/>
  <c r="AR206" i="1" s="1"/>
  <c r="AV206" i="1" s="1"/>
  <c r="AS205" i="1"/>
  <c r="AW205" i="1" s="1"/>
  <c r="AP205" i="1"/>
  <c r="AQ205" i="1" s="1"/>
  <c r="AU205" i="1" s="1"/>
  <c r="AH205" i="1"/>
  <c r="AR205" i="1" s="1"/>
  <c r="AV205" i="1" s="1"/>
  <c r="AS204" i="1"/>
  <c r="AW204" i="1" s="1"/>
  <c r="AH204" i="1"/>
  <c r="AR204" i="1" s="1"/>
  <c r="AV204" i="1" s="1"/>
  <c r="AS203" i="1"/>
  <c r="AW203" i="1" s="1"/>
  <c r="AH203" i="1"/>
  <c r="AR203" i="1" s="1"/>
  <c r="AV203" i="1" s="1"/>
  <c r="AS202" i="1"/>
  <c r="AW202" i="1" s="1"/>
  <c r="AH202" i="1"/>
  <c r="AP202" i="1" s="1"/>
  <c r="AQ202" i="1" s="1"/>
  <c r="AU202" i="1" s="1"/>
  <c r="AS201" i="1"/>
  <c r="AW201" i="1" s="1"/>
  <c r="AH201" i="1"/>
  <c r="AS200" i="1"/>
  <c r="AW200" i="1" s="1"/>
  <c r="AP200" i="1"/>
  <c r="AQ200" i="1" s="1"/>
  <c r="AU200" i="1" s="1"/>
  <c r="AH200" i="1"/>
  <c r="AO200" i="1" s="1"/>
  <c r="AS199" i="1"/>
  <c r="AW199" i="1" s="1"/>
  <c r="AH199" i="1"/>
  <c r="AP199" i="1" s="1"/>
  <c r="AQ199" i="1" s="1"/>
  <c r="AU199" i="1" s="1"/>
  <c r="AS198" i="1"/>
  <c r="AW198" i="1" s="1"/>
  <c r="AH198" i="1"/>
  <c r="AP198" i="1" s="1"/>
  <c r="AQ198" i="1" s="1"/>
  <c r="AU198" i="1" s="1"/>
  <c r="AS197" i="1"/>
  <c r="AW197" i="1" s="1"/>
  <c r="AH197" i="1"/>
  <c r="AP197" i="1" s="1"/>
  <c r="AQ197" i="1" s="1"/>
  <c r="AU197" i="1" s="1"/>
  <c r="AS196" i="1"/>
  <c r="AW196" i="1" s="1"/>
  <c r="AH196" i="1"/>
  <c r="AP196" i="1" s="1"/>
  <c r="AQ196" i="1" s="1"/>
  <c r="AU196" i="1" s="1"/>
  <c r="AS195" i="1"/>
  <c r="AW195" i="1" s="1"/>
  <c r="AH195" i="1"/>
  <c r="AP195" i="1" s="1"/>
  <c r="AQ195" i="1" s="1"/>
  <c r="AU195" i="1" s="1"/>
  <c r="AS194" i="1"/>
  <c r="AW194" i="1" s="1"/>
  <c r="AH194" i="1"/>
  <c r="AP194" i="1" s="1"/>
  <c r="AQ194" i="1" s="1"/>
  <c r="AU194" i="1" s="1"/>
  <c r="AS193" i="1"/>
  <c r="AW193" i="1" s="1"/>
  <c r="AH193" i="1"/>
  <c r="AP193" i="1" s="1"/>
  <c r="AQ193" i="1" s="1"/>
  <c r="AU193" i="1" s="1"/>
  <c r="AS192" i="1"/>
  <c r="AW192" i="1" s="1"/>
  <c r="AP192" i="1"/>
  <c r="AQ192" i="1" s="1"/>
  <c r="AU192" i="1" s="1"/>
  <c r="AH192" i="1"/>
  <c r="AO192" i="1" s="1"/>
  <c r="AS191" i="1"/>
  <c r="AW191" i="1" s="1"/>
  <c r="AH191" i="1"/>
  <c r="AP191" i="1" s="1"/>
  <c r="AQ191" i="1" s="1"/>
  <c r="AU191" i="1" s="1"/>
  <c r="AS190" i="1"/>
  <c r="AW190" i="1" s="1"/>
  <c r="AH190" i="1"/>
  <c r="AP190" i="1" s="1"/>
  <c r="AQ190" i="1" s="1"/>
  <c r="AU190" i="1" s="1"/>
  <c r="AS189" i="1"/>
  <c r="AW189" i="1" s="1"/>
  <c r="AH189" i="1"/>
  <c r="AP189" i="1" s="1"/>
  <c r="AQ189" i="1" s="1"/>
  <c r="AU189" i="1" s="1"/>
  <c r="AS188" i="1"/>
  <c r="AW188" i="1" s="1"/>
  <c r="AP188" i="1"/>
  <c r="AQ188" i="1" s="1"/>
  <c r="AU188" i="1" s="1"/>
  <c r="AH188" i="1"/>
  <c r="AO188" i="1" s="1"/>
  <c r="AS187" i="1"/>
  <c r="AW187" i="1" s="1"/>
  <c r="AP187" i="1"/>
  <c r="AQ187" i="1" s="1"/>
  <c r="AU187" i="1" s="1"/>
  <c r="AH187" i="1"/>
  <c r="AO187" i="1" s="1"/>
  <c r="AS186" i="1"/>
  <c r="AW186" i="1" s="1"/>
  <c r="AH186" i="1"/>
  <c r="AO186" i="1" s="1"/>
  <c r="AS185" i="1"/>
  <c r="AW185" i="1" s="1"/>
  <c r="AH185" i="1"/>
  <c r="AO185" i="1" s="1"/>
  <c r="AS184" i="1"/>
  <c r="AW184" i="1" s="1"/>
  <c r="AP184" i="1"/>
  <c r="AQ184" i="1" s="1"/>
  <c r="AU184" i="1" s="1"/>
  <c r="AH184" i="1"/>
  <c r="AO184" i="1" s="1"/>
  <c r="AS183" i="1"/>
  <c r="AW183" i="1" s="1"/>
  <c r="AH183" i="1"/>
  <c r="AS182" i="1"/>
  <c r="AW182" i="1" s="1"/>
  <c r="AH182" i="1"/>
  <c r="AO182" i="1" s="1"/>
  <c r="AS181" i="1"/>
  <c r="AW181" i="1" s="1"/>
  <c r="AP181" i="1"/>
  <c r="AQ181" i="1" s="1"/>
  <c r="AU181" i="1" s="1"/>
  <c r="AH181" i="1"/>
  <c r="AO181" i="1" s="1"/>
  <c r="AS180" i="1"/>
  <c r="AW180" i="1" s="1"/>
  <c r="AP180" i="1"/>
  <c r="AQ180" i="1" s="1"/>
  <c r="AU180" i="1" s="1"/>
  <c r="AH180" i="1"/>
  <c r="AO180" i="1" s="1"/>
  <c r="AS179" i="1"/>
  <c r="AW179" i="1" s="1"/>
  <c r="AP179" i="1"/>
  <c r="AQ179" i="1" s="1"/>
  <c r="AU179" i="1" s="1"/>
  <c r="AH179" i="1"/>
  <c r="AO179" i="1" s="1"/>
  <c r="AS178" i="1"/>
  <c r="AW178" i="1" s="1"/>
  <c r="AP178" i="1"/>
  <c r="AQ178" i="1" s="1"/>
  <c r="AU178" i="1" s="1"/>
  <c r="AH178" i="1"/>
  <c r="AO178" i="1" s="1"/>
  <c r="AS177" i="1"/>
  <c r="AW177" i="1" s="1"/>
  <c r="AH177" i="1"/>
  <c r="AO177" i="1" s="1"/>
  <c r="AS176" i="1"/>
  <c r="AW176" i="1" s="1"/>
  <c r="AH176" i="1"/>
  <c r="AS175" i="1"/>
  <c r="AW175" i="1" s="1"/>
  <c r="AP175" i="1"/>
  <c r="AQ175" i="1" s="1"/>
  <c r="AU175" i="1" s="1"/>
  <c r="AH175" i="1"/>
  <c r="AO175" i="1" s="1"/>
  <c r="AS174" i="1"/>
  <c r="AW174" i="1" s="1"/>
  <c r="AH174" i="1"/>
  <c r="AO174" i="1" s="1"/>
  <c r="AS173" i="1"/>
  <c r="AW173" i="1" s="1"/>
  <c r="AR173" i="1"/>
  <c r="AV173" i="1" s="1"/>
  <c r="AP173" i="1"/>
  <c r="AQ173" i="1" s="1"/>
  <c r="AU173" i="1" s="1"/>
  <c r="AO173" i="1"/>
  <c r="AS172" i="1"/>
  <c r="AW172" i="1" s="1"/>
  <c r="AR172" i="1"/>
  <c r="AV172" i="1" s="1"/>
  <c r="AP172" i="1"/>
  <c r="AQ172" i="1" s="1"/>
  <c r="AU172" i="1" s="1"/>
  <c r="AO172" i="1"/>
  <c r="AS171" i="1"/>
  <c r="AW171" i="1" s="1"/>
  <c r="AP171" i="1"/>
  <c r="AQ171" i="1" s="1"/>
  <c r="AU171" i="1" s="1"/>
  <c r="AH171" i="1"/>
  <c r="AR171" i="1" s="1"/>
  <c r="AV171" i="1" s="1"/>
  <c r="AS170" i="1"/>
  <c r="AW170" i="1" s="1"/>
  <c r="AH170" i="1"/>
  <c r="AR170" i="1" s="1"/>
  <c r="AV170" i="1" s="1"/>
  <c r="AS169" i="1"/>
  <c r="AW169" i="1" s="1"/>
  <c r="AH169" i="1"/>
  <c r="AR169" i="1" s="1"/>
  <c r="AV169" i="1" s="1"/>
  <c r="AS168" i="1"/>
  <c r="AW168" i="1" s="1"/>
  <c r="AH168" i="1"/>
  <c r="AR168" i="1" s="1"/>
  <c r="AV168" i="1" s="1"/>
  <c r="AS167" i="1"/>
  <c r="AW167" i="1" s="1"/>
  <c r="AH167" i="1"/>
  <c r="AR167" i="1" s="1"/>
  <c r="AV167" i="1" s="1"/>
  <c r="AS166" i="1"/>
  <c r="AW166" i="1" s="1"/>
  <c r="AH166" i="1"/>
  <c r="AR166" i="1" s="1"/>
  <c r="AV166" i="1" s="1"/>
  <c r="AS165" i="1"/>
  <c r="AW165" i="1" s="1"/>
  <c r="AP165" i="1"/>
  <c r="AQ165" i="1" s="1"/>
  <c r="AU165" i="1" s="1"/>
  <c r="AH165" i="1"/>
  <c r="AR165" i="1" s="1"/>
  <c r="AV165" i="1" s="1"/>
  <c r="AS164" i="1"/>
  <c r="AW164" i="1" s="1"/>
  <c r="AH164" i="1"/>
  <c r="AR164" i="1" s="1"/>
  <c r="AV164" i="1" s="1"/>
  <c r="AS163" i="1"/>
  <c r="AW163" i="1" s="1"/>
  <c r="AH163" i="1"/>
  <c r="AR163" i="1" s="1"/>
  <c r="AV163" i="1" s="1"/>
  <c r="AS162" i="1"/>
  <c r="AW162" i="1" s="1"/>
  <c r="AP162" i="1"/>
  <c r="AQ162" i="1" s="1"/>
  <c r="AU162" i="1" s="1"/>
  <c r="AH162" i="1"/>
  <c r="AR162" i="1" s="1"/>
  <c r="AV162" i="1" s="1"/>
  <c r="AS161" i="1"/>
  <c r="AW161" i="1" s="1"/>
  <c r="AP161" i="1"/>
  <c r="AQ161" i="1" s="1"/>
  <c r="AU161" i="1" s="1"/>
  <c r="AH161" i="1"/>
  <c r="AR161" i="1" s="1"/>
  <c r="AV161" i="1" s="1"/>
  <c r="AS160" i="1"/>
  <c r="AW160" i="1" s="1"/>
  <c r="AP160" i="1"/>
  <c r="AQ160" i="1" s="1"/>
  <c r="AU160" i="1" s="1"/>
  <c r="AH160" i="1"/>
  <c r="AR160" i="1" s="1"/>
  <c r="AV160" i="1" s="1"/>
  <c r="AS158" i="1"/>
  <c r="AW158" i="1" s="1"/>
  <c r="AR158" i="1"/>
  <c r="AV158" i="1" s="1"/>
  <c r="AQ158" i="1"/>
  <c r="AU158" i="1" s="1"/>
  <c r="AO158" i="1"/>
  <c r="AU157" i="1"/>
  <c r="AS157" i="1"/>
  <c r="AW157" i="1" s="1"/>
  <c r="AR157" i="1"/>
  <c r="AV157" i="1" s="1"/>
  <c r="AO157" i="1"/>
  <c r="AS156" i="1"/>
  <c r="AW156" i="1" s="1"/>
  <c r="AH156" i="1"/>
  <c r="AR156" i="1" s="1"/>
  <c r="AV156" i="1" s="1"/>
  <c r="AS155" i="1"/>
  <c r="AW155" i="1" s="1"/>
  <c r="AH155" i="1"/>
  <c r="AR155" i="1" s="1"/>
  <c r="AV155" i="1" s="1"/>
  <c r="AS154" i="1"/>
  <c r="AW154" i="1" s="1"/>
  <c r="AP154" i="1"/>
  <c r="AQ154" i="1" s="1"/>
  <c r="AU154" i="1" s="1"/>
  <c r="AH154" i="1"/>
  <c r="AR154" i="1" s="1"/>
  <c r="AV154" i="1" s="1"/>
  <c r="AS153" i="1"/>
  <c r="AW153" i="1" s="1"/>
  <c r="AH153" i="1"/>
  <c r="AR153" i="1" s="1"/>
  <c r="AV153" i="1" s="1"/>
  <c r="AS152" i="1"/>
  <c r="AW152" i="1" s="1"/>
  <c r="AP152" i="1"/>
  <c r="AQ152" i="1" s="1"/>
  <c r="AU152" i="1" s="1"/>
  <c r="AH152" i="1"/>
  <c r="AR152" i="1" s="1"/>
  <c r="AV152" i="1" s="1"/>
  <c r="AS151" i="1"/>
  <c r="AW151" i="1" s="1"/>
  <c r="AP151" i="1"/>
  <c r="AQ151" i="1" s="1"/>
  <c r="AU151" i="1" s="1"/>
  <c r="AH151" i="1"/>
  <c r="AR151" i="1" s="1"/>
  <c r="AV151" i="1" s="1"/>
  <c r="AS150" i="1"/>
  <c r="AW150" i="1" s="1"/>
  <c r="AP150" i="1"/>
  <c r="AQ150" i="1" s="1"/>
  <c r="AU150" i="1" s="1"/>
  <c r="AH150" i="1"/>
  <c r="AS149" i="1"/>
  <c r="AW149" i="1" s="1"/>
  <c r="AH149" i="1"/>
  <c r="AR149" i="1" s="1"/>
  <c r="AV149" i="1" s="1"/>
  <c r="AS148" i="1"/>
  <c r="AW148" i="1" s="1"/>
  <c r="AH148" i="1"/>
  <c r="AS147" i="1"/>
  <c r="AW147" i="1" s="1"/>
  <c r="AH147" i="1"/>
  <c r="AR147" i="1" s="1"/>
  <c r="AV147" i="1" s="1"/>
  <c r="AS146" i="1"/>
  <c r="AW146" i="1" s="1"/>
  <c r="AH146" i="1"/>
  <c r="AR146" i="1" s="1"/>
  <c r="AV146" i="1" s="1"/>
  <c r="AS145" i="1"/>
  <c r="AW145" i="1" s="1"/>
  <c r="AH145" i="1"/>
  <c r="AR145" i="1" s="1"/>
  <c r="AV145" i="1" s="1"/>
  <c r="AS144" i="1"/>
  <c r="AW144" i="1" s="1"/>
  <c r="AH144" i="1"/>
  <c r="AS143" i="1"/>
  <c r="AW143" i="1" s="1"/>
  <c r="AH143" i="1"/>
  <c r="AS142" i="1"/>
  <c r="AW142" i="1" s="1"/>
  <c r="AP142" i="1"/>
  <c r="AQ142" i="1" s="1"/>
  <c r="AU142" i="1" s="1"/>
  <c r="AH142" i="1"/>
  <c r="AS141" i="1"/>
  <c r="AW141" i="1" s="1"/>
  <c r="AH141" i="1"/>
  <c r="AR141" i="1" s="1"/>
  <c r="AV141" i="1" s="1"/>
  <c r="AS140" i="1"/>
  <c r="AW140" i="1" s="1"/>
  <c r="AP140" i="1"/>
  <c r="AQ140" i="1" s="1"/>
  <c r="AU140" i="1" s="1"/>
  <c r="AH140" i="1"/>
  <c r="AS139" i="1"/>
  <c r="AW139" i="1" s="1"/>
  <c r="AH139" i="1"/>
  <c r="AS138" i="1"/>
  <c r="AW138" i="1" s="1"/>
  <c r="AH138" i="1"/>
  <c r="AR138" i="1" s="1"/>
  <c r="AV138" i="1" s="1"/>
  <c r="AS137" i="1"/>
  <c r="AW137" i="1" s="1"/>
  <c r="AH137" i="1"/>
  <c r="AR137" i="1" s="1"/>
  <c r="AV137" i="1" s="1"/>
  <c r="AS136" i="1"/>
  <c r="AW136" i="1" s="1"/>
  <c r="AH136" i="1"/>
  <c r="AS135" i="1"/>
  <c r="AW135" i="1" s="1"/>
  <c r="AH135" i="1"/>
  <c r="AR135" i="1" s="1"/>
  <c r="AV135" i="1" s="1"/>
  <c r="AS134" i="1"/>
  <c r="AW134" i="1" s="1"/>
  <c r="AH134" i="1"/>
  <c r="AR134" i="1" s="1"/>
  <c r="AV134" i="1" s="1"/>
  <c r="AS133" i="1"/>
  <c r="AW133" i="1" s="1"/>
  <c r="AP133" i="1"/>
  <c r="AQ133" i="1" s="1"/>
  <c r="AU133" i="1" s="1"/>
  <c r="AH133" i="1"/>
  <c r="AR133" i="1" s="1"/>
  <c r="AV133" i="1" s="1"/>
  <c r="AS132" i="1"/>
  <c r="AW132" i="1" s="1"/>
  <c r="AP132" i="1"/>
  <c r="AQ132" i="1" s="1"/>
  <c r="AU132" i="1" s="1"/>
  <c r="AH132" i="1"/>
  <c r="AS131" i="1"/>
  <c r="AW131" i="1" s="1"/>
  <c r="AH131" i="1"/>
  <c r="AR131" i="1" s="1"/>
  <c r="AV131" i="1" s="1"/>
  <c r="AS130" i="1"/>
  <c r="AW130" i="1" s="1"/>
  <c r="AH130" i="1"/>
  <c r="AR130" i="1" s="1"/>
  <c r="AV130" i="1" s="1"/>
  <c r="AS129" i="1"/>
  <c r="AW129" i="1" s="1"/>
  <c r="AP129" i="1"/>
  <c r="AQ129" i="1" s="1"/>
  <c r="AU129" i="1" s="1"/>
  <c r="AH129" i="1"/>
  <c r="AR129" i="1" s="1"/>
  <c r="AV129" i="1" s="1"/>
  <c r="AS128" i="1"/>
  <c r="AW128" i="1" s="1"/>
  <c r="AH128" i="1"/>
  <c r="AR128" i="1" s="1"/>
  <c r="AV128" i="1" s="1"/>
  <c r="AS127" i="1"/>
  <c r="AW127" i="1" s="1"/>
  <c r="AH127" i="1"/>
  <c r="AR127" i="1" s="1"/>
  <c r="AV127" i="1" s="1"/>
  <c r="AS126" i="1"/>
  <c r="AW126" i="1" s="1"/>
  <c r="AH126" i="1"/>
  <c r="AS125" i="1"/>
  <c r="AW125" i="1" s="1"/>
  <c r="AH125" i="1"/>
  <c r="AS124" i="1"/>
  <c r="AW124" i="1" s="1"/>
  <c r="AH124" i="1"/>
  <c r="AR124" i="1" s="1"/>
  <c r="AV124" i="1" s="1"/>
  <c r="AS123" i="1"/>
  <c r="AW123" i="1" s="1"/>
  <c r="AH123" i="1"/>
  <c r="AR123" i="1" s="1"/>
  <c r="AV123" i="1" s="1"/>
  <c r="AS122" i="1"/>
  <c r="AW122" i="1" s="1"/>
  <c r="AH122" i="1"/>
  <c r="AR122" i="1" s="1"/>
  <c r="AV122" i="1" s="1"/>
  <c r="AS121" i="1"/>
  <c r="AW121" i="1" s="1"/>
  <c r="AH121" i="1"/>
  <c r="AP121" i="1" s="1"/>
  <c r="AQ121" i="1" s="1"/>
  <c r="AU121" i="1" s="1"/>
  <c r="AS120" i="1"/>
  <c r="AW120" i="1" s="1"/>
  <c r="AH120" i="1"/>
  <c r="AS119" i="1"/>
  <c r="AW119" i="1" s="1"/>
  <c r="AH119" i="1"/>
  <c r="AS118" i="1"/>
  <c r="AW118" i="1" s="1"/>
  <c r="AH118" i="1"/>
  <c r="AS117" i="1"/>
  <c r="AW117" i="1" s="1"/>
  <c r="AH117" i="1"/>
  <c r="AP117" i="1" s="1"/>
  <c r="AQ117" i="1" s="1"/>
  <c r="AU117" i="1" s="1"/>
  <c r="AS116" i="1"/>
  <c r="AW116" i="1" s="1"/>
  <c r="AH116" i="1"/>
  <c r="AP116" i="1" s="1"/>
  <c r="AQ116" i="1" s="1"/>
  <c r="AU116" i="1" s="1"/>
  <c r="AS115" i="1"/>
  <c r="AW115" i="1" s="1"/>
  <c r="AP115" i="1"/>
  <c r="AQ115" i="1" s="1"/>
  <c r="AU115" i="1" s="1"/>
  <c r="AH115" i="1"/>
  <c r="AS114" i="1"/>
  <c r="AW114" i="1" s="1"/>
  <c r="AP114" i="1"/>
  <c r="AQ114" i="1" s="1"/>
  <c r="AU114" i="1" s="1"/>
  <c r="AH114" i="1"/>
  <c r="AS113" i="1"/>
  <c r="AW113" i="1" s="1"/>
  <c r="AP113" i="1"/>
  <c r="AQ113" i="1" s="1"/>
  <c r="AU113" i="1" s="1"/>
  <c r="AH113" i="1"/>
  <c r="AS112" i="1"/>
  <c r="AW112" i="1" s="1"/>
  <c r="AP112" i="1"/>
  <c r="AQ112" i="1" s="1"/>
  <c r="AU112" i="1" s="1"/>
  <c r="AH112" i="1"/>
  <c r="AS111" i="1"/>
  <c r="AW111" i="1" s="1"/>
  <c r="AH111" i="1"/>
  <c r="AP111" i="1" s="1"/>
  <c r="AQ111" i="1" s="1"/>
  <c r="AU111" i="1" s="1"/>
  <c r="AS110" i="1"/>
  <c r="AW110" i="1" s="1"/>
  <c r="AH110" i="1"/>
  <c r="AS109" i="1"/>
  <c r="AW109" i="1" s="1"/>
  <c r="AH109" i="1"/>
  <c r="AS108" i="1"/>
  <c r="AW108" i="1" s="1"/>
  <c r="AH108" i="1"/>
  <c r="AS107" i="1"/>
  <c r="AW107" i="1" s="1"/>
  <c r="AH107" i="1"/>
  <c r="AP107" i="1" s="1"/>
  <c r="AQ107" i="1" s="1"/>
  <c r="AU107" i="1" s="1"/>
  <c r="AS106" i="1"/>
  <c r="AW106" i="1" s="1"/>
  <c r="AP106" i="1"/>
  <c r="AQ106" i="1" s="1"/>
  <c r="AU106" i="1" s="1"/>
  <c r="AH106" i="1"/>
  <c r="AS105" i="1"/>
  <c r="AW105" i="1" s="1"/>
  <c r="AH105" i="1"/>
  <c r="AS104" i="1"/>
  <c r="AW104" i="1" s="1"/>
  <c r="AH104" i="1"/>
  <c r="AP104" i="1" s="1"/>
  <c r="AQ104" i="1" s="1"/>
  <c r="AU104" i="1" s="1"/>
  <c r="AS103" i="1"/>
  <c r="AW103" i="1" s="1"/>
  <c r="AP103" i="1"/>
  <c r="AQ103" i="1" s="1"/>
  <c r="AU103" i="1" s="1"/>
  <c r="AH103" i="1"/>
  <c r="AS102" i="1"/>
  <c r="AW102" i="1" s="1"/>
  <c r="AP102" i="1"/>
  <c r="AQ102" i="1" s="1"/>
  <c r="AU102" i="1" s="1"/>
  <c r="AH102" i="1"/>
  <c r="AO102" i="1" s="1"/>
  <c r="AS101" i="1"/>
  <c r="AW101" i="1" s="1"/>
  <c r="AH101" i="1"/>
  <c r="AS100" i="1"/>
  <c r="AW100" i="1" s="1"/>
  <c r="AH100" i="1"/>
  <c r="AS99" i="1"/>
  <c r="AW99" i="1" s="1"/>
  <c r="AP99" i="1"/>
  <c r="AQ99" i="1" s="1"/>
  <c r="AU99" i="1" s="1"/>
  <c r="AH99" i="1"/>
  <c r="AO99" i="1" s="1"/>
  <c r="AS98" i="1"/>
  <c r="AW98" i="1" s="1"/>
  <c r="AP98" i="1"/>
  <c r="AQ98" i="1" s="1"/>
  <c r="AU98" i="1" s="1"/>
  <c r="AH98" i="1"/>
  <c r="AS97" i="1"/>
  <c r="AW97" i="1" s="1"/>
  <c r="AP97" i="1"/>
  <c r="AQ97" i="1" s="1"/>
  <c r="AU97" i="1" s="1"/>
  <c r="AH97" i="1"/>
  <c r="AO97" i="1" s="1"/>
  <c r="AS96" i="1"/>
  <c r="AW96" i="1" s="1"/>
  <c r="AP96" i="1"/>
  <c r="AQ96" i="1" s="1"/>
  <c r="AU96" i="1" s="1"/>
  <c r="AH96" i="1"/>
  <c r="AS95" i="1"/>
  <c r="AW95" i="1" s="1"/>
  <c r="AP95" i="1"/>
  <c r="AQ95" i="1" s="1"/>
  <c r="AU95" i="1" s="1"/>
  <c r="AH95" i="1"/>
  <c r="AO95" i="1" s="1"/>
  <c r="AS94" i="1"/>
  <c r="AW94" i="1" s="1"/>
  <c r="AH94" i="1"/>
  <c r="AS93" i="1"/>
  <c r="AW93" i="1" s="1"/>
  <c r="AP93" i="1"/>
  <c r="AQ93" i="1" s="1"/>
  <c r="AU93" i="1" s="1"/>
  <c r="AH93" i="1"/>
  <c r="AR93" i="1" s="1"/>
  <c r="AV93" i="1" s="1"/>
  <c r="AS92" i="1"/>
  <c r="AW92" i="1" s="1"/>
  <c r="AH92" i="1"/>
  <c r="AS91" i="1"/>
  <c r="AW91" i="1" s="1"/>
  <c r="AP91" i="1"/>
  <c r="AQ91" i="1" s="1"/>
  <c r="AU91" i="1" s="1"/>
  <c r="AH91" i="1"/>
  <c r="AR91" i="1" s="1"/>
  <c r="AV91" i="1" s="1"/>
  <c r="AS90" i="1"/>
  <c r="AW90" i="1" s="1"/>
  <c r="AP90" i="1"/>
  <c r="AQ90" i="1" s="1"/>
  <c r="AU90" i="1" s="1"/>
  <c r="AH90" i="1"/>
  <c r="AO90" i="1" s="1"/>
  <c r="AS89" i="1"/>
  <c r="AW89" i="1" s="1"/>
  <c r="AP89" i="1"/>
  <c r="AQ89" i="1" s="1"/>
  <c r="AU89" i="1" s="1"/>
  <c r="AH89" i="1"/>
  <c r="AS88" i="1"/>
  <c r="AW88" i="1" s="1"/>
  <c r="AP88" i="1"/>
  <c r="AQ88" i="1" s="1"/>
  <c r="AU88" i="1" s="1"/>
  <c r="AH88" i="1"/>
  <c r="AO88" i="1" s="1"/>
  <c r="AS87" i="1"/>
  <c r="AW87" i="1" s="1"/>
  <c r="AP87" i="1"/>
  <c r="AQ87" i="1" s="1"/>
  <c r="AU87" i="1" s="1"/>
  <c r="AH87" i="1"/>
  <c r="AR87" i="1" s="1"/>
  <c r="AV87" i="1" s="1"/>
  <c r="AS86" i="1"/>
  <c r="AW86" i="1" s="1"/>
  <c r="AP86" i="1"/>
  <c r="AQ86" i="1" s="1"/>
  <c r="AU86" i="1" s="1"/>
  <c r="AH86" i="1"/>
  <c r="AO86" i="1" s="1"/>
  <c r="AS84" i="1"/>
  <c r="AW84" i="1" s="1"/>
  <c r="AH84" i="1"/>
  <c r="AP84" i="1" s="1"/>
  <c r="AQ84" i="1" s="1"/>
  <c r="AU84" i="1" s="1"/>
  <c r="AS83" i="1"/>
  <c r="AW83" i="1" s="1"/>
  <c r="AH83" i="1"/>
  <c r="AP83" i="1" s="1"/>
  <c r="AQ83" i="1" s="1"/>
  <c r="AU83" i="1" s="1"/>
  <c r="AS82" i="1"/>
  <c r="AW82" i="1" s="1"/>
  <c r="AH82" i="1"/>
  <c r="AP82" i="1" s="1"/>
  <c r="AQ82" i="1" s="1"/>
  <c r="AU82" i="1" s="1"/>
  <c r="AS81" i="1"/>
  <c r="AW81" i="1" s="1"/>
  <c r="AQ81" i="1"/>
  <c r="AU81" i="1" s="1"/>
  <c r="AH81" i="1"/>
  <c r="AR81" i="1" s="1"/>
  <c r="AV81" i="1" s="1"/>
  <c r="AS80" i="1"/>
  <c r="AW80" i="1" s="1"/>
  <c r="AH80" i="1"/>
  <c r="AR80" i="1" s="1"/>
  <c r="AV80" i="1" s="1"/>
  <c r="AS79" i="1"/>
  <c r="AW79" i="1" s="1"/>
  <c r="AP79" i="1"/>
  <c r="AQ79" i="1" s="1"/>
  <c r="AU79" i="1" s="1"/>
  <c r="AH79" i="1"/>
  <c r="AS78" i="1"/>
  <c r="AW78" i="1" s="1"/>
  <c r="AP78" i="1"/>
  <c r="AQ78" i="1" s="1"/>
  <c r="AU78" i="1" s="1"/>
  <c r="AH78" i="1"/>
  <c r="AS77" i="1"/>
  <c r="AW77" i="1" s="1"/>
  <c r="AP77" i="1"/>
  <c r="AQ77" i="1" s="1"/>
  <c r="AU77" i="1" s="1"/>
  <c r="AH77" i="1"/>
  <c r="AR77" i="1" s="1"/>
  <c r="AV77" i="1" s="1"/>
  <c r="AS76" i="1"/>
  <c r="AW76" i="1" s="1"/>
  <c r="AH76" i="1"/>
  <c r="AR76" i="1" s="1"/>
  <c r="AV76" i="1" s="1"/>
  <c r="AS75" i="1"/>
  <c r="AW75" i="1" s="1"/>
  <c r="AH75" i="1"/>
  <c r="AP75" i="1" s="1"/>
  <c r="AQ75" i="1" s="1"/>
  <c r="AU75" i="1" s="1"/>
  <c r="AS74" i="1"/>
  <c r="AW74" i="1" s="1"/>
  <c r="AP74" i="1"/>
  <c r="AQ74" i="1" s="1"/>
  <c r="AU74" i="1" s="1"/>
  <c r="AH74" i="1"/>
  <c r="AS73" i="1"/>
  <c r="AW73" i="1" s="1"/>
  <c r="AH73" i="1"/>
  <c r="AR73" i="1" s="1"/>
  <c r="AV73" i="1" s="1"/>
  <c r="AS72" i="1"/>
  <c r="AW72" i="1" s="1"/>
  <c r="AH72" i="1"/>
  <c r="AS71" i="1"/>
  <c r="AW71" i="1" s="1"/>
  <c r="AP71" i="1"/>
  <c r="AQ71" i="1" s="1"/>
  <c r="AU71" i="1" s="1"/>
  <c r="AH71" i="1"/>
  <c r="AS70" i="1"/>
  <c r="AW70" i="1" s="1"/>
  <c r="AH70" i="1"/>
  <c r="AR70" i="1" s="1"/>
  <c r="AV70" i="1" s="1"/>
  <c r="AS69" i="1"/>
  <c r="AW69" i="1" s="1"/>
  <c r="AH69" i="1"/>
  <c r="AP69" i="1" s="1"/>
  <c r="AQ69" i="1" s="1"/>
  <c r="AU69" i="1" s="1"/>
  <c r="AS68" i="1"/>
  <c r="AW68" i="1" s="1"/>
  <c r="AH68" i="1"/>
  <c r="AR68" i="1" s="1"/>
  <c r="AV68" i="1" s="1"/>
  <c r="AS67" i="1"/>
  <c r="AW67" i="1" s="1"/>
  <c r="AH67" i="1"/>
  <c r="AR67" i="1" s="1"/>
  <c r="AV67" i="1" s="1"/>
  <c r="AS66" i="1"/>
  <c r="AW66" i="1" s="1"/>
  <c r="AH66" i="1"/>
  <c r="AS65" i="1"/>
  <c r="AW65" i="1" s="1"/>
  <c r="AH65" i="1"/>
  <c r="AR65" i="1" s="1"/>
  <c r="AV65" i="1" s="1"/>
  <c r="AS64" i="1"/>
  <c r="AW64" i="1" s="1"/>
  <c r="AP64" i="1"/>
  <c r="AQ64" i="1" s="1"/>
  <c r="AU64" i="1" s="1"/>
  <c r="AH64" i="1"/>
  <c r="AS63" i="1"/>
  <c r="AW63" i="1" s="1"/>
  <c r="AH63" i="1"/>
  <c r="AS62" i="1"/>
  <c r="AW62" i="1" s="1"/>
  <c r="AH62" i="1"/>
  <c r="AR62" i="1" s="1"/>
  <c r="AV62" i="1" s="1"/>
  <c r="AS61" i="1"/>
  <c r="AW61" i="1" s="1"/>
  <c r="AH61" i="1"/>
  <c r="AP61" i="1" s="1"/>
  <c r="AQ61" i="1" s="1"/>
  <c r="AU61" i="1" s="1"/>
  <c r="AS60" i="1"/>
  <c r="AW60" i="1" s="1"/>
  <c r="AH60" i="1"/>
  <c r="AR60" i="1" s="1"/>
  <c r="AV60" i="1" s="1"/>
  <c r="AS59" i="1"/>
  <c r="AW59" i="1" s="1"/>
  <c r="AH59" i="1"/>
  <c r="AR59" i="1" s="1"/>
  <c r="AV59" i="1" s="1"/>
  <c r="AS58" i="1"/>
  <c r="AW58" i="1" s="1"/>
  <c r="AH58" i="1"/>
  <c r="AS57" i="1"/>
  <c r="AW57" i="1" s="1"/>
  <c r="AH57" i="1"/>
  <c r="AR57" i="1" s="1"/>
  <c r="AV57" i="1" s="1"/>
  <c r="AS56" i="1"/>
  <c r="AW56" i="1" s="1"/>
  <c r="AH56" i="1"/>
  <c r="AS55" i="1"/>
  <c r="AW55" i="1" s="1"/>
  <c r="AH55" i="1"/>
  <c r="AP55" i="1" s="1"/>
  <c r="AQ55" i="1" s="1"/>
  <c r="AU55" i="1" s="1"/>
  <c r="AS54" i="1"/>
  <c r="AW54" i="1" s="1"/>
  <c r="AH54" i="1"/>
  <c r="AR54" i="1" s="1"/>
  <c r="AV54" i="1" s="1"/>
  <c r="AS53" i="1"/>
  <c r="AW53" i="1" s="1"/>
  <c r="AP53" i="1"/>
  <c r="AQ53" i="1" s="1"/>
  <c r="AU53" i="1" s="1"/>
  <c r="AH53" i="1"/>
  <c r="AS52" i="1"/>
  <c r="AW52" i="1" s="1"/>
  <c r="AH52" i="1"/>
  <c r="AR52" i="1" s="1"/>
  <c r="AV52" i="1" s="1"/>
  <c r="AS51" i="1"/>
  <c r="AW51" i="1" s="1"/>
  <c r="AH51" i="1"/>
  <c r="AR51" i="1" s="1"/>
  <c r="AV51" i="1" s="1"/>
  <c r="AS50" i="1"/>
  <c r="AW50" i="1" s="1"/>
  <c r="AH50" i="1"/>
  <c r="AS49" i="1"/>
  <c r="AW49" i="1" s="1"/>
  <c r="AH49" i="1"/>
  <c r="AR49" i="1" s="1"/>
  <c r="AV49" i="1" s="1"/>
  <c r="AS48" i="1"/>
  <c r="AW48" i="1" s="1"/>
  <c r="AP48" i="1"/>
  <c r="AQ48" i="1" s="1"/>
  <c r="AU48" i="1" s="1"/>
  <c r="AH48" i="1"/>
  <c r="AS47" i="1"/>
  <c r="AW47" i="1" s="1"/>
  <c r="AH47" i="1"/>
  <c r="AP47" i="1" s="1"/>
  <c r="AQ47" i="1" s="1"/>
  <c r="AU47" i="1" s="1"/>
  <c r="AS46" i="1"/>
  <c r="AW46" i="1" s="1"/>
  <c r="AH46" i="1"/>
  <c r="AR46" i="1" s="1"/>
  <c r="AV46" i="1" s="1"/>
  <c r="AS45" i="1"/>
  <c r="AW45" i="1" s="1"/>
  <c r="AH45" i="1"/>
  <c r="AP45" i="1" s="1"/>
  <c r="AQ45" i="1" s="1"/>
  <c r="AU45" i="1" s="1"/>
  <c r="AS44" i="1"/>
  <c r="AW44" i="1" s="1"/>
  <c r="AH44" i="1"/>
  <c r="AR44" i="1" s="1"/>
  <c r="AV44" i="1" s="1"/>
  <c r="AS43" i="1"/>
  <c r="AW43" i="1" s="1"/>
  <c r="AP43" i="1"/>
  <c r="AQ43" i="1" s="1"/>
  <c r="AU43" i="1" s="1"/>
  <c r="AH43" i="1"/>
  <c r="AR43" i="1" s="1"/>
  <c r="AV43" i="1" s="1"/>
  <c r="AS42" i="1"/>
  <c r="AW42" i="1" s="1"/>
  <c r="AP42" i="1"/>
  <c r="AQ42" i="1" s="1"/>
  <c r="AU42" i="1" s="1"/>
  <c r="AH42" i="1"/>
  <c r="AS41" i="1"/>
  <c r="AW41" i="1" s="1"/>
  <c r="AP41" i="1"/>
  <c r="AQ41" i="1" s="1"/>
  <c r="AU41" i="1" s="1"/>
  <c r="AH41" i="1"/>
  <c r="AR41" i="1" s="1"/>
  <c r="AV41" i="1" s="1"/>
  <c r="AS40" i="1"/>
  <c r="AW40" i="1" s="1"/>
  <c r="AP40" i="1"/>
  <c r="AQ40" i="1" s="1"/>
  <c r="AU40" i="1" s="1"/>
  <c r="AH40" i="1"/>
  <c r="AS39" i="1"/>
  <c r="AW39" i="1" s="1"/>
  <c r="AP39" i="1"/>
  <c r="AQ39" i="1" s="1"/>
  <c r="AU39" i="1" s="1"/>
  <c r="AH39" i="1"/>
  <c r="AS38" i="1"/>
  <c r="AW38" i="1" s="1"/>
  <c r="AP38" i="1"/>
  <c r="AQ38" i="1" s="1"/>
  <c r="AU38" i="1" s="1"/>
  <c r="AH38" i="1"/>
  <c r="AR38" i="1" s="1"/>
  <c r="AV38" i="1" s="1"/>
  <c r="AS37" i="1"/>
  <c r="AW37" i="1" s="1"/>
  <c r="AP37" i="1"/>
  <c r="AQ37" i="1" s="1"/>
  <c r="AU37" i="1" s="1"/>
  <c r="AH37" i="1"/>
  <c r="AS36" i="1"/>
  <c r="AW36" i="1" s="1"/>
  <c r="AP36" i="1"/>
  <c r="AQ36" i="1" s="1"/>
  <c r="AU36" i="1" s="1"/>
  <c r="AH36" i="1"/>
  <c r="AR36" i="1" s="1"/>
  <c r="AV36" i="1" s="1"/>
  <c r="AS35" i="1"/>
  <c r="AW35" i="1" s="1"/>
  <c r="AP35" i="1"/>
  <c r="AQ35" i="1" s="1"/>
  <c r="AU35" i="1" s="1"/>
  <c r="AH35" i="1"/>
  <c r="AR35" i="1" s="1"/>
  <c r="AV35" i="1" s="1"/>
  <c r="AS34" i="1"/>
  <c r="AW34" i="1" s="1"/>
  <c r="AQ34" i="1"/>
  <c r="AU34" i="1" s="1"/>
  <c r="AH34" i="1"/>
  <c r="AS33" i="1"/>
  <c r="AW33" i="1" s="1"/>
  <c r="AP33" i="1"/>
  <c r="AQ33" i="1" s="1"/>
  <c r="AU33" i="1" s="1"/>
  <c r="AH33" i="1"/>
  <c r="AR33" i="1" s="1"/>
  <c r="AV33" i="1" s="1"/>
  <c r="AS32" i="1"/>
  <c r="AW32" i="1" s="1"/>
  <c r="AH32" i="1"/>
  <c r="AR32" i="1" s="1"/>
  <c r="AV32" i="1" s="1"/>
  <c r="AS31" i="1"/>
  <c r="AW31" i="1" s="1"/>
  <c r="AH31" i="1"/>
  <c r="AR31" i="1" s="1"/>
  <c r="AV31" i="1" s="1"/>
  <c r="AS30" i="1"/>
  <c r="AW30" i="1" s="1"/>
  <c r="AH30" i="1"/>
  <c r="AS29" i="1"/>
  <c r="AW29" i="1" s="1"/>
  <c r="AP29" i="1"/>
  <c r="AQ29" i="1" s="1"/>
  <c r="AU29" i="1" s="1"/>
  <c r="AH29" i="1"/>
  <c r="AR29" i="1" s="1"/>
  <c r="AV29" i="1" s="1"/>
  <c r="AS28" i="1"/>
  <c r="AW28" i="1" s="1"/>
  <c r="AP28" i="1"/>
  <c r="AQ28" i="1" s="1"/>
  <c r="AU28" i="1" s="1"/>
  <c r="AH28" i="1"/>
  <c r="AR28" i="1" s="1"/>
  <c r="AV28" i="1" s="1"/>
  <c r="AS27" i="1"/>
  <c r="AW27" i="1" s="1"/>
  <c r="AP27" i="1"/>
  <c r="AQ27" i="1" s="1"/>
  <c r="AU27" i="1" s="1"/>
  <c r="AH27" i="1"/>
  <c r="AR27" i="1" s="1"/>
  <c r="AV27" i="1" s="1"/>
  <c r="AS26" i="1"/>
  <c r="AW26" i="1" s="1"/>
  <c r="AH26" i="1"/>
  <c r="AR26" i="1" s="1"/>
  <c r="AV26" i="1" s="1"/>
  <c r="AS25" i="1"/>
  <c r="AW25" i="1" s="1"/>
  <c r="AH25" i="1"/>
  <c r="AR25" i="1" s="1"/>
  <c r="AV25" i="1" s="1"/>
  <c r="AS24" i="1"/>
  <c r="AW24" i="1" s="1"/>
  <c r="AP24" i="1"/>
  <c r="AQ24" i="1" s="1"/>
  <c r="AU24" i="1" s="1"/>
  <c r="AH24" i="1"/>
  <c r="AR24" i="1" s="1"/>
  <c r="AV24" i="1" s="1"/>
  <c r="AS23" i="1"/>
  <c r="AW23" i="1" s="1"/>
  <c r="AP23" i="1"/>
  <c r="AQ23" i="1" s="1"/>
  <c r="AU23" i="1" s="1"/>
  <c r="AH23" i="1"/>
  <c r="AR23" i="1" s="1"/>
  <c r="AV23" i="1" s="1"/>
  <c r="AS22" i="1"/>
  <c r="AW22" i="1" s="1"/>
  <c r="AP22" i="1"/>
  <c r="AQ22" i="1" s="1"/>
  <c r="AU22" i="1" s="1"/>
  <c r="AH22" i="1"/>
  <c r="AS21" i="1"/>
  <c r="AW21" i="1" s="1"/>
  <c r="AP21" i="1"/>
  <c r="AQ21" i="1" s="1"/>
  <c r="AU21" i="1" s="1"/>
  <c r="AH21" i="1"/>
  <c r="AR21" i="1" s="1"/>
  <c r="AV21" i="1" s="1"/>
  <c r="AS20" i="1"/>
  <c r="AW20" i="1" s="1"/>
  <c r="AP20" i="1"/>
  <c r="AQ20" i="1" s="1"/>
  <c r="AU20" i="1" s="1"/>
  <c r="AH20" i="1"/>
  <c r="AR20" i="1" s="1"/>
  <c r="AV20" i="1" s="1"/>
  <c r="AS19" i="1"/>
  <c r="AW19" i="1" s="1"/>
  <c r="AP19" i="1"/>
  <c r="AQ19" i="1" s="1"/>
  <c r="AU19" i="1" s="1"/>
  <c r="AH19" i="1"/>
  <c r="AR19" i="1" s="1"/>
  <c r="AV19" i="1" s="1"/>
  <c r="AS18" i="1"/>
  <c r="AW18" i="1" s="1"/>
  <c r="AP18" i="1"/>
  <c r="AQ18" i="1" s="1"/>
  <c r="AU18" i="1" s="1"/>
  <c r="AH18" i="1"/>
  <c r="AR18" i="1" s="1"/>
  <c r="AV18" i="1" s="1"/>
  <c r="AS17" i="1"/>
  <c r="AW17" i="1" s="1"/>
  <c r="AP17" i="1"/>
  <c r="AQ17" i="1" s="1"/>
  <c r="AU17" i="1" s="1"/>
  <c r="AH17" i="1"/>
  <c r="AR17" i="1" s="1"/>
  <c r="AV17" i="1" s="1"/>
  <c r="AS16" i="1"/>
  <c r="AW16" i="1" s="1"/>
  <c r="AP16" i="1"/>
  <c r="AQ16" i="1" s="1"/>
  <c r="AU16" i="1" s="1"/>
  <c r="AH16" i="1"/>
  <c r="AR16" i="1" s="1"/>
  <c r="AV16" i="1" s="1"/>
  <c r="AP365" i="1" l="1"/>
  <c r="AQ365" i="1" s="1"/>
  <c r="AU365" i="1" s="1"/>
  <c r="AP44" i="1"/>
  <c r="AQ44" i="1" s="1"/>
  <c r="AU44" i="1" s="1"/>
  <c r="AY44" i="1" s="1"/>
  <c r="AO283" i="1"/>
  <c r="AP268" i="1"/>
  <c r="AQ268" i="1" s="1"/>
  <c r="AU268" i="1" s="1"/>
  <c r="AY268" i="1" s="1"/>
  <c r="AO227" i="1"/>
  <c r="AO215" i="1"/>
  <c r="AP296" i="1"/>
  <c r="AQ296" i="1" s="1"/>
  <c r="AU296" i="1" s="1"/>
  <c r="AY296" i="1" s="1"/>
  <c r="AP301" i="1"/>
  <c r="AQ301" i="1" s="1"/>
  <c r="AU301" i="1" s="1"/>
  <c r="AY301" i="1" s="1"/>
  <c r="AZ301" i="1" s="1"/>
  <c r="AO321" i="1"/>
  <c r="AO223" i="1"/>
  <c r="AO129" i="1"/>
  <c r="AO135" i="1"/>
  <c r="AO147" i="1"/>
  <c r="AO204" i="1"/>
  <c r="AO213" i="1"/>
  <c r="AO214" i="1"/>
  <c r="AO222" i="1"/>
  <c r="AO281" i="1"/>
  <c r="AO282" i="1"/>
  <c r="AP295" i="1"/>
  <c r="AQ295" i="1" s="1"/>
  <c r="AU295" i="1" s="1"/>
  <c r="AY295" i="1" s="1"/>
  <c r="AZ295" i="1" s="1"/>
  <c r="AP325" i="1"/>
  <c r="AQ325" i="1" s="1"/>
  <c r="AU325" i="1" s="1"/>
  <c r="AY325" i="1" s="1"/>
  <c r="AX325" i="1" s="1"/>
  <c r="AO137" i="1"/>
  <c r="AO149" i="1"/>
  <c r="AO203" i="1"/>
  <c r="AO209" i="1"/>
  <c r="AO210" i="1"/>
  <c r="AO219" i="1"/>
  <c r="AO228" i="1"/>
  <c r="AO384" i="1"/>
  <c r="AO208" i="1"/>
  <c r="AO218" i="1"/>
  <c r="AO226" i="1"/>
  <c r="AP373" i="1"/>
  <c r="AQ373" i="1" s="1"/>
  <c r="AU373" i="1" s="1"/>
  <c r="AO433" i="1"/>
  <c r="AO121" i="1"/>
  <c r="AO207" i="1"/>
  <c r="AO212" i="1"/>
  <c r="AO217" i="1"/>
  <c r="AO221" i="1"/>
  <c r="AO225" i="1"/>
  <c r="AO205" i="1"/>
  <c r="AO206" i="1"/>
  <c r="AO211" i="1"/>
  <c r="AO216" i="1"/>
  <c r="AO220" i="1"/>
  <c r="AO224" i="1"/>
  <c r="AO229" i="1"/>
  <c r="AP350" i="1"/>
  <c r="AQ350" i="1" s="1"/>
  <c r="AU350" i="1" s="1"/>
  <c r="AO127" i="1"/>
  <c r="AO133" i="1"/>
  <c r="AP203" i="1"/>
  <c r="AQ203" i="1" s="1"/>
  <c r="AU203" i="1" s="1"/>
  <c r="AY203" i="1" s="1"/>
  <c r="AZ203" i="1" s="1"/>
  <c r="AP204" i="1"/>
  <c r="AQ204" i="1" s="1"/>
  <c r="AU204" i="1" s="1"/>
  <c r="AY204" i="1" s="1"/>
  <c r="AX204" i="1" s="1"/>
  <c r="AY205" i="1"/>
  <c r="AZ205" i="1" s="1"/>
  <c r="AP206" i="1"/>
  <c r="AQ206" i="1" s="1"/>
  <c r="AU206" i="1" s="1"/>
  <c r="AY206" i="1" s="1"/>
  <c r="AX206" i="1" s="1"/>
  <c r="AP207" i="1"/>
  <c r="AQ207" i="1" s="1"/>
  <c r="AU207" i="1" s="1"/>
  <c r="AY207" i="1" s="1"/>
  <c r="AX207" i="1" s="1"/>
  <c r="AP208" i="1"/>
  <c r="AQ208" i="1" s="1"/>
  <c r="AU208" i="1" s="1"/>
  <c r="AY208" i="1" s="1"/>
  <c r="AZ208" i="1" s="1"/>
  <c r="AY209" i="1"/>
  <c r="AZ209" i="1" s="1"/>
  <c r="AP210" i="1"/>
  <c r="AQ210" i="1" s="1"/>
  <c r="AU210" i="1" s="1"/>
  <c r="AY210" i="1" s="1"/>
  <c r="AX210" i="1" s="1"/>
  <c r="AP211" i="1"/>
  <c r="AQ211" i="1" s="1"/>
  <c r="AU211" i="1" s="1"/>
  <c r="AY211" i="1" s="1"/>
  <c r="AZ211" i="1" s="1"/>
  <c r="AP212" i="1"/>
  <c r="AQ212" i="1" s="1"/>
  <c r="AU212" i="1" s="1"/>
  <c r="AY212" i="1" s="1"/>
  <c r="AZ212" i="1" s="1"/>
  <c r="AY213" i="1"/>
  <c r="AZ213" i="1" s="1"/>
  <c r="AP214" i="1"/>
  <c r="AQ214" i="1" s="1"/>
  <c r="AU214" i="1" s="1"/>
  <c r="AY214" i="1" s="1"/>
  <c r="AX214" i="1" s="1"/>
  <c r="AP215" i="1"/>
  <c r="AQ215" i="1" s="1"/>
  <c r="AU215" i="1" s="1"/>
  <c r="AY215" i="1" s="1"/>
  <c r="AX215" i="1" s="1"/>
  <c r="AP216" i="1"/>
  <c r="AQ216" i="1" s="1"/>
  <c r="AU216" i="1" s="1"/>
  <c r="AY216" i="1" s="1"/>
  <c r="AZ216" i="1" s="1"/>
  <c r="AP217" i="1"/>
  <c r="AQ217" i="1" s="1"/>
  <c r="AU217" i="1" s="1"/>
  <c r="AY217" i="1" s="1"/>
  <c r="AZ217" i="1" s="1"/>
  <c r="AP218" i="1"/>
  <c r="AQ218" i="1" s="1"/>
  <c r="AU218" i="1" s="1"/>
  <c r="AY218" i="1" s="1"/>
  <c r="AX218" i="1" s="1"/>
  <c r="AP219" i="1"/>
  <c r="AQ219" i="1" s="1"/>
  <c r="AU219" i="1" s="1"/>
  <c r="AY219" i="1" s="1"/>
  <c r="AX219" i="1" s="1"/>
  <c r="AP220" i="1"/>
  <c r="AQ220" i="1" s="1"/>
  <c r="AU220" i="1" s="1"/>
  <c r="AY220" i="1" s="1"/>
  <c r="AX220" i="1" s="1"/>
  <c r="AP221" i="1"/>
  <c r="AQ221" i="1" s="1"/>
  <c r="AU221" i="1" s="1"/>
  <c r="AY221" i="1" s="1"/>
  <c r="AZ221" i="1" s="1"/>
  <c r="AP222" i="1"/>
  <c r="AQ222" i="1" s="1"/>
  <c r="AU222" i="1" s="1"/>
  <c r="AY222" i="1" s="1"/>
  <c r="AX222" i="1" s="1"/>
  <c r="AP223" i="1"/>
  <c r="AQ223" i="1" s="1"/>
  <c r="AU223" i="1" s="1"/>
  <c r="AY223" i="1" s="1"/>
  <c r="AX223" i="1" s="1"/>
  <c r="AP224" i="1"/>
  <c r="AQ224" i="1" s="1"/>
  <c r="AU224" i="1" s="1"/>
  <c r="AY224" i="1" s="1"/>
  <c r="AX224" i="1" s="1"/>
  <c r="AP225" i="1"/>
  <c r="AQ225" i="1" s="1"/>
  <c r="AU225" i="1" s="1"/>
  <c r="AY225" i="1" s="1"/>
  <c r="AZ225" i="1" s="1"/>
  <c r="AY226" i="1"/>
  <c r="AX226" i="1" s="1"/>
  <c r="AP227" i="1"/>
  <c r="AQ227" i="1" s="1"/>
  <c r="AU227" i="1" s="1"/>
  <c r="AY227" i="1" s="1"/>
  <c r="AX227" i="1" s="1"/>
  <c r="AP228" i="1"/>
  <c r="AQ228" i="1" s="1"/>
  <c r="AU228" i="1" s="1"/>
  <c r="AY228" i="1" s="1"/>
  <c r="AX228" i="1" s="1"/>
  <c r="AP229" i="1"/>
  <c r="AQ229" i="1" s="1"/>
  <c r="AU229" i="1" s="1"/>
  <c r="AY229" i="1" s="1"/>
  <c r="AZ229" i="1" s="1"/>
  <c r="AO270" i="1"/>
  <c r="AO284" i="1"/>
  <c r="AP372" i="1"/>
  <c r="AQ372" i="1" s="1"/>
  <c r="AU372" i="1" s="1"/>
  <c r="AY420" i="1"/>
  <c r="AX420" i="1" s="1"/>
  <c r="AO41" i="1"/>
  <c r="AP76" i="1"/>
  <c r="AQ76" i="1" s="1"/>
  <c r="AU76" i="1" s="1"/>
  <c r="AY76" i="1" s="1"/>
  <c r="AO124" i="1"/>
  <c r="AP269" i="1"/>
  <c r="AQ269" i="1" s="1"/>
  <c r="AU269" i="1" s="1"/>
  <c r="AY269" i="1" s="1"/>
  <c r="AP270" i="1"/>
  <c r="AQ270" i="1" s="1"/>
  <c r="AU270" i="1" s="1"/>
  <c r="AY270" i="1" s="1"/>
  <c r="AO67" i="1"/>
  <c r="AO87" i="1"/>
  <c r="AO91" i="1"/>
  <c r="AO131" i="1"/>
  <c r="AO141" i="1"/>
  <c r="AP282" i="1"/>
  <c r="AQ282" i="1" s="1"/>
  <c r="AU282" i="1" s="1"/>
  <c r="AY282" i="1" s="1"/>
  <c r="AP283" i="1"/>
  <c r="AQ283" i="1" s="1"/>
  <c r="AU283" i="1" s="1"/>
  <c r="AY283" i="1" s="1"/>
  <c r="AZ283" i="1" s="1"/>
  <c r="AP284" i="1"/>
  <c r="AQ284" i="1" s="1"/>
  <c r="AU284" i="1" s="1"/>
  <c r="AY284" i="1" s="1"/>
  <c r="AR332" i="1"/>
  <c r="AV332" i="1" s="1"/>
  <c r="AR427" i="1"/>
  <c r="AV427" i="1" s="1"/>
  <c r="AY427" i="1" s="1"/>
  <c r="AO51" i="1"/>
  <c r="AY77" i="1"/>
  <c r="AZ77" i="1" s="1"/>
  <c r="AR104" i="1"/>
  <c r="AV104" i="1" s="1"/>
  <c r="AY104" i="1" s="1"/>
  <c r="AR107" i="1"/>
  <c r="AV107" i="1" s="1"/>
  <c r="AY107" i="1" s="1"/>
  <c r="AZ107" i="1" s="1"/>
  <c r="AO116" i="1"/>
  <c r="AO117" i="1"/>
  <c r="AO122" i="1"/>
  <c r="AO155" i="1"/>
  <c r="AP186" i="1"/>
  <c r="AQ186" i="1" s="1"/>
  <c r="AU186" i="1" s="1"/>
  <c r="AO268" i="1"/>
  <c r="AO269" i="1"/>
  <c r="AP351" i="1"/>
  <c r="AQ351" i="1" s="1"/>
  <c r="AU351" i="1" s="1"/>
  <c r="AR513" i="1"/>
  <c r="AV513" i="1" s="1"/>
  <c r="AY513" i="1" s="1"/>
  <c r="AY151" i="1"/>
  <c r="AX151" i="1" s="1"/>
  <c r="AY433" i="1"/>
  <c r="AX433" i="1" s="1"/>
  <c r="AR313" i="1"/>
  <c r="AV313" i="1" s="1"/>
  <c r="AY313" i="1" s="1"/>
  <c r="AZ313" i="1" s="1"/>
  <c r="AO313" i="1"/>
  <c r="AP423" i="1"/>
  <c r="AQ423" i="1" s="1"/>
  <c r="AU423" i="1" s="1"/>
  <c r="AR423" i="1"/>
  <c r="AV423" i="1" s="1"/>
  <c r="AO423" i="1"/>
  <c r="AR306" i="1"/>
  <c r="AV306" i="1" s="1"/>
  <c r="AP306" i="1"/>
  <c r="AQ306" i="1" s="1"/>
  <c r="AU306" i="1" s="1"/>
  <c r="AO306" i="1"/>
  <c r="AR308" i="1"/>
  <c r="AV308" i="1" s="1"/>
  <c r="AP308" i="1"/>
  <c r="AQ308" i="1" s="1"/>
  <c r="AU308" i="1" s="1"/>
  <c r="AO308" i="1"/>
  <c r="AR319" i="1"/>
  <c r="AV319" i="1" s="1"/>
  <c r="AY319" i="1" s="1"/>
  <c r="AX319" i="1" s="1"/>
  <c r="AO319" i="1"/>
  <c r="AR324" i="1"/>
  <c r="AV324" i="1" s="1"/>
  <c r="AP324" i="1"/>
  <c r="AQ324" i="1" s="1"/>
  <c r="AU324" i="1" s="1"/>
  <c r="AO342" i="1"/>
  <c r="AP342" i="1"/>
  <c r="AQ342" i="1" s="1"/>
  <c r="AU342" i="1" s="1"/>
  <c r="AO358" i="1"/>
  <c r="AP358" i="1"/>
  <c r="AQ358" i="1" s="1"/>
  <c r="AU358" i="1" s="1"/>
  <c r="AO360" i="1"/>
  <c r="AP360" i="1"/>
  <c r="AQ360" i="1" s="1"/>
  <c r="AU360" i="1" s="1"/>
  <c r="AP395" i="1"/>
  <c r="AQ395" i="1" s="1"/>
  <c r="AU395" i="1" s="1"/>
  <c r="AO395" i="1"/>
  <c r="AP431" i="1"/>
  <c r="AQ431" i="1" s="1"/>
  <c r="AU431" i="1" s="1"/>
  <c r="AR431" i="1"/>
  <c r="AV431" i="1" s="1"/>
  <c r="AO475" i="1"/>
  <c r="AP475" i="1"/>
  <c r="AQ475" i="1" s="1"/>
  <c r="AU475" i="1" s="1"/>
  <c r="AO23" i="1"/>
  <c r="AO24" i="1"/>
  <c r="AO25" i="1"/>
  <c r="AO26" i="1"/>
  <c r="AO31" i="1"/>
  <c r="AO32" i="1"/>
  <c r="AO33" i="1"/>
  <c r="AO35" i="1"/>
  <c r="AO36" i="1"/>
  <c r="AO38" i="1"/>
  <c r="AO46" i="1"/>
  <c r="AO49" i="1"/>
  <c r="AP54" i="1"/>
  <c r="AQ54" i="1" s="1"/>
  <c r="AU54" i="1" s="1"/>
  <c r="AO59" i="1"/>
  <c r="AO60" i="1"/>
  <c r="AO62" i="1"/>
  <c r="AO65" i="1"/>
  <c r="AP70" i="1"/>
  <c r="AQ70" i="1" s="1"/>
  <c r="AU70" i="1" s="1"/>
  <c r="AY70" i="1" s="1"/>
  <c r="AO73" i="1"/>
  <c r="AO80" i="1"/>
  <c r="AR139" i="1"/>
  <c r="AV139" i="1" s="1"/>
  <c r="AO139" i="1"/>
  <c r="AR310" i="1"/>
  <c r="AV310" i="1" s="1"/>
  <c r="AP310" i="1"/>
  <c r="AQ310" i="1" s="1"/>
  <c r="AU310" i="1" s="1"/>
  <c r="AO310" i="1"/>
  <c r="AR312" i="1"/>
  <c r="AV312" i="1" s="1"/>
  <c r="AP312" i="1"/>
  <c r="AQ312" i="1" s="1"/>
  <c r="AU312" i="1" s="1"/>
  <c r="AO312" i="1"/>
  <c r="AY430" i="1"/>
  <c r="AX430" i="1" s="1"/>
  <c r="AO466" i="1"/>
  <c r="AR466" i="1"/>
  <c r="AV466" i="1" s="1"/>
  <c r="AP466" i="1"/>
  <c r="AQ466" i="1" s="1"/>
  <c r="AU466" i="1" s="1"/>
  <c r="AR311" i="1"/>
  <c r="AV311" i="1" s="1"/>
  <c r="AP311" i="1"/>
  <c r="AQ311" i="1" s="1"/>
  <c r="AU311" i="1" s="1"/>
  <c r="AO311" i="1"/>
  <c r="AR320" i="1"/>
  <c r="AV320" i="1" s="1"/>
  <c r="AO320" i="1"/>
  <c r="AO54" i="1"/>
  <c r="AO57" i="1"/>
  <c r="AO70" i="1"/>
  <c r="AO81" i="1"/>
  <c r="AR143" i="1"/>
  <c r="AV143" i="1" s="1"/>
  <c r="AO143" i="1"/>
  <c r="AR262" i="1"/>
  <c r="AV262" i="1" s="1"/>
  <c r="AP262" i="1"/>
  <c r="AQ262" i="1" s="1"/>
  <c r="AU262" i="1" s="1"/>
  <c r="AO262" i="1"/>
  <c r="AR304" i="1"/>
  <c r="AV304" i="1" s="1"/>
  <c r="AP304" i="1"/>
  <c r="AQ304" i="1" s="1"/>
  <c r="AU304" i="1" s="1"/>
  <c r="AO304" i="1"/>
  <c r="AY23" i="1"/>
  <c r="AX23" i="1" s="1"/>
  <c r="AY24" i="1"/>
  <c r="AZ24" i="1" s="1"/>
  <c r="AP25" i="1"/>
  <c r="AQ25" i="1" s="1"/>
  <c r="AU25" i="1" s="1"/>
  <c r="AY25" i="1" s="1"/>
  <c r="AZ25" i="1" s="1"/>
  <c r="AP26" i="1"/>
  <c r="AQ26" i="1" s="1"/>
  <c r="AU26" i="1" s="1"/>
  <c r="AY26" i="1" s="1"/>
  <c r="AZ26" i="1" s="1"/>
  <c r="AP31" i="1"/>
  <c r="AQ31" i="1" s="1"/>
  <c r="AU31" i="1" s="1"/>
  <c r="AY31" i="1" s="1"/>
  <c r="AZ31" i="1" s="1"/>
  <c r="AP32" i="1"/>
  <c r="AQ32" i="1" s="1"/>
  <c r="AU32" i="1" s="1"/>
  <c r="AO43" i="1"/>
  <c r="AO44" i="1"/>
  <c r="AP49" i="1"/>
  <c r="AQ49" i="1" s="1"/>
  <c r="AU49" i="1" s="1"/>
  <c r="AY49" i="1" s="1"/>
  <c r="AO52" i="1"/>
  <c r="AP59" i="1"/>
  <c r="AQ59" i="1" s="1"/>
  <c r="AU59" i="1" s="1"/>
  <c r="AY59" i="1" s="1"/>
  <c r="AP60" i="1"/>
  <c r="AQ60" i="1" s="1"/>
  <c r="AU60" i="1" s="1"/>
  <c r="AY60" i="1" s="1"/>
  <c r="AX60" i="1" s="1"/>
  <c r="AP65" i="1"/>
  <c r="AQ65" i="1" s="1"/>
  <c r="AU65" i="1" s="1"/>
  <c r="AY65" i="1" s="1"/>
  <c r="AZ65" i="1" s="1"/>
  <c r="AO68" i="1"/>
  <c r="AO76" i="1"/>
  <c r="AO77" i="1"/>
  <c r="AR89" i="1"/>
  <c r="AV89" i="1" s="1"/>
  <c r="AY89" i="1" s="1"/>
  <c r="AO89" i="1"/>
  <c r="AO113" i="1"/>
  <c r="AR113" i="1"/>
  <c r="AV113" i="1" s="1"/>
  <c r="AY113" i="1" s="1"/>
  <c r="AP120" i="1"/>
  <c r="AQ120" i="1" s="1"/>
  <c r="AU120" i="1" s="1"/>
  <c r="AR120" i="1"/>
  <c r="AV120" i="1" s="1"/>
  <c r="AO120" i="1"/>
  <c r="AO176" i="1"/>
  <c r="AP176" i="1"/>
  <c r="AQ176" i="1" s="1"/>
  <c r="AU176" i="1" s="1"/>
  <c r="AR305" i="1"/>
  <c r="AV305" i="1" s="1"/>
  <c r="AP305" i="1"/>
  <c r="AQ305" i="1" s="1"/>
  <c r="AU305" i="1" s="1"/>
  <c r="AO305" i="1"/>
  <c r="AR307" i="1"/>
  <c r="AV307" i="1" s="1"/>
  <c r="AP307" i="1"/>
  <c r="AQ307" i="1" s="1"/>
  <c r="AU307" i="1" s="1"/>
  <c r="AO307" i="1"/>
  <c r="AR309" i="1"/>
  <c r="AV309" i="1" s="1"/>
  <c r="AY309" i="1" s="1"/>
  <c r="AZ309" i="1" s="1"/>
  <c r="AO309" i="1"/>
  <c r="AR314" i="1"/>
  <c r="AV314" i="1" s="1"/>
  <c r="AP314" i="1"/>
  <c r="AQ314" i="1" s="1"/>
  <c r="AU314" i="1" s="1"/>
  <c r="AO314" i="1"/>
  <c r="AO355" i="1"/>
  <c r="AP355" i="1"/>
  <c r="AQ355" i="1" s="1"/>
  <c r="AU355" i="1" s="1"/>
  <c r="AO359" i="1"/>
  <c r="AP359" i="1"/>
  <c r="AQ359" i="1" s="1"/>
  <c r="AU359" i="1" s="1"/>
  <c r="AP394" i="1"/>
  <c r="AQ394" i="1" s="1"/>
  <c r="AU394" i="1" s="1"/>
  <c r="AO394" i="1"/>
  <c r="AP396" i="1"/>
  <c r="AQ396" i="1" s="1"/>
  <c r="AU396" i="1" s="1"/>
  <c r="AO396" i="1"/>
  <c r="AY154" i="1"/>
  <c r="AZ154" i="1" s="1"/>
  <c r="AY267" i="1"/>
  <c r="AZ267" i="1" s="1"/>
  <c r="AY294" i="1"/>
  <c r="AZ294" i="1" s="1"/>
  <c r="AO93" i="1"/>
  <c r="AR111" i="1"/>
  <c r="AV111" i="1" s="1"/>
  <c r="AY111" i="1" s="1"/>
  <c r="AR116" i="1"/>
  <c r="AV116" i="1" s="1"/>
  <c r="AY116" i="1" s="1"/>
  <c r="AO145" i="1"/>
  <c r="AO151" i="1"/>
  <c r="AO153" i="1"/>
  <c r="AY171" i="1"/>
  <c r="AZ171" i="1" s="1"/>
  <c r="AP182" i="1"/>
  <c r="AQ182" i="1" s="1"/>
  <c r="AU182" i="1" s="1"/>
  <c r="AO238" i="1"/>
  <c r="AO239" i="1"/>
  <c r="AO240" i="1"/>
  <c r="AO241" i="1"/>
  <c r="AO242" i="1"/>
  <c r="AO243" i="1"/>
  <c r="AO244" i="1"/>
  <c r="AO245" i="1"/>
  <c r="AO252" i="1"/>
  <c r="AO253" i="1"/>
  <c r="AO256" i="1"/>
  <c r="AO257" i="1"/>
  <c r="AO260" i="1"/>
  <c r="AO277" i="1"/>
  <c r="AY293" i="1"/>
  <c r="AZ293" i="1" s="1"/>
  <c r="AP303" i="1"/>
  <c r="AQ303" i="1" s="1"/>
  <c r="AU303" i="1" s="1"/>
  <c r="AY303" i="1" s="1"/>
  <c r="AZ303" i="1" s="1"/>
  <c r="AP323" i="1"/>
  <c r="AQ323" i="1" s="1"/>
  <c r="AU323" i="1" s="1"/>
  <c r="AY323" i="1" s="1"/>
  <c r="AZ323" i="1" s="1"/>
  <c r="AO327" i="1"/>
  <c r="AP484" i="1"/>
  <c r="AQ484" i="1" s="1"/>
  <c r="AU484" i="1" s="1"/>
  <c r="AO494" i="1"/>
  <c r="AR516" i="1"/>
  <c r="AV516" i="1" s="1"/>
  <c r="AY516" i="1" s="1"/>
  <c r="AY152" i="1"/>
  <c r="AX152" i="1" s="1"/>
  <c r="AY157" i="1"/>
  <c r="AZ157" i="1" s="1"/>
  <c r="AP174" i="1"/>
  <c r="AQ174" i="1" s="1"/>
  <c r="AU174" i="1" s="1"/>
  <c r="AP238" i="1"/>
  <c r="AQ238" i="1" s="1"/>
  <c r="AU238" i="1" s="1"/>
  <c r="AY238" i="1" s="1"/>
  <c r="AZ238" i="1" s="1"/>
  <c r="AP239" i="1"/>
  <c r="AQ239" i="1" s="1"/>
  <c r="AU239" i="1" s="1"/>
  <c r="AY239" i="1" s="1"/>
  <c r="AZ239" i="1" s="1"/>
  <c r="AP240" i="1"/>
  <c r="AQ240" i="1" s="1"/>
  <c r="AU240" i="1" s="1"/>
  <c r="AY240" i="1" s="1"/>
  <c r="AZ240" i="1" s="1"/>
  <c r="AP241" i="1"/>
  <c r="AQ241" i="1" s="1"/>
  <c r="AU241" i="1" s="1"/>
  <c r="AY241" i="1" s="1"/>
  <c r="AX241" i="1" s="1"/>
  <c r="AP242" i="1"/>
  <c r="AQ242" i="1" s="1"/>
  <c r="AU242" i="1" s="1"/>
  <c r="AY242" i="1" s="1"/>
  <c r="AX242" i="1" s="1"/>
  <c r="AY243" i="1"/>
  <c r="AZ243" i="1" s="1"/>
  <c r="AP244" i="1"/>
  <c r="AQ244" i="1" s="1"/>
  <c r="AU244" i="1" s="1"/>
  <c r="AY244" i="1" s="1"/>
  <c r="AZ244" i="1" s="1"/>
  <c r="AP245" i="1"/>
  <c r="AQ245" i="1" s="1"/>
  <c r="AU245" i="1" s="1"/>
  <c r="AY245" i="1" s="1"/>
  <c r="AZ245" i="1" s="1"/>
  <c r="AP252" i="1"/>
  <c r="AQ252" i="1" s="1"/>
  <c r="AU252" i="1" s="1"/>
  <c r="AY252" i="1" s="1"/>
  <c r="AP253" i="1"/>
  <c r="AQ253" i="1" s="1"/>
  <c r="AU253" i="1" s="1"/>
  <c r="AY253" i="1" s="1"/>
  <c r="AP256" i="1"/>
  <c r="AQ256" i="1" s="1"/>
  <c r="AU256" i="1" s="1"/>
  <c r="AY256" i="1" s="1"/>
  <c r="AP257" i="1"/>
  <c r="AQ257" i="1" s="1"/>
  <c r="AU257" i="1" s="1"/>
  <c r="AY257" i="1" s="1"/>
  <c r="AP260" i="1"/>
  <c r="AQ260" i="1" s="1"/>
  <c r="AU260" i="1" s="1"/>
  <c r="AY260" i="1" s="1"/>
  <c r="AP276" i="1"/>
  <c r="AQ276" i="1" s="1"/>
  <c r="AU276" i="1" s="1"/>
  <c r="AY276" i="1" s="1"/>
  <c r="AY277" i="1"/>
  <c r="AZ277" i="1" s="1"/>
  <c r="AO296" i="1"/>
  <c r="AP302" i="1"/>
  <c r="AQ302" i="1" s="1"/>
  <c r="AU302" i="1" s="1"/>
  <c r="AY302" i="1" s="1"/>
  <c r="AX302" i="1" s="1"/>
  <c r="AO322" i="1"/>
  <c r="AP326" i="1"/>
  <c r="AQ326" i="1" s="1"/>
  <c r="AU326" i="1" s="1"/>
  <c r="AY326" i="1" s="1"/>
  <c r="AZ326" i="1" s="1"/>
  <c r="AP327" i="1"/>
  <c r="AQ327" i="1" s="1"/>
  <c r="AU327" i="1" s="1"/>
  <c r="AY327" i="1" s="1"/>
  <c r="AR328" i="1"/>
  <c r="AV328" i="1" s="1"/>
  <c r="AY328" i="1" s="1"/>
  <c r="AP346" i="1"/>
  <c r="AQ346" i="1" s="1"/>
  <c r="AU346" i="1" s="1"/>
  <c r="AR381" i="1"/>
  <c r="AV381" i="1" s="1"/>
  <c r="AY381" i="1" s="1"/>
  <c r="AR382" i="1"/>
  <c r="AV382" i="1" s="1"/>
  <c r="AY382" i="1" s="1"/>
  <c r="AO392" i="1"/>
  <c r="AO406" i="1"/>
  <c r="AR425" i="1"/>
  <c r="AV425" i="1" s="1"/>
  <c r="AY425" i="1" s="1"/>
  <c r="AR494" i="1"/>
  <c r="AV494" i="1" s="1"/>
  <c r="AY494" i="1" s="1"/>
  <c r="AR56" i="1"/>
  <c r="AV56" i="1" s="1"/>
  <c r="AO56" i="1"/>
  <c r="AR66" i="1"/>
  <c r="AV66" i="1" s="1"/>
  <c r="AO66" i="1"/>
  <c r="AR74" i="1"/>
  <c r="AV74" i="1" s="1"/>
  <c r="AY74" i="1" s="1"/>
  <c r="AX74" i="1" s="1"/>
  <c r="AO74" i="1"/>
  <c r="AP92" i="1"/>
  <c r="AQ92" i="1" s="1"/>
  <c r="AU92" i="1" s="1"/>
  <c r="AR92" i="1"/>
  <c r="AV92" i="1" s="1"/>
  <c r="AP105" i="1"/>
  <c r="AQ105" i="1" s="1"/>
  <c r="AU105" i="1" s="1"/>
  <c r="AR105" i="1"/>
  <c r="AV105" i="1" s="1"/>
  <c r="AO105" i="1"/>
  <c r="AP109" i="1"/>
  <c r="AQ109" i="1" s="1"/>
  <c r="AU109" i="1" s="1"/>
  <c r="AO109" i="1"/>
  <c r="AO115" i="1"/>
  <c r="AR115" i="1"/>
  <c r="AV115" i="1" s="1"/>
  <c r="AY115" i="1" s="1"/>
  <c r="AR126" i="1"/>
  <c r="AV126" i="1" s="1"/>
  <c r="AO126" i="1"/>
  <c r="AR140" i="1"/>
  <c r="AV140" i="1" s="1"/>
  <c r="AY140" i="1" s="1"/>
  <c r="AO140" i="1"/>
  <c r="AR144" i="1"/>
  <c r="AV144" i="1" s="1"/>
  <c r="AO144" i="1"/>
  <c r="AO330" i="1"/>
  <c r="AR330" i="1"/>
  <c r="AV330" i="1" s="1"/>
  <c r="AO348" i="1"/>
  <c r="AP348" i="1"/>
  <c r="AQ348" i="1" s="1"/>
  <c r="AU348" i="1" s="1"/>
  <c r="AO368" i="1"/>
  <c r="AP368" i="1"/>
  <c r="AQ368" i="1" s="1"/>
  <c r="AU368" i="1" s="1"/>
  <c r="AY29" i="1"/>
  <c r="AZ29" i="1" s="1"/>
  <c r="AR34" i="1"/>
  <c r="AV34" i="1" s="1"/>
  <c r="AY34" i="1" s="1"/>
  <c r="AO34" i="1"/>
  <c r="AR40" i="1"/>
  <c r="AV40" i="1" s="1"/>
  <c r="AY40" i="1" s="1"/>
  <c r="AO40" i="1"/>
  <c r="AR53" i="1"/>
  <c r="AV53" i="1" s="1"/>
  <c r="AY53" i="1" s="1"/>
  <c r="AX53" i="1" s="1"/>
  <c r="AO53" i="1"/>
  <c r="AP56" i="1"/>
  <c r="AQ56" i="1" s="1"/>
  <c r="AU56" i="1" s="1"/>
  <c r="AR64" i="1"/>
  <c r="AV64" i="1" s="1"/>
  <c r="AY64" i="1" s="1"/>
  <c r="AO64" i="1"/>
  <c r="AP66" i="1"/>
  <c r="AQ66" i="1" s="1"/>
  <c r="AU66" i="1" s="1"/>
  <c r="AR96" i="1"/>
  <c r="AV96" i="1" s="1"/>
  <c r="AY96" i="1" s="1"/>
  <c r="AO96" i="1"/>
  <c r="AP100" i="1"/>
  <c r="AQ100" i="1" s="1"/>
  <c r="AU100" i="1" s="1"/>
  <c r="AO100" i="1"/>
  <c r="AP108" i="1"/>
  <c r="AQ108" i="1" s="1"/>
  <c r="AU108" i="1" s="1"/>
  <c r="AO108" i="1"/>
  <c r="AR108" i="1"/>
  <c r="AV108" i="1" s="1"/>
  <c r="AR112" i="1"/>
  <c r="AV112" i="1" s="1"/>
  <c r="AY112" i="1" s="1"/>
  <c r="AO112" i="1"/>
  <c r="AR114" i="1"/>
  <c r="AV114" i="1" s="1"/>
  <c r="AY114" i="1" s="1"/>
  <c r="AO114" i="1"/>
  <c r="AR132" i="1"/>
  <c r="AV132" i="1" s="1"/>
  <c r="AY132" i="1" s="1"/>
  <c r="AO132" i="1"/>
  <c r="AO183" i="1"/>
  <c r="AP183" i="1"/>
  <c r="AQ183" i="1" s="1"/>
  <c r="AU183" i="1" s="1"/>
  <c r="AR265" i="1"/>
  <c r="AV265" i="1" s="1"/>
  <c r="AP265" i="1"/>
  <c r="AQ265" i="1" s="1"/>
  <c r="AU265" i="1" s="1"/>
  <c r="AO265" i="1"/>
  <c r="AO27" i="1"/>
  <c r="AR30" i="1"/>
  <c r="AV30" i="1" s="1"/>
  <c r="AO30" i="1"/>
  <c r="AO17" i="1"/>
  <c r="AO18" i="1"/>
  <c r="AY21" i="1"/>
  <c r="AZ21" i="1" s="1"/>
  <c r="AP30" i="1"/>
  <c r="AQ30" i="1" s="1"/>
  <c r="AU30" i="1" s="1"/>
  <c r="AR37" i="1"/>
  <c r="AV37" i="1" s="1"/>
  <c r="AO37" i="1"/>
  <c r="AR39" i="1"/>
  <c r="AV39" i="1" s="1"/>
  <c r="AY39" i="1" s="1"/>
  <c r="AX39" i="1" s="1"/>
  <c r="AO39" i="1"/>
  <c r="AR50" i="1"/>
  <c r="AV50" i="1" s="1"/>
  <c r="AO50" i="1"/>
  <c r="AR58" i="1"/>
  <c r="AV58" i="1" s="1"/>
  <c r="AO58" i="1"/>
  <c r="AR63" i="1"/>
  <c r="AV63" i="1" s="1"/>
  <c r="AO63" i="1"/>
  <c r="AR72" i="1"/>
  <c r="AV72" i="1" s="1"/>
  <c r="AO72" i="1"/>
  <c r="AR79" i="1"/>
  <c r="AV79" i="1" s="1"/>
  <c r="AY79" i="1" s="1"/>
  <c r="AO79" i="1"/>
  <c r="AR103" i="1"/>
  <c r="AV103" i="1" s="1"/>
  <c r="AY103" i="1" s="1"/>
  <c r="AO103" i="1"/>
  <c r="AR125" i="1"/>
  <c r="AV125" i="1" s="1"/>
  <c r="AO125" i="1"/>
  <c r="AR136" i="1"/>
  <c r="AV136" i="1" s="1"/>
  <c r="AO136" i="1"/>
  <c r="AR142" i="1"/>
  <c r="AV142" i="1" s="1"/>
  <c r="AY142" i="1" s="1"/>
  <c r="AO142" i="1"/>
  <c r="AR148" i="1"/>
  <c r="AV148" i="1" s="1"/>
  <c r="AO148" i="1"/>
  <c r="AR231" i="1"/>
  <c r="AV231" i="1" s="1"/>
  <c r="AP231" i="1"/>
  <c r="AQ231" i="1" s="1"/>
  <c r="AU231" i="1" s="1"/>
  <c r="AO231" i="1"/>
  <c r="AR233" i="1"/>
  <c r="AV233" i="1" s="1"/>
  <c r="AY233" i="1" s="1"/>
  <c r="AX233" i="1" s="1"/>
  <c r="AO233" i="1"/>
  <c r="AR246" i="1"/>
  <c r="AV246" i="1" s="1"/>
  <c r="AP246" i="1"/>
  <c r="AQ246" i="1" s="1"/>
  <c r="AU246" i="1" s="1"/>
  <c r="AO246" i="1"/>
  <c r="AR248" i="1"/>
  <c r="AV248" i="1" s="1"/>
  <c r="AP248" i="1"/>
  <c r="AQ248" i="1" s="1"/>
  <c r="AU248" i="1" s="1"/>
  <c r="AO248" i="1"/>
  <c r="AR285" i="1"/>
  <c r="AV285" i="1" s="1"/>
  <c r="AP285" i="1"/>
  <c r="AQ285" i="1" s="1"/>
  <c r="AU285" i="1" s="1"/>
  <c r="AO285" i="1"/>
  <c r="AR287" i="1"/>
  <c r="AV287" i="1" s="1"/>
  <c r="AP287" i="1"/>
  <c r="AQ287" i="1" s="1"/>
  <c r="AU287" i="1" s="1"/>
  <c r="AO287" i="1"/>
  <c r="AR297" i="1"/>
  <c r="AV297" i="1" s="1"/>
  <c r="AP297" i="1"/>
  <c r="AQ297" i="1" s="1"/>
  <c r="AU297" i="1" s="1"/>
  <c r="AO297" i="1"/>
  <c r="AR42" i="1"/>
  <c r="AV42" i="1" s="1"/>
  <c r="AY42" i="1" s="1"/>
  <c r="AO42" i="1"/>
  <c r="AR47" i="1"/>
  <c r="AV47" i="1" s="1"/>
  <c r="AY47" i="1" s="1"/>
  <c r="AO47" i="1"/>
  <c r="AY18" i="1"/>
  <c r="AZ18" i="1" s="1"/>
  <c r="AO28" i="1"/>
  <c r="AO29" i="1"/>
  <c r="AR45" i="1"/>
  <c r="AV45" i="1" s="1"/>
  <c r="AY45" i="1" s="1"/>
  <c r="AO45" i="1"/>
  <c r="AR55" i="1"/>
  <c r="AV55" i="1" s="1"/>
  <c r="AY55" i="1" s="1"/>
  <c r="AO55" i="1"/>
  <c r="AO16" i="1"/>
  <c r="AY16" i="1"/>
  <c r="AZ16" i="1" s="1"/>
  <c r="AY17" i="1"/>
  <c r="AZ17" i="1" s="1"/>
  <c r="AO19" i="1"/>
  <c r="AO20" i="1"/>
  <c r="AO21" i="1"/>
  <c r="AR22" i="1"/>
  <c r="AV22" i="1" s="1"/>
  <c r="AY22" i="1" s="1"/>
  <c r="AO22" i="1"/>
  <c r="AY33" i="1"/>
  <c r="AX33" i="1" s="1"/>
  <c r="AY37" i="1"/>
  <c r="AX37" i="1" s="1"/>
  <c r="AR48" i="1"/>
  <c r="AV48" i="1" s="1"/>
  <c r="AY48" i="1" s="1"/>
  <c r="AO48" i="1"/>
  <c r="AP50" i="1"/>
  <c r="AQ50" i="1" s="1"/>
  <c r="AU50" i="1" s="1"/>
  <c r="AP58" i="1"/>
  <c r="AQ58" i="1" s="1"/>
  <c r="AU58" i="1" s="1"/>
  <c r="AR61" i="1"/>
  <c r="AV61" i="1" s="1"/>
  <c r="AY61" i="1" s="1"/>
  <c r="AO61" i="1"/>
  <c r="AP63" i="1"/>
  <c r="AQ63" i="1" s="1"/>
  <c r="AU63" i="1" s="1"/>
  <c r="AR69" i="1"/>
  <c r="AV69" i="1" s="1"/>
  <c r="AY69" i="1" s="1"/>
  <c r="AO69" i="1"/>
  <c r="AR71" i="1"/>
  <c r="AV71" i="1" s="1"/>
  <c r="AY71" i="1" s="1"/>
  <c r="AO71" i="1"/>
  <c r="AP72" i="1"/>
  <c r="AQ72" i="1" s="1"/>
  <c r="AU72" i="1" s="1"/>
  <c r="AR75" i="1"/>
  <c r="AV75" i="1" s="1"/>
  <c r="AY75" i="1" s="1"/>
  <c r="AO75" i="1"/>
  <c r="AR78" i="1"/>
  <c r="AV78" i="1" s="1"/>
  <c r="AY78" i="1" s="1"/>
  <c r="AO78" i="1"/>
  <c r="AR98" i="1"/>
  <c r="AV98" i="1" s="1"/>
  <c r="AY98" i="1" s="1"/>
  <c r="AO98" i="1"/>
  <c r="AR106" i="1"/>
  <c r="AV106" i="1" s="1"/>
  <c r="AY106" i="1" s="1"/>
  <c r="AO106" i="1"/>
  <c r="AP119" i="1"/>
  <c r="AQ119" i="1" s="1"/>
  <c r="AU119" i="1" s="1"/>
  <c r="AR119" i="1"/>
  <c r="AV119" i="1" s="1"/>
  <c r="AR150" i="1"/>
  <c r="AV150" i="1" s="1"/>
  <c r="AY150" i="1" s="1"/>
  <c r="AO150" i="1"/>
  <c r="AY158" i="1"/>
  <c r="AZ158" i="1" s="1"/>
  <c r="AY172" i="1"/>
  <c r="AX172" i="1" s="1"/>
  <c r="AY19" i="1"/>
  <c r="AZ19" i="1" s="1"/>
  <c r="AY20" i="1"/>
  <c r="AZ20" i="1" s="1"/>
  <c r="AY27" i="1"/>
  <c r="AZ27" i="1" s="1"/>
  <c r="AY28" i="1"/>
  <c r="AX28" i="1" s="1"/>
  <c r="AY35" i="1"/>
  <c r="AX35" i="1" s="1"/>
  <c r="AY41" i="1"/>
  <c r="AX41" i="1" s="1"/>
  <c r="AP46" i="1"/>
  <c r="AQ46" i="1" s="1"/>
  <c r="AU46" i="1" s="1"/>
  <c r="AY46" i="1" s="1"/>
  <c r="AZ46" i="1" s="1"/>
  <c r="AP51" i="1"/>
  <c r="AQ51" i="1" s="1"/>
  <c r="AU51" i="1" s="1"/>
  <c r="AY51" i="1" s="1"/>
  <c r="AZ51" i="1" s="1"/>
  <c r="AP52" i="1"/>
  <c r="AQ52" i="1" s="1"/>
  <c r="AU52" i="1" s="1"/>
  <c r="AY52" i="1" s="1"/>
  <c r="AP57" i="1"/>
  <c r="AQ57" i="1" s="1"/>
  <c r="AU57" i="1" s="1"/>
  <c r="AY57" i="1" s="1"/>
  <c r="AX57" i="1" s="1"/>
  <c r="AP62" i="1"/>
  <c r="AQ62" i="1" s="1"/>
  <c r="AU62" i="1" s="1"/>
  <c r="AY62" i="1" s="1"/>
  <c r="AX62" i="1" s="1"/>
  <c r="AP67" i="1"/>
  <c r="AQ67" i="1" s="1"/>
  <c r="AU67" i="1" s="1"/>
  <c r="AY67" i="1" s="1"/>
  <c r="AX67" i="1" s="1"/>
  <c r="AP68" i="1"/>
  <c r="AQ68" i="1" s="1"/>
  <c r="AU68" i="1" s="1"/>
  <c r="AY68" i="1" s="1"/>
  <c r="AP73" i="1"/>
  <c r="AQ73" i="1" s="1"/>
  <c r="AU73" i="1" s="1"/>
  <c r="AY73" i="1" s="1"/>
  <c r="AX73" i="1" s="1"/>
  <c r="AP80" i="1"/>
  <c r="AQ80" i="1" s="1"/>
  <c r="AU80" i="1" s="1"/>
  <c r="AY80" i="1" s="1"/>
  <c r="AZ80" i="1" s="1"/>
  <c r="AP149" i="1"/>
  <c r="AQ149" i="1" s="1"/>
  <c r="AU149" i="1" s="1"/>
  <c r="AY149" i="1" s="1"/>
  <c r="AR254" i="1"/>
  <c r="AV254" i="1" s="1"/>
  <c r="AP254" i="1"/>
  <c r="AQ254" i="1" s="1"/>
  <c r="AU254" i="1" s="1"/>
  <c r="AO254" i="1"/>
  <c r="AR272" i="1"/>
  <c r="AV272" i="1" s="1"/>
  <c r="AP272" i="1"/>
  <c r="AQ272" i="1" s="1"/>
  <c r="AU272" i="1" s="1"/>
  <c r="AO272" i="1"/>
  <c r="AR274" i="1"/>
  <c r="AV274" i="1" s="1"/>
  <c r="AP274" i="1"/>
  <c r="AQ274" i="1" s="1"/>
  <c r="AU274" i="1" s="1"/>
  <c r="AO274" i="1"/>
  <c r="AR278" i="1"/>
  <c r="AV278" i="1" s="1"/>
  <c r="AP278" i="1"/>
  <c r="AQ278" i="1" s="1"/>
  <c r="AU278" i="1" s="1"/>
  <c r="AO278" i="1"/>
  <c r="AR299" i="1"/>
  <c r="AV299" i="1" s="1"/>
  <c r="AP299" i="1"/>
  <c r="AQ299" i="1" s="1"/>
  <c r="AU299" i="1" s="1"/>
  <c r="AO299" i="1"/>
  <c r="AR316" i="1"/>
  <c r="AV316" i="1" s="1"/>
  <c r="AP316" i="1"/>
  <c r="AQ316" i="1" s="1"/>
  <c r="AU316" i="1" s="1"/>
  <c r="AO316" i="1"/>
  <c r="AR318" i="1"/>
  <c r="AV318" i="1" s="1"/>
  <c r="AP318" i="1"/>
  <c r="AQ318" i="1" s="1"/>
  <c r="AU318" i="1" s="1"/>
  <c r="AO318" i="1"/>
  <c r="AO334" i="1"/>
  <c r="AR334" i="1"/>
  <c r="AV334" i="1" s="1"/>
  <c r="AO336" i="1"/>
  <c r="AR336" i="1"/>
  <c r="AV336" i="1" s="1"/>
  <c r="AY336" i="1" s="1"/>
  <c r="AO340" i="1"/>
  <c r="AP340" i="1"/>
  <c r="AQ340" i="1" s="1"/>
  <c r="AU340" i="1" s="1"/>
  <c r="AO357" i="1"/>
  <c r="AP357" i="1"/>
  <c r="AQ357" i="1" s="1"/>
  <c r="AU357" i="1" s="1"/>
  <c r="AP201" i="1"/>
  <c r="AQ201" i="1" s="1"/>
  <c r="AU201" i="1" s="1"/>
  <c r="AR201" i="1"/>
  <c r="AV201" i="1" s="1"/>
  <c r="AO201" i="1"/>
  <c r="AR230" i="1"/>
  <c r="AV230" i="1" s="1"/>
  <c r="AP230" i="1"/>
  <c r="AQ230" i="1" s="1"/>
  <c r="AU230" i="1" s="1"/>
  <c r="AO230" i="1"/>
  <c r="AR232" i="1"/>
  <c r="AV232" i="1" s="1"/>
  <c r="AP232" i="1"/>
  <c r="AQ232" i="1" s="1"/>
  <c r="AU232" i="1" s="1"/>
  <c r="AO232" i="1"/>
  <c r="AR247" i="1"/>
  <c r="AV247" i="1" s="1"/>
  <c r="AP247" i="1"/>
  <c r="AQ247" i="1" s="1"/>
  <c r="AU247" i="1" s="1"/>
  <c r="AO247" i="1"/>
  <c r="AR249" i="1"/>
  <c r="AV249" i="1" s="1"/>
  <c r="AP249" i="1"/>
  <c r="AQ249" i="1" s="1"/>
  <c r="AU249" i="1" s="1"/>
  <c r="AO249" i="1"/>
  <c r="AR258" i="1"/>
  <c r="AV258" i="1" s="1"/>
  <c r="AP258" i="1"/>
  <c r="AQ258" i="1" s="1"/>
  <c r="AU258" i="1" s="1"/>
  <c r="AO258" i="1"/>
  <c r="AR264" i="1"/>
  <c r="AV264" i="1" s="1"/>
  <c r="AP264" i="1"/>
  <c r="AQ264" i="1" s="1"/>
  <c r="AU264" i="1" s="1"/>
  <c r="AO264" i="1"/>
  <c r="AR271" i="1"/>
  <c r="AV271" i="1" s="1"/>
  <c r="AY271" i="1" s="1"/>
  <c r="AX271" i="1" s="1"/>
  <c r="AO271" i="1"/>
  <c r="AR286" i="1"/>
  <c r="AV286" i="1" s="1"/>
  <c r="AP286" i="1"/>
  <c r="AQ286" i="1" s="1"/>
  <c r="AU286" i="1" s="1"/>
  <c r="AO286" i="1"/>
  <c r="AR288" i="1"/>
  <c r="AV288" i="1" s="1"/>
  <c r="AP288" i="1"/>
  <c r="AQ288" i="1" s="1"/>
  <c r="AU288" i="1" s="1"/>
  <c r="AO288" i="1"/>
  <c r="AR298" i="1"/>
  <c r="AV298" i="1" s="1"/>
  <c r="AY298" i="1" s="1"/>
  <c r="AX298" i="1" s="1"/>
  <c r="AO298" i="1"/>
  <c r="AO367" i="1"/>
  <c r="AP367" i="1"/>
  <c r="AQ367" i="1" s="1"/>
  <c r="AU367" i="1" s="1"/>
  <c r="AO374" i="1"/>
  <c r="AP374" i="1"/>
  <c r="AQ374" i="1" s="1"/>
  <c r="AU374" i="1" s="1"/>
  <c r="AP390" i="1"/>
  <c r="AQ390" i="1" s="1"/>
  <c r="AU390" i="1" s="1"/>
  <c r="AO390" i="1"/>
  <c r="AP393" i="1"/>
  <c r="AQ393" i="1" s="1"/>
  <c r="AU393" i="1" s="1"/>
  <c r="AO393" i="1"/>
  <c r="AP404" i="1"/>
  <c r="AQ404" i="1" s="1"/>
  <c r="AU404" i="1" s="1"/>
  <c r="AO404" i="1"/>
  <c r="AO477" i="1"/>
  <c r="AP477" i="1"/>
  <c r="AQ477" i="1" s="1"/>
  <c r="AU477" i="1" s="1"/>
  <c r="AY32" i="1"/>
  <c r="AZ32" i="1" s="1"/>
  <c r="AY38" i="1"/>
  <c r="AZ38" i="1" s="1"/>
  <c r="AY54" i="1"/>
  <c r="AX54" i="1" s="1"/>
  <c r="AO123" i="1"/>
  <c r="AO128" i="1"/>
  <c r="AO130" i="1"/>
  <c r="AO134" i="1"/>
  <c r="AO138" i="1"/>
  <c r="AO146" i="1"/>
  <c r="AO152" i="1"/>
  <c r="AO154" i="1"/>
  <c r="AO156" i="1"/>
  <c r="AY160" i="1"/>
  <c r="AX160" i="1" s="1"/>
  <c r="AY161" i="1"/>
  <c r="AX161" i="1" s="1"/>
  <c r="AY162" i="1"/>
  <c r="AX162" i="1" s="1"/>
  <c r="AP177" i="1"/>
  <c r="AQ177" i="1" s="1"/>
  <c r="AU177" i="1" s="1"/>
  <c r="AP185" i="1"/>
  <c r="AQ185" i="1" s="1"/>
  <c r="AU185" i="1" s="1"/>
  <c r="AR273" i="1"/>
  <c r="AV273" i="1" s="1"/>
  <c r="AP273" i="1"/>
  <c r="AQ273" i="1" s="1"/>
  <c r="AU273" i="1" s="1"/>
  <c r="AO273" i="1"/>
  <c r="AR279" i="1"/>
  <c r="AV279" i="1" s="1"/>
  <c r="AP279" i="1"/>
  <c r="AQ279" i="1" s="1"/>
  <c r="AU279" i="1" s="1"/>
  <c r="AO279" i="1"/>
  <c r="AR315" i="1"/>
  <c r="AV315" i="1" s="1"/>
  <c r="AP315" i="1"/>
  <c r="AQ315" i="1" s="1"/>
  <c r="AU315" i="1" s="1"/>
  <c r="AO315" i="1"/>
  <c r="AR317" i="1"/>
  <c r="AV317" i="1" s="1"/>
  <c r="AP317" i="1"/>
  <c r="AQ317" i="1" s="1"/>
  <c r="AU317" i="1" s="1"/>
  <c r="AO317" i="1"/>
  <c r="AO356" i="1"/>
  <c r="AP356" i="1"/>
  <c r="AQ356" i="1" s="1"/>
  <c r="AU356" i="1" s="1"/>
  <c r="AO363" i="1"/>
  <c r="AP363" i="1"/>
  <c r="AQ363" i="1" s="1"/>
  <c r="AU363" i="1" s="1"/>
  <c r="AO370" i="1"/>
  <c r="AP370" i="1"/>
  <c r="AQ370" i="1" s="1"/>
  <c r="AU370" i="1" s="1"/>
  <c r="AR401" i="1"/>
  <c r="AV401" i="1" s="1"/>
  <c r="AY401" i="1" s="1"/>
  <c r="AO401" i="1"/>
  <c r="AP411" i="1"/>
  <c r="AQ411" i="1" s="1"/>
  <c r="AU411" i="1" s="1"/>
  <c r="AO411" i="1"/>
  <c r="AP417" i="1"/>
  <c r="AQ417" i="1" s="1"/>
  <c r="AU417" i="1" s="1"/>
  <c r="AO417" i="1"/>
  <c r="AR419" i="1"/>
  <c r="AV419" i="1" s="1"/>
  <c r="AY419" i="1" s="1"/>
  <c r="AO419" i="1"/>
  <c r="AP434" i="1"/>
  <c r="AQ434" i="1" s="1"/>
  <c r="AU434" i="1" s="1"/>
  <c r="AR434" i="1"/>
  <c r="AV434" i="1" s="1"/>
  <c r="AO434" i="1"/>
  <c r="AP492" i="1"/>
  <c r="AQ492" i="1" s="1"/>
  <c r="AU492" i="1" s="1"/>
  <c r="AR492" i="1"/>
  <c r="AV492" i="1" s="1"/>
  <c r="AO503" i="1"/>
  <c r="AR503" i="1"/>
  <c r="AV503" i="1" s="1"/>
  <c r="AY503" i="1" s="1"/>
  <c r="AO234" i="1"/>
  <c r="AO235" i="1"/>
  <c r="AO236" i="1"/>
  <c r="AO237" i="1"/>
  <c r="AO250" i="1"/>
  <c r="AO251" i="1"/>
  <c r="AO255" i="1"/>
  <c r="AO259" i="1"/>
  <c r="AO266" i="1"/>
  <c r="AO275" i="1"/>
  <c r="AO280" i="1"/>
  <c r="AY281" i="1"/>
  <c r="AX281" i="1" s="1"/>
  <c r="AO289" i="1"/>
  <c r="AO290" i="1"/>
  <c r="AO291" i="1"/>
  <c r="AO292" i="1"/>
  <c r="AO300" i="1"/>
  <c r="AO362" i="1"/>
  <c r="AP362" i="1"/>
  <c r="AQ362" i="1" s="1"/>
  <c r="AU362" i="1" s="1"/>
  <c r="AO375" i="1"/>
  <c r="AP375" i="1"/>
  <c r="AQ375" i="1" s="1"/>
  <c r="AU375" i="1" s="1"/>
  <c r="AP389" i="1"/>
  <c r="AQ389" i="1" s="1"/>
  <c r="AU389" i="1" s="1"/>
  <c r="AO389" i="1"/>
  <c r="AP391" i="1"/>
  <c r="AQ391" i="1" s="1"/>
  <c r="AU391" i="1" s="1"/>
  <c r="AO391" i="1"/>
  <c r="AP403" i="1"/>
  <c r="AQ403" i="1" s="1"/>
  <c r="AU403" i="1" s="1"/>
  <c r="AO403" i="1"/>
  <c r="AP405" i="1"/>
  <c r="AQ405" i="1" s="1"/>
  <c r="AU405" i="1" s="1"/>
  <c r="AO405" i="1"/>
  <c r="AO478" i="1"/>
  <c r="AP478" i="1"/>
  <c r="AQ478" i="1" s="1"/>
  <c r="AU478" i="1" s="1"/>
  <c r="AP234" i="1"/>
  <c r="AQ234" i="1" s="1"/>
  <c r="AU234" i="1" s="1"/>
  <c r="AY234" i="1" s="1"/>
  <c r="AX234" i="1" s="1"/>
  <c r="AP235" i="1"/>
  <c r="AQ235" i="1" s="1"/>
  <c r="AU235" i="1" s="1"/>
  <c r="AY235" i="1" s="1"/>
  <c r="AZ235" i="1" s="1"/>
  <c r="AP236" i="1"/>
  <c r="AQ236" i="1" s="1"/>
  <c r="AU236" i="1" s="1"/>
  <c r="AY236" i="1" s="1"/>
  <c r="AZ236" i="1" s="1"/>
  <c r="AP237" i="1"/>
  <c r="AQ237" i="1" s="1"/>
  <c r="AU237" i="1" s="1"/>
  <c r="AY237" i="1" s="1"/>
  <c r="AX237" i="1" s="1"/>
  <c r="AP250" i="1"/>
  <c r="AQ250" i="1" s="1"/>
  <c r="AU250" i="1" s="1"/>
  <c r="AY250" i="1" s="1"/>
  <c r="AZ250" i="1" s="1"/>
  <c r="AP251" i="1"/>
  <c r="AQ251" i="1" s="1"/>
  <c r="AU251" i="1" s="1"/>
  <c r="AY251" i="1" s="1"/>
  <c r="AP255" i="1"/>
  <c r="AQ255" i="1" s="1"/>
  <c r="AU255" i="1" s="1"/>
  <c r="AY255" i="1" s="1"/>
  <c r="AP259" i="1"/>
  <c r="AQ259" i="1" s="1"/>
  <c r="AU259" i="1" s="1"/>
  <c r="AY259" i="1" s="1"/>
  <c r="AO267" i="1"/>
  <c r="AP275" i="1"/>
  <c r="AQ275" i="1" s="1"/>
  <c r="AU275" i="1" s="1"/>
  <c r="AY275" i="1" s="1"/>
  <c r="AX275" i="1" s="1"/>
  <c r="AO276" i="1"/>
  <c r="AP280" i="1"/>
  <c r="AQ280" i="1" s="1"/>
  <c r="AU280" i="1" s="1"/>
  <c r="AY280" i="1" s="1"/>
  <c r="AY289" i="1"/>
  <c r="AZ289" i="1" s="1"/>
  <c r="AY290" i="1"/>
  <c r="AZ290" i="1" s="1"/>
  <c r="AP291" i="1"/>
  <c r="AQ291" i="1" s="1"/>
  <c r="AU291" i="1" s="1"/>
  <c r="AY291" i="1" s="1"/>
  <c r="AZ291" i="1" s="1"/>
  <c r="AP292" i="1"/>
  <c r="AQ292" i="1" s="1"/>
  <c r="AU292" i="1" s="1"/>
  <c r="AY292" i="1" s="1"/>
  <c r="AX292" i="1" s="1"/>
  <c r="AO293" i="1"/>
  <c r="AO294" i="1"/>
  <c r="AO295" i="1"/>
  <c r="AP300" i="1"/>
  <c r="AQ300" i="1" s="1"/>
  <c r="AU300" i="1" s="1"/>
  <c r="AY300" i="1" s="1"/>
  <c r="AX300" i="1" s="1"/>
  <c r="AO301" i="1"/>
  <c r="AO302" i="1"/>
  <c r="AO303" i="1"/>
  <c r="AP320" i="1"/>
  <c r="AQ320" i="1" s="1"/>
  <c r="AU320" i="1" s="1"/>
  <c r="AP321" i="1"/>
  <c r="AQ321" i="1" s="1"/>
  <c r="AU321" i="1" s="1"/>
  <c r="AY321" i="1" s="1"/>
  <c r="AX321" i="1" s="1"/>
  <c r="AP322" i="1"/>
  <c r="AQ322" i="1" s="1"/>
  <c r="AU322" i="1" s="1"/>
  <c r="AY322" i="1" s="1"/>
  <c r="AZ322" i="1" s="1"/>
  <c r="AO323" i="1"/>
  <c r="AO324" i="1"/>
  <c r="AO325" i="1"/>
  <c r="AO326" i="1"/>
  <c r="AP337" i="1"/>
  <c r="AQ337" i="1" s="1"/>
  <c r="AU337" i="1" s="1"/>
  <c r="AP343" i="1"/>
  <c r="AQ343" i="1" s="1"/>
  <c r="AU343" i="1" s="1"/>
  <c r="AP352" i="1"/>
  <c r="AQ352" i="1" s="1"/>
  <c r="AU352" i="1" s="1"/>
  <c r="AP353" i="1"/>
  <c r="AQ353" i="1" s="1"/>
  <c r="AU353" i="1" s="1"/>
  <c r="AP383" i="1"/>
  <c r="AQ383" i="1" s="1"/>
  <c r="AU383" i="1" s="1"/>
  <c r="AR383" i="1"/>
  <c r="AV383" i="1" s="1"/>
  <c r="AO383" i="1"/>
  <c r="AR412" i="1"/>
  <c r="AV412" i="1" s="1"/>
  <c r="AY412" i="1" s="1"/>
  <c r="AO412" i="1"/>
  <c r="AP418" i="1"/>
  <c r="AQ418" i="1" s="1"/>
  <c r="AU418" i="1" s="1"/>
  <c r="AO418" i="1"/>
  <c r="AO485" i="1"/>
  <c r="AP485" i="1"/>
  <c r="AQ485" i="1" s="1"/>
  <c r="AU485" i="1" s="1"/>
  <c r="AR379" i="1"/>
  <c r="AV379" i="1" s="1"/>
  <c r="AY379" i="1" s="1"/>
  <c r="AO388" i="1"/>
  <c r="AO398" i="1"/>
  <c r="AO399" i="1"/>
  <c r="AO400" i="1"/>
  <c r="AO402" i="1"/>
  <c r="AO410" i="1"/>
  <c r="AO413" i="1"/>
  <c r="AO416" i="1"/>
  <c r="AO420" i="1"/>
  <c r="AO422" i="1"/>
  <c r="AO425" i="1"/>
  <c r="AO430" i="1"/>
  <c r="AP470" i="1"/>
  <c r="AQ470" i="1" s="1"/>
  <c r="AU470" i="1" s="1"/>
  <c r="AP479" i="1"/>
  <c r="AQ479" i="1" s="1"/>
  <c r="AU479" i="1" s="1"/>
  <c r="AP480" i="1"/>
  <c r="AQ480" i="1" s="1"/>
  <c r="AU480" i="1" s="1"/>
  <c r="AP488" i="1"/>
  <c r="AQ488" i="1" s="1"/>
  <c r="AU488" i="1" s="1"/>
  <c r="AR490" i="1"/>
  <c r="AV490" i="1" s="1"/>
  <c r="AY490" i="1" s="1"/>
  <c r="AP371" i="1"/>
  <c r="AQ371" i="1" s="1"/>
  <c r="AU371" i="1" s="1"/>
  <c r="AR377" i="1"/>
  <c r="AV377" i="1" s="1"/>
  <c r="AY377" i="1" s="1"/>
  <c r="AR378" i="1"/>
  <c r="AV378" i="1" s="1"/>
  <c r="AY378" i="1" s="1"/>
  <c r="AO379" i="1"/>
  <c r="AO385" i="1"/>
  <c r="AO386" i="1"/>
  <c r="AO387" i="1"/>
  <c r="AO397" i="1"/>
  <c r="AO407" i="1"/>
  <c r="AO408" i="1"/>
  <c r="AO409" i="1"/>
  <c r="AO414" i="1"/>
  <c r="AO415" i="1"/>
  <c r="AO421" i="1"/>
  <c r="AO427" i="1"/>
  <c r="AO431" i="1"/>
  <c r="AR464" i="1"/>
  <c r="AV464" i="1" s="1"/>
  <c r="AY464" i="1" s="1"/>
  <c r="AR465" i="1"/>
  <c r="AV465" i="1" s="1"/>
  <c r="AY465" i="1" s="1"/>
  <c r="AP472" i="1"/>
  <c r="AQ472" i="1" s="1"/>
  <c r="AU472" i="1" s="1"/>
  <c r="AP473" i="1"/>
  <c r="AQ473" i="1" s="1"/>
  <c r="AU473" i="1" s="1"/>
  <c r="AP482" i="1"/>
  <c r="AQ482" i="1" s="1"/>
  <c r="AU482" i="1" s="1"/>
  <c r="AX77" i="1"/>
  <c r="AY36" i="1"/>
  <c r="AY43" i="1"/>
  <c r="AZ206" i="1"/>
  <c r="AZ222" i="1"/>
  <c r="AP110" i="1"/>
  <c r="AQ110" i="1" s="1"/>
  <c r="AU110" i="1" s="1"/>
  <c r="AR110" i="1"/>
  <c r="AV110" i="1" s="1"/>
  <c r="AO110" i="1"/>
  <c r="AX203" i="1"/>
  <c r="AP94" i="1"/>
  <c r="AQ94" i="1" s="1"/>
  <c r="AU94" i="1" s="1"/>
  <c r="AR94" i="1"/>
  <c r="AV94" i="1" s="1"/>
  <c r="AO94" i="1"/>
  <c r="AP101" i="1"/>
  <c r="AQ101" i="1" s="1"/>
  <c r="AU101" i="1" s="1"/>
  <c r="AR101" i="1"/>
  <c r="AV101" i="1" s="1"/>
  <c r="AO101" i="1"/>
  <c r="AP118" i="1"/>
  <c r="AQ118" i="1" s="1"/>
  <c r="AU118" i="1" s="1"/>
  <c r="AR118" i="1"/>
  <c r="AV118" i="1" s="1"/>
  <c r="AO118" i="1"/>
  <c r="AY81" i="1"/>
  <c r="AR82" i="1"/>
  <c r="AV82" i="1" s="1"/>
  <c r="AY82" i="1" s="1"/>
  <c r="AR83" i="1"/>
  <c r="AV83" i="1" s="1"/>
  <c r="AY83" i="1" s="1"/>
  <c r="AR84" i="1"/>
  <c r="AV84" i="1" s="1"/>
  <c r="AY84" i="1" s="1"/>
  <c r="AR86" i="1"/>
  <c r="AV86" i="1" s="1"/>
  <c r="AY86" i="1" s="1"/>
  <c r="AR88" i="1"/>
  <c r="AV88" i="1" s="1"/>
  <c r="AY88" i="1" s="1"/>
  <c r="AR90" i="1"/>
  <c r="AV90" i="1" s="1"/>
  <c r="AY90" i="1" s="1"/>
  <c r="AY93" i="1"/>
  <c r="AR95" i="1"/>
  <c r="AV95" i="1" s="1"/>
  <c r="AY95" i="1" s="1"/>
  <c r="AR97" i="1"/>
  <c r="AV97" i="1" s="1"/>
  <c r="AY97" i="1" s="1"/>
  <c r="AR99" i="1"/>
  <c r="AV99" i="1" s="1"/>
  <c r="AY99" i="1" s="1"/>
  <c r="AR102" i="1"/>
  <c r="AV102" i="1" s="1"/>
  <c r="AY102" i="1" s="1"/>
  <c r="AY165" i="1"/>
  <c r="AO82" i="1"/>
  <c r="AO83" i="1"/>
  <c r="AO84" i="1"/>
  <c r="AY87" i="1"/>
  <c r="AY91" i="1"/>
  <c r="AO92" i="1"/>
  <c r="AR100" i="1"/>
  <c r="AV100" i="1" s="1"/>
  <c r="AO104" i="1"/>
  <c r="AO107" i="1"/>
  <c r="AR109" i="1"/>
  <c r="AV109" i="1" s="1"/>
  <c r="AO111" i="1"/>
  <c r="AR117" i="1"/>
  <c r="AV117" i="1" s="1"/>
  <c r="AY117" i="1" s="1"/>
  <c r="AO119" i="1"/>
  <c r="AR121" i="1"/>
  <c r="AV121" i="1" s="1"/>
  <c r="AY121" i="1" s="1"/>
  <c r="AY173" i="1"/>
  <c r="AY129" i="1"/>
  <c r="AY133" i="1"/>
  <c r="AP122" i="1"/>
  <c r="AQ122" i="1" s="1"/>
  <c r="AU122" i="1" s="1"/>
  <c r="AY122" i="1" s="1"/>
  <c r="AP123" i="1"/>
  <c r="AQ123" i="1" s="1"/>
  <c r="AU123" i="1" s="1"/>
  <c r="AY123" i="1" s="1"/>
  <c r="AP124" i="1"/>
  <c r="AQ124" i="1" s="1"/>
  <c r="AU124" i="1" s="1"/>
  <c r="AY124" i="1" s="1"/>
  <c r="AP125" i="1"/>
  <c r="AQ125" i="1" s="1"/>
  <c r="AU125" i="1" s="1"/>
  <c r="AP126" i="1"/>
  <c r="AQ126" i="1" s="1"/>
  <c r="AU126" i="1" s="1"/>
  <c r="AP127" i="1"/>
  <c r="AQ127" i="1" s="1"/>
  <c r="AU127" i="1" s="1"/>
  <c r="AY127" i="1" s="1"/>
  <c r="AP128" i="1"/>
  <c r="AQ128" i="1" s="1"/>
  <c r="AU128" i="1" s="1"/>
  <c r="AY128" i="1" s="1"/>
  <c r="AP130" i="1"/>
  <c r="AQ130" i="1" s="1"/>
  <c r="AU130" i="1" s="1"/>
  <c r="AY130" i="1" s="1"/>
  <c r="AP131" i="1"/>
  <c r="AQ131" i="1" s="1"/>
  <c r="AU131" i="1" s="1"/>
  <c r="AY131" i="1" s="1"/>
  <c r="AP134" i="1"/>
  <c r="AQ134" i="1" s="1"/>
  <c r="AU134" i="1" s="1"/>
  <c r="AY134" i="1" s="1"/>
  <c r="AP135" i="1"/>
  <c r="AQ135" i="1" s="1"/>
  <c r="AU135" i="1" s="1"/>
  <c r="AY135" i="1" s="1"/>
  <c r="AP136" i="1"/>
  <c r="AQ136" i="1" s="1"/>
  <c r="AU136" i="1" s="1"/>
  <c r="AP137" i="1"/>
  <c r="AQ137" i="1" s="1"/>
  <c r="AU137" i="1" s="1"/>
  <c r="AY137" i="1" s="1"/>
  <c r="AP138" i="1"/>
  <c r="AQ138" i="1" s="1"/>
  <c r="AU138" i="1" s="1"/>
  <c r="AY138" i="1" s="1"/>
  <c r="AP139" i="1"/>
  <c r="AQ139" i="1" s="1"/>
  <c r="AU139" i="1" s="1"/>
  <c r="AP141" i="1"/>
  <c r="AQ141" i="1" s="1"/>
  <c r="AU141" i="1" s="1"/>
  <c r="AY141" i="1" s="1"/>
  <c r="AP143" i="1"/>
  <c r="AQ143" i="1" s="1"/>
  <c r="AU143" i="1" s="1"/>
  <c r="AP144" i="1"/>
  <c r="AQ144" i="1" s="1"/>
  <c r="AU144" i="1" s="1"/>
  <c r="AP145" i="1"/>
  <c r="AQ145" i="1" s="1"/>
  <c r="AU145" i="1" s="1"/>
  <c r="AY145" i="1" s="1"/>
  <c r="AP146" i="1"/>
  <c r="AQ146" i="1" s="1"/>
  <c r="AU146" i="1" s="1"/>
  <c r="AY146" i="1" s="1"/>
  <c r="AP147" i="1"/>
  <c r="AQ147" i="1" s="1"/>
  <c r="AU147" i="1" s="1"/>
  <c r="AY147" i="1" s="1"/>
  <c r="AP148" i="1"/>
  <c r="AQ148" i="1" s="1"/>
  <c r="AU148" i="1" s="1"/>
  <c r="AP153" i="1"/>
  <c r="AQ153" i="1" s="1"/>
  <c r="AU153" i="1" s="1"/>
  <c r="AY153" i="1" s="1"/>
  <c r="AP155" i="1"/>
  <c r="AQ155" i="1" s="1"/>
  <c r="AU155" i="1" s="1"/>
  <c r="AY155" i="1" s="1"/>
  <c r="AP156" i="1"/>
  <c r="AQ156" i="1" s="1"/>
  <c r="AU156" i="1" s="1"/>
  <c r="AY156" i="1" s="1"/>
  <c r="AO160" i="1"/>
  <c r="AO161" i="1"/>
  <c r="AO162" i="1"/>
  <c r="AO163" i="1"/>
  <c r="AO164" i="1"/>
  <c r="AO165" i="1"/>
  <c r="AO166" i="1"/>
  <c r="AO167" i="1"/>
  <c r="AO168" i="1"/>
  <c r="AO169" i="1"/>
  <c r="AO170" i="1"/>
  <c r="AO171" i="1"/>
  <c r="AR202" i="1"/>
  <c r="AV202" i="1" s="1"/>
  <c r="AY202" i="1" s="1"/>
  <c r="AP163" i="1"/>
  <c r="AQ163" i="1" s="1"/>
  <c r="AU163" i="1" s="1"/>
  <c r="AY163" i="1" s="1"/>
  <c r="AP164" i="1"/>
  <c r="AQ164" i="1" s="1"/>
  <c r="AU164" i="1" s="1"/>
  <c r="AY164" i="1" s="1"/>
  <c r="AP166" i="1"/>
  <c r="AQ166" i="1" s="1"/>
  <c r="AU166" i="1" s="1"/>
  <c r="AY166" i="1" s="1"/>
  <c r="AP167" i="1"/>
  <c r="AQ167" i="1" s="1"/>
  <c r="AU167" i="1" s="1"/>
  <c r="AY167" i="1" s="1"/>
  <c r="AP168" i="1"/>
  <c r="AQ168" i="1" s="1"/>
  <c r="AU168" i="1" s="1"/>
  <c r="AY168" i="1" s="1"/>
  <c r="AP169" i="1"/>
  <c r="AQ169" i="1" s="1"/>
  <c r="AU169" i="1" s="1"/>
  <c r="AY169" i="1" s="1"/>
  <c r="AP170" i="1"/>
  <c r="AQ170" i="1" s="1"/>
  <c r="AU170" i="1" s="1"/>
  <c r="AY170" i="1" s="1"/>
  <c r="AR174" i="1"/>
  <c r="AV174" i="1" s="1"/>
  <c r="AR175" i="1"/>
  <c r="AV175" i="1" s="1"/>
  <c r="AY175" i="1" s="1"/>
  <c r="AR176" i="1"/>
  <c r="AV176" i="1" s="1"/>
  <c r="AR177" i="1"/>
  <c r="AV177" i="1" s="1"/>
  <c r="AR178" i="1"/>
  <c r="AV178" i="1" s="1"/>
  <c r="AY178" i="1" s="1"/>
  <c r="AR179" i="1"/>
  <c r="AV179" i="1" s="1"/>
  <c r="AY179" i="1" s="1"/>
  <c r="AR180" i="1"/>
  <c r="AV180" i="1" s="1"/>
  <c r="AY180" i="1" s="1"/>
  <c r="AR181" i="1"/>
  <c r="AV181" i="1" s="1"/>
  <c r="AY181" i="1" s="1"/>
  <c r="AR182" i="1"/>
  <c r="AV182" i="1" s="1"/>
  <c r="AR183" i="1"/>
  <c r="AV183" i="1" s="1"/>
  <c r="AR184" i="1"/>
  <c r="AV184" i="1" s="1"/>
  <c r="AY184" i="1" s="1"/>
  <c r="AR185" i="1"/>
  <c r="AV185" i="1" s="1"/>
  <c r="AR186" i="1"/>
  <c r="AV186" i="1" s="1"/>
  <c r="AR187" i="1"/>
  <c r="AV187" i="1" s="1"/>
  <c r="AY187" i="1" s="1"/>
  <c r="AR188" i="1"/>
  <c r="AV188" i="1" s="1"/>
  <c r="AY188" i="1" s="1"/>
  <c r="AR189" i="1"/>
  <c r="AV189" i="1" s="1"/>
  <c r="AY189" i="1" s="1"/>
  <c r="AR190" i="1"/>
  <c r="AV190" i="1" s="1"/>
  <c r="AY190" i="1" s="1"/>
  <c r="AR191" i="1"/>
  <c r="AV191" i="1" s="1"/>
  <c r="AY191" i="1" s="1"/>
  <c r="AR192" i="1"/>
  <c r="AV192" i="1" s="1"/>
  <c r="AY192" i="1" s="1"/>
  <c r="AR193" i="1"/>
  <c r="AV193" i="1" s="1"/>
  <c r="AY193" i="1" s="1"/>
  <c r="AR194" i="1"/>
  <c r="AV194" i="1" s="1"/>
  <c r="AY194" i="1" s="1"/>
  <c r="AR195" i="1"/>
  <c r="AV195" i="1" s="1"/>
  <c r="AY195" i="1" s="1"/>
  <c r="AR196" i="1"/>
  <c r="AV196" i="1" s="1"/>
  <c r="AY196" i="1" s="1"/>
  <c r="AR197" i="1"/>
  <c r="AV197" i="1" s="1"/>
  <c r="AY197" i="1" s="1"/>
  <c r="AR198" i="1"/>
  <c r="AV198" i="1" s="1"/>
  <c r="AY198" i="1" s="1"/>
  <c r="AR199" i="1"/>
  <c r="AV199" i="1" s="1"/>
  <c r="AY199" i="1" s="1"/>
  <c r="AR200" i="1"/>
  <c r="AV200" i="1" s="1"/>
  <c r="AY200" i="1" s="1"/>
  <c r="AO189" i="1"/>
  <c r="AO190" i="1"/>
  <c r="AO191" i="1"/>
  <c r="AO193" i="1"/>
  <c r="AO194" i="1"/>
  <c r="AO195" i="1"/>
  <c r="AO196" i="1"/>
  <c r="AO197" i="1"/>
  <c r="AO198" i="1"/>
  <c r="AO199" i="1"/>
  <c r="AO202" i="1"/>
  <c r="AR263" i="1"/>
  <c r="AV263" i="1" s="1"/>
  <c r="AO263" i="1"/>
  <c r="AY266" i="1"/>
  <c r="AP263" i="1"/>
  <c r="AQ263" i="1" s="1"/>
  <c r="AU263" i="1" s="1"/>
  <c r="AX303" i="1"/>
  <c r="AX289" i="1"/>
  <c r="AO261" i="1"/>
  <c r="AR261" i="1"/>
  <c r="AV261" i="1" s="1"/>
  <c r="AY261" i="1" s="1"/>
  <c r="AO335" i="1"/>
  <c r="AR335" i="1"/>
  <c r="AV335" i="1" s="1"/>
  <c r="AY335" i="1" s="1"/>
  <c r="AP493" i="1"/>
  <c r="AQ493" i="1" s="1"/>
  <c r="AU493" i="1" s="1"/>
  <c r="AR493" i="1"/>
  <c r="AV493" i="1" s="1"/>
  <c r="AO493" i="1"/>
  <c r="AO505" i="1"/>
  <c r="AR505" i="1"/>
  <c r="AV505" i="1" s="1"/>
  <c r="AY505" i="1" s="1"/>
  <c r="AO329" i="1"/>
  <c r="AR329" i="1"/>
  <c r="AV329" i="1" s="1"/>
  <c r="AP329" i="1"/>
  <c r="AQ329" i="1" s="1"/>
  <c r="AU329" i="1" s="1"/>
  <c r="AO331" i="1"/>
  <c r="AR331" i="1"/>
  <c r="AV331" i="1" s="1"/>
  <c r="AY331" i="1" s="1"/>
  <c r="AO333" i="1"/>
  <c r="AR333" i="1"/>
  <c r="AV333" i="1" s="1"/>
  <c r="AY333" i="1" s="1"/>
  <c r="AP424" i="1"/>
  <c r="AQ424" i="1" s="1"/>
  <c r="AU424" i="1" s="1"/>
  <c r="AO424" i="1"/>
  <c r="AR424" i="1"/>
  <c r="AV424" i="1" s="1"/>
  <c r="AO469" i="1"/>
  <c r="AR469" i="1"/>
  <c r="AV469" i="1" s="1"/>
  <c r="AP469" i="1"/>
  <c r="AQ469" i="1" s="1"/>
  <c r="AU469" i="1" s="1"/>
  <c r="AP330" i="1"/>
  <c r="AQ330" i="1" s="1"/>
  <c r="AU330" i="1" s="1"/>
  <c r="AP332" i="1"/>
  <c r="AQ332" i="1" s="1"/>
  <c r="AU332" i="1" s="1"/>
  <c r="AP334" i="1"/>
  <c r="AQ334" i="1" s="1"/>
  <c r="AU334" i="1" s="1"/>
  <c r="AR337" i="1"/>
  <c r="AV337" i="1" s="1"/>
  <c r="AP380" i="1"/>
  <c r="AQ380" i="1" s="1"/>
  <c r="AU380" i="1" s="1"/>
  <c r="AR380" i="1"/>
  <c r="AV380" i="1" s="1"/>
  <c r="AO380" i="1"/>
  <c r="AO428" i="1"/>
  <c r="AR428" i="1"/>
  <c r="AV428" i="1" s="1"/>
  <c r="AY428" i="1" s="1"/>
  <c r="AP432" i="1"/>
  <c r="AQ432" i="1" s="1"/>
  <c r="AU432" i="1" s="1"/>
  <c r="AR432" i="1"/>
  <c r="AV432" i="1" s="1"/>
  <c r="AO432" i="1"/>
  <c r="AP376" i="1"/>
  <c r="AQ376" i="1" s="1"/>
  <c r="AU376" i="1" s="1"/>
  <c r="AR376" i="1"/>
  <c r="AV376" i="1" s="1"/>
  <c r="AO376" i="1"/>
  <c r="AP429" i="1"/>
  <c r="AQ429" i="1" s="1"/>
  <c r="AU429" i="1" s="1"/>
  <c r="AR429" i="1"/>
  <c r="AV429" i="1" s="1"/>
  <c r="AO429" i="1"/>
  <c r="AY413" i="1"/>
  <c r="AP426" i="1"/>
  <c r="AQ426" i="1" s="1"/>
  <c r="AU426" i="1" s="1"/>
  <c r="AR426" i="1"/>
  <c r="AV426" i="1" s="1"/>
  <c r="AO426" i="1"/>
  <c r="AO436" i="1"/>
  <c r="AR436" i="1"/>
  <c r="AV436" i="1" s="1"/>
  <c r="AY436" i="1" s="1"/>
  <c r="AR338" i="1"/>
  <c r="AV338" i="1" s="1"/>
  <c r="AY338" i="1" s="1"/>
  <c r="AR339" i="1"/>
  <c r="AV339" i="1" s="1"/>
  <c r="AY339" i="1" s="1"/>
  <c r="AR340" i="1"/>
  <c r="AV340" i="1" s="1"/>
  <c r="AR341" i="1"/>
  <c r="AV341" i="1" s="1"/>
  <c r="AY341" i="1" s="1"/>
  <c r="AR342" i="1"/>
  <c r="AV342" i="1" s="1"/>
  <c r="AR343" i="1"/>
  <c r="AV343" i="1" s="1"/>
  <c r="AR344" i="1"/>
  <c r="AV344" i="1" s="1"/>
  <c r="AY344" i="1" s="1"/>
  <c r="AR345" i="1"/>
  <c r="AV345" i="1" s="1"/>
  <c r="AY345" i="1" s="1"/>
  <c r="AR346" i="1"/>
  <c r="AV346" i="1" s="1"/>
  <c r="AR347" i="1"/>
  <c r="AV347" i="1" s="1"/>
  <c r="AY347" i="1" s="1"/>
  <c r="AR348" i="1"/>
  <c r="AV348" i="1" s="1"/>
  <c r="AR349" i="1"/>
  <c r="AV349" i="1" s="1"/>
  <c r="AY349" i="1" s="1"/>
  <c r="AR350" i="1"/>
  <c r="AV350" i="1" s="1"/>
  <c r="AR351" i="1"/>
  <c r="AV351" i="1" s="1"/>
  <c r="AR352" i="1"/>
  <c r="AV352" i="1" s="1"/>
  <c r="AR353" i="1"/>
  <c r="AV353" i="1" s="1"/>
  <c r="AR354" i="1"/>
  <c r="AV354" i="1" s="1"/>
  <c r="AY354" i="1" s="1"/>
  <c r="AR355" i="1"/>
  <c r="AV355" i="1" s="1"/>
  <c r="AR356" i="1"/>
  <c r="AV356" i="1" s="1"/>
  <c r="AR357" i="1"/>
  <c r="AV357" i="1" s="1"/>
  <c r="AR358" i="1"/>
  <c r="AV358" i="1" s="1"/>
  <c r="AR359" i="1"/>
  <c r="AV359" i="1" s="1"/>
  <c r="AR360" i="1"/>
  <c r="AV360" i="1" s="1"/>
  <c r="AR361" i="1"/>
  <c r="AV361" i="1" s="1"/>
  <c r="AY361" i="1" s="1"/>
  <c r="AR362" i="1"/>
  <c r="AV362" i="1" s="1"/>
  <c r="AR363" i="1"/>
  <c r="AV363" i="1" s="1"/>
  <c r="AR364" i="1"/>
  <c r="AV364" i="1" s="1"/>
  <c r="AY364" i="1" s="1"/>
  <c r="AR365" i="1"/>
  <c r="AV365" i="1" s="1"/>
  <c r="AY365" i="1" s="1"/>
  <c r="AR366" i="1"/>
  <c r="AV366" i="1" s="1"/>
  <c r="AY366" i="1" s="1"/>
  <c r="AR367" i="1"/>
  <c r="AV367" i="1" s="1"/>
  <c r="AR368" i="1"/>
  <c r="AV368" i="1" s="1"/>
  <c r="AR369" i="1"/>
  <c r="AV369" i="1" s="1"/>
  <c r="AY369" i="1" s="1"/>
  <c r="AR370" i="1"/>
  <c r="AV370" i="1" s="1"/>
  <c r="AR371" i="1"/>
  <c r="AV371" i="1" s="1"/>
  <c r="AR372" i="1"/>
  <c r="AV372" i="1" s="1"/>
  <c r="AR373" i="1"/>
  <c r="AV373" i="1" s="1"/>
  <c r="AR374" i="1"/>
  <c r="AV374" i="1" s="1"/>
  <c r="AR375" i="1"/>
  <c r="AV375" i="1" s="1"/>
  <c r="AO377" i="1"/>
  <c r="AO381" i="1"/>
  <c r="AY422" i="1"/>
  <c r="AP437" i="1"/>
  <c r="AQ437" i="1" s="1"/>
  <c r="AU437" i="1" s="1"/>
  <c r="AO437" i="1"/>
  <c r="AR467" i="1"/>
  <c r="AV467" i="1" s="1"/>
  <c r="AP467" i="1"/>
  <c r="AQ467" i="1" s="1"/>
  <c r="AU467" i="1" s="1"/>
  <c r="AO467" i="1"/>
  <c r="AO378" i="1"/>
  <c r="AO382" i="1"/>
  <c r="AY392" i="1"/>
  <c r="AR437" i="1"/>
  <c r="AV437" i="1" s="1"/>
  <c r="AR384" i="1"/>
  <c r="AV384" i="1" s="1"/>
  <c r="AY384" i="1" s="1"/>
  <c r="AR385" i="1"/>
  <c r="AV385" i="1" s="1"/>
  <c r="AY385" i="1" s="1"/>
  <c r="AR386" i="1"/>
  <c r="AV386" i="1" s="1"/>
  <c r="AY386" i="1" s="1"/>
  <c r="AR387" i="1"/>
  <c r="AV387" i="1" s="1"/>
  <c r="AY387" i="1" s="1"/>
  <c r="AR388" i="1"/>
  <c r="AV388" i="1" s="1"/>
  <c r="AY388" i="1" s="1"/>
  <c r="AR389" i="1"/>
  <c r="AV389" i="1" s="1"/>
  <c r="AR390" i="1"/>
  <c r="AV390" i="1" s="1"/>
  <c r="AR391" i="1"/>
  <c r="AV391" i="1" s="1"/>
  <c r="AR393" i="1"/>
  <c r="AV393" i="1" s="1"/>
  <c r="AR394" i="1"/>
  <c r="AV394" i="1" s="1"/>
  <c r="AR395" i="1"/>
  <c r="AV395" i="1" s="1"/>
  <c r="AR396" i="1"/>
  <c r="AV396" i="1" s="1"/>
  <c r="AR397" i="1"/>
  <c r="AV397" i="1" s="1"/>
  <c r="AY397" i="1" s="1"/>
  <c r="AR398" i="1"/>
  <c r="AV398" i="1" s="1"/>
  <c r="AY398" i="1" s="1"/>
  <c r="AR399" i="1"/>
  <c r="AV399" i="1" s="1"/>
  <c r="AY399" i="1" s="1"/>
  <c r="AR400" i="1"/>
  <c r="AV400" i="1" s="1"/>
  <c r="AY400" i="1" s="1"/>
  <c r="AR402" i="1"/>
  <c r="AV402" i="1" s="1"/>
  <c r="AY402" i="1" s="1"/>
  <c r="AR403" i="1"/>
  <c r="AV403" i="1" s="1"/>
  <c r="AR404" i="1"/>
  <c r="AV404" i="1" s="1"/>
  <c r="AR405" i="1"/>
  <c r="AV405" i="1" s="1"/>
  <c r="AR406" i="1"/>
  <c r="AV406" i="1" s="1"/>
  <c r="AY406" i="1" s="1"/>
  <c r="AR407" i="1"/>
  <c r="AV407" i="1" s="1"/>
  <c r="AY407" i="1" s="1"/>
  <c r="AR408" i="1"/>
  <c r="AV408" i="1" s="1"/>
  <c r="AY408" i="1" s="1"/>
  <c r="AR409" i="1"/>
  <c r="AV409" i="1" s="1"/>
  <c r="AY409" i="1" s="1"/>
  <c r="AR410" i="1"/>
  <c r="AV410" i="1" s="1"/>
  <c r="AY410" i="1" s="1"/>
  <c r="AR411" i="1"/>
  <c r="AV411" i="1" s="1"/>
  <c r="AR414" i="1"/>
  <c r="AV414" i="1" s="1"/>
  <c r="AY414" i="1" s="1"/>
  <c r="AR415" i="1"/>
  <c r="AV415" i="1" s="1"/>
  <c r="AY415" i="1" s="1"/>
  <c r="AR416" i="1"/>
  <c r="AV416" i="1" s="1"/>
  <c r="AY416" i="1" s="1"/>
  <c r="AR417" i="1"/>
  <c r="AV417" i="1" s="1"/>
  <c r="AR418" i="1"/>
  <c r="AV418" i="1" s="1"/>
  <c r="AR421" i="1"/>
  <c r="AV421" i="1" s="1"/>
  <c r="AY421" i="1" s="1"/>
  <c r="AP435" i="1"/>
  <c r="AQ435" i="1" s="1"/>
  <c r="AU435" i="1" s="1"/>
  <c r="AY435" i="1" s="1"/>
  <c r="AO435" i="1"/>
  <c r="AR463" i="1"/>
  <c r="AV463" i="1" s="1"/>
  <c r="AP463" i="1"/>
  <c r="AQ463" i="1" s="1"/>
  <c r="AU463" i="1" s="1"/>
  <c r="AO463" i="1"/>
  <c r="AR438" i="1"/>
  <c r="AV438" i="1" s="1"/>
  <c r="AY438" i="1" s="1"/>
  <c r="AR439" i="1"/>
  <c r="AV439" i="1" s="1"/>
  <c r="AY439" i="1" s="1"/>
  <c r="AR440" i="1"/>
  <c r="AV440" i="1" s="1"/>
  <c r="AY440" i="1" s="1"/>
  <c r="AR441" i="1"/>
  <c r="AV441" i="1" s="1"/>
  <c r="AY441" i="1" s="1"/>
  <c r="AR442" i="1"/>
  <c r="AV442" i="1" s="1"/>
  <c r="AY442" i="1" s="1"/>
  <c r="AR443" i="1"/>
  <c r="AV443" i="1" s="1"/>
  <c r="AY443" i="1" s="1"/>
  <c r="AR444" i="1"/>
  <c r="AV444" i="1" s="1"/>
  <c r="AY444" i="1" s="1"/>
  <c r="AR445" i="1"/>
  <c r="AV445" i="1" s="1"/>
  <c r="AY445" i="1" s="1"/>
  <c r="AR446" i="1"/>
  <c r="AV446" i="1" s="1"/>
  <c r="AY446" i="1" s="1"/>
  <c r="AR447" i="1"/>
  <c r="AV447" i="1" s="1"/>
  <c r="AY447" i="1" s="1"/>
  <c r="AR448" i="1"/>
  <c r="AV448" i="1" s="1"/>
  <c r="AY448" i="1" s="1"/>
  <c r="AR449" i="1"/>
  <c r="AV449" i="1" s="1"/>
  <c r="AY449" i="1" s="1"/>
  <c r="AR450" i="1"/>
  <c r="AV450" i="1" s="1"/>
  <c r="AY450" i="1" s="1"/>
  <c r="AR451" i="1"/>
  <c r="AV451" i="1" s="1"/>
  <c r="AY451" i="1" s="1"/>
  <c r="AR452" i="1"/>
  <c r="AV452" i="1" s="1"/>
  <c r="AY452" i="1" s="1"/>
  <c r="AR453" i="1"/>
  <c r="AV453" i="1" s="1"/>
  <c r="AY453" i="1" s="1"/>
  <c r="AR454" i="1"/>
  <c r="AV454" i="1" s="1"/>
  <c r="AY454" i="1" s="1"/>
  <c r="AR455" i="1"/>
  <c r="AV455" i="1" s="1"/>
  <c r="AY455" i="1" s="1"/>
  <c r="AR456" i="1"/>
  <c r="AV456" i="1" s="1"/>
  <c r="AY456" i="1" s="1"/>
  <c r="AR457" i="1"/>
  <c r="AV457" i="1" s="1"/>
  <c r="AY457" i="1" s="1"/>
  <c r="AR458" i="1"/>
  <c r="AV458" i="1" s="1"/>
  <c r="AY458" i="1" s="1"/>
  <c r="AR459" i="1"/>
  <c r="AV459" i="1" s="1"/>
  <c r="AY459" i="1" s="1"/>
  <c r="AR460" i="1"/>
  <c r="AV460" i="1" s="1"/>
  <c r="AY460" i="1" s="1"/>
  <c r="AR461" i="1"/>
  <c r="AV461" i="1" s="1"/>
  <c r="AY461" i="1" s="1"/>
  <c r="AR462" i="1"/>
  <c r="AV462" i="1" s="1"/>
  <c r="AY462" i="1" s="1"/>
  <c r="AP491" i="1"/>
  <c r="AQ491" i="1" s="1"/>
  <c r="AU491" i="1" s="1"/>
  <c r="AR491" i="1"/>
  <c r="AV491" i="1" s="1"/>
  <c r="AO491" i="1"/>
  <c r="AP504" i="1"/>
  <c r="AQ504" i="1" s="1"/>
  <c r="AU504" i="1" s="1"/>
  <c r="AO504" i="1"/>
  <c r="AR504" i="1"/>
  <c r="AV504" i="1" s="1"/>
  <c r="AO439" i="1"/>
  <c r="AO441" i="1"/>
  <c r="AO442" i="1"/>
  <c r="AO443" i="1"/>
  <c r="AO444" i="1"/>
  <c r="AO445" i="1"/>
  <c r="AO446" i="1"/>
  <c r="AO447" i="1"/>
  <c r="AO448" i="1"/>
  <c r="AO451" i="1"/>
  <c r="AO452" i="1"/>
  <c r="AO454" i="1"/>
  <c r="AO455" i="1"/>
  <c r="AO459" i="1"/>
  <c r="AO460" i="1"/>
  <c r="AO462" i="1"/>
  <c r="AO464" i="1"/>
  <c r="AP468" i="1"/>
  <c r="AQ468" i="1" s="1"/>
  <c r="AU468" i="1" s="1"/>
  <c r="AP489" i="1"/>
  <c r="AQ489" i="1" s="1"/>
  <c r="AU489" i="1" s="1"/>
  <c r="AR489" i="1"/>
  <c r="AV489" i="1" s="1"/>
  <c r="AO489" i="1"/>
  <c r="AR468" i="1"/>
  <c r="AV468" i="1" s="1"/>
  <c r="AP506" i="1"/>
  <c r="AQ506" i="1" s="1"/>
  <c r="AU506" i="1" s="1"/>
  <c r="AO506" i="1"/>
  <c r="AP507" i="1"/>
  <c r="AQ507" i="1" s="1"/>
  <c r="AU507" i="1" s="1"/>
  <c r="AO507" i="1"/>
  <c r="AP508" i="1"/>
  <c r="AQ508" i="1" s="1"/>
  <c r="AU508" i="1" s="1"/>
  <c r="AO508" i="1"/>
  <c r="AP509" i="1"/>
  <c r="AQ509" i="1" s="1"/>
  <c r="AU509" i="1" s="1"/>
  <c r="AO509" i="1"/>
  <c r="AP510" i="1"/>
  <c r="AQ510" i="1" s="1"/>
  <c r="AU510" i="1" s="1"/>
  <c r="AO510" i="1"/>
  <c r="AP511" i="1"/>
  <c r="AQ511" i="1" s="1"/>
  <c r="AU511" i="1" s="1"/>
  <c r="AO511" i="1"/>
  <c r="AR470" i="1"/>
  <c r="AV470" i="1" s="1"/>
  <c r="AR471" i="1"/>
  <c r="AV471" i="1" s="1"/>
  <c r="AY471" i="1" s="1"/>
  <c r="AR472" i="1"/>
  <c r="AV472" i="1" s="1"/>
  <c r="AR473" i="1"/>
  <c r="AV473" i="1" s="1"/>
  <c r="AR475" i="1"/>
  <c r="AV475" i="1" s="1"/>
  <c r="AR476" i="1"/>
  <c r="AV476" i="1" s="1"/>
  <c r="AY476" i="1" s="1"/>
  <c r="AR477" i="1"/>
  <c r="AV477" i="1" s="1"/>
  <c r="AR478" i="1"/>
  <c r="AV478" i="1" s="1"/>
  <c r="AR479" i="1"/>
  <c r="AV479" i="1" s="1"/>
  <c r="AR480" i="1"/>
  <c r="AV480" i="1" s="1"/>
  <c r="AR481" i="1"/>
  <c r="AV481" i="1" s="1"/>
  <c r="AY481" i="1" s="1"/>
  <c r="AR482" i="1"/>
  <c r="AV482" i="1" s="1"/>
  <c r="AR483" i="1"/>
  <c r="AV483" i="1" s="1"/>
  <c r="AY483" i="1" s="1"/>
  <c r="AR484" i="1"/>
  <c r="AV484" i="1" s="1"/>
  <c r="AR485" i="1"/>
  <c r="AV485" i="1" s="1"/>
  <c r="AR486" i="1"/>
  <c r="AV486" i="1" s="1"/>
  <c r="AY486" i="1" s="1"/>
  <c r="AR487" i="1"/>
  <c r="AV487" i="1" s="1"/>
  <c r="AY487" i="1" s="1"/>
  <c r="AR488" i="1"/>
  <c r="AV488" i="1" s="1"/>
  <c r="AR506" i="1"/>
  <c r="AV506" i="1" s="1"/>
  <c r="AR507" i="1"/>
  <c r="AV507" i="1" s="1"/>
  <c r="AR508" i="1"/>
  <c r="AV508" i="1" s="1"/>
  <c r="AR509" i="1"/>
  <c r="AV509" i="1" s="1"/>
  <c r="AR510" i="1"/>
  <c r="AV510" i="1" s="1"/>
  <c r="AR511" i="1"/>
  <c r="AV511" i="1" s="1"/>
  <c r="AO490" i="1"/>
  <c r="AO492" i="1"/>
  <c r="AP495" i="1"/>
  <c r="AQ495" i="1" s="1"/>
  <c r="AU495" i="1" s="1"/>
  <c r="AY495" i="1" s="1"/>
  <c r="AO495" i="1"/>
  <c r="AP496" i="1"/>
  <c r="AQ496" i="1" s="1"/>
  <c r="AU496" i="1" s="1"/>
  <c r="AY496" i="1" s="1"/>
  <c r="AO496" i="1"/>
  <c r="AP497" i="1"/>
  <c r="AQ497" i="1" s="1"/>
  <c r="AU497" i="1" s="1"/>
  <c r="AY497" i="1" s="1"/>
  <c r="AO497" i="1"/>
  <c r="AP498" i="1"/>
  <c r="AQ498" i="1" s="1"/>
  <c r="AU498" i="1" s="1"/>
  <c r="AY498" i="1" s="1"/>
  <c r="AO498" i="1"/>
  <c r="AP499" i="1"/>
  <c r="AQ499" i="1" s="1"/>
  <c r="AU499" i="1" s="1"/>
  <c r="AY499" i="1" s="1"/>
  <c r="AO499" i="1"/>
  <c r="AP500" i="1"/>
  <c r="AQ500" i="1" s="1"/>
  <c r="AU500" i="1" s="1"/>
  <c r="AY500" i="1" s="1"/>
  <c r="AO500" i="1"/>
  <c r="AP501" i="1"/>
  <c r="AQ501" i="1" s="1"/>
  <c r="AU501" i="1" s="1"/>
  <c r="AY501" i="1" s="1"/>
  <c r="AO501" i="1"/>
  <c r="AP502" i="1"/>
  <c r="AQ502" i="1" s="1"/>
  <c r="AU502" i="1" s="1"/>
  <c r="AY502" i="1" s="1"/>
  <c r="AO502" i="1"/>
  <c r="AR512" i="1"/>
  <c r="AV512" i="1" s="1"/>
  <c r="AY512" i="1" s="1"/>
  <c r="AP514" i="1"/>
  <c r="AQ514" i="1" s="1"/>
  <c r="AU514" i="1" s="1"/>
  <c r="AY514" i="1" s="1"/>
  <c r="AO514" i="1"/>
  <c r="AP515" i="1"/>
  <c r="AQ515" i="1" s="1"/>
  <c r="AU515" i="1" s="1"/>
  <c r="AY515" i="1" s="1"/>
  <c r="AO515" i="1"/>
  <c r="AZ227" i="1" l="1"/>
  <c r="AZ219" i="1"/>
  <c r="AZ215" i="1"/>
  <c r="AZ204" i="1"/>
  <c r="AZ207" i="1"/>
  <c r="AZ223" i="1"/>
  <c r="AX211" i="1"/>
  <c r="AZ234" i="1"/>
  <c r="AY374" i="1"/>
  <c r="AZ374" i="1" s="1"/>
  <c r="AY350" i="1"/>
  <c r="AX350" i="1" s="1"/>
  <c r="AX212" i="1"/>
  <c r="AZ275" i="1"/>
  <c r="AY492" i="1"/>
  <c r="AZ492" i="1" s="1"/>
  <c r="AZ228" i="1"/>
  <c r="AY485" i="1"/>
  <c r="AX485" i="1" s="1"/>
  <c r="AY372" i="1"/>
  <c r="AZ372" i="1" s="1"/>
  <c r="AY360" i="1"/>
  <c r="AZ360" i="1" s="1"/>
  <c r="AX295" i="1"/>
  <c r="AZ224" i="1"/>
  <c r="AX208" i="1"/>
  <c r="AX267" i="1"/>
  <c r="AY330" i="1"/>
  <c r="AY484" i="1"/>
  <c r="AX484" i="1" s="1"/>
  <c r="AY368" i="1"/>
  <c r="AX368" i="1" s="1"/>
  <c r="AZ420" i="1"/>
  <c r="AZ325" i="1"/>
  <c r="AZ160" i="1"/>
  <c r="AX157" i="1"/>
  <c r="AY395" i="1"/>
  <c r="AZ395" i="1" s="1"/>
  <c r="AX24" i="1"/>
  <c r="AZ33" i="1"/>
  <c r="AX326" i="1"/>
  <c r="AY348" i="1"/>
  <c r="AX348" i="1" s="1"/>
  <c r="AY340" i="1"/>
  <c r="AX340" i="1" s="1"/>
  <c r="AY375" i="1"/>
  <c r="AZ375" i="1" s="1"/>
  <c r="AY125" i="1"/>
  <c r="AZ125" i="1" s="1"/>
  <c r="AZ220" i="1"/>
  <c r="AZ28" i="1"/>
  <c r="AX51" i="1"/>
  <c r="AY418" i="1"/>
  <c r="AX418" i="1" s="1"/>
  <c r="AY404" i="1"/>
  <c r="AZ404" i="1" s="1"/>
  <c r="AY390" i="1"/>
  <c r="AZ390" i="1" s="1"/>
  <c r="AY355" i="1"/>
  <c r="AX355" i="1" s="1"/>
  <c r="AX293" i="1"/>
  <c r="AX277" i="1"/>
  <c r="AX229" i="1"/>
  <c r="AX244" i="1"/>
  <c r="AX171" i="1"/>
  <c r="AX240" i="1"/>
  <c r="AY272" i="1"/>
  <c r="AY120" i="1"/>
  <c r="AZ120" i="1" s="1"/>
  <c r="AY312" i="1"/>
  <c r="AZ312" i="1" s="1"/>
  <c r="AY299" i="1"/>
  <c r="AZ299" i="1" s="1"/>
  <c r="AY254" i="1"/>
  <c r="AY63" i="1"/>
  <c r="AX63" i="1" s="1"/>
  <c r="AY92" i="1"/>
  <c r="AZ92" i="1" s="1"/>
  <c r="AY314" i="1"/>
  <c r="AY305" i="1"/>
  <c r="AZ305" i="1" s="1"/>
  <c r="AY304" i="1"/>
  <c r="AZ304" i="1" s="1"/>
  <c r="AY466" i="1"/>
  <c r="AX466" i="1" s="1"/>
  <c r="AY310" i="1"/>
  <c r="AX310" i="1" s="1"/>
  <c r="AY324" i="1"/>
  <c r="AZ324" i="1" s="1"/>
  <c r="AY306" i="1"/>
  <c r="AX44" i="1"/>
  <c r="AZ44" i="1"/>
  <c r="AY423" i="1"/>
  <c r="AZ161" i="1"/>
  <c r="AY139" i="1"/>
  <c r="AZ139" i="1" s="1"/>
  <c r="AY488" i="1"/>
  <c r="AZ488" i="1" s="1"/>
  <c r="AY363" i="1"/>
  <c r="AX363" i="1" s="1"/>
  <c r="AY343" i="1"/>
  <c r="AZ343" i="1" s="1"/>
  <c r="AX26" i="1"/>
  <c r="AZ433" i="1"/>
  <c r="AZ302" i="1"/>
  <c r="AX304" i="1"/>
  <c r="AX238" i="1"/>
  <c r="AX216" i="1"/>
  <c r="AX16" i="1"/>
  <c r="AX80" i="1"/>
  <c r="AY359" i="1"/>
  <c r="AX359" i="1" s="1"/>
  <c r="AY351" i="1"/>
  <c r="AZ351" i="1" s="1"/>
  <c r="AY334" i="1"/>
  <c r="AZ334" i="1" s="1"/>
  <c r="AZ233" i="1"/>
  <c r="AZ242" i="1"/>
  <c r="AX46" i="1"/>
  <c r="AX27" i="1"/>
  <c r="AY105" i="1"/>
  <c r="AZ105" i="1" s="1"/>
  <c r="AY311" i="1"/>
  <c r="AX311" i="1" s="1"/>
  <c r="AY431" i="1"/>
  <c r="AZ431" i="1" s="1"/>
  <c r="AY405" i="1"/>
  <c r="AZ405" i="1" s="1"/>
  <c r="AY391" i="1"/>
  <c r="AZ391" i="1" s="1"/>
  <c r="AY176" i="1"/>
  <c r="AX176" i="1" s="1"/>
  <c r="AZ241" i="1"/>
  <c r="AZ226" i="1"/>
  <c r="AZ210" i="1"/>
  <c r="AZ67" i="1"/>
  <c r="AZ172" i="1"/>
  <c r="AY477" i="1"/>
  <c r="AZ321" i="1"/>
  <c r="AZ214" i="1"/>
  <c r="AX250" i="1"/>
  <c r="AZ218" i="1"/>
  <c r="AZ37" i="1"/>
  <c r="AY50" i="1"/>
  <c r="AY403" i="1"/>
  <c r="AX403" i="1" s="1"/>
  <c r="AX322" i="1"/>
  <c r="AZ62" i="1"/>
  <c r="AY72" i="1"/>
  <c r="AX72" i="1" s="1"/>
  <c r="AY479" i="1"/>
  <c r="AZ479" i="1" s="1"/>
  <c r="AY393" i="1"/>
  <c r="AX393" i="1" s="1"/>
  <c r="AZ430" i="1"/>
  <c r="AX323" i="1"/>
  <c r="AX309" i="1"/>
  <c r="AX283" i="1"/>
  <c r="AY100" i="1"/>
  <c r="AZ100" i="1" s="1"/>
  <c r="AX154" i="1"/>
  <c r="AX225" i="1"/>
  <c r="AX221" i="1"/>
  <c r="AX217" i="1"/>
  <c r="AX213" i="1"/>
  <c r="AX209" i="1"/>
  <c r="AX205" i="1"/>
  <c r="AX158" i="1"/>
  <c r="AZ23" i="1"/>
  <c r="AZ60" i="1"/>
  <c r="AY285" i="1"/>
  <c r="AY411" i="1"/>
  <c r="AZ411" i="1" s="1"/>
  <c r="AY389" i="1"/>
  <c r="AX389" i="1" s="1"/>
  <c r="AY148" i="1"/>
  <c r="AX148" i="1" s="1"/>
  <c r="AY58" i="1"/>
  <c r="AX58" i="1" s="1"/>
  <c r="AY473" i="1"/>
  <c r="AX473" i="1" s="1"/>
  <c r="AY373" i="1"/>
  <c r="AX373" i="1" s="1"/>
  <c r="AY353" i="1"/>
  <c r="AX353" i="1" s="1"/>
  <c r="AY185" i="1"/>
  <c r="AX185" i="1" s="1"/>
  <c r="AY136" i="1"/>
  <c r="AZ136" i="1" s="1"/>
  <c r="AX38" i="1"/>
  <c r="AZ76" i="1"/>
  <c r="AX76" i="1"/>
  <c r="AZ140" i="1"/>
  <c r="AX140" i="1"/>
  <c r="AZ49" i="1"/>
  <c r="AX49" i="1"/>
  <c r="AX70" i="1"/>
  <c r="AZ70" i="1"/>
  <c r="AX296" i="1"/>
  <c r="AZ296" i="1"/>
  <c r="AY183" i="1"/>
  <c r="AZ183" i="1" s="1"/>
  <c r="AZ152" i="1"/>
  <c r="AZ151" i="1"/>
  <c r="AY394" i="1"/>
  <c r="AZ394" i="1" s="1"/>
  <c r="AY367" i="1"/>
  <c r="AX367" i="1" s="1"/>
  <c r="AY332" i="1"/>
  <c r="AZ332" i="1" s="1"/>
  <c r="AX239" i="1"/>
  <c r="AX243" i="1"/>
  <c r="AX17" i="1"/>
  <c r="AZ281" i="1"/>
  <c r="AY478" i="1"/>
  <c r="AX478" i="1" s="1"/>
  <c r="AY370" i="1"/>
  <c r="AZ370" i="1" s="1"/>
  <c r="AY362" i="1"/>
  <c r="AZ362" i="1" s="1"/>
  <c r="AY346" i="1"/>
  <c r="AZ346" i="1" s="1"/>
  <c r="AY342" i="1"/>
  <c r="AZ342" i="1" s="1"/>
  <c r="AY143" i="1"/>
  <c r="AX143" i="1" s="1"/>
  <c r="AX65" i="1"/>
  <c r="AY108" i="1"/>
  <c r="AX108" i="1" s="1"/>
  <c r="AY308" i="1"/>
  <c r="AY262" i="1"/>
  <c r="AZ262" i="1" s="1"/>
  <c r="AY56" i="1"/>
  <c r="AZ269" i="1"/>
  <c r="AX269" i="1"/>
  <c r="AZ319" i="1"/>
  <c r="AX291" i="1"/>
  <c r="AX313" i="1"/>
  <c r="AZ292" i="1"/>
  <c r="AX236" i="1"/>
  <c r="AX20" i="1"/>
  <c r="AZ53" i="1"/>
  <c r="AZ41" i="1"/>
  <c r="AY482" i="1"/>
  <c r="AZ482" i="1" s="1"/>
  <c r="AY371" i="1"/>
  <c r="AX371" i="1" s="1"/>
  <c r="AX29" i="1"/>
  <c r="AZ35" i="1"/>
  <c r="AZ74" i="1"/>
  <c r="AX18" i="1"/>
  <c r="AZ57" i="1"/>
  <c r="AX19" i="1"/>
  <c r="AZ39" i="1"/>
  <c r="AZ503" i="1"/>
  <c r="AX503" i="1"/>
  <c r="AY434" i="1"/>
  <c r="AX434" i="1" s="1"/>
  <c r="AY307" i="1"/>
  <c r="AZ327" i="1"/>
  <c r="AX327" i="1"/>
  <c r="AY186" i="1"/>
  <c r="AZ186" i="1" s="1"/>
  <c r="AY182" i="1"/>
  <c r="AX182" i="1" s="1"/>
  <c r="AY174" i="1"/>
  <c r="AZ174" i="1" s="1"/>
  <c r="AX245" i="1"/>
  <c r="AX235" i="1"/>
  <c r="AY320" i="1"/>
  <c r="AY286" i="1"/>
  <c r="AX286" i="1" s="1"/>
  <c r="AY258" i="1"/>
  <c r="AX258" i="1" s="1"/>
  <c r="AY358" i="1"/>
  <c r="AX358" i="1" s="1"/>
  <c r="AX324" i="1"/>
  <c r="AX301" i="1"/>
  <c r="AX294" i="1"/>
  <c r="AX290" i="1"/>
  <c r="AX305" i="1"/>
  <c r="AY177" i="1"/>
  <c r="AZ177" i="1" s="1"/>
  <c r="AY144" i="1"/>
  <c r="AX144" i="1" s="1"/>
  <c r="AY109" i="1"/>
  <c r="AZ109" i="1" s="1"/>
  <c r="AX32" i="1"/>
  <c r="AX21" i="1"/>
  <c r="AZ73" i="1"/>
  <c r="AX25" i="1"/>
  <c r="AY383" i="1"/>
  <c r="AZ383" i="1" s="1"/>
  <c r="AY315" i="1"/>
  <c r="AY247" i="1"/>
  <c r="AY318" i="1"/>
  <c r="AY274" i="1"/>
  <c r="AX274" i="1" s="1"/>
  <c r="AY396" i="1"/>
  <c r="AZ396" i="1" s="1"/>
  <c r="AY480" i="1"/>
  <c r="AX480" i="1" s="1"/>
  <c r="AY424" i="1"/>
  <c r="AX424" i="1" s="1"/>
  <c r="AY475" i="1"/>
  <c r="AX475" i="1" s="1"/>
  <c r="AY467" i="1"/>
  <c r="AZ467" i="1" s="1"/>
  <c r="AY356" i="1"/>
  <c r="AX356" i="1" s="1"/>
  <c r="AY352" i="1"/>
  <c r="AX352" i="1" s="1"/>
  <c r="AY126" i="1"/>
  <c r="AX126" i="1" s="1"/>
  <c r="AZ237" i="1"/>
  <c r="AZ54" i="1"/>
  <c r="AY30" i="1"/>
  <c r="AY265" i="1"/>
  <c r="AZ516" i="1"/>
  <c r="AX516" i="1"/>
  <c r="AX336" i="1"/>
  <c r="AZ336" i="1"/>
  <c r="AX42" i="1"/>
  <c r="AZ42" i="1"/>
  <c r="AZ132" i="1"/>
  <c r="AX132" i="1"/>
  <c r="AX40" i="1"/>
  <c r="AZ40" i="1"/>
  <c r="AZ298" i="1"/>
  <c r="AZ300" i="1"/>
  <c r="AZ271" i="1"/>
  <c r="AZ162" i="1"/>
  <c r="AX31" i="1"/>
  <c r="AY317" i="1"/>
  <c r="AY249" i="1"/>
  <c r="AY278" i="1"/>
  <c r="AY119" i="1"/>
  <c r="AY287" i="1"/>
  <c r="AY470" i="1"/>
  <c r="AZ470" i="1" s="1"/>
  <c r="AY417" i="1"/>
  <c r="AZ417" i="1" s="1"/>
  <c r="AY357" i="1"/>
  <c r="AX357" i="1" s="1"/>
  <c r="AY337" i="1"/>
  <c r="AZ337" i="1" s="1"/>
  <c r="AX107" i="1"/>
  <c r="AY273" i="1"/>
  <c r="AY230" i="1"/>
  <c r="AY66" i="1"/>
  <c r="AY472" i="1"/>
  <c r="AX472" i="1" s="1"/>
  <c r="AY468" i="1"/>
  <c r="AZ468" i="1" s="1"/>
  <c r="AX45" i="1"/>
  <c r="AZ45" i="1"/>
  <c r="AZ75" i="1"/>
  <c r="AX75" i="1"/>
  <c r="AX61" i="1"/>
  <c r="AZ61" i="1"/>
  <c r="AZ79" i="1"/>
  <c r="AX79" i="1"/>
  <c r="AX71" i="1"/>
  <c r="AZ71" i="1"/>
  <c r="AZ69" i="1"/>
  <c r="AX69" i="1"/>
  <c r="AZ22" i="1"/>
  <c r="AX22" i="1"/>
  <c r="AX55" i="1"/>
  <c r="AZ55" i="1"/>
  <c r="AX78" i="1"/>
  <c r="AZ78" i="1"/>
  <c r="AY510" i="1"/>
  <c r="AZ510" i="1" s="1"/>
  <c r="AY508" i="1"/>
  <c r="AZ508" i="1" s="1"/>
  <c r="AY506" i="1"/>
  <c r="AZ506" i="1" s="1"/>
  <c r="AY329" i="1"/>
  <c r="AZ329" i="1" s="1"/>
  <c r="AZ381" i="1"/>
  <c r="AX381" i="1"/>
  <c r="AY201" i="1"/>
  <c r="AY297" i="1"/>
  <c r="AY246" i="1"/>
  <c r="AY437" i="1"/>
  <c r="AX437" i="1" s="1"/>
  <c r="AY279" i="1"/>
  <c r="AY288" i="1"/>
  <c r="AY264" i="1"/>
  <c r="AY232" i="1"/>
  <c r="AY316" i="1"/>
  <c r="AY248" i="1"/>
  <c r="AY231" i="1"/>
  <c r="AY469" i="1"/>
  <c r="AZ469" i="1" s="1"/>
  <c r="AX461" i="1"/>
  <c r="AZ461" i="1"/>
  <c r="AX445" i="1"/>
  <c r="AZ445" i="1"/>
  <c r="AX456" i="1"/>
  <c r="AZ456" i="1"/>
  <c r="AX421" i="1"/>
  <c r="AZ421" i="1"/>
  <c r="AZ409" i="1"/>
  <c r="AX409" i="1"/>
  <c r="AZ400" i="1"/>
  <c r="AX400" i="1"/>
  <c r="AZ387" i="1"/>
  <c r="AX387" i="1"/>
  <c r="AX364" i="1"/>
  <c r="AZ364" i="1"/>
  <c r="AX436" i="1"/>
  <c r="AZ436" i="1"/>
  <c r="AX476" i="1"/>
  <c r="AZ476" i="1"/>
  <c r="AX471" i="1"/>
  <c r="AZ471" i="1"/>
  <c r="AX447" i="1"/>
  <c r="AZ447" i="1"/>
  <c r="AX414" i="1"/>
  <c r="AZ414" i="1"/>
  <c r="AX408" i="1"/>
  <c r="AZ408" i="1"/>
  <c r="AX399" i="1"/>
  <c r="AZ399" i="1"/>
  <c r="AX386" i="1"/>
  <c r="AZ386" i="1"/>
  <c r="AX347" i="1"/>
  <c r="AZ347" i="1"/>
  <c r="AZ428" i="1"/>
  <c r="AX428" i="1"/>
  <c r="AX197" i="1"/>
  <c r="AZ197" i="1"/>
  <c r="AX193" i="1"/>
  <c r="AZ193" i="1"/>
  <c r="AZ185" i="1"/>
  <c r="AX181" i="1"/>
  <c r="AZ181" i="1"/>
  <c r="AZ121" i="1"/>
  <c r="AX121" i="1"/>
  <c r="AZ90" i="1"/>
  <c r="AX90" i="1"/>
  <c r="AX83" i="1"/>
  <c r="AZ83" i="1"/>
  <c r="AX457" i="1"/>
  <c r="AZ457" i="1"/>
  <c r="AX449" i="1"/>
  <c r="AZ449" i="1"/>
  <c r="AX460" i="1"/>
  <c r="AZ460" i="1"/>
  <c r="AX448" i="1"/>
  <c r="AZ448" i="1"/>
  <c r="AZ415" i="1"/>
  <c r="AX415" i="1"/>
  <c r="AZ462" i="1"/>
  <c r="AX462" i="1"/>
  <c r="AX458" i="1"/>
  <c r="AZ458" i="1"/>
  <c r="AX454" i="1"/>
  <c r="AZ454" i="1"/>
  <c r="AX450" i="1"/>
  <c r="AZ450" i="1"/>
  <c r="AX446" i="1"/>
  <c r="AZ446" i="1"/>
  <c r="AX442" i="1"/>
  <c r="AZ442" i="1"/>
  <c r="AX438" i="1"/>
  <c r="AZ438" i="1"/>
  <c r="AZ407" i="1"/>
  <c r="AX407" i="1"/>
  <c r="AX366" i="1"/>
  <c r="AZ366" i="1"/>
  <c r="AX354" i="1"/>
  <c r="AZ354" i="1"/>
  <c r="AZ350" i="1"/>
  <c r="AX338" i="1"/>
  <c r="AZ338" i="1"/>
  <c r="AZ200" i="1"/>
  <c r="AX200" i="1"/>
  <c r="AX196" i="1"/>
  <c r="AZ196" i="1"/>
  <c r="AX188" i="1"/>
  <c r="AZ188" i="1"/>
  <c r="AX184" i="1"/>
  <c r="AZ184" i="1"/>
  <c r="AX180" i="1"/>
  <c r="AZ180" i="1"/>
  <c r="AZ97" i="1"/>
  <c r="AX97" i="1"/>
  <c r="AZ88" i="1"/>
  <c r="AX88" i="1"/>
  <c r="AX82" i="1"/>
  <c r="AZ82" i="1"/>
  <c r="AX453" i="1"/>
  <c r="AZ453" i="1"/>
  <c r="AX441" i="1"/>
  <c r="AZ441" i="1"/>
  <c r="AX369" i="1"/>
  <c r="AZ369" i="1"/>
  <c r="AX345" i="1"/>
  <c r="AZ345" i="1"/>
  <c r="AX341" i="1"/>
  <c r="AZ341" i="1"/>
  <c r="AZ117" i="1"/>
  <c r="AX117" i="1"/>
  <c r="AX440" i="1"/>
  <c r="AZ440" i="1"/>
  <c r="AZ340" i="1"/>
  <c r="AX331" i="1"/>
  <c r="AZ331" i="1"/>
  <c r="AX198" i="1"/>
  <c r="AZ198" i="1"/>
  <c r="AX194" i="1"/>
  <c r="AZ194" i="1"/>
  <c r="AX190" i="1"/>
  <c r="AZ190" i="1"/>
  <c r="AX178" i="1"/>
  <c r="AZ178" i="1"/>
  <c r="AZ84" i="1"/>
  <c r="AX84" i="1"/>
  <c r="AZ514" i="1"/>
  <c r="AX514" i="1"/>
  <c r="AZ500" i="1"/>
  <c r="AX500" i="1"/>
  <c r="AX487" i="1"/>
  <c r="AZ487" i="1"/>
  <c r="AZ401" i="1"/>
  <c r="AX401" i="1"/>
  <c r="AX422" i="1"/>
  <c r="AZ422" i="1"/>
  <c r="AZ413" i="1"/>
  <c r="AX413" i="1"/>
  <c r="AZ397" i="1"/>
  <c r="AX397" i="1"/>
  <c r="AX365" i="1"/>
  <c r="AZ365" i="1"/>
  <c r="AX361" i="1"/>
  <c r="AZ361" i="1"/>
  <c r="AX344" i="1"/>
  <c r="AZ344" i="1"/>
  <c r="AZ261" i="1"/>
  <c r="AX261" i="1"/>
  <c r="AX253" i="1"/>
  <c r="AZ253" i="1"/>
  <c r="AZ124" i="1"/>
  <c r="AX124" i="1"/>
  <c r="AX179" i="1"/>
  <c r="AZ179" i="1"/>
  <c r="AX150" i="1"/>
  <c r="AZ150" i="1"/>
  <c r="AZ93" i="1"/>
  <c r="AX93" i="1"/>
  <c r="AZ86" i="1"/>
  <c r="AX86" i="1"/>
  <c r="AZ99" i="1"/>
  <c r="AX99" i="1"/>
  <c r="AZ496" i="1"/>
  <c r="AX496" i="1"/>
  <c r="AX483" i="1"/>
  <c r="AZ483" i="1"/>
  <c r="AZ464" i="1"/>
  <c r="AX464" i="1"/>
  <c r="AX459" i="1"/>
  <c r="AZ459" i="1"/>
  <c r="AZ385" i="1"/>
  <c r="AX385" i="1"/>
  <c r="AZ402" i="1"/>
  <c r="AX402" i="1"/>
  <c r="AX349" i="1"/>
  <c r="AZ349" i="1"/>
  <c r="AZ406" i="1"/>
  <c r="AX406" i="1"/>
  <c r="AX153" i="1"/>
  <c r="AZ153" i="1"/>
  <c r="AZ135" i="1"/>
  <c r="AX135" i="1"/>
  <c r="AX189" i="1"/>
  <c r="AZ189" i="1"/>
  <c r="AZ114" i="1"/>
  <c r="AX114" i="1"/>
  <c r="AZ116" i="1"/>
  <c r="AX116" i="1"/>
  <c r="AX191" i="1"/>
  <c r="AZ191" i="1"/>
  <c r="AZ202" i="1"/>
  <c r="AX202" i="1"/>
  <c r="AX64" i="1"/>
  <c r="AZ64" i="1"/>
  <c r="AY489" i="1"/>
  <c r="AX435" i="1"/>
  <c r="AZ435" i="1"/>
  <c r="AX455" i="1"/>
  <c r="AZ455" i="1"/>
  <c r="AX452" i="1"/>
  <c r="AZ452" i="1"/>
  <c r="AX444" i="1"/>
  <c r="AZ444" i="1"/>
  <c r="AZ412" i="1"/>
  <c r="AX412" i="1"/>
  <c r="AX339" i="1"/>
  <c r="AZ339" i="1"/>
  <c r="AX256" i="1"/>
  <c r="AZ256" i="1"/>
  <c r="AZ166" i="1"/>
  <c r="AX166" i="1"/>
  <c r="AZ134" i="1"/>
  <c r="AX134" i="1"/>
  <c r="AX123" i="1"/>
  <c r="AZ123" i="1"/>
  <c r="AZ129" i="1"/>
  <c r="AX129" i="1"/>
  <c r="AX91" i="1"/>
  <c r="AZ91" i="1"/>
  <c r="AX195" i="1"/>
  <c r="AZ195" i="1"/>
  <c r="AZ165" i="1"/>
  <c r="AX165" i="1"/>
  <c r="AZ112" i="1"/>
  <c r="AX112" i="1"/>
  <c r="AX81" i="1"/>
  <c r="AZ81" i="1"/>
  <c r="AY118" i="1"/>
  <c r="AY94" i="1"/>
  <c r="AX59" i="1"/>
  <c r="AZ59" i="1"/>
  <c r="AX68" i="1"/>
  <c r="AZ68" i="1"/>
  <c r="AZ499" i="1"/>
  <c r="AX499" i="1"/>
  <c r="AZ495" i="1"/>
  <c r="AX495" i="1"/>
  <c r="AZ490" i="1"/>
  <c r="AX490" i="1"/>
  <c r="AX481" i="1"/>
  <c r="AZ481" i="1"/>
  <c r="AY511" i="1"/>
  <c r="AY507" i="1"/>
  <c r="AY504" i="1"/>
  <c r="AY380" i="1"/>
  <c r="AY493" i="1"/>
  <c r="AZ284" i="1"/>
  <c r="AX284" i="1"/>
  <c r="AZ260" i="1"/>
  <c r="AX260" i="1"/>
  <c r="AX333" i="1"/>
  <c r="AZ333" i="1"/>
  <c r="AX254" i="1"/>
  <c r="AZ254" i="1"/>
  <c r="AZ169" i="1"/>
  <c r="AX169" i="1"/>
  <c r="AZ164" i="1"/>
  <c r="AX164" i="1"/>
  <c r="AX257" i="1"/>
  <c r="AZ257" i="1"/>
  <c r="AX156" i="1"/>
  <c r="AZ156" i="1"/>
  <c r="AX147" i="1"/>
  <c r="AZ147" i="1"/>
  <c r="AZ137" i="1"/>
  <c r="AX137" i="1"/>
  <c r="AZ131" i="1"/>
  <c r="AX131" i="1"/>
  <c r="AZ122" i="1"/>
  <c r="AX122" i="1"/>
  <c r="AZ115" i="1"/>
  <c r="AX115" i="1"/>
  <c r="AX106" i="1"/>
  <c r="AZ106" i="1"/>
  <c r="AX98" i="1"/>
  <c r="AZ98" i="1"/>
  <c r="AX89" i="1"/>
  <c r="AZ89" i="1"/>
  <c r="AX48" i="1"/>
  <c r="AZ48" i="1"/>
  <c r="AX34" i="1"/>
  <c r="AZ34" i="1"/>
  <c r="AZ502" i="1"/>
  <c r="AX502" i="1"/>
  <c r="AZ498" i="1"/>
  <c r="AX498" i="1"/>
  <c r="AZ494" i="1"/>
  <c r="AX494" i="1"/>
  <c r="AX486" i="1"/>
  <c r="AZ486" i="1"/>
  <c r="AX451" i="1"/>
  <c r="AZ451" i="1"/>
  <c r="AZ378" i="1"/>
  <c r="AX378" i="1"/>
  <c r="AX443" i="1"/>
  <c r="AZ443" i="1"/>
  <c r="AZ276" i="1"/>
  <c r="AX276" i="1"/>
  <c r="AZ266" i="1"/>
  <c r="AX266" i="1"/>
  <c r="AZ167" i="1"/>
  <c r="AX167" i="1"/>
  <c r="AX145" i="1"/>
  <c r="AZ145" i="1"/>
  <c r="AZ128" i="1"/>
  <c r="AX128" i="1"/>
  <c r="AX187" i="1"/>
  <c r="AZ187" i="1"/>
  <c r="AX175" i="1"/>
  <c r="AZ175" i="1"/>
  <c r="AX103" i="1"/>
  <c r="AZ103" i="1"/>
  <c r="AX199" i="1"/>
  <c r="AZ199" i="1"/>
  <c r="AZ102" i="1"/>
  <c r="AX102" i="1"/>
  <c r="AX47" i="1"/>
  <c r="AZ47" i="1"/>
  <c r="AZ513" i="1"/>
  <c r="AX513" i="1"/>
  <c r="AZ512" i="1"/>
  <c r="AX512" i="1"/>
  <c r="AZ505" i="1"/>
  <c r="AX505" i="1"/>
  <c r="AZ465" i="1"/>
  <c r="AX465" i="1"/>
  <c r="AZ392" i="1"/>
  <c r="AX392" i="1"/>
  <c r="AX439" i="1"/>
  <c r="AZ439" i="1"/>
  <c r="AZ398" i="1"/>
  <c r="AX398" i="1"/>
  <c r="AX419" i="1"/>
  <c r="AZ419" i="1"/>
  <c r="AX328" i="1"/>
  <c r="AZ328" i="1"/>
  <c r="AZ282" i="1"/>
  <c r="AX282" i="1"/>
  <c r="AZ272" i="1"/>
  <c r="AX272" i="1"/>
  <c r="AX335" i="1"/>
  <c r="AZ335" i="1"/>
  <c r="AX251" i="1"/>
  <c r="AZ251" i="1"/>
  <c r="AZ170" i="1"/>
  <c r="AX170" i="1"/>
  <c r="AZ138" i="1"/>
  <c r="AX138" i="1"/>
  <c r="AX127" i="1"/>
  <c r="AZ127" i="1"/>
  <c r="AX142" i="1"/>
  <c r="AZ142" i="1"/>
  <c r="AX173" i="1"/>
  <c r="AZ173" i="1"/>
  <c r="AZ111" i="1"/>
  <c r="AX111" i="1"/>
  <c r="AZ95" i="1"/>
  <c r="AX95" i="1"/>
  <c r="AY101" i="1"/>
  <c r="AX192" i="1"/>
  <c r="AZ192" i="1"/>
  <c r="AX36" i="1"/>
  <c r="AZ36" i="1"/>
  <c r="AZ515" i="1"/>
  <c r="AX515" i="1"/>
  <c r="AZ501" i="1"/>
  <c r="AX501" i="1"/>
  <c r="AZ497" i="1"/>
  <c r="AX497" i="1"/>
  <c r="AX477" i="1"/>
  <c r="AZ477" i="1"/>
  <c r="AY509" i="1"/>
  <c r="AZ427" i="1"/>
  <c r="AX427" i="1"/>
  <c r="AY426" i="1"/>
  <c r="AZ379" i="1"/>
  <c r="AX379" i="1"/>
  <c r="AZ416" i="1"/>
  <c r="AX416" i="1"/>
  <c r="AZ388" i="1"/>
  <c r="AX388" i="1"/>
  <c r="AZ410" i="1"/>
  <c r="AX410" i="1"/>
  <c r="AZ384" i="1"/>
  <c r="AX384" i="1"/>
  <c r="AZ268" i="1"/>
  <c r="AX268" i="1"/>
  <c r="AY491" i="1"/>
  <c r="AY463" i="1"/>
  <c r="AZ425" i="1"/>
  <c r="AX425" i="1"/>
  <c r="AZ423" i="1"/>
  <c r="AX423" i="1"/>
  <c r="AY429" i="1"/>
  <c r="AY376" i="1"/>
  <c r="AY432" i="1"/>
  <c r="AZ382" i="1"/>
  <c r="AX382" i="1"/>
  <c r="AZ377" i="1"/>
  <c r="AX377" i="1"/>
  <c r="AX330" i="1"/>
  <c r="AZ330" i="1"/>
  <c r="AZ270" i="1"/>
  <c r="AX270" i="1"/>
  <c r="AZ259" i="1"/>
  <c r="AX259" i="1"/>
  <c r="AY263" i="1"/>
  <c r="AZ280" i="1"/>
  <c r="AX280" i="1"/>
  <c r="AX252" i="1"/>
  <c r="AZ252" i="1"/>
  <c r="AZ168" i="1"/>
  <c r="AX168" i="1"/>
  <c r="AZ163" i="1"/>
  <c r="AX163" i="1"/>
  <c r="AX255" i="1"/>
  <c r="AZ255" i="1"/>
  <c r="AX155" i="1"/>
  <c r="AZ155" i="1"/>
  <c r="AX146" i="1"/>
  <c r="AZ146" i="1"/>
  <c r="AZ141" i="1"/>
  <c r="AX141" i="1"/>
  <c r="AZ130" i="1"/>
  <c r="AX130" i="1"/>
  <c r="AZ133" i="1"/>
  <c r="AX133" i="1"/>
  <c r="AZ113" i="1"/>
  <c r="AX113" i="1"/>
  <c r="AX149" i="1"/>
  <c r="AZ149" i="1"/>
  <c r="AX96" i="1"/>
  <c r="AZ96" i="1"/>
  <c r="AX87" i="1"/>
  <c r="AZ87" i="1"/>
  <c r="AZ104" i="1"/>
  <c r="AX104" i="1"/>
  <c r="AY110" i="1"/>
  <c r="AX43" i="1"/>
  <c r="AZ43" i="1"/>
  <c r="AX52" i="1"/>
  <c r="AZ52" i="1"/>
  <c r="AX372" i="1" l="1"/>
  <c r="AX332" i="1"/>
  <c r="AZ144" i="1"/>
  <c r="AX334" i="1"/>
  <c r="AZ363" i="1"/>
  <c r="AZ393" i="1"/>
  <c r="AX405" i="1"/>
  <c r="AX390" i="1"/>
  <c r="AX492" i="1"/>
  <c r="AZ148" i="1"/>
  <c r="AX374" i="1"/>
  <c r="AX395" i="1"/>
  <c r="AX468" i="1"/>
  <c r="AX360" i="1"/>
  <c r="AX342" i="1"/>
  <c r="AZ353" i="1"/>
  <c r="AZ258" i="1"/>
  <c r="AZ437" i="1"/>
  <c r="AZ355" i="1"/>
  <c r="AX346" i="1"/>
  <c r="AZ485" i="1"/>
  <c r="AZ63" i="1"/>
  <c r="AX120" i="1"/>
  <c r="AZ286" i="1"/>
  <c r="AX375" i="1"/>
  <c r="AX174" i="1"/>
  <c r="AX343" i="1"/>
  <c r="AZ484" i="1"/>
  <c r="AZ348" i="1"/>
  <c r="AX488" i="1"/>
  <c r="AZ274" i="1"/>
  <c r="AX431" i="1"/>
  <c r="AX351" i="1"/>
  <c r="AX404" i="1"/>
  <c r="AZ403" i="1"/>
  <c r="AX479" i="1"/>
  <c r="AZ126" i="1"/>
  <c r="AZ310" i="1"/>
  <c r="AX299" i="1"/>
  <c r="AZ108" i="1"/>
  <c r="AZ176" i="1"/>
  <c r="AX92" i="1"/>
  <c r="AX139" i="1"/>
  <c r="AX186" i="1"/>
  <c r="AX125" i="1"/>
  <c r="AZ359" i="1"/>
  <c r="AZ371" i="1"/>
  <c r="AZ389" i="1"/>
  <c r="AZ418" i="1"/>
  <c r="AZ311" i="1"/>
  <c r="AX329" i="1"/>
  <c r="AZ368" i="1"/>
  <c r="AX312" i="1"/>
  <c r="AZ466" i="1"/>
  <c r="AX383" i="1"/>
  <c r="AX183" i="1"/>
  <c r="AX417" i="1"/>
  <c r="AX506" i="1"/>
  <c r="AX136" i="1"/>
  <c r="AZ475" i="1"/>
  <c r="AZ314" i="1"/>
  <c r="AX314" i="1"/>
  <c r="AZ306" i="1"/>
  <c r="AX306" i="1"/>
  <c r="AZ424" i="1"/>
  <c r="AZ367" i="1"/>
  <c r="AZ473" i="1"/>
  <c r="AX105" i="1"/>
  <c r="AX391" i="1"/>
  <c r="AX469" i="1"/>
  <c r="AX362" i="1"/>
  <c r="AX411" i="1"/>
  <c r="AZ352" i="1"/>
  <c r="AZ143" i="1"/>
  <c r="AX467" i="1"/>
  <c r="AZ357" i="1"/>
  <c r="AX370" i="1"/>
  <c r="AX394" i="1"/>
  <c r="AZ478" i="1"/>
  <c r="AX177" i="1"/>
  <c r="AZ58" i="1"/>
  <c r="AZ50" i="1"/>
  <c r="AX50" i="1"/>
  <c r="AX337" i="1"/>
  <c r="AZ472" i="1"/>
  <c r="AX262" i="1"/>
  <c r="AZ434" i="1"/>
  <c r="AX100" i="1"/>
  <c r="AZ373" i="1"/>
  <c r="AX482" i="1"/>
  <c r="AZ72" i="1"/>
  <c r="AZ285" i="1"/>
  <c r="AX285" i="1"/>
  <c r="AZ356" i="1"/>
  <c r="AZ358" i="1"/>
  <c r="AX470" i="1"/>
  <c r="AX396" i="1"/>
  <c r="AZ308" i="1"/>
  <c r="AX308" i="1"/>
  <c r="AX56" i="1"/>
  <c r="AZ56" i="1"/>
  <c r="AX307" i="1"/>
  <c r="AZ307" i="1"/>
  <c r="AX510" i="1"/>
  <c r="AZ182" i="1"/>
  <c r="AX109" i="1"/>
  <c r="AZ315" i="1"/>
  <c r="AX315" i="1"/>
  <c r="AZ247" i="1"/>
  <c r="AX247" i="1"/>
  <c r="AZ480" i="1"/>
  <c r="AZ265" i="1"/>
  <c r="AX265" i="1"/>
  <c r="AZ320" i="1"/>
  <c r="AX320" i="1"/>
  <c r="AZ30" i="1"/>
  <c r="AX30" i="1"/>
  <c r="AZ318" i="1"/>
  <c r="AX318" i="1"/>
  <c r="AX230" i="1"/>
  <c r="AZ230" i="1"/>
  <c r="AZ119" i="1"/>
  <c r="AX119" i="1"/>
  <c r="AZ273" i="1"/>
  <c r="AX273" i="1"/>
  <c r="AZ278" i="1"/>
  <c r="AX278" i="1"/>
  <c r="AZ249" i="1"/>
  <c r="AX249" i="1"/>
  <c r="AX66" i="1"/>
  <c r="AZ66" i="1"/>
  <c r="AX287" i="1"/>
  <c r="AZ287" i="1"/>
  <c r="AZ317" i="1"/>
  <c r="AX317" i="1"/>
  <c r="AZ232" i="1"/>
  <c r="AX232" i="1"/>
  <c r="AZ231" i="1"/>
  <c r="AX231" i="1"/>
  <c r="AZ264" i="1"/>
  <c r="AX264" i="1"/>
  <c r="AZ246" i="1"/>
  <c r="AX246" i="1"/>
  <c r="AX508" i="1"/>
  <c r="AZ248" i="1"/>
  <c r="AX248" i="1"/>
  <c r="AX288" i="1"/>
  <c r="AZ288" i="1"/>
  <c r="AZ297" i="1"/>
  <c r="AX297" i="1"/>
  <c r="AZ316" i="1"/>
  <c r="AX316" i="1"/>
  <c r="AZ279" i="1"/>
  <c r="AX279" i="1"/>
  <c r="AZ201" i="1"/>
  <c r="AX201" i="1"/>
  <c r="AX110" i="1"/>
  <c r="AZ110" i="1"/>
  <c r="AX429" i="1"/>
  <c r="AZ429" i="1"/>
  <c r="AZ463" i="1"/>
  <c r="AX463" i="1"/>
  <c r="AX426" i="1"/>
  <c r="AZ426" i="1"/>
  <c r="AX101" i="1"/>
  <c r="AZ101" i="1"/>
  <c r="AZ511" i="1"/>
  <c r="AX511" i="1"/>
  <c r="AX118" i="1"/>
  <c r="AZ118" i="1"/>
  <c r="AX432" i="1"/>
  <c r="AZ432" i="1"/>
  <c r="AZ491" i="1"/>
  <c r="AX491" i="1"/>
  <c r="AZ489" i="1"/>
  <c r="AX489" i="1"/>
  <c r="AZ509" i="1"/>
  <c r="AX509" i="1"/>
  <c r="AX380" i="1"/>
  <c r="AZ380" i="1"/>
  <c r="AZ263" i="1"/>
  <c r="AX263" i="1"/>
  <c r="AX376" i="1"/>
  <c r="AZ376" i="1"/>
  <c r="AZ493" i="1"/>
  <c r="AX493" i="1"/>
  <c r="AZ504" i="1"/>
  <c r="AX504" i="1"/>
  <c r="AZ507" i="1"/>
  <c r="AX507" i="1"/>
  <c r="AX94" i="1"/>
  <c r="AZ94" i="1"/>
</calcChain>
</file>

<file path=xl/sharedStrings.xml><?xml version="1.0" encoding="utf-8"?>
<sst xmlns="http://schemas.openxmlformats.org/spreadsheetml/2006/main" count="2811" uniqueCount="645">
  <si>
    <t>Jūrmalas pilsētas dome</t>
  </si>
  <si>
    <t>Reģ.Nr.90000056357</t>
  </si>
  <si>
    <t>Jomas ielā 1/5, Jūrmalā, LV-2015</t>
  </si>
  <si>
    <t>Kadastra dati 31.12.2017.</t>
  </si>
  <si>
    <t>SIA "ZZ Dats" sagatvotā informācija par pašvaldības dzīvokļu kadastrālajām vērtībām pēc stāvokļa uz 31.12.2017.</t>
  </si>
  <si>
    <t>Veiktie aprēķini īres maksas noteikšanai</t>
  </si>
  <si>
    <t>Uzskaites vērtība</t>
  </si>
  <si>
    <t>Ilgtermiņa ieguldījumu, kuri nav iekļauti ēkas vērtībā, gada nolietojums</t>
  </si>
  <si>
    <t>Ārsienu materiāls dzīvojamai ēkai</t>
  </si>
  <si>
    <t>Ēkas vidējais kalpošanas laiks gados</t>
  </si>
  <si>
    <t>Kopā kadastrālā vērtība būvēm</t>
  </si>
  <si>
    <t>Telpu grupu kad. vērt. summa KR (EUR)</t>
  </si>
  <si>
    <t>Kopl. Telpu grupu būves DD kad. vērt. summa KR (EUR)</t>
  </si>
  <si>
    <t>FSO DD kad. vērt. summa  KR (EUR)</t>
  </si>
  <si>
    <t>Zemes vienību DD kad. vērt. summa KR (EUR)</t>
  </si>
  <si>
    <t>Dzīvokļa Nr.</t>
  </si>
  <si>
    <t>Kadastrālā vērtība (EUR)</t>
  </si>
  <si>
    <t>Vērtības datums</t>
  </si>
  <si>
    <t>Starpība starp uzskaites vērtību un kadastrālo vērtību</t>
  </si>
  <si>
    <t>Amortizācija no augstākās ēku vērtības (kadastrālās vai bilances bez izbūvēm), gadā</t>
  </si>
  <si>
    <t>Kopā amortizācija (nolietojums) gadā- būvēm un citiem ilgtermiņa ieguldījumiem</t>
  </si>
  <si>
    <t>Peļņa 2,5% no kadastrālās vērtības</t>
  </si>
  <si>
    <t xml:space="preserve">Pārvaldnieka izmaksas gadā </t>
  </si>
  <si>
    <t>Pārvaldnieka izmaksas 1m2/mēn</t>
  </si>
  <si>
    <t>Amortizācija (nolietojums) dzīvoklim  mēnesī</t>
  </si>
  <si>
    <t xml:space="preserve">Peļņa 2,5% no kadastrālās vērtības dzīvoklim mēnesī </t>
  </si>
  <si>
    <t xml:space="preserve">Pārvaldnieka izmaksas dzīvoklim  mēnesī </t>
  </si>
  <si>
    <t xml:space="preserve">Īres maksa 1.kvm </t>
  </si>
  <si>
    <t xml:space="preserve">Īres maksa mēmesī </t>
  </si>
  <si>
    <t>Īres maksa gadā</t>
  </si>
  <si>
    <t>Saistības</t>
  </si>
  <si>
    <t>Istabu skaits</t>
  </si>
  <si>
    <t>Neizīrēta dzīvojamā telpa</t>
  </si>
  <si>
    <t>Dzīvošanai nederīgo dzīvojamo telpu reģistrs</t>
  </si>
  <si>
    <t>Sociālo dzīvojamo telpu reģistrs</t>
  </si>
  <si>
    <t>Speciālistam izīrējamo dzīvojamo telpu reģistrs</t>
  </si>
  <si>
    <t>Kokmateriāls</t>
  </si>
  <si>
    <t>Andreja Upīša iela 11</t>
  </si>
  <si>
    <t>Aizputes iela 20</t>
  </si>
  <si>
    <t>Alejas iela 10</t>
  </si>
  <si>
    <t>Alejas iela 12</t>
  </si>
  <si>
    <t>Alejas iela 13</t>
  </si>
  <si>
    <t>Silikātķieģeļi</t>
  </si>
  <si>
    <t>Artilērijas iela 11</t>
  </si>
  <si>
    <t>Asaru prospekts 64</t>
  </si>
  <si>
    <t>Baznīcas iela 21</t>
  </si>
  <si>
    <t>Brocēnu iela 2</t>
  </si>
  <si>
    <t>Brocēnu iela 2A</t>
  </si>
  <si>
    <t>Druvu 2A k1</t>
  </si>
  <si>
    <t>Dubultu prospekts 96A</t>
  </si>
  <si>
    <t>Dubultu prospekts 11 k4</t>
  </si>
  <si>
    <t>1A</t>
  </si>
  <si>
    <t>Durbes iela 1 k2</t>
  </si>
  <si>
    <t>Dzelzceļa iela 5</t>
  </si>
  <si>
    <t>Dzirnavu iela 17</t>
  </si>
  <si>
    <t>Dzirnavu iela 39</t>
  </si>
  <si>
    <t>Engures iela 1</t>
  </si>
  <si>
    <t>Engures iela 11</t>
  </si>
  <si>
    <t>Engures iela 13</t>
  </si>
  <si>
    <t>Engures iela 15</t>
  </si>
  <si>
    <t>Engures iela 5</t>
  </si>
  <si>
    <t>Engures iela 5A</t>
  </si>
  <si>
    <t>Engures iela 6</t>
  </si>
  <si>
    <t>Engures iela 7</t>
  </si>
  <si>
    <t>Engures iela 8</t>
  </si>
  <si>
    <t>Engures iela 9</t>
  </si>
  <si>
    <t>Fabrikas iela 3</t>
  </si>
  <si>
    <t>Māla ķieģeļi</t>
  </si>
  <si>
    <t>Ievu iela 9</t>
  </si>
  <si>
    <t>Jasmīnu iela 8</t>
  </si>
  <si>
    <t>Jāņa Pliekšāna iela 82</t>
  </si>
  <si>
    <t>Dzelzbetons</t>
  </si>
  <si>
    <t>Jāņa Pliekšāna iela 92</t>
  </si>
  <si>
    <t>Jelgavas iela 12</t>
  </si>
  <si>
    <t>Jomas iela 10</t>
  </si>
  <si>
    <t>Juglas iela 2</t>
  </si>
  <si>
    <t>Juglas iela 4 k1</t>
  </si>
  <si>
    <t>Jurģu iela 4</t>
  </si>
  <si>
    <t>Jurģu iela 6</t>
  </si>
  <si>
    <t>Kapteiņa Zolta iela 117</t>
  </si>
  <si>
    <t>Kauņas iela 26</t>
  </si>
  <si>
    <t>Kārsas iela 2</t>
  </si>
  <si>
    <t>Kļavu iela 33</t>
  </si>
  <si>
    <t>Krasta iela 13</t>
  </si>
  <si>
    <t>Krasta iela 13 k2</t>
  </si>
  <si>
    <t>Ķemeru iela 27</t>
  </si>
  <si>
    <t>Leona Paegles iela 12</t>
  </si>
  <si>
    <t>Leona Paegles iela 24</t>
  </si>
  <si>
    <t>Leona Paegles iela 26</t>
  </si>
  <si>
    <t>Leona Paegles iela 33 k2</t>
  </si>
  <si>
    <t>10A</t>
  </si>
  <si>
    <t>Leona Paegles iela 33</t>
  </si>
  <si>
    <t>Leona Paegles iela 35</t>
  </si>
  <si>
    <t>Lapu iela 3</t>
  </si>
  <si>
    <t>Lauku iela 35</t>
  </si>
  <si>
    <t>Meža prospekts 58A</t>
  </si>
  <si>
    <t>Nomales iela 13</t>
  </si>
  <si>
    <t>Nometņu iela 11</t>
  </si>
  <si>
    <t>Nometņu iela 14</t>
  </si>
  <si>
    <t>Nometņu iela 18</t>
  </si>
  <si>
    <t>Nometņu iela 2</t>
  </si>
  <si>
    <t>Nometņu iela 4</t>
  </si>
  <si>
    <t>Nometņu iela 7</t>
  </si>
  <si>
    <t>Nometņu iela 8</t>
  </si>
  <si>
    <t>Vieglbetons</t>
  </si>
  <si>
    <t>Oškalna iela 1</t>
  </si>
  <si>
    <t>Oškalna iela 5</t>
  </si>
  <si>
    <t>Plūdu iela 1</t>
  </si>
  <si>
    <t>Promenādes iela 3</t>
  </si>
  <si>
    <t xml:space="preserve">Puķu 57 </t>
  </si>
  <si>
    <t>Nr.2</t>
  </si>
  <si>
    <t>Nr.3</t>
  </si>
  <si>
    <t>Puķu iela 7 k5</t>
  </si>
  <si>
    <t>Puškina iela 5</t>
  </si>
  <si>
    <t>Putnu iela 2</t>
  </si>
  <si>
    <t>Raiņa iela 11</t>
  </si>
  <si>
    <t>Raiņa 18/20 k3</t>
  </si>
  <si>
    <t>Raiņa iela 26</t>
  </si>
  <si>
    <t>Raiņa iela 3</t>
  </si>
  <si>
    <t>Raiņa iela 36</t>
  </si>
  <si>
    <t>Raiņa iela 43</t>
  </si>
  <si>
    <t>Raiņa iela 47</t>
  </si>
  <si>
    <t>Raiņa iela 73</t>
  </si>
  <si>
    <t>Raiņa iela 75</t>
  </si>
  <si>
    <t>Raiņa iela 77</t>
  </si>
  <si>
    <t>Raiņa iela 79</t>
  </si>
  <si>
    <t>Raiņa iela 81</t>
  </si>
  <si>
    <t>Raiņa iela 83</t>
  </si>
  <si>
    <t>Raiņa iela 85</t>
  </si>
  <si>
    <t>Raiņa iela 99A</t>
  </si>
  <si>
    <t>Sēravotu iela 6</t>
  </si>
  <si>
    <t>Skolas iela 11</t>
  </si>
  <si>
    <t>Skolas iela 23</t>
  </si>
  <si>
    <t>Skolas iela 25</t>
  </si>
  <si>
    <t>Skolas iela 27</t>
  </si>
  <si>
    <t>Skolas iela 27A</t>
  </si>
  <si>
    <t>Skolas iela 28</t>
  </si>
  <si>
    <t>Skolas iela 29</t>
  </si>
  <si>
    <t>Skolas iela 30</t>
  </si>
  <si>
    <t>Skolas iela 31</t>
  </si>
  <si>
    <t>Skolas iela 32</t>
  </si>
  <si>
    <t>Skolas iela 32A</t>
  </si>
  <si>
    <t>Skolas iela 34</t>
  </si>
  <si>
    <t>Skolas iela 35</t>
  </si>
  <si>
    <t>Skolas iela 35A</t>
  </si>
  <si>
    <t>Skolas iela 36</t>
  </si>
  <si>
    <t>Skolas iela 37</t>
  </si>
  <si>
    <t>Skolas iela 38</t>
  </si>
  <si>
    <t>Skolas iela 55A</t>
  </si>
  <si>
    <t>Skolas iela 57A</t>
  </si>
  <si>
    <t>Skolas iela 61</t>
  </si>
  <si>
    <t>Skolas iela 61A</t>
  </si>
  <si>
    <t>Skolas iela 63</t>
  </si>
  <si>
    <t>Skolas iela 63A</t>
  </si>
  <si>
    <t>Skolas iela 65A</t>
  </si>
  <si>
    <t>Skolas iela 65B</t>
  </si>
  <si>
    <t>Skolas iela 65V</t>
  </si>
  <si>
    <t>Skolas iela 67</t>
  </si>
  <si>
    <t>Skolas iela 69</t>
  </si>
  <si>
    <t>Skolas iela 69A</t>
  </si>
  <si>
    <t>Skolas iela 9</t>
  </si>
  <si>
    <t>Slokas iela 63 k4</t>
  </si>
  <si>
    <t>Slokas iela 63 k1</t>
  </si>
  <si>
    <t>Slokas iela 63 k5</t>
  </si>
  <si>
    <t>Slokas iela 63 k6</t>
  </si>
  <si>
    <t>Slokas iela 63 k7</t>
  </si>
  <si>
    <t>Slokas iela 63 k8</t>
  </si>
  <si>
    <t>Slokas iela 65 k1</t>
  </si>
  <si>
    <t>Slokas iela 65 k2</t>
  </si>
  <si>
    <t>Slokas iela 65 k3</t>
  </si>
  <si>
    <t>Tallinas iela 11</t>
  </si>
  <si>
    <t>Tallinas iela 12</t>
  </si>
  <si>
    <t>Tallinas iela 13</t>
  </si>
  <si>
    <t>Tallinas iela 19</t>
  </si>
  <si>
    <t>Tallinas iela 22</t>
  </si>
  <si>
    <t>Tallinas iela 32</t>
  </si>
  <si>
    <t>Tallinas iela 40</t>
  </si>
  <si>
    <t>Tallinas iela 42</t>
  </si>
  <si>
    <t>Tallinas iela 44</t>
  </si>
  <si>
    <t>Tallinas iela 7 k2</t>
  </si>
  <si>
    <t>Tallinas iela 7 k3</t>
  </si>
  <si>
    <t>Tallinas iela 7 k4</t>
  </si>
  <si>
    <t>Tallinas iela 9</t>
  </si>
  <si>
    <t>Talsu šoseja 30</t>
  </si>
  <si>
    <t>Talsu šoseja 31 k1</t>
  </si>
  <si>
    <t>Talsu šoseja 31 k10</t>
  </si>
  <si>
    <t>Talsu šoseja 31 k11</t>
  </si>
  <si>
    <t>Talsu šoseja 31 k12</t>
  </si>
  <si>
    <t>Talsu šoseja 31 k13</t>
  </si>
  <si>
    <t>Talsu šoseja 31 k14</t>
  </si>
  <si>
    <t>Talsu šoseja 31 k15</t>
  </si>
  <si>
    <t>Talsu šoseja 31 k16</t>
  </si>
  <si>
    <t>Talsu šoseja 31 k17</t>
  </si>
  <si>
    <t>Talsu šoseja 31 k19</t>
  </si>
  <si>
    <t>Talsu šoseja 31 k2</t>
  </si>
  <si>
    <t>Talsu šoseja 31 k20</t>
  </si>
  <si>
    <t>Talsu šoseja 31 k3</t>
  </si>
  <si>
    <t>Talsu šoseja 31 k4</t>
  </si>
  <si>
    <t>Talsu šoseja 31 k5</t>
  </si>
  <si>
    <t>Talsu šoseja 31 k6</t>
  </si>
  <si>
    <t>Talsu šoseja 31 k7</t>
  </si>
  <si>
    <t>nebija sarakstā</t>
  </si>
  <si>
    <t>Talsu šoseja 31 k8</t>
  </si>
  <si>
    <t>Talsu šoseja 31 k9</t>
  </si>
  <si>
    <t>Talsu šoseja 54</t>
  </si>
  <si>
    <t>Tērbatas iela 32</t>
  </si>
  <si>
    <t>Gāzbetona paneļi</t>
  </si>
  <si>
    <t>Tērbatas iela 35</t>
  </si>
  <si>
    <t>Tērbatas iela 41</t>
  </si>
  <si>
    <t>Tērbatas iela 43</t>
  </si>
  <si>
    <t>Tērbatas iela 46</t>
  </si>
  <si>
    <t>Tirzas iela 42</t>
  </si>
  <si>
    <t>Tirzas iela 44</t>
  </si>
  <si>
    <t>Tukuma iela 12</t>
  </si>
  <si>
    <t>Turaidas iela 41</t>
  </si>
  <si>
    <t>Valtera prospekts 42</t>
  </si>
  <si>
    <t>MK rīk. Nr. 266.
19.05.2015.</t>
  </si>
  <si>
    <t>MK rīk.Nr. 927.
01.12.2006.</t>
  </si>
  <si>
    <t>MK rīk. Nr. 927.
01.12.2006.</t>
  </si>
  <si>
    <t>MK rīk. Nr. 301.
03.06.2010.</t>
  </si>
  <si>
    <t>MK rīk.Nr. 791. 
19.11.2009.</t>
  </si>
  <si>
    <t>MK rīk.Nr. 164.
20.04.2011.</t>
  </si>
  <si>
    <t>MK rīk.Nr. 447.
14.09.2011.</t>
  </si>
  <si>
    <t>MK rīk. Nr. 72.
19.02.2008.</t>
  </si>
  <si>
    <t>MK rīk. Nr. 647.
08.11.2016.</t>
  </si>
  <si>
    <t>MK rīk. Nr. 766.
31.11.2005.</t>
  </si>
  <si>
    <t>MK rīk. Nr. 504.
16.04.214.</t>
  </si>
  <si>
    <t>MK rīk. Nr. 238.
16.04.2009.</t>
  </si>
  <si>
    <t>Brocēnu iela 3</t>
  </si>
  <si>
    <t>Nr.1</t>
  </si>
  <si>
    <t>Nr.4</t>
  </si>
  <si>
    <t>Nr.5</t>
  </si>
  <si>
    <t>Nometņu iela 2a</t>
  </si>
  <si>
    <t>Nr.101</t>
  </si>
  <si>
    <t>MK rīk. Nr.565. 09.10.2002;
MK rīk. Nr.703. 13.11.2008.</t>
  </si>
  <si>
    <t>Nr.102</t>
  </si>
  <si>
    <t>Nr.103</t>
  </si>
  <si>
    <t>Nr.104</t>
  </si>
  <si>
    <t>Nr.105</t>
  </si>
  <si>
    <t>Nr.110</t>
  </si>
  <si>
    <t>Nr.118</t>
  </si>
  <si>
    <t>Nr.119</t>
  </si>
  <si>
    <t>Nr.120</t>
  </si>
  <si>
    <t>Nr.121</t>
  </si>
  <si>
    <t>Nr.201</t>
  </si>
  <si>
    <t>Nr.202</t>
  </si>
  <si>
    <t>Nr.203</t>
  </si>
  <si>
    <t>Nr.204</t>
  </si>
  <si>
    <t>Nr.205</t>
  </si>
  <si>
    <t>Nr.206</t>
  </si>
  <si>
    <t xml:space="preserve">Nr.207 </t>
  </si>
  <si>
    <t>Nr.208</t>
  </si>
  <si>
    <t>Nr.209</t>
  </si>
  <si>
    <t>Nr.210</t>
  </si>
  <si>
    <t>Nr.211</t>
  </si>
  <si>
    <t>Nr.212</t>
  </si>
  <si>
    <t>Nr.213</t>
  </si>
  <si>
    <t xml:space="preserve">Nr.214 </t>
  </si>
  <si>
    <t>Nr.215</t>
  </si>
  <si>
    <t>Nr.216</t>
  </si>
  <si>
    <t>Nr.217</t>
  </si>
  <si>
    <t>Nr.218</t>
  </si>
  <si>
    <t>Nr.219</t>
  </si>
  <si>
    <t>Nr.220</t>
  </si>
  <si>
    <t>Nr.221</t>
  </si>
  <si>
    <t>Nr.222</t>
  </si>
  <si>
    <t>Nr.223</t>
  </si>
  <si>
    <t>Nr.224</t>
  </si>
  <si>
    <t>Nr.225</t>
  </si>
  <si>
    <t>Nr.226</t>
  </si>
  <si>
    <t>Nr.227</t>
  </si>
  <si>
    <t>Nr.301</t>
  </si>
  <si>
    <t>Nr.302</t>
  </si>
  <si>
    <t>Nr.303</t>
  </si>
  <si>
    <t>Nr.304</t>
  </si>
  <si>
    <t>Nr.305</t>
  </si>
  <si>
    <t>Nr.306</t>
  </si>
  <si>
    <t>Nr.307</t>
  </si>
  <si>
    <t>Nr.308</t>
  </si>
  <si>
    <t>Nr.309</t>
  </si>
  <si>
    <t>Nr.310</t>
  </si>
  <si>
    <t>Nr.311</t>
  </si>
  <si>
    <t>Nr.312</t>
  </si>
  <si>
    <t>Nr.313</t>
  </si>
  <si>
    <t>Nr.314</t>
  </si>
  <si>
    <t>Nr.315</t>
  </si>
  <si>
    <t>Nr.316</t>
  </si>
  <si>
    <t>Nr.317</t>
  </si>
  <si>
    <t>Nr.318</t>
  </si>
  <si>
    <t>Nr.319</t>
  </si>
  <si>
    <t>Nr.320</t>
  </si>
  <si>
    <t>Nr.321</t>
  </si>
  <si>
    <t>Nr.322</t>
  </si>
  <si>
    <t>Nr.323</t>
  </si>
  <si>
    <t>Nr. 324</t>
  </si>
  <si>
    <t>Nr.325</t>
  </si>
  <si>
    <t>Nr.326</t>
  </si>
  <si>
    <t>Nr.327</t>
  </si>
  <si>
    <t>Nr.401</t>
  </si>
  <si>
    <t>Nr.402</t>
  </si>
  <si>
    <t>Nr.403</t>
  </si>
  <si>
    <t>Nr.404</t>
  </si>
  <si>
    <t>Nr.405</t>
  </si>
  <si>
    <t>Nr.406</t>
  </si>
  <si>
    <t>Nr.407</t>
  </si>
  <si>
    <t>Nr.408</t>
  </si>
  <si>
    <t>Nr.409</t>
  </si>
  <si>
    <t>Nr.410</t>
  </si>
  <si>
    <t>Nr.411</t>
  </si>
  <si>
    <t>Nr.412</t>
  </si>
  <si>
    <t>Nr.413</t>
  </si>
  <si>
    <t>Nr.414</t>
  </si>
  <si>
    <t>Nr.415</t>
  </si>
  <si>
    <t>Nr.416</t>
  </si>
  <si>
    <t>Nr.417</t>
  </si>
  <si>
    <t>Nr.418</t>
  </si>
  <si>
    <t>Nr.419</t>
  </si>
  <si>
    <t>Nr.420</t>
  </si>
  <si>
    <t>Nr.421</t>
  </si>
  <si>
    <t>Nr.422</t>
  </si>
  <si>
    <t>Nr.423</t>
  </si>
  <si>
    <t>Nr.424</t>
  </si>
  <si>
    <t>Nr.425</t>
  </si>
  <si>
    <t>Nr.426</t>
  </si>
  <si>
    <t>Nr.427</t>
  </si>
  <si>
    <t>Nr.501</t>
  </si>
  <si>
    <t>Nr.502</t>
  </si>
  <si>
    <t>Nr.503</t>
  </si>
  <si>
    <t>Nr.504</t>
  </si>
  <si>
    <t>Nr.505</t>
  </si>
  <si>
    <t>Nr.506</t>
  </si>
  <si>
    <t>Nr.507</t>
  </si>
  <si>
    <t>Nr.508</t>
  </si>
  <si>
    <t>Nr.509</t>
  </si>
  <si>
    <t>Nr.510</t>
  </si>
  <si>
    <t>Nr.511</t>
  </si>
  <si>
    <t>Nr.512</t>
  </si>
  <si>
    <t>Nr.513</t>
  </si>
  <si>
    <t>Nr.514</t>
  </si>
  <si>
    <t>Nr.515</t>
  </si>
  <si>
    <t>Nr.516</t>
  </si>
  <si>
    <t>Nr.517</t>
  </si>
  <si>
    <t>Nr.518</t>
  </si>
  <si>
    <t>Nr.519</t>
  </si>
  <si>
    <t>Nr.520</t>
  </si>
  <si>
    <t>Nr.521</t>
  </si>
  <si>
    <t>Nr.522</t>
  </si>
  <si>
    <t>Nr.523</t>
  </si>
  <si>
    <t>Nr.524</t>
  </si>
  <si>
    <t>Nr.525</t>
  </si>
  <si>
    <t>Nr.526</t>
  </si>
  <si>
    <t>Nr.527</t>
  </si>
  <si>
    <t>Raiņa iela 62</t>
  </si>
  <si>
    <t xml:space="preserve">Nr.3 </t>
  </si>
  <si>
    <t xml:space="preserve">Nr.11 </t>
  </si>
  <si>
    <t xml:space="preserve">Nr.13 </t>
  </si>
  <si>
    <t xml:space="preserve">Nr.14 </t>
  </si>
  <si>
    <t xml:space="preserve">Nr.27 </t>
  </si>
  <si>
    <t>Nr.28</t>
  </si>
  <si>
    <t xml:space="preserve">Nr.29 </t>
  </si>
  <si>
    <t xml:space="preserve">Nr.30 </t>
  </si>
  <si>
    <t xml:space="preserve">Nr.32 </t>
  </si>
  <si>
    <t xml:space="preserve">Nr.33 </t>
  </si>
  <si>
    <t xml:space="preserve">Nr.34 </t>
  </si>
  <si>
    <t xml:space="preserve">Nr.35 </t>
  </si>
  <si>
    <t>Nr.36</t>
  </si>
  <si>
    <t xml:space="preserve">Nr.37 </t>
  </si>
  <si>
    <t xml:space="preserve">Nr.38 </t>
  </si>
  <si>
    <t xml:space="preserve">Nr.39 </t>
  </si>
  <si>
    <t xml:space="preserve">Nr.40 </t>
  </si>
  <si>
    <t xml:space="preserve">Nr.41 </t>
  </si>
  <si>
    <t xml:space="preserve">Nr.42 </t>
  </si>
  <si>
    <t xml:space="preserve">Nr.43 </t>
  </si>
  <si>
    <t xml:space="preserve">Nr.44 </t>
  </si>
  <si>
    <t xml:space="preserve">Nr.17 </t>
  </si>
  <si>
    <t>Nr.18</t>
  </si>
  <si>
    <t xml:space="preserve">Nr.19 </t>
  </si>
  <si>
    <t xml:space="preserve">Nr.20 </t>
  </si>
  <si>
    <t>Nr.21</t>
  </si>
  <si>
    <t>Nr.22</t>
  </si>
  <si>
    <t xml:space="preserve">Nr.23 </t>
  </si>
  <si>
    <t xml:space="preserve">Nr.24 </t>
  </si>
  <si>
    <t xml:space="preserve">Nr.25 </t>
  </si>
  <si>
    <t xml:space="preserve">Nr.26 </t>
  </si>
  <si>
    <t xml:space="preserve">Nr.54 </t>
  </si>
  <si>
    <t xml:space="preserve">Nr.55 </t>
  </si>
  <si>
    <t>Nr.57</t>
  </si>
  <si>
    <t xml:space="preserve">Nr.58 </t>
  </si>
  <si>
    <t xml:space="preserve">Nr.59 </t>
  </si>
  <si>
    <t xml:space="preserve">Nr.60 </t>
  </si>
  <si>
    <t xml:space="preserve">Nr.61 </t>
  </si>
  <si>
    <t xml:space="preserve">Nr.62 </t>
  </si>
  <si>
    <t xml:space="preserve">Nr.63 </t>
  </si>
  <si>
    <t xml:space="preserve">Nr.64 </t>
  </si>
  <si>
    <t xml:space="preserve">Nr.65 </t>
  </si>
  <si>
    <t xml:space="preserve">Nr.66 </t>
  </si>
  <si>
    <t xml:space="preserve">Nr.67 </t>
  </si>
  <si>
    <t xml:space="preserve">Nr.68 </t>
  </si>
  <si>
    <t xml:space="preserve">Nr.69 </t>
  </si>
  <si>
    <t>Nr.70</t>
  </si>
  <si>
    <t xml:space="preserve">Nr.71 </t>
  </si>
  <si>
    <t xml:space="preserve">Nr.45 </t>
  </si>
  <si>
    <t xml:space="preserve">Nr.46 </t>
  </si>
  <si>
    <t xml:space="preserve">Nr.47 </t>
  </si>
  <si>
    <t xml:space="preserve">Nr.48 </t>
  </si>
  <si>
    <t xml:space="preserve">Nr.49 </t>
  </si>
  <si>
    <t xml:space="preserve">Nr.50 </t>
  </si>
  <si>
    <t xml:space="preserve">Nr.51 </t>
  </si>
  <si>
    <t xml:space="preserve">Nr.52 </t>
  </si>
  <si>
    <t xml:space="preserve">Nr.53 </t>
  </si>
  <si>
    <t xml:space="preserve">Nr.81 </t>
  </si>
  <si>
    <t xml:space="preserve">Nr.82 </t>
  </si>
  <si>
    <t xml:space="preserve">Nr.83 </t>
  </si>
  <si>
    <t xml:space="preserve">Nr.84 </t>
  </si>
  <si>
    <t xml:space="preserve">Nr.85 </t>
  </si>
  <si>
    <t xml:space="preserve">Nr.86 </t>
  </si>
  <si>
    <t xml:space="preserve">Nr.87 </t>
  </si>
  <si>
    <t xml:space="preserve">Nr.88 </t>
  </si>
  <si>
    <t xml:space="preserve">Nr.89 </t>
  </si>
  <si>
    <t xml:space="preserve">Nr.90 </t>
  </si>
  <si>
    <t xml:space="preserve">Nr.91 </t>
  </si>
  <si>
    <t xml:space="preserve">Nr.92 </t>
  </si>
  <si>
    <t xml:space="preserve">Nr.93 </t>
  </si>
  <si>
    <t xml:space="preserve"> Nr.94 </t>
  </si>
  <si>
    <t xml:space="preserve">Nr.95 </t>
  </si>
  <si>
    <t xml:space="preserve">Nr.96 </t>
  </si>
  <si>
    <t xml:space="preserve">Nr.97 </t>
  </si>
  <si>
    <t xml:space="preserve">Nr.72 </t>
  </si>
  <si>
    <t xml:space="preserve">Nr.73 </t>
  </si>
  <si>
    <t xml:space="preserve">Nr.74 </t>
  </si>
  <si>
    <t xml:space="preserve">Nr.75 </t>
  </si>
  <si>
    <t xml:space="preserve">Nr.76 </t>
  </si>
  <si>
    <t xml:space="preserve">Nr.77 </t>
  </si>
  <si>
    <t xml:space="preserve">Nr.78 </t>
  </si>
  <si>
    <t xml:space="preserve">Nr.79 </t>
  </si>
  <si>
    <t xml:space="preserve">Nr.80 </t>
  </si>
  <si>
    <t xml:space="preserve">Nr.107 </t>
  </si>
  <si>
    <t xml:space="preserve">Nr.108 </t>
  </si>
  <si>
    <t xml:space="preserve">Nr.109 </t>
  </si>
  <si>
    <t xml:space="preserve">Nr.111 </t>
  </si>
  <si>
    <t xml:space="preserve"> Nr.112 </t>
  </si>
  <si>
    <t xml:space="preserve">Nr.113 </t>
  </si>
  <si>
    <t xml:space="preserve">Nr.114 </t>
  </si>
  <si>
    <t xml:space="preserve">Nr.115 </t>
  </si>
  <si>
    <t xml:space="preserve">Nr.116 </t>
  </si>
  <si>
    <t xml:space="preserve">Nr.117 </t>
  </si>
  <si>
    <t xml:space="preserve">Nr.118 </t>
  </si>
  <si>
    <t xml:space="preserve">Nr.119 </t>
  </si>
  <si>
    <t xml:space="preserve">Nr.120 </t>
  </si>
  <si>
    <t xml:space="preserve">Nr.121 </t>
  </si>
  <si>
    <t xml:space="preserve">Nr.122 </t>
  </si>
  <si>
    <t xml:space="preserve">Nr.123 </t>
  </si>
  <si>
    <t xml:space="preserve">Nr.124 </t>
  </si>
  <si>
    <t xml:space="preserve">Nr.98 </t>
  </si>
  <si>
    <t xml:space="preserve">Nr.99 </t>
  </si>
  <si>
    <t xml:space="preserve">Nr.100 </t>
  </si>
  <si>
    <t xml:space="preserve">Nr.101 </t>
  </si>
  <si>
    <t xml:space="preserve">Nr.103 </t>
  </si>
  <si>
    <t xml:space="preserve">Nr.102 </t>
  </si>
  <si>
    <t xml:space="preserve">Nr.104 </t>
  </si>
  <si>
    <t xml:space="preserve">Nr.105 </t>
  </si>
  <si>
    <t xml:space="preserve">Nr.106 </t>
  </si>
  <si>
    <t>Slokas iela 63 k-3</t>
  </si>
  <si>
    <t>Nr.6</t>
  </si>
  <si>
    <t>Nr.7</t>
  </si>
  <si>
    <t>Nr.8</t>
  </si>
  <si>
    <t>Nr.9</t>
  </si>
  <si>
    <t>Nr.10</t>
  </si>
  <si>
    <t>Nr.11</t>
  </si>
  <si>
    <t>Nr.12</t>
  </si>
  <si>
    <t>Nr.13</t>
  </si>
  <si>
    <t>Nr.14</t>
  </si>
  <si>
    <t>Nr.15</t>
  </si>
  <si>
    <t>Nr.16</t>
  </si>
  <si>
    <t>Nr.17</t>
  </si>
  <si>
    <t>Nr.19</t>
  </si>
  <si>
    <t>Nr.20</t>
  </si>
  <si>
    <t>Nr.23</t>
  </si>
  <si>
    <t>Nr.24</t>
  </si>
  <si>
    <t>Nr.25</t>
  </si>
  <si>
    <t>Nr.26</t>
  </si>
  <si>
    <t>Nr.27</t>
  </si>
  <si>
    <t>Nr.29</t>
  </si>
  <si>
    <t>Nr.30</t>
  </si>
  <si>
    <t>Nr.31</t>
  </si>
  <si>
    <t>Nr.32</t>
  </si>
  <si>
    <t>Valkas iela 3</t>
  </si>
  <si>
    <t xml:space="preserve">Nr.8 </t>
  </si>
  <si>
    <t xml:space="preserve">Nr.9 </t>
  </si>
  <si>
    <t xml:space="preserve">Nr.10 </t>
  </si>
  <si>
    <t xml:space="preserve">Nr.1 </t>
  </si>
  <si>
    <t xml:space="preserve">Nr.2 </t>
  </si>
  <si>
    <t xml:space="preserve">Nr.4 </t>
  </si>
  <si>
    <t xml:space="preserve">Nr.5 </t>
  </si>
  <si>
    <t xml:space="preserve">Nr.6 </t>
  </si>
  <si>
    <t xml:space="preserve">Nr.7 </t>
  </si>
  <si>
    <t>Skolas iela 44</t>
  </si>
  <si>
    <t>Nr.33</t>
  </si>
  <si>
    <t>Nr.34</t>
  </si>
  <si>
    <t>Nr.35</t>
  </si>
  <si>
    <t>Nr.37</t>
  </si>
  <si>
    <t>Nr.38</t>
  </si>
  <si>
    <t>Nr.39</t>
  </si>
  <si>
    <t>Nr.40</t>
  </si>
  <si>
    <t>Nr.41</t>
  </si>
  <si>
    <t>Nr.42</t>
  </si>
  <si>
    <t>Nr.43</t>
  </si>
  <si>
    <t>Nr.44</t>
  </si>
  <si>
    <t>Nr.45</t>
  </si>
  <si>
    <t>Nr.46</t>
  </si>
  <si>
    <t>Nr.47</t>
  </si>
  <si>
    <t>Nr.48</t>
  </si>
  <si>
    <t>Nr.49</t>
  </si>
  <si>
    <t>Nr.50</t>
  </si>
  <si>
    <t>Nr.51</t>
  </si>
  <si>
    <t>Nr.52</t>
  </si>
  <si>
    <t>Nr.53</t>
  </si>
  <si>
    <t>Nr.54</t>
  </si>
  <si>
    <t>Nr.55</t>
  </si>
  <si>
    <t>Nr.56</t>
  </si>
  <si>
    <t>Nr.58</t>
  </si>
  <si>
    <t>Nr.59</t>
  </si>
  <si>
    <t>Nr.60</t>
  </si>
  <si>
    <t>Nr.61</t>
  </si>
  <si>
    <t>Nr.62</t>
  </si>
  <si>
    <t>Nr.63</t>
  </si>
  <si>
    <t>Nr.64</t>
  </si>
  <si>
    <t>Nr.65</t>
  </si>
  <si>
    <t>Nr.66</t>
  </si>
  <si>
    <t>Nr.67</t>
  </si>
  <si>
    <t>Nr.68</t>
  </si>
  <si>
    <t>Nr.69</t>
  </si>
  <si>
    <t>Nr.71</t>
  </si>
  <si>
    <t>Nr.72</t>
  </si>
  <si>
    <t>Nr.73</t>
  </si>
  <si>
    <t>Nr.74</t>
  </si>
  <si>
    <t>Nr.75</t>
  </si>
  <si>
    <t>Nr.76</t>
  </si>
  <si>
    <t>Nr.77</t>
  </si>
  <si>
    <t>Nr.78</t>
  </si>
  <si>
    <t>Nr.79</t>
  </si>
  <si>
    <t>Nr.80</t>
  </si>
  <si>
    <t>Nr.81</t>
  </si>
  <si>
    <t>Nr.82</t>
  </si>
  <si>
    <t>Nr.83</t>
  </si>
  <si>
    <t>Nr.84</t>
  </si>
  <si>
    <t>16,4</t>
  </si>
  <si>
    <t>Nr.85</t>
  </si>
  <si>
    <t>16.50</t>
  </si>
  <si>
    <t>Nr.86</t>
  </si>
  <si>
    <t>Nr.87</t>
  </si>
  <si>
    <t>Nr.88</t>
  </si>
  <si>
    <t>Nr.89</t>
  </si>
  <si>
    <t>Nr.90</t>
  </si>
  <si>
    <t>Nr.91</t>
  </si>
  <si>
    <t>Nr.92</t>
  </si>
  <si>
    <t>Nr.93</t>
  </si>
  <si>
    <t>Nr.94</t>
  </si>
  <si>
    <t>Nr.95</t>
  </si>
  <si>
    <t>Nr.96</t>
  </si>
  <si>
    <t>Nr.97</t>
  </si>
  <si>
    <t>Nr.98</t>
  </si>
  <si>
    <t>Nr.99</t>
  </si>
  <si>
    <t>Nr.100</t>
  </si>
  <si>
    <t>Nr.106</t>
  </si>
  <si>
    <t>Nr.107</t>
  </si>
  <si>
    <t>Nr.108</t>
  </si>
  <si>
    <t>Nr.109</t>
  </si>
  <si>
    <t>Nr.111</t>
  </si>
  <si>
    <t>Nr.112</t>
  </si>
  <si>
    <t>Nr.113</t>
  </si>
  <si>
    <t>Nr.114</t>
  </si>
  <si>
    <t>Nr.115</t>
  </si>
  <si>
    <t>Nr.116</t>
  </si>
  <si>
    <t>Nr.117</t>
  </si>
  <si>
    <t>Nr.122</t>
  </si>
  <si>
    <t>Nr.123</t>
  </si>
  <si>
    <t>Nr.124</t>
  </si>
  <si>
    <t>Nr.125</t>
  </si>
  <si>
    <t>Nr.126</t>
  </si>
  <si>
    <t>Nr.127</t>
  </si>
  <si>
    <t>Nr.128</t>
  </si>
  <si>
    <t>Nr.129</t>
  </si>
  <si>
    <t>Nr.130</t>
  </si>
  <si>
    <t>Līču iela 2</t>
  </si>
  <si>
    <t>Līču iela 2 k-1</t>
  </si>
  <si>
    <t>Keramzītbetons</t>
  </si>
  <si>
    <t>Nr.p.k.</t>
  </si>
  <si>
    <t>Piedāvājamo istabu skaits</t>
  </si>
  <si>
    <t>Dzīvošanai
derīgo dzīvojamo telpu reģistrs</t>
  </si>
  <si>
    <t>Dzīvokļa platība m2</t>
  </si>
  <si>
    <t>N</t>
  </si>
  <si>
    <t>Dzirnavu iela 41</t>
  </si>
  <si>
    <t>Dzirnavu iela 48</t>
  </si>
  <si>
    <t>Dzirnavu iela 48A</t>
  </si>
  <si>
    <t>Dzirnavu iela 65</t>
  </si>
  <si>
    <t>Emīla Dārziņa iela 2</t>
  </si>
  <si>
    <r>
      <t>Nr.16</t>
    </r>
    <r>
      <rPr>
        <sz val="11"/>
        <color theme="1"/>
        <rFont val="Calibri"/>
        <family val="2"/>
        <charset val="186"/>
        <scheme val="minor"/>
      </rPr>
      <t/>
    </r>
  </si>
  <si>
    <t xml:space="preserve">Nr.31 </t>
  </si>
  <si>
    <t>MK rīk. Nr.624.
27.10.2010. Jānodod valstij, ja vairs netiek izmantots palīdzības sniegšanai dzīvokļa jautājumu risināšanā</t>
  </si>
  <si>
    <t xml:space="preserve">Nr.56 </t>
  </si>
  <si>
    <t>Mājas adrese</t>
  </si>
  <si>
    <t>Līguma termiņš</t>
  </si>
  <si>
    <t xml:space="preserve">1.reģistrs - dzīvojamās  telpas izīrēšana pirmām kārtām </t>
  </si>
  <si>
    <t>2.reģistrs - sociālās dzīvojamās telpas izīrēšana</t>
  </si>
  <si>
    <t>3.reģistrs - nodrošināšana ar pagaidu dzīvojamo telpu</t>
  </si>
  <si>
    <t xml:space="preserve">4.reģistrs - īrētās dzīvojamās telpas apmaiņa pret citu īrējamu dzīvojamo telpu </t>
  </si>
  <si>
    <t>5.reģistrs - speciālista nodrošināšana ar dzīvojamo telpu</t>
  </si>
  <si>
    <t>viena</t>
  </si>
  <si>
    <t>divas</t>
  </si>
  <si>
    <t>trīs un vairāk</t>
  </si>
  <si>
    <t>viens</t>
  </si>
  <si>
    <t xml:space="preserve">trīs un vairāk </t>
  </si>
  <si>
    <t>Apgrūtinājumi</t>
  </si>
  <si>
    <t>Ministru kabineta rīkojuma Nr., datums</t>
  </si>
  <si>
    <t>F</t>
  </si>
  <si>
    <t>Zemgales iela 34</t>
  </si>
  <si>
    <t>N-uz nenoteiktu laiku</t>
  </si>
  <si>
    <t>6-uz sešiem mēnešiem</t>
  </si>
  <si>
    <t>3-uz trim gadiem</t>
  </si>
  <si>
    <t>1-uz vienu gadu</t>
  </si>
  <si>
    <t>Apzīmējumi:</t>
  </si>
  <si>
    <t>Līguma termiņš:</t>
  </si>
  <si>
    <t>F-faktsiki aizņemts (bez īres līguma)</t>
  </si>
  <si>
    <t>Ieguldījumi (dzīvokļa atjaunošanas izmaksas)</t>
  </si>
  <si>
    <t xml:space="preserve"> Ieguldījumi (Dzīvojamās telpas atjaunošanas izmaksas)</t>
  </si>
  <si>
    <t>Brocēnu 3</t>
  </si>
  <si>
    <t xml:space="preserve">Līču 2 </t>
  </si>
  <si>
    <t xml:space="preserve">Līču 2, k-1 </t>
  </si>
  <si>
    <t>Nometņu 2a</t>
  </si>
  <si>
    <t xml:space="preserve">Raiņa 62 </t>
  </si>
  <si>
    <t>Skolas 44</t>
  </si>
  <si>
    <t xml:space="preserve">Slokas 63/003 k-3 </t>
  </si>
  <si>
    <t>Valkas 3</t>
  </si>
  <si>
    <t>Veiktie aprēķini īres maksas noteikšanai - prognozētā īres maksa</t>
  </si>
  <si>
    <t xml:space="preserve">Īres maksa mēnesī </t>
  </si>
  <si>
    <t xml:space="preserve">MK rīk. Nr. 646.
24.09.2009. Jānodod valstij, ja vairs netiek izmantots palīdzības sniegšanai dzīvokļa jautājumu risināšanā. </t>
  </si>
  <si>
    <t>JPD Būvvaldes 09.11.2018. lēmums Nr. 2544 Par dzīvojamās mājas ekspluatācijas aizliegumu un ēkas konservāciju.</t>
  </si>
  <si>
    <t>Ar JPD 04.01.2018. rīkojumu Nr.1.1-14/3 "Par darba grupas izveidošanu rīcības plāna izstrādei par iedzīvotāju pārvietošanu, dzīvojamo ēku atbrīvošanu un turpmāko rīcību ar pašvaldībai piederošām dzīvojamām ēkām Raiņā ielā 62, Slokas ielā 55A k-1 un Brocēnu ielā 3, Jūrmalā" izveidotās darba grupas lēmums atbilstoši protokoliem: dzīvojamo telpu īrniekus no pašvaldības dīvojamās mājas Raiņa 62, Jūrmalā pārcelt (izvietot) pašvaldībai piederošo dzīvojamo māju Slokas ielā 63 k-3 un Nometņu ielā 2A, Jūrmalā brīvajās dzīvojamās telpās.</t>
  </si>
  <si>
    <t>Skaidrojumi (svarīgi!):</t>
  </si>
  <si>
    <t xml:space="preserve">  Uz dzīvojamo telpu attiecināmās pazīmes atzīmētas ar ciparu viens.</t>
  </si>
  <si>
    <t>Dzīvojamās telpas īres līgumi, kas noslēgti uz termiņu 3 gadi vai 6 mēneši, atbilstoši likumam un pašvaldības SN tiek pagarināti, ja persona vai ģimene joprojām ir maznodrošināta vai trūcīga un atbilst citiem normatīvajos aktos attiecīgajai kategorijai noteiktajiem kritērijiem  (teorētiski īres līgumi uz nenoteiktu laiku).</t>
  </si>
  <si>
    <t>Dati uz 05.11.2018.</t>
  </si>
  <si>
    <t>F-faktiski aizņemts (bez īres līguma)</t>
  </si>
  <si>
    <t xml:space="preserve">Veiktie kapitālie ieguldījumi no 2007.-2017.gadam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</si>
</sst>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dd\.mm\.yyyy"/>
    <numFmt numFmtId="165" formatCode="_-* #,##0.00_-;\-* #,##0.00_-;_-* &quot;-&quot;??_-;_-@_-"/>
    <numFmt numFmtId="166" formatCode="#,##0.0\ &quot;€&quot;"/>
  </numFmts>
  <fonts count="10" x14ac:knownFonts="1">
    <font>
      <sz val="11"/>
      <color theme="1"/>
      <name val="Calibri"/>
      <family val="2"/>
      <charset val="186"/>
      <scheme val="minor"/>
    </font>
    <font>
      <sz val="11"/>
      <color theme="1"/>
      <name val="Calibri"/>
      <family val="2"/>
      <charset val="186"/>
      <scheme val="minor"/>
    </font>
    <font>
      <sz val="10"/>
      <name val="Times New Roman"/>
      <family val="1"/>
      <charset val="186"/>
    </font>
    <font>
      <sz val="10"/>
      <name val="Arial"/>
      <family val="2"/>
      <charset val="186"/>
    </font>
    <font>
      <b/>
      <sz val="10"/>
      <name val="Times New Roman"/>
      <family val="1"/>
      <charset val="186"/>
    </font>
    <font>
      <sz val="10"/>
      <color theme="1"/>
      <name val="Calibri"/>
      <family val="2"/>
      <charset val="186"/>
      <scheme val="minor"/>
    </font>
    <font>
      <b/>
      <sz val="11"/>
      <color theme="1"/>
      <name val="Calibri"/>
      <family val="2"/>
      <charset val="186"/>
      <scheme val="minor"/>
    </font>
    <font>
      <sz val="10"/>
      <color rgb="FF7030A0"/>
      <name val="Times New Roman"/>
      <family val="1"/>
      <charset val="186"/>
    </font>
    <font>
      <b/>
      <sz val="10"/>
      <color theme="9" tint="-0.249977111117893"/>
      <name val="Times New Roman"/>
      <family val="1"/>
      <charset val="186"/>
    </font>
    <font>
      <sz val="10"/>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3" fillId="0" borderId="0"/>
    <xf numFmtId="0" fontId="1" fillId="0" borderId="0"/>
  </cellStyleXfs>
  <cellXfs count="136">
    <xf numFmtId="0" fontId="0" fillId="0" borderId="0" xfId="0"/>
    <xf numFmtId="0" fontId="2" fillId="0" borderId="0" xfId="0" applyFont="1" applyAlignment="1">
      <alignment horizontal="center" vertical="center"/>
    </xf>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0" xfId="0" applyFont="1" applyAlignment="1">
      <alignment horizontal="left" vertical="center"/>
    </xf>
    <xf numFmtId="0" fontId="2" fillId="0" borderId="0" xfId="0" applyFont="1" applyFill="1" applyAlignment="1">
      <alignment horizontal="center" vertical="center"/>
    </xf>
    <xf numFmtId="2" fontId="2" fillId="0" borderId="1" xfId="2"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xf>
    <xf numFmtId="2" fontId="2" fillId="0" borderId="1" xfId="3" applyNumberFormat="1" applyFont="1" applyFill="1" applyBorder="1" applyAlignment="1">
      <alignment horizontal="center" vertical="center" wrapText="1"/>
    </xf>
    <xf numFmtId="2" fontId="2" fillId="2" borderId="1" xfId="2"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xf>
    <xf numFmtId="1" fontId="2" fillId="0" borderId="1" xfId="2" applyNumberFormat="1" applyFont="1" applyFill="1" applyBorder="1" applyAlignment="1">
      <alignment horizontal="center" vertical="center" wrapText="1"/>
    </xf>
    <xf numFmtId="2" fontId="2" fillId="0" borderId="1" xfId="2" applyNumberFormat="1" applyFont="1" applyBorder="1" applyAlignment="1">
      <alignment horizontal="center" vertical="center" wrapText="1"/>
    </xf>
    <xf numFmtId="1" fontId="2" fillId="0" borderId="1" xfId="0" applyNumberFormat="1" applyFont="1" applyBorder="1" applyAlignment="1">
      <alignment horizontal="center" vertical="center"/>
    </xf>
    <xf numFmtId="0" fontId="2" fillId="0" borderId="1" xfId="2" applyFont="1" applyFill="1" applyBorder="1" applyAlignment="1">
      <alignment horizontal="center" vertical="center" wrapText="1"/>
    </xf>
    <xf numFmtId="0" fontId="2" fillId="0" borderId="1" xfId="3" applyFont="1" applyFill="1" applyBorder="1" applyAlignment="1">
      <alignment horizontal="center" vertical="center" wrapText="1"/>
    </xf>
    <xf numFmtId="0" fontId="2" fillId="2" borderId="1" xfId="2" applyFont="1" applyFill="1" applyBorder="1" applyAlignment="1">
      <alignment horizontal="center" vertical="center" wrapText="1"/>
    </xf>
    <xf numFmtId="0" fontId="2" fillId="2" borderId="1" xfId="3" applyFont="1" applyFill="1" applyBorder="1" applyAlignment="1">
      <alignment horizontal="center" vertical="center" wrapText="1"/>
    </xf>
    <xf numFmtId="49" fontId="2" fillId="0" borderId="1" xfId="2" applyNumberFormat="1" applyFont="1" applyFill="1" applyBorder="1" applyAlignment="1">
      <alignment horizontal="center" vertical="center" wrapText="1"/>
    </xf>
    <xf numFmtId="49" fontId="2" fillId="3" borderId="1" xfId="2" applyNumberFormat="1" applyFont="1" applyFill="1" applyBorder="1" applyAlignment="1">
      <alignment horizontal="center" vertical="center" wrapText="1"/>
    </xf>
    <xf numFmtId="0" fontId="2" fillId="0" borderId="1" xfId="2" applyFont="1" applyFill="1" applyBorder="1" applyAlignment="1">
      <alignment vertical="center" wrapText="1"/>
    </xf>
    <xf numFmtId="0" fontId="2" fillId="2" borderId="1" xfId="2" applyFont="1" applyFill="1" applyBorder="1" applyAlignment="1">
      <alignment vertical="center" wrapText="1"/>
    </xf>
    <xf numFmtId="0" fontId="2" fillId="0" borderId="1" xfId="3" applyFont="1" applyFill="1" applyBorder="1" applyAlignment="1">
      <alignment vertical="center" wrapText="1"/>
    </xf>
    <xf numFmtId="0" fontId="2" fillId="0" borderId="1" xfId="3" applyFont="1" applyBorder="1" applyAlignment="1">
      <alignment vertical="center" wrapText="1"/>
    </xf>
    <xf numFmtId="2" fontId="2" fillId="0" borderId="0" xfId="0" applyNumberFormat="1"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2"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2" fontId="2" fillId="0" borderId="1" xfId="0" applyNumberFormat="1" applyFont="1" applyFill="1" applyBorder="1" applyAlignment="1">
      <alignment horizontal="center" vertical="center"/>
    </xf>
    <xf numFmtId="2" fontId="2" fillId="0" borderId="1" xfId="0" applyNumberFormat="1" applyFont="1" applyBorder="1" applyAlignment="1">
      <alignment horizontal="center" vertical="center"/>
    </xf>
    <xf numFmtId="0" fontId="2" fillId="0" borderId="1" xfId="0" applyFont="1" applyBorder="1" applyAlignment="1">
      <alignment vertical="center"/>
    </xf>
    <xf numFmtId="164" fontId="2" fillId="0" borderId="1" xfId="0" applyNumberFormat="1" applyFont="1" applyBorder="1" applyAlignment="1">
      <alignment horizontal="center" vertical="center"/>
    </xf>
    <xf numFmtId="43" fontId="2" fillId="0" borderId="1" xfId="1" applyFont="1" applyFill="1" applyBorder="1" applyAlignment="1">
      <alignment horizontal="center" vertical="center"/>
    </xf>
    <xf numFmtId="165" fontId="2" fillId="0" borderId="1" xfId="0" applyNumberFormat="1" applyFont="1" applyFill="1" applyBorder="1" applyAlignment="1">
      <alignment horizontal="center" vertical="center"/>
    </xf>
    <xf numFmtId="43" fontId="2" fillId="0" borderId="1" xfId="0" applyNumberFormat="1" applyFont="1" applyFill="1" applyBorder="1" applyAlignment="1">
      <alignment horizontal="center" vertical="center"/>
    </xf>
    <xf numFmtId="0" fontId="2" fillId="2" borderId="1" xfId="0" applyFont="1" applyFill="1" applyBorder="1" applyAlignment="1">
      <alignment horizontal="left" vertical="center"/>
    </xf>
    <xf numFmtId="2" fontId="2" fillId="2" borderId="1" xfId="0" applyNumberFormat="1" applyFont="1" applyFill="1" applyBorder="1" applyAlignment="1">
      <alignment horizontal="center" vertical="center"/>
    </xf>
    <xf numFmtId="0" fontId="2" fillId="2" borderId="1" xfId="0" applyFont="1" applyFill="1" applyBorder="1" applyAlignment="1">
      <alignment vertical="center"/>
    </xf>
    <xf numFmtId="164" fontId="2" fillId="2" borderId="1" xfId="0" applyNumberFormat="1" applyFont="1" applyFill="1" applyBorder="1" applyAlignment="1">
      <alignment horizontal="center" vertical="center"/>
    </xf>
    <xf numFmtId="43" fontId="2" fillId="2" borderId="1" xfId="1" applyFont="1" applyFill="1" applyBorder="1" applyAlignment="1">
      <alignment horizontal="center" vertical="center"/>
    </xf>
    <xf numFmtId="165" fontId="2" fillId="2" borderId="1" xfId="0" applyNumberFormat="1" applyFont="1" applyFill="1" applyBorder="1" applyAlignment="1">
      <alignment horizontal="center" vertical="center"/>
    </xf>
    <xf numFmtId="43" fontId="2" fillId="2" borderId="1" xfId="0" applyNumberFormat="1" applyFont="1" applyFill="1" applyBorder="1" applyAlignment="1">
      <alignment horizontal="center" vertical="center"/>
    </xf>
    <xf numFmtId="0" fontId="2" fillId="2" borderId="0" xfId="0" applyFont="1" applyFill="1" applyAlignment="1">
      <alignment horizontal="center" vertical="center"/>
    </xf>
    <xf numFmtId="2" fontId="2" fillId="0" borderId="1" xfId="0" applyNumberFormat="1" applyFont="1" applyFill="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0" xfId="0" applyFont="1" applyFill="1" applyAlignment="1">
      <alignment horizontal="center" vertical="center" wrapText="1"/>
    </xf>
    <xf numFmtId="0" fontId="2" fillId="0" borderId="1" xfId="0" applyFont="1" applyFill="1" applyBorder="1" applyAlignment="1">
      <alignment vertical="center"/>
    </xf>
    <xf numFmtId="164" fontId="2" fillId="0" borderId="1" xfId="0" applyNumberFormat="1" applyFont="1" applyFill="1" applyBorder="1" applyAlignment="1">
      <alignment horizontal="center" vertical="center"/>
    </xf>
    <xf numFmtId="0" fontId="2" fillId="2" borderId="0"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horizontal="center" vertical="center" wrapText="1"/>
    </xf>
    <xf numFmtId="0" fontId="2" fillId="4" borderId="1" xfId="0" applyFont="1" applyFill="1" applyBorder="1" applyAlignment="1">
      <alignment horizontal="center" vertical="center"/>
    </xf>
    <xf numFmtId="0" fontId="2" fillId="4" borderId="1" xfId="0" applyFont="1" applyFill="1" applyBorder="1" applyAlignment="1">
      <alignment vertical="center"/>
    </xf>
    <xf numFmtId="2" fontId="2" fillId="4" borderId="1" xfId="0" applyNumberFormat="1" applyFont="1" applyFill="1" applyBorder="1" applyAlignment="1">
      <alignment horizontal="center" vertical="center"/>
    </xf>
    <xf numFmtId="0" fontId="2" fillId="4" borderId="1" xfId="0" applyFont="1" applyFill="1" applyBorder="1" applyAlignment="1">
      <alignment horizontal="left" vertical="center"/>
    </xf>
    <xf numFmtId="164" fontId="2" fillId="4" borderId="1" xfId="0" applyNumberFormat="1" applyFont="1" applyFill="1" applyBorder="1" applyAlignment="1">
      <alignment horizontal="center" vertical="center"/>
    </xf>
    <xf numFmtId="43" fontId="2" fillId="4" borderId="1" xfId="1" applyFont="1" applyFill="1" applyBorder="1" applyAlignment="1">
      <alignment horizontal="center" vertical="center"/>
    </xf>
    <xf numFmtId="165" fontId="2" fillId="4" borderId="1" xfId="0" applyNumberFormat="1" applyFont="1" applyFill="1" applyBorder="1" applyAlignment="1">
      <alignment horizontal="center" vertical="center"/>
    </xf>
    <xf numFmtId="43" fontId="2" fillId="4" borderId="1" xfId="0" applyNumberFormat="1" applyFont="1" applyFill="1" applyBorder="1" applyAlignment="1">
      <alignment horizontal="center" vertical="center"/>
    </xf>
    <xf numFmtId="0" fontId="2" fillId="4" borderId="0" xfId="0" applyFont="1" applyFill="1" applyAlignment="1">
      <alignment horizontal="center" vertical="center"/>
    </xf>
    <xf numFmtId="0" fontId="2" fillId="0" borderId="1" xfId="2" applyNumberFormat="1" applyFont="1" applyFill="1" applyBorder="1" applyAlignment="1">
      <alignment horizontal="center" vertical="center" wrapText="1"/>
    </xf>
    <xf numFmtId="1" fontId="2" fillId="0" borderId="1" xfId="3" applyNumberFormat="1"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Fill="1" applyAlignment="1">
      <alignment vertical="center"/>
    </xf>
    <xf numFmtId="2" fontId="2" fillId="0" borderId="0" xfId="0" applyNumberFormat="1" applyFont="1" applyFill="1" applyAlignment="1">
      <alignment horizontal="center" vertical="center"/>
    </xf>
    <xf numFmtId="0" fontId="2" fillId="0" borderId="0" xfId="0" applyFont="1" applyFill="1" applyAlignment="1">
      <alignment horizontal="left" vertical="center"/>
    </xf>
    <xf numFmtId="0" fontId="2" fillId="4" borderId="6" xfId="0" applyFont="1" applyFill="1" applyBorder="1" applyAlignment="1">
      <alignment vertical="center"/>
    </xf>
    <xf numFmtId="0" fontId="2" fillId="4" borderId="6" xfId="0" applyFont="1" applyFill="1" applyBorder="1" applyAlignment="1">
      <alignment horizontal="center" vertical="center"/>
    </xf>
    <xf numFmtId="2" fontId="2" fillId="4" borderId="6" xfId="0" applyNumberFormat="1" applyFont="1" applyFill="1" applyBorder="1" applyAlignment="1">
      <alignment horizontal="center" vertical="center"/>
    </xf>
    <xf numFmtId="0" fontId="2" fillId="4" borderId="6" xfId="0" applyFont="1" applyFill="1" applyBorder="1" applyAlignment="1">
      <alignment horizontal="left" vertical="center"/>
    </xf>
    <xf numFmtId="164" fontId="2" fillId="4" borderId="6" xfId="0" applyNumberFormat="1" applyFont="1" applyFill="1" applyBorder="1" applyAlignment="1">
      <alignment horizontal="center" vertical="center"/>
    </xf>
    <xf numFmtId="43" fontId="2" fillId="4" borderId="6" xfId="1" applyFont="1" applyFill="1" applyBorder="1" applyAlignment="1">
      <alignment horizontal="center" vertical="center"/>
    </xf>
    <xf numFmtId="165" fontId="2" fillId="4" borderId="6" xfId="0" applyNumberFormat="1" applyFont="1" applyFill="1" applyBorder="1" applyAlignment="1">
      <alignment horizontal="center" vertical="center"/>
    </xf>
    <xf numFmtId="43" fontId="2" fillId="4" borderId="6" xfId="0" applyNumberFormat="1" applyFont="1" applyFill="1" applyBorder="1" applyAlignment="1">
      <alignment horizontal="center" vertical="center"/>
    </xf>
    <xf numFmtId="0" fontId="2" fillId="0" borderId="0" xfId="0" applyFont="1" applyAlignment="1">
      <alignment horizontal="center" vertical="center"/>
    </xf>
    <xf numFmtId="0" fontId="4" fillId="0" borderId="0" xfId="0" applyFont="1" applyAlignment="1">
      <alignment vertical="center"/>
    </xf>
    <xf numFmtId="0" fontId="0" fillId="0" borderId="0" xfId="0" applyAlignment="1">
      <alignment horizontal="left" vertical="center" wrapText="1"/>
    </xf>
    <xf numFmtId="0" fontId="0" fillId="0" borderId="0" xfId="0" applyAlignment="1">
      <alignment vertical="center" wrapText="1"/>
    </xf>
    <xf numFmtId="166" fontId="2" fillId="0" borderId="0" xfId="0" applyNumberFormat="1" applyFont="1" applyFill="1" applyAlignment="1">
      <alignment horizontal="center" vertical="center"/>
    </xf>
    <xf numFmtId="0" fontId="9" fillId="0" borderId="1" xfId="0" applyFont="1" applyFill="1" applyBorder="1" applyAlignment="1">
      <alignment horizontal="center"/>
    </xf>
    <xf numFmtId="0" fontId="9" fillId="0" borderId="1" xfId="0" applyFont="1" applyFill="1" applyBorder="1" applyAlignment="1">
      <alignment horizontal="left"/>
    </xf>
    <xf numFmtId="2" fontId="9" fillId="0" borderId="1" xfId="0" applyNumberFormat="1" applyFont="1" applyFill="1" applyBorder="1" applyAlignment="1">
      <alignment horizontal="center"/>
    </xf>
    <xf numFmtId="0" fontId="2" fillId="0" borderId="1" xfId="0" applyFont="1" applyFill="1" applyBorder="1" applyAlignment="1">
      <alignment horizontal="left"/>
    </xf>
    <xf numFmtId="0" fontId="2" fillId="0" borderId="1" xfId="0" applyFont="1" applyFill="1" applyBorder="1" applyAlignment="1">
      <alignment horizontal="center"/>
    </xf>
    <xf numFmtId="2" fontId="9" fillId="0" borderId="1" xfId="1"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43" fontId="9" fillId="0" borderId="1" xfId="1" applyFont="1" applyFill="1" applyBorder="1" applyAlignment="1">
      <alignment horizontal="center"/>
    </xf>
    <xf numFmtId="43" fontId="9" fillId="0" borderId="1" xfId="0" applyNumberFormat="1" applyFont="1" applyFill="1" applyBorder="1" applyAlignment="1">
      <alignment horizontal="center"/>
    </xf>
    <xf numFmtId="0" fontId="9" fillId="0" borderId="1" xfId="0" applyFont="1" applyFill="1" applyBorder="1" applyAlignment="1">
      <alignment horizontal="left" wrapText="1"/>
    </xf>
    <xf numFmtId="2" fontId="2" fillId="0" borderId="1" xfId="0" applyNumberFormat="1" applyFont="1" applyFill="1" applyBorder="1" applyAlignment="1">
      <alignment horizontal="center"/>
    </xf>
    <xf numFmtId="0" fontId="9" fillId="0" borderId="1" xfId="0" applyFont="1" applyFill="1" applyBorder="1" applyAlignment="1">
      <alignment horizontal="center" wrapText="1"/>
    </xf>
    <xf numFmtId="0" fontId="7" fillId="0" borderId="1" xfId="0" applyFont="1" applyFill="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2" fontId="2" fillId="0" borderId="6" xfId="0" applyNumberFormat="1" applyFont="1" applyBorder="1" applyAlignment="1">
      <alignment horizontal="center" vertical="center" wrapText="1"/>
    </xf>
    <xf numFmtId="2" fontId="2" fillId="0" borderId="7" xfId="0" applyNumberFormat="1" applyFont="1" applyBorder="1" applyAlignment="1">
      <alignment horizontal="center" vertical="center" wrapText="1"/>
    </xf>
    <xf numFmtId="2" fontId="2" fillId="0" borderId="5"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2" fontId="4" fillId="0" borderId="0" xfId="0" applyNumberFormat="1" applyFont="1" applyAlignment="1">
      <alignment horizontal="left" vertical="center" wrapText="1"/>
    </xf>
    <xf numFmtId="0" fontId="6" fillId="0" borderId="0" xfId="0" applyFont="1" applyAlignment="1">
      <alignment horizontal="left" vertical="center" wrapText="1"/>
    </xf>
    <xf numFmtId="2" fontId="2" fillId="0" borderId="0" xfId="0" applyNumberFormat="1"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Alignment="1">
      <alignment horizontal="left" vertical="center"/>
    </xf>
    <xf numFmtId="0" fontId="5" fillId="0" borderId="0" xfId="0" applyFont="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2" xfId="0" applyFont="1" applyBorder="1" applyAlignment="1">
      <alignment horizontal="left" vertical="center"/>
    </xf>
    <xf numFmtId="0" fontId="0" fillId="0" borderId="0" xfId="0" applyAlignment="1">
      <alignment vertical="center" wrapText="1"/>
    </xf>
  </cellXfs>
  <cellStyles count="4">
    <cellStyle name="Comma" xfId="1" builtinId="3"/>
    <cellStyle name="Normal" xfId="0" builtinId="0"/>
    <cellStyle name="Normal 3" xfId="3"/>
    <cellStyle name="Normal 5" xfId="2"/>
  </cellStyles>
  <dxfs count="0"/>
  <tableStyles count="0" defaultTableStyle="TableStyleMedium2" defaultPivotStyle="PivotStyleLight16"/>
  <colors>
    <mruColors>
      <color rgb="FFFFD5D5"/>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19"/>
  <sheetViews>
    <sheetView tabSelected="1" zoomScaleNormal="100" workbookViewId="0">
      <pane xSplit="1" ySplit="15" topLeftCell="B16" activePane="bottomRight" state="frozenSplit"/>
      <selection activeCell="A4" sqref="A4:XFD7"/>
      <selection pane="topRight" activeCell="G5" sqref="G5:G7"/>
      <selection pane="bottomLeft" activeCell="A8" sqref="A8"/>
      <selection pane="bottomRight"/>
    </sheetView>
  </sheetViews>
  <sheetFormatPr defaultColWidth="9.140625" defaultRowHeight="12.75" x14ac:dyDescent="0.25"/>
  <cols>
    <col min="1" max="1" width="7" style="1" customWidth="1"/>
    <col min="2" max="2" width="29" style="27" customWidth="1"/>
    <col min="3" max="3" width="9.28515625" style="1" customWidth="1"/>
    <col min="4" max="4" width="12.85546875" style="26" customWidth="1"/>
    <col min="5" max="5" width="18.85546875" style="1" customWidth="1"/>
    <col min="6" max="6" width="12" style="1" customWidth="1"/>
    <col min="7" max="7" width="9.28515625" style="1" customWidth="1"/>
    <col min="8" max="8" width="7.28515625" style="7" customWidth="1"/>
    <col min="9" max="9" width="12.5703125" style="7" customWidth="1"/>
    <col min="10" max="10" width="12.28515625" style="1" customWidth="1"/>
    <col min="11" max="11" width="13.42578125" style="1" customWidth="1"/>
    <col min="12" max="12" width="11.85546875" style="1" customWidth="1"/>
    <col min="13" max="13" width="18.140625" style="1" customWidth="1"/>
    <col min="14" max="14" width="11.85546875" style="1" customWidth="1"/>
    <col min="15" max="15" width="11.42578125" style="1" customWidth="1"/>
    <col min="16" max="16" width="11.7109375" style="1" customWidth="1"/>
    <col min="17" max="18" width="9.7109375" style="1" customWidth="1"/>
    <col min="19" max="19" width="11.42578125" style="1" customWidth="1"/>
    <col min="20" max="21" width="9.7109375" style="1" customWidth="1"/>
    <col min="22" max="22" width="12.7109375" style="1" customWidth="1"/>
    <col min="23" max="24" width="9.85546875" style="1" customWidth="1"/>
    <col min="25" max="25" width="13.7109375" style="1" customWidth="1"/>
    <col min="26" max="29" width="11.140625" style="1" customWidth="1"/>
    <col min="30" max="30" width="17.140625" style="1" hidden="1" customWidth="1"/>
    <col min="31" max="31" width="25.42578125" style="26" hidden="1" customWidth="1"/>
    <col min="32" max="32" width="17.5703125" style="6" hidden="1" customWidth="1"/>
    <col min="33" max="33" width="13.42578125" style="1" hidden="1" customWidth="1"/>
    <col min="34" max="34" width="17.140625" style="1" hidden="1" customWidth="1"/>
    <col min="35" max="35" width="19" style="1" hidden="1" customWidth="1"/>
    <col min="36" max="36" width="18.28515625" style="1" hidden="1" customWidth="1"/>
    <col min="37" max="37" width="15.7109375" style="1" hidden="1" customWidth="1"/>
    <col min="38" max="38" width="13.85546875" style="1" hidden="1" customWidth="1"/>
    <col min="39" max="39" width="14.140625" style="1" hidden="1" customWidth="1"/>
    <col min="40" max="40" width="17.42578125" style="1" hidden="1" customWidth="1"/>
    <col min="41" max="41" width="17.28515625" style="1" hidden="1" customWidth="1"/>
    <col min="42" max="42" width="23" style="1" hidden="1" customWidth="1"/>
    <col min="43" max="43" width="24.85546875" style="1" hidden="1" customWidth="1"/>
    <col min="44" max="44" width="12.5703125" style="1" customWidth="1"/>
    <col min="45" max="45" width="12.42578125" style="1" hidden="1" customWidth="1"/>
    <col min="46" max="46" width="14.7109375" style="1" hidden="1" customWidth="1"/>
    <col min="47" max="47" width="11.85546875" style="1" hidden="1" customWidth="1"/>
    <col min="48" max="48" width="17.28515625" style="1" customWidth="1"/>
    <col min="49" max="49" width="14.42578125" style="1" hidden="1" customWidth="1"/>
    <col min="50" max="50" width="11.42578125" style="1" customWidth="1"/>
    <col min="51" max="51" width="9.42578125" style="1" customWidth="1"/>
    <col min="52" max="52" width="15.85546875" style="1" customWidth="1"/>
    <col min="53" max="16384" width="9.140625" style="1"/>
  </cols>
  <sheetData>
    <row r="1" spans="1:52" ht="15" customHeight="1" x14ac:dyDescent="0.25">
      <c r="B1" s="84" t="s">
        <v>621</v>
      </c>
      <c r="C1" s="118" t="s">
        <v>639</v>
      </c>
      <c r="D1" s="119"/>
      <c r="E1" s="119"/>
      <c r="F1" s="83"/>
      <c r="G1" s="83"/>
      <c r="J1" s="83"/>
      <c r="K1" s="83"/>
      <c r="L1" s="83"/>
      <c r="M1" s="83"/>
      <c r="N1" s="83"/>
    </row>
    <row r="2" spans="1:52" ht="15" customHeight="1" x14ac:dyDescent="0.25">
      <c r="B2" s="27" t="s">
        <v>622</v>
      </c>
      <c r="C2" s="120" t="s">
        <v>640</v>
      </c>
      <c r="D2" s="121"/>
      <c r="E2" s="121"/>
      <c r="F2" s="121"/>
      <c r="G2" s="121"/>
      <c r="H2" s="121"/>
      <c r="I2" s="121"/>
      <c r="J2" s="121"/>
      <c r="K2" s="83"/>
      <c r="L2" s="83"/>
      <c r="M2" s="83"/>
      <c r="N2" s="83"/>
    </row>
    <row r="3" spans="1:52" ht="12.75" customHeight="1" x14ac:dyDescent="0.25">
      <c r="B3" s="27" t="s">
        <v>617</v>
      </c>
      <c r="C3" s="122" t="s">
        <v>641</v>
      </c>
      <c r="D3" s="121"/>
      <c r="E3" s="121"/>
      <c r="F3" s="121"/>
      <c r="G3" s="121"/>
      <c r="H3" s="121"/>
      <c r="I3" s="121"/>
      <c r="J3" s="121"/>
      <c r="K3" s="121"/>
      <c r="L3" s="121"/>
      <c r="M3" s="121"/>
      <c r="N3" s="121"/>
    </row>
    <row r="4" spans="1:52" ht="12.75" customHeight="1" x14ac:dyDescent="0.25">
      <c r="B4" s="27" t="s">
        <v>620</v>
      </c>
      <c r="C4" s="121"/>
      <c r="D4" s="121"/>
      <c r="E4" s="121"/>
      <c r="F4" s="121"/>
      <c r="G4" s="121"/>
      <c r="H4" s="121"/>
      <c r="I4" s="121"/>
      <c r="J4" s="121"/>
      <c r="K4" s="121"/>
      <c r="L4" s="121"/>
      <c r="M4" s="121"/>
      <c r="N4" s="121"/>
    </row>
    <row r="5" spans="1:52" ht="12.75" customHeight="1" x14ac:dyDescent="0.25">
      <c r="B5" s="27" t="s">
        <v>619</v>
      </c>
      <c r="C5" s="85"/>
      <c r="D5" s="85"/>
      <c r="E5" s="85"/>
      <c r="F5" s="85"/>
      <c r="G5" s="85"/>
      <c r="H5" s="85"/>
      <c r="I5" s="85"/>
      <c r="J5" s="85"/>
      <c r="K5" s="86"/>
      <c r="L5" s="86"/>
      <c r="M5" s="86"/>
      <c r="N5" s="86"/>
    </row>
    <row r="6" spans="1:52" ht="12.75" customHeight="1" x14ac:dyDescent="0.25">
      <c r="B6" s="27" t="s">
        <v>618</v>
      </c>
    </row>
    <row r="7" spans="1:52" ht="12.75" customHeight="1" x14ac:dyDescent="0.25">
      <c r="B7" s="27" t="s">
        <v>623</v>
      </c>
    </row>
    <row r="9" spans="1:52" x14ac:dyDescent="0.25">
      <c r="A9" s="6" t="s">
        <v>0</v>
      </c>
    </row>
    <row r="10" spans="1:52" ht="16.5" customHeight="1" x14ac:dyDescent="0.25">
      <c r="A10" s="6" t="s">
        <v>1</v>
      </c>
      <c r="E10" s="126" t="s">
        <v>642</v>
      </c>
      <c r="F10" s="127"/>
      <c r="AD10" s="28"/>
      <c r="AE10" s="28"/>
    </row>
    <row r="11" spans="1:52" x14ac:dyDescent="0.25">
      <c r="A11" s="6" t="s">
        <v>2</v>
      </c>
    </row>
    <row r="12" spans="1:52" ht="24.75" customHeight="1" x14ac:dyDescent="0.25">
      <c r="A12" s="123"/>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5"/>
      <c r="AD12" s="104" t="s">
        <v>3</v>
      </c>
      <c r="AE12" s="105"/>
      <c r="AF12" s="105"/>
      <c r="AG12" s="105"/>
      <c r="AH12" s="106"/>
      <c r="AI12" s="56" t="s">
        <v>4</v>
      </c>
      <c r="AJ12" s="57"/>
      <c r="AK12" s="57"/>
      <c r="AL12" s="57"/>
      <c r="AM12" s="57"/>
      <c r="AN12" s="57"/>
      <c r="AO12" s="128" t="s">
        <v>634</v>
      </c>
      <c r="AP12" s="128"/>
      <c r="AQ12" s="128"/>
      <c r="AR12" s="128"/>
      <c r="AS12" s="128"/>
      <c r="AT12" s="128"/>
      <c r="AU12" s="128"/>
      <c r="AV12" s="128"/>
      <c r="AW12" s="128"/>
      <c r="AX12" s="128"/>
      <c r="AY12" s="128"/>
      <c r="AZ12" s="129"/>
    </row>
    <row r="13" spans="1:52" ht="36" customHeight="1" x14ac:dyDescent="0.25">
      <c r="A13" s="101" t="s">
        <v>587</v>
      </c>
      <c r="B13" s="101" t="s">
        <v>601</v>
      </c>
      <c r="C13" s="101" t="s">
        <v>15</v>
      </c>
      <c r="D13" s="107" t="s">
        <v>590</v>
      </c>
      <c r="E13" s="110" t="s">
        <v>613</v>
      </c>
      <c r="F13" s="111"/>
      <c r="G13" s="115" t="s">
        <v>30</v>
      </c>
      <c r="H13" s="130" t="s">
        <v>31</v>
      </c>
      <c r="I13" s="130" t="s">
        <v>32</v>
      </c>
      <c r="J13" s="101" t="s">
        <v>33</v>
      </c>
      <c r="K13" s="101" t="s">
        <v>589</v>
      </c>
      <c r="L13" s="101" t="s">
        <v>34</v>
      </c>
      <c r="M13" s="101" t="s">
        <v>35</v>
      </c>
      <c r="N13" s="105" t="s">
        <v>603</v>
      </c>
      <c r="O13" s="105"/>
      <c r="P13" s="106"/>
      <c r="Q13" s="105" t="s">
        <v>604</v>
      </c>
      <c r="R13" s="105"/>
      <c r="S13" s="106"/>
      <c r="T13" s="105" t="s">
        <v>605</v>
      </c>
      <c r="U13" s="105"/>
      <c r="V13" s="106"/>
      <c r="W13" s="105" t="s">
        <v>606</v>
      </c>
      <c r="X13" s="105"/>
      <c r="Y13" s="106"/>
      <c r="Z13" s="104" t="s">
        <v>607</v>
      </c>
      <c r="AA13" s="105"/>
      <c r="AB13" s="106"/>
      <c r="AC13" s="115" t="s">
        <v>624</v>
      </c>
      <c r="AD13" s="101" t="s">
        <v>6</v>
      </c>
      <c r="AE13" s="107" t="s">
        <v>7</v>
      </c>
      <c r="AF13" s="101" t="s">
        <v>8</v>
      </c>
      <c r="AG13" s="101" t="s">
        <v>9</v>
      </c>
      <c r="AH13" s="101" t="s">
        <v>10</v>
      </c>
      <c r="AI13" s="101" t="s">
        <v>11</v>
      </c>
      <c r="AJ13" s="101" t="s">
        <v>12</v>
      </c>
      <c r="AK13" s="101" t="s">
        <v>13</v>
      </c>
      <c r="AL13" s="101" t="s">
        <v>14</v>
      </c>
      <c r="AM13" s="101" t="s">
        <v>16</v>
      </c>
      <c r="AN13" s="101" t="s">
        <v>17</v>
      </c>
      <c r="AO13" s="101" t="s">
        <v>18</v>
      </c>
      <c r="AP13" s="101" t="s">
        <v>19</v>
      </c>
      <c r="AQ13" s="101" t="s">
        <v>20</v>
      </c>
      <c r="AR13" s="101" t="s">
        <v>21</v>
      </c>
      <c r="AS13" s="101" t="s">
        <v>22</v>
      </c>
      <c r="AT13" s="101" t="s">
        <v>23</v>
      </c>
      <c r="AU13" s="101" t="s">
        <v>24</v>
      </c>
      <c r="AV13" s="101" t="s">
        <v>25</v>
      </c>
      <c r="AW13" s="101" t="s">
        <v>26</v>
      </c>
      <c r="AX13" s="101" t="s">
        <v>27</v>
      </c>
      <c r="AY13" s="101" t="s">
        <v>635</v>
      </c>
      <c r="AZ13" s="101" t="s">
        <v>29</v>
      </c>
    </row>
    <row r="14" spans="1:52" ht="17.25" customHeight="1" x14ac:dyDescent="0.25">
      <c r="A14" s="102"/>
      <c r="B14" s="102"/>
      <c r="C14" s="102"/>
      <c r="D14" s="108"/>
      <c r="E14" s="112"/>
      <c r="F14" s="113"/>
      <c r="G14" s="116"/>
      <c r="H14" s="131"/>
      <c r="I14" s="131"/>
      <c r="J14" s="102"/>
      <c r="K14" s="102"/>
      <c r="L14" s="102"/>
      <c r="M14" s="102"/>
      <c r="N14" s="114" t="s">
        <v>588</v>
      </c>
      <c r="O14" s="114"/>
      <c r="P14" s="114"/>
      <c r="Q14" s="104" t="s">
        <v>588</v>
      </c>
      <c r="R14" s="105"/>
      <c r="S14" s="106"/>
      <c r="T14" s="104" t="s">
        <v>588</v>
      </c>
      <c r="U14" s="105"/>
      <c r="V14" s="106"/>
      <c r="W14" s="104" t="s">
        <v>588</v>
      </c>
      <c r="X14" s="105"/>
      <c r="Y14" s="106"/>
      <c r="Z14" s="114" t="s">
        <v>588</v>
      </c>
      <c r="AA14" s="114"/>
      <c r="AB14" s="114"/>
      <c r="AC14" s="116"/>
      <c r="AD14" s="102"/>
      <c r="AE14" s="108"/>
      <c r="AF14" s="102"/>
      <c r="AG14" s="102"/>
      <c r="AH14" s="102"/>
      <c r="AI14" s="102"/>
      <c r="AJ14" s="102"/>
      <c r="AK14" s="102"/>
      <c r="AL14" s="102"/>
      <c r="AM14" s="102"/>
      <c r="AN14" s="102"/>
      <c r="AO14" s="102"/>
      <c r="AP14" s="102"/>
      <c r="AQ14" s="102"/>
      <c r="AR14" s="102"/>
      <c r="AS14" s="102"/>
      <c r="AT14" s="102"/>
      <c r="AU14" s="102"/>
      <c r="AV14" s="102"/>
      <c r="AW14" s="102"/>
      <c r="AX14" s="102"/>
      <c r="AY14" s="102"/>
      <c r="AZ14" s="102"/>
    </row>
    <row r="15" spans="1:52" ht="25.5" customHeight="1" x14ac:dyDescent="0.25">
      <c r="A15" s="103"/>
      <c r="B15" s="103"/>
      <c r="C15" s="103"/>
      <c r="D15" s="109"/>
      <c r="E15" s="58" t="s">
        <v>614</v>
      </c>
      <c r="F15" s="58" t="s">
        <v>602</v>
      </c>
      <c r="G15" s="117"/>
      <c r="H15" s="132"/>
      <c r="I15" s="132"/>
      <c r="J15" s="103"/>
      <c r="K15" s="103"/>
      <c r="L15" s="103"/>
      <c r="M15" s="103"/>
      <c r="N15" s="55" t="s">
        <v>608</v>
      </c>
      <c r="O15" s="55" t="s">
        <v>609</v>
      </c>
      <c r="P15" s="55" t="s">
        <v>610</v>
      </c>
      <c r="Q15" s="55" t="s">
        <v>608</v>
      </c>
      <c r="R15" s="55" t="s">
        <v>609</v>
      </c>
      <c r="S15" s="55" t="s">
        <v>610</v>
      </c>
      <c r="T15" s="55" t="s">
        <v>611</v>
      </c>
      <c r="U15" s="55" t="s">
        <v>609</v>
      </c>
      <c r="V15" s="55" t="s">
        <v>610</v>
      </c>
      <c r="W15" s="55" t="s">
        <v>611</v>
      </c>
      <c r="X15" s="55" t="s">
        <v>609</v>
      </c>
      <c r="Y15" s="55" t="s">
        <v>610</v>
      </c>
      <c r="Z15" s="55" t="s">
        <v>611</v>
      </c>
      <c r="AA15" s="55" t="s">
        <v>609</v>
      </c>
      <c r="AB15" s="55" t="s">
        <v>612</v>
      </c>
      <c r="AC15" s="117"/>
      <c r="AD15" s="103"/>
      <c r="AE15" s="109"/>
      <c r="AF15" s="103"/>
      <c r="AG15" s="103"/>
      <c r="AH15" s="103"/>
      <c r="AI15" s="103"/>
      <c r="AJ15" s="103"/>
      <c r="AK15" s="103"/>
      <c r="AL15" s="103"/>
      <c r="AM15" s="103"/>
      <c r="AN15" s="103"/>
      <c r="AO15" s="103"/>
      <c r="AP15" s="103"/>
      <c r="AQ15" s="103"/>
      <c r="AR15" s="103"/>
      <c r="AS15" s="103"/>
      <c r="AT15" s="103"/>
      <c r="AU15" s="103"/>
      <c r="AV15" s="103"/>
      <c r="AW15" s="103"/>
      <c r="AX15" s="103"/>
      <c r="AY15" s="103"/>
      <c r="AZ15" s="103"/>
    </row>
    <row r="16" spans="1:52" s="7" customFormat="1" ht="15" customHeight="1" x14ac:dyDescent="0.25">
      <c r="A16" s="2">
        <v>1</v>
      </c>
      <c r="B16" s="34" t="s">
        <v>37</v>
      </c>
      <c r="C16" s="29">
        <v>2</v>
      </c>
      <c r="D16" s="32">
        <v>48.6</v>
      </c>
      <c r="E16" s="2"/>
      <c r="F16" s="2" t="s">
        <v>591</v>
      </c>
      <c r="G16" s="2"/>
      <c r="H16" s="2">
        <v>3</v>
      </c>
      <c r="I16" s="2"/>
      <c r="J16" s="2"/>
      <c r="K16" s="2"/>
      <c r="L16" s="2"/>
      <c r="M16" s="2"/>
      <c r="N16" s="2"/>
      <c r="O16" s="2"/>
      <c r="P16" s="2"/>
      <c r="Q16" s="2"/>
      <c r="R16" s="2"/>
      <c r="S16" s="2"/>
      <c r="T16" s="2"/>
      <c r="U16" s="2"/>
      <c r="V16" s="2"/>
      <c r="W16" s="2"/>
      <c r="X16" s="2"/>
      <c r="Y16" s="2"/>
      <c r="Z16" s="2"/>
      <c r="AA16" s="2"/>
      <c r="AB16" s="2"/>
      <c r="AC16" s="2"/>
      <c r="AD16" s="2">
        <v>5693.84</v>
      </c>
      <c r="AE16" s="32"/>
      <c r="AF16" s="5" t="s">
        <v>36</v>
      </c>
      <c r="AG16" s="2">
        <v>30</v>
      </c>
      <c r="AH16" s="32">
        <f>AI16+AJ16+AK16</f>
        <v>4977.6099999999997</v>
      </c>
      <c r="AI16" s="33">
        <v>4603</v>
      </c>
      <c r="AJ16" s="33">
        <v>256.41000000000003</v>
      </c>
      <c r="AK16" s="33">
        <v>118.2</v>
      </c>
      <c r="AL16" s="33">
        <v>803.77</v>
      </c>
      <c r="AM16" s="33">
        <v>5781</v>
      </c>
      <c r="AN16" s="35">
        <v>42736</v>
      </c>
      <c r="AO16" s="32">
        <f t="shared" ref="AO16:AO47" si="0">AD16-AH16</f>
        <v>716.23000000000047</v>
      </c>
      <c r="AP16" s="36">
        <f t="shared" ref="AP16:AP24" si="1">AD16/AG16</f>
        <v>189.79466666666667</v>
      </c>
      <c r="AQ16" s="37">
        <f t="shared" ref="AQ16:AQ47" si="2">AE16+AP16</f>
        <v>189.79466666666667</v>
      </c>
      <c r="AR16" s="36">
        <f t="shared" ref="AR16:AR47" si="3">AH16*2.5%</f>
        <v>124.44024999999999</v>
      </c>
      <c r="AS16" s="36">
        <f t="shared" ref="AS16:AS32" si="4">AT16*D16*12</f>
        <v>392.49360000000007</v>
      </c>
      <c r="AT16" s="36">
        <v>0.67300000000000004</v>
      </c>
      <c r="AU16" s="38">
        <f>AQ16/12</f>
        <v>15.816222222222223</v>
      </c>
      <c r="AV16" s="38">
        <f>AR16/12</f>
        <v>10.370020833333333</v>
      </c>
      <c r="AW16" s="38">
        <f>AS16/12</f>
        <v>32.707800000000006</v>
      </c>
      <c r="AX16" s="38">
        <f t="shared" ref="AX16:AX32" si="5">AY16/D16</f>
        <v>1.2118115855052585</v>
      </c>
      <c r="AY16" s="38">
        <f>AU16+AV16+AW16</f>
        <v>58.894043055555564</v>
      </c>
      <c r="AZ16" s="38">
        <f>AY16*12</f>
        <v>706.72851666666679</v>
      </c>
    </row>
    <row r="17" spans="1:52" s="7" customFormat="1" x14ac:dyDescent="0.25">
      <c r="A17" s="2">
        <f>SUM(A16,1)</f>
        <v>2</v>
      </c>
      <c r="B17" s="34" t="s">
        <v>37</v>
      </c>
      <c r="C17" s="29">
        <v>3</v>
      </c>
      <c r="D17" s="32">
        <v>50.9</v>
      </c>
      <c r="E17" s="2"/>
      <c r="F17" s="2" t="s">
        <v>591</v>
      </c>
      <c r="G17" s="2"/>
      <c r="H17" s="2">
        <v>3</v>
      </c>
      <c r="I17" s="2"/>
      <c r="J17" s="2"/>
      <c r="K17" s="2"/>
      <c r="L17" s="2"/>
      <c r="M17" s="2"/>
      <c r="N17" s="2"/>
      <c r="O17" s="2"/>
      <c r="P17" s="2"/>
      <c r="Q17" s="2"/>
      <c r="R17" s="2"/>
      <c r="S17" s="2"/>
      <c r="T17" s="2"/>
      <c r="U17" s="2"/>
      <c r="V17" s="2"/>
      <c r="W17" s="2"/>
      <c r="X17" s="2"/>
      <c r="Y17" s="2"/>
      <c r="Z17" s="2"/>
      <c r="AA17" s="2"/>
      <c r="AB17" s="2"/>
      <c r="AC17" s="2"/>
      <c r="AD17" s="2">
        <v>5963.85</v>
      </c>
      <c r="AE17" s="32"/>
      <c r="AF17" s="5" t="s">
        <v>36</v>
      </c>
      <c r="AG17" s="2">
        <v>30</v>
      </c>
      <c r="AH17" s="32">
        <f t="shared" ref="AH17:AH80" si="6">AI17+AJ17+AK17</f>
        <v>4731.38</v>
      </c>
      <c r="AI17" s="33">
        <v>4339</v>
      </c>
      <c r="AJ17" s="33">
        <v>268.57</v>
      </c>
      <c r="AK17" s="33">
        <v>123.81</v>
      </c>
      <c r="AL17" s="33">
        <v>838.72</v>
      </c>
      <c r="AM17" s="33">
        <v>5570</v>
      </c>
      <c r="AN17" s="35">
        <v>42736</v>
      </c>
      <c r="AO17" s="32">
        <f t="shared" si="0"/>
        <v>1232.4700000000003</v>
      </c>
      <c r="AP17" s="36">
        <f t="shared" si="1"/>
        <v>198.79500000000002</v>
      </c>
      <c r="AQ17" s="37">
        <f t="shared" si="2"/>
        <v>198.79500000000002</v>
      </c>
      <c r="AR17" s="36">
        <f t="shared" si="3"/>
        <v>118.28450000000001</v>
      </c>
      <c r="AS17" s="36">
        <f t="shared" si="4"/>
        <v>411.06840000000005</v>
      </c>
      <c r="AT17" s="36">
        <v>0.67300000000000004</v>
      </c>
      <c r="AU17" s="38">
        <f t="shared" ref="AU17:AU48" si="7">AQ17/12</f>
        <v>16.56625</v>
      </c>
      <c r="AV17" s="38">
        <f t="shared" ref="AV17:AW73" si="8">AR17/12</f>
        <v>9.8570416666666674</v>
      </c>
      <c r="AW17" s="38">
        <f t="shared" si="8"/>
        <v>34.255700000000004</v>
      </c>
      <c r="AX17" s="38">
        <f t="shared" si="5"/>
        <v>1.1921216437459072</v>
      </c>
      <c r="AY17" s="38">
        <f t="shared" ref="AY17:AY80" si="9">AU17+AV17+AW17</f>
        <v>60.678991666666676</v>
      </c>
      <c r="AZ17" s="38">
        <f t="shared" ref="AZ17:AZ80" si="10">AY17*12</f>
        <v>728.14790000000016</v>
      </c>
    </row>
    <row r="18" spans="1:52" s="46" customFormat="1" ht="24.75" customHeight="1" x14ac:dyDescent="0.25">
      <c r="A18" s="2">
        <f t="shared" ref="A18:A81" si="11">SUM(A17,1)</f>
        <v>3</v>
      </c>
      <c r="B18" s="41" t="s">
        <v>38</v>
      </c>
      <c r="C18" s="3">
        <v>4</v>
      </c>
      <c r="D18" s="40">
        <v>24.7</v>
      </c>
      <c r="E18" s="53" t="s">
        <v>227</v>
      </c>
      <c r="F18" s="3" t="s">
        <v>591</v>
      </c>
      <c r="G18" s="3"/>
      <c r="H18" s="2">
        <v>2</v>
      </c>
      <c r="I18" s="2"/>
      <c r="J18" s="3"/>
      <c r="K18" s="3"/>
      <c r="L18" s="3"/>
      <c r="M18" s="3"/>
      <c r="N18" s="3"/>
      <c r="O18" s="3"/>
      <c r="P18" s="3"/>
      <c r="Q18" s="3"/>
      <c r="R18" s="3"/>
      <c r="S18" s="3"/>
      <c r="T18" s="3"/>
      <c r="U18" s="3"/>
      <c r="V18" s="3"/>
      <c r="W18" s="3"/>
      <c r="X18" s="3"/>
      <c r="Y18" s="3"/>
      <c r="Z18" s="3"/>
      <c r="AA18" s="3"/>
      <c r="AB18" s="3"/>
      <c r="AC18" s="3"/>
      <c r="AD18" s="3">
        <v>6872.35</v>
      </c>
      <c r="AE18" s="40"/>
      <c r="AF18" s="39" t="s">
        <v>36</v>
      </c>
      <c r="AG18" s="3">
        <v>30</v>
      </c>
      <c r="AH18" s="40">
        <f t="shared" si="6"/>
        <v>3694.5</v>
      </c>
      <c r="AI18" s="40">
        <v>3416</v>
      </c>
      <c r="AJ18" s="40">
        <v>93.34</v>
      </c>
      <c r="AK18" s="40">
        <v>185.16</v>
      </c>
      <c r="AL18" s="40">
        <v>4502.91</v>
      </c>
      <c r="AM18" s="40">
        <v>8197</v>
      </c>
      <c r="AN18" s="42">
        <v>42736</v>
      </c>
      <c r="AO18" s="40">
        <f t="shared" si="0"/>
        <v>3177.8500000000004</v>
      </c>
      <c r="AP18" s="43">
        <f t="shared" si="1"/>
        <v>229.07833333333335</v>
      </c>
      <c r="AQ18" s="44">
        <f t="shared" si="2"/>
        <v>229.07833333333335</v>
      </c>
      <c r="AR18" s="43">
        <f t="shared" si="3"/>
        <v>92.362500000000011</v>
      </c>
      <c r="AS18" s="43">
        <f t="shared" si="4"/>
        <v>0</v>
      </c>
      <c r="AT18" s="43"/>
      <c r="AU18" s="45">
        <f t="shared" si="7"/>
        <v>19.089861111111112</v>
      </c>
      <c r="AV18" s="45">
        <f t="shared" si="8"/>
        <v>7.6968750000000012</v>
      </c>
      <c r="AW18" s="45">
        <f t="shared" si="8"/>
        <v>0</v>
      </c>
      <c r="AX18" s="45">
        <f t="shared" si="5"/>
        <v>1.0844832433648224</v>
      </c>
      <c r="AY18" s="45">
        <f t="shared" si="9"/>
        <v>26.786736111111114</v>
      </c>
      <c r="AZ18" s="45">
        <f t="shared" si="10"/>
        <v>321.44083333333339</v>
      </c>
    </row>
    <row r="19" spans="1:52" s="7" customFormat="1" ht="15" customHeight="1" x14ac:dyDescent="0.25">
      <c r="A19" s="2">
        <f t="shared" si="11"/>
        <v>4</v>
      </c>
      <c r="B19" s="34" t="s">
        <v>39</v>
      </c>
      <c r="C19" s="29">
        <v>4</v>
      </c>
      <c r="D19" s="32">
        <v>23.6</v>
      </c>
      <c r="E19" s="2"/>
      <c r="F19" s="2" t="s">
        <v>591</v>
      </c>
      <c r="G19" s="2"/>
      <c r="H19" s="2">
        <v>1</v>
      </c>
      <c r="I19" s="2"/>
      <c r="J19" s="2"/>
      <c r="K19" s="2"/>
      <c r="L19" s="2"/>
      <c r="M19" s="2"/>
      <c r="N19" s="2"/>
      <c r="O19" s="2"/>
      <c r="P19" s="2"/>
      <c r="Q19" s="2"/>
      <c r="R19" s="2"/>
      <c r="S19" s="2"/>
      <c r="T19" s="2"/>
      <c r="U19" s="2"/>
      <c r="V19" s="2"/>
      <c r="W19" s="2"/>
      <c r="X19" s="2"/>
      <c r="Y19" s="2"/>
      <c r="Z19" s="2"/>
      <c r="AA19" s="2"/>
      <c r="AB19" s="2"/>
      <c r="AC19" s="2"/>
      <c r="AD19" s="2">
        <v>1977.85</v>
      </c>
      <c r="AE19" s="32"/>
      <c r="AF19" s="5" t="s">
        <v>36</v>
      </c>
      <c r="AG19" s="2">
        <v>30</v>
      </c>
      <c r="AH19" s="32">
        <f t="shared" si="6"/>
        <v>1353.43</v>
      </c>
      <c r="AI19" s="33">
        <v>1289</v>
      </c>
      <c r="AJ19" s="33">
        <v>64.430000000000007</v>
      </c>
      <c r="AK19" s="33"/>
      <c r="AL19" s="33">
        <v>662.27</v>
      </c>
      <c r="AM19" s="33">
        <v>2016</v>
      </c>
      <c r="AN19" s="35">
        <v>42736</v>
      </c>
      <c r="AO19" s="32">
        <f t="shared" si="0"/>
        <v>624.41999999999985</v>
      </c>
      <c r="AP19" s="36">
        <f t="shared" si="1"/>
        <v>65.928333333333327</v>
      </c>
      <c r="AQ19" s="37">
        <f t="shared" si="2"/>
        <v>65.928333333333327</v>
      </c>
      <c r="AR19" s="36">
        <f t="shared" si="3"/>
        <v>33.835750000000004</v>
      </c>
      <c r="AS19" s="36">
        <f t="shared" si="4"/>
        <v>362.7792</v>
      </c>
      <c r="AT19" s="36">
        <v>1.2809999999999999</v>
      </c>
      <c r="AU19" s="38">
        <f t="shared" si="7"/>
        <v>5.4940277777777773</v>
      </c>
      <c r="AV19" s="38">
        <f t="shared" si="8"/>
        <v>2.8196458333333339</v>
      </c>
      <c r="AW19" s="38">
        <f t="shared" si="8"/>
        <v>30.2316</v>
      </c>
      <c r="AX19" s="38">
        <f t="shared" si="5"/>
        <v>1.6332743055555556</v>
      </c>
      <c r="AY19" s="38">
        <f t="shared" si="9"/>
        <v>38.545273611111114</v>
      </c>
      <c r="AZ19" s="38">
        <f t="shared" si="10"/>
        <v>462.54328333333336</v>
      </c>
    </row>
    <row r="20" spans="1:52" s="49" customFormat="1" x14ac:dyDescent="0.25">
      <c r="A20" s="2">
        <f t="shared" si="11"/>
        <v>5</v>
      </c>
      <c r="B20" s="31" t="s">
        <v>39</v>
      </c>
      <c r="C20" s="54">
        <v>7</v>
      </c>
      <c r="D20" s="47">
        <v>63.7</v>
      </c>
      <c r="E20" s="4"/>
      <c r="F20" s="4" t="s">
        <v>615</v>
      </c>
      <c r="G20" s="4"/>
      <c r="H20" s="4">
        <v>3</v>
      </c>
      <c r="I20" s="4"/>
      <c r="J20" s="4"/>
      <c r="K20" s="4"/>
      <c r="L20" s="4">
        <v>1</v>
      </c>
      <c r="M20" s="4"/>
      <c r="N20" s="4"/>
      <c r="O20" s="4"/>
      <c r="P20" s="4"/>
      <c r="Q20" s="4"/>
      <c r="R20" s="4"/>
      <c r="S20" s="4"/>
      <c r="T20" s="4"/>
      <c r="U20" s="4"/>
      <c r="V20" s="4"/>
      <c r="W20" s="4"/>
      <c r="X20" s="4"/>
      <c r="Y20" s="4"/>
      <c r="Z20" s="4"/>
      <c r="AA20" s="4"/>
      <c r="AB20" s="4"/>
      <c r="AC20" s="4"/>
      <c r="AD20" s="4">
        <v>5338.31</v>
      </c>
      <c r="AE20" s="47"/>
      <c r="AF20" s="5" t="s">
        <v>36</v>
      </c>
      <c r="AG20" s="2">
        <v>30</v>
      </c>
      <c r="AH20" s="47">
        <f t="shared" si="6"/>
        <v>4814.8900000000003</v>
      </c>
      <c r="AI20" s="30">
        <v>4641</v>
      </c>
      <c r="AJ20" s="30">
        <v>173.89</v>
      </c>
      <c r="AK20" s="30"/>
      <c r="AL20" s="30">
        <v>1787.57</v>
      </c>
      <c r="AM20" s="30">
        <v>6602</v>
      </c>
      <c r="AN20" s="48">
        <v>42736</v>
      </c>
      <c r="AO20" s="32">
        <f t="shared" si="0"/>
        <v>523.42000000000007</v>
      </c>
      <c r="AP20" s="36">
        <f t="shared" si="1"/>
        <v>177.94366666666667</v>
      </c>
      <c r="AQ20" s="37">
        <f t="shared" si="2"/>
        <v>177.94366666666667</v>
      </c>
      <c r="AR20" s="36">
        <f t="shared" si="3"/>
        <v>120.37225000000001</v>
      </c>
      <c r="AS20" s="36">
        <f t="shared" si="4"/>
        <v>979.19640000000004</v>
      </c>
      <c r="AT20" s="36">
        <v>1.2809999999999999</v>
      </c>
      <c r="AU20" s="38">
        <f t="shared" si="7"/>
        <v>14.828638888888889</v>
      </c>
      <c r="AV20" s="38">
        <f t="shared" si="8"/>
        <v>10.031020833333335</v>
      </c>
      <c r="AW20" s="38">
        <f t="shared" si="8"/>
        <v>81.599699999999999</v>
      </c>
      <c r="AX20" s="38">
        <f t="shared" si="5"/>
        <v>1.6712615341008197</v>
      </c>
      <c r="AY20" s="38">
        <f t="shared" si="9"/>
        <v>106.45935972222222</v>
      </c>
      <c r="AZ20" s="38">
        <f t="shared" si="10"/>
        <v>1277.5123166666667</v>
      </c>
    </row>
    <row r="21" spans="1:52" s="7" customFormat="1" x14ac:dyDescent="0.25">
      <c r="A21" s="2">
        <f t="shared" si="11"/>
        <v>6</v>
      </c>
      <c r="B21" s="34" t="s">
        <v>39</v>
      </c>
      <c r="C21" s="29">
        <v>6</v>
      </c>
      <c r="D21" s="32">
        <v>43.3</v>
      </c>
      <c r="E21" s="2"/>
      <c r="F21" s="2" t="s">
        <v>591</v>
      </c>
      <c r="G21" s="2"/>
      <c r="H21" s="2">
        <v>2</v>
      </c>
      <c r="I21" s="2"/>
      <c r="J21" s="2"/>
      <c r="K21" s="2"/>
      <c r="L21" s="2"/>
      <c r="M21" s="2"/>
      <c r="N21" s="2"/>
      <c r="O21" s="2"/>
      <c r="P21" s="2"/>
      <c r="Q21" s="2"/>
      <c r="R21" s="2"/>
      <c r="S21" s="2"/>
      <c r="T21" s="2"/>
      <c r="U21" s="2"/>
      <c r="V21" s="2"/>
      <c r="W21" s="2"/>
      <c r="X21" s="2"/>
      <c r="Y21" s="2"/>
      <c r="Z21" s="2"/>
      <c r="AA21" s="2"/>
      <c r="AB21" s="2"/>
      <c r="AC21" s="2"/>
      <c r="AD21" s="2">
        <v>17593.18</v>
      </c>
      <c r="AE21" s="32"/>
      <c r="AF21" s="5" t="s">
        <v>36</v>
      </c>
      <c r="AG21" s="2">
        <v>30</v>
      </c>
      <c r="AH21" s="32">
        <f t="shared" si="6"/>
        <v>3272.2</v>
      </c>
      <c r="AI21" s="33">
        <v>3154</v>
      </c>
      <c r="AJ21" s="33">
        <v>118.2</v>
      </c>
      <c r="AK21" s="33"/>
      <c r="AL21" s="33">
        <v>1215.0999999999999</v>
      </c>
      <c r="AM21" s="33">
        <v>4487</v>
      </c>
      <c r="AN21" s="35">
        <v>42736</v>
      </c>
      <c r="AO21" s="32">
        <f t="shared" si="0"/>
        <v>14320.98</v>
      </c>
      <c r="AP21" s="36">
        <f t="shared" si="1"/>
        <v>586.43933333333337</v>
      </c>
      <c r="AQ21" s="37">
        <f t="shared" si="2"/>
        <v>586.43933333333337</v>
      </c>
      <c r="AR21" s="36">
        <f t="shared" si="3"/>
        <v>81.805000000000007</v>
      </c>
      <c r="AS21" s="36">
        <f t="shared" si="4"/>
        <v>665.60759999999993</v>
      </c>
      <c r="AT21" s="36">
        <v>1.2809999999999999</v>
      </c>
      <c r="AU21" s="38">
        <f t="shared" si="7"/>
        <v>48.86994444444445</v>
      </c>
      <c r="AV21" s="38">
        <f t="shared" si="8"/>
        <v>6.8170833333333336</v>
      </c>
      <c r="AW21" s="38">
        <f t="shared" si="8"/>
        <v>55.467299999999994</v>
      </c>
      <c r="AX21" s="38">
        <f t="shared" si="5"/>
        <v>2.5670745445214269</v>
      </c>
      <c r="AY21" s="38">
        <f t="shared" si="9"/>
        <v>111.15432777777778</v>
      </c>
      <c r="AZ21" s="38">
        <f t="shared" si="10"/>
        <v>1333.8519333333334</v>
      </c>
    </row>
    <row r="22" spans="1:52" s="7" customFormat="1" x14ac:dyDescent="0.25">
      <c r="A22" s="2">
        <f t="shared" si="11"/>
        <v>7</v>
      </c>
      <c r="B22" s="34" t="s">
        <v>40</v>
      </c>
      <c r="C22" s="29">
        <v>3</v>
      </c>
      <c r="D22" s="32">
        <v>32.4</v>
      </c>
      <c r="E22" s="2"/>
      <c r="F22" s="2" t="s">
        <v>591</v>
      </c>
      <c r="G22" s="2"/>
      <c r="H22" s="2">
        <v>2</v>
      </c>
      <c r="I22" s="2"/>
      <c r="J22" s="2"/>
      <c r="K22" s="2"/>
      <c r="L22" s="2"/>
      <c r="M22" s="2"/>
      <c r="N22" s="2"/>
      <c r="O22" s="2"/>
      <c r="P22" s="2"/>
      <c r="Q22" s="2"/>
      <c r="R22" s="2"/>
      <c r="S22" s="2"/>
      <c r="T22" s="2"/>
      <c r="U22" s="2"/>
      <c r="V22" s="2"/>
      <c r="W22" s="2"/>
      <c r="X22" s="2"/>
      <c r="Y22" s="2"/>
      <c r="Z22" s="2"/>
      <c r="AA22" s="2"/>
      <c r="AB22" s="2"/>
      <c r="AC22" s="2"/>
      <c r="AD22" s="2">
        <v>2704.45</v>
      </c>
      <c r="AE22" s="32"/>
      <c r="AF22" s="5" t="s">
        <v>36</v>
      </c>
      <c r="AG22" s="2">
        <v>30</v>
      </c>
      <c r="AH22" s="32">
        <f t="shared" si="6"/>
        <v>1872.47</v>
      </c>
      <c r="AI22" s="33">
        <v>1770</v>
      </c>
      <c r="AJ22" s="33">
        <v>60.8</v>
      </c>
      <c r="AK22" s="33">
        <v>41.67</v>
      </c>
      <c r="AL22" s="33">
        <v>808.72</v>
      </c>
      <c r="AM22" s="33">
        <v>2681</v>
      </c>
      <c r="AN22" s="35">
        <v>42736</v>
      </c>
      <c r="AO22" s="32">
        <f t="shared" si="0"/>
        <v>831.97999999999979</v>
      </c>
      <c r="AP22" s="36">
        <f t="shared" si="1"/>
        <v>90.148333333333326</v>
      </c>
      <c r="AQ22" s="37">
        <f t="shared" si="2"/>
        <v>90.148333333333326</v>
      </c>
      <c r="AR22" s="36">
        <f t="shared" si="3"/>
        <v>46.811750000000004</v>
      </c>
      <c r="AS22" s="36">
        <f t="shared" si="4"/>
        <v>558.31679999999994</v>
      </c>
      <c r="AT22" s="36">
        <v>1.4359999999999999</v>
      </c>
      <c r="AU22" s="38">
        <f t="shared" si="7"/>
        <v>7.5123611111111108</v>
      </c>
      <c r="AV22" s="38">
        <f t="shared" si="8"/>
        <v>3.9009791666666671</v>
      </c>
      <c r="AW22" s="38">
        <f t="shared" si="8"/>
        <v>46.526399999999995</v>
      </c>
      <c r="AX22" s="38">
        <f t="shared" si="5"/>
        <v>1.7882635888203018</v>
      </c>
      <c r="AY22" s="38">
        <f t="shared" si="9"/>
        <v>57.939740277777773</v>
      </c>
      <c r="AZ22" s="38">
        <f t="shared" si="10"/>
        <v>695.27688333333322</v>
      </c>
    </row>
    <row r="23" spans="1:52" s="7" customFormat="1" ht="15" customHeight="1" x14ac:dyDescent="0.25">
      <c r="A23" s="2">
        <f t="shared" si="11"/>
        <v>8</v>
      </c>
      <c r="B23" s="34" t="s">
        <v>41</v>
      </c>
      <c r="C23" s="29">
        <v>2</v>
      </c>
      <c r="D23" s="32">
        <v>38.299999999999997</v>
      </c>
      <c r="E23" s="2"/>
      <c r="F23" s="2" t="s">
        <v>591</v>
      </c>
      <c r="G23" s="2"/>
      <c r="H23" s="2">
        <v>3</v>
      </c>
      <c r="I23" s="2"/>
      <c r="J23" s="2"/>
      <c r="K23" s="2"/>
      <c r="L23" s="2"/>
      <c r="M23" s="2"/>
      <c r="N23" s="2"/>
      <c r="O23" s="2"/>
      <c r="P23" s="2"/>
      <c r="Q23" s="2"/>
      <c r="R23" s="2"/>
      <c r="S23" s="2"/>
      <c r="T23" s="2"/>
      <c r="U23" s="2"/>
      <c r="V23" s="2"/>
      <c r="W23" s="2"/>
      <c r="X23" s="2"/>
      <c r="Y23" s="2"/>
      <c r="Z23" s="2"/>
      <c r="AA23" s="2"/>
      <c r="AB23" s="2"/>
      <c r="AC23" s="2"/>
      <c r="AD23" s="2">
        <v>4427.24</v>
      </c>
      <c r="AE23" s="32"/>
      <c r="AF23" s="5" t="s">
        <v>36</v>
      </c>
      <c r="AG23" s="2">
        <v>30</v>
      </c>
      <c r="AH23" s="32">
        <f t="shared" si="6"/>
        <v>2682.54</v>
      </c>
      <c r="AI23" s="33">
        <v>2448</v>
      </c>
      <c r="AJ23" s="33">
        <v>220.12</v>
      </c>
      <c r="AK23" s="33">
        <v>14.42</v>
      </c>
      <c r="AL23" s="33">
        <v>587.19000000000005</v>
      </c>
      <c r="AM23" s="33">
        <v>3270</v>
      </c>
      <c r="AN23" s="35">
        <v>42736</v>
      </c>
      <c r="AO23" s="32">
        <f t="shared" si="0"/>
        <v>1744.6999999999998</v>
      </c>
      <c r="AP23" s="36">
        <f t="shared" si="1"/>
        <v>147.57466666666667</v>
      </c>
      <c r="AQ23" s="37">
        <f t="shared" si="2"/>
        <v>147.57466666666667</v>
      </c>
      <c r="AR23" s="36">
        <f t="shared" si="3"/>
        <v>67.063500000000005</v>
      </c>
      <c r="AS23" s="36">
        <f t="shared" si="4"/>
        <v>228.4212</v>
      </c>
      <c r="AT23" s="36">
        <v>0.497</v>
      </c>
      <c r="AU23" s="38">
        <f t="shared" si="7"/>
        <v>12.29788888888889</v>
      </c>
      <c r="AV23" s="38">
        <f t="shared" si="8"/>
        <v>5.5886250000000004</v>
      </c>
      <c r="AW23" s="38">
        <f t="shared" si="8"/>
        <v>19.0351</v>
      </c>
      <c r="AX23" s="38">
        <f t="shared" si="5"/>
        <v>0.96401080649840454</v>
      </c>
      <c r="AY23" s="38">
        <f t="shared" si="9"/>
        <v>36.921613888888892</v>
      </c>
      <c r="AZ23" s="38">
        <f t="shared" si="10"/>
        <v>443.05936666666673</v>
      </c>
    </row>
    <row r="24" spans="1:52" s="7" customFormat="1" ht="15" customHeight="1" x14ac:dyDescent="0.25">
      <c r="A24" s="2">
        <f t="shared" si="11"/>
        <v>9</v>
      </c>
      <c r="B24" s="34" t="s">
        <v>41</v>
      </c>
      <c r="C24" s="29">
        <v>4</v>
      </c>
      <c r="D24" s="32">
        <v>39.9</v>
      </c>
      <c r="E24" s="2"/>
      <c r="F24" s="2" t="s">
        <v>591</v>
      </c>
      <c r="G24" s="2"/>
      <c r="H24" s="2">
        <v>2</v>
      </c>
      <c r="I24" s="2"/>
      <c r="J24" s="2"/>
      <c r="K24" s="2"/>
      <c r="L24" s="2"/>
      <c r="M24" s="2"/>
      <c r="N24" s="2"/>
      <c r="O24" s="2"/>
      <c r="P24" s="2"/>
      <c r="Q24" s="2"/>
      <c r="R24" s="2"/>
      <c r="S24" s="2"/>
      <c r="T24" s="2"/>
      <c r="U24" s="2"/>
      <c r="V24" s="2"/>
      <c r="W24" s="2"/>
      <c r="X24" s="2"/>
      <c r="Y24" s="2"/>
      <c r="Z24" s="2"/>
      <c r="AA24" s="2"/>
      <c r="AB24" s="2"/>
      <c r="AC24" s="2"/>
      <c r="AD24" s="2">
        <v>4612.24</v>
      </c>
      <c r="AE24" s="32"/>
      <c r="AF24" s="5" t="s">
        <v>36</v>
      </c>
      <c r="AG24" s="2">
        <v>30</v>
      </c>
      <c r="AH24" s="32">
        <f t="shared" si="6"/>
        <v>3078.33</v>
      </c>
      <c r="AI24" s="33">
        <v>2834</v>
      </c>
      <c r="AJ24" s="33">
        <v>229.31</v>
      </c>
      <c r="AK24" s="33">
        <v>15.02</v>
      </c>
      <c r="AL24" s="33">
        <v>611.73</v>
      </c>
      <c r="AM24" s="33">
        <v>3690</v>
      </c>
      <c r="AN24" s="35">
        <v>42736</v>
      </c>
      <c r="AO24" s="32">
        <f t="shared" si="0"/>
        <v>1533.9099999999999</v>
      </c>
      <c r="AP24" s="36">
        <f t="shared" si="1"/>
        <v>153.74133333333333</v>
      </c>
      <c r="AQ24" s="37">
        <f t="shared" si="2"/>
        <v>153.74133333333333</v>
      </c>
      <c r="AR24" s="36">
        <f t="shared" si="3"/>
        <v>76.958250000000007</v>
      </c>
      <c r="AS24" s="36">
        <f t="shared" si="4"/>
        <v>237.96359999999999</v>
      </c>
      <c r="AT24" s="36">
        <v>0.497</v>
      </c>
      <c r="AU24" s="38">
        <f t="shared" si="7"/>
        <v>12.811777777777777</v>
      </c>
      <c r="AV24" s="38">
        <f t="shared" si="8"/>
        <v>6.4131875000000003</v>
      </c>
      <c r="AW24" s="38">
        <f t="shared" si="8"/>
        <v>19.830299999999998</v>
      </c>
      <c r="AX24" s="38">
        <f t="shared" si="5"/>
        <v>0.97882870370370378</v>
      </c>
      <c r="AY24" s="38">
        <f t="shared" si="9"/>
        <v>39.055265277777778</v>
      </c>
      <c r="AZ24" s="38">
        <f t="shared" si="10"/>
        <v>468.66318333333334</v>
      </c>
    </row>
    <row r="25" spans="1:52" s="7" customFormat="1" ht="15" customHeight="1" x14ac:dyDescent="0.25">
      <c r="A25" s="2">
        <f t="shared" si="11"/>
        <v>10</v>
      </c>
      <c r="B25" s="34" t="s">
        <v>43</v>
      </c>
      <c r="C25" s="29">
        <v>25</v>
      </c>
      <c r="D25" s="32">
        <v>40</v>
      </c>
      <c r="E25" s="2"/>
      <c r="F25" s="2" t="s">
        <v>591</v>
      </c>
      <c r="G25" s="2"/>
      <c r="H25" s="2">
        <v>1</v>
      </c>
      <c r="I25" s="2"/>
      <c r="J25" s="2"/>
      <c r="K25" s="2"/>
      <c r="L25" s="2"/>
      <c r="M25" s="2"/>
      <c r="N25" s="2"/>
      <c r="O25" s="2"/>
      <c r="P25" s="2"/>
      <c r="Q25" s="2"/>
      <c r="R25" s="2"/>
      <c r="S25" s="2"/>
      <c r="T25" s="2"/>
      <c r="U25" s="2"/>
      <c r="V25" s="2"/>
      <c r="W25" s="2"/>
      <c r="X25" s="2"/>
      <c r="Y25" s="2"/>
      <c r="Z25" s="2"/>
      <c r="AA25" s="2"/>
      <c r="AB25" s="2"/>
      <c r="AC25" s="2"/>
      <c r="AD25" s="2">
        <v>10549.74</v>
      </c>
      <c r="AE25" s="32"/>
      <c r="AF25" s="5" t="s">
        <v>42</v>
      </c>
      <c r="AG25" s="2">
        <v>100</v>
      </c>
      <c r="AH25" s="32">
        <f t="shared" si="6"/>
        <v>12490.79</v>
      </c>
      <c r="AI25" s="33">
        <v>10245</v>
      </c>
      <c r="AJ25" s="33">
        <v>2245.79</v>
      </c>
      <c r="AK25" s="33"/>
      <c r="AL25" s="33">
        <v>825.55</v>
      </c>
      <c r="AM25" s="33">
        <v>13316</v>
      </c>
      <c r="AN25" s="35">
        <v>42736</v>
      </c>
      <c r="AO25" s="32">
        <f t="shared" si="0"/>
        <v>-1941.0500000000011</v>
      </c>
      <c r="AP25" s="36">
        <f>AH25/AG25</f>
        <v>124.90790000000001</v>
      </c>
      <c r="AQ25" s="37">
        <f t="shared" si="2"/>
        <v>124.90790000000001</v>
      </c>
      <c r="AR25" s="36">
        <f t="shared" si="3"/>
        <v>312.26975000000004</v>
      </c>
      <c r="AS25" s="36">
        <f t="shared" si="4"/>
        <v>196.79999999999998</v>
      </c>
      <c r="AT25" s="36">
        <v>0.41</v>
      </c>
      <c r="AU25" s="38">
        <f t="shared" si="7"/>
        <v>10.408991666666667</v>
      </c>
      <c r="AV25" s="38">
        <f t="shared" si="8"/>
        <v>26.02247916666667</v>
      </c>
      <c r="AW25" s="38">
        <f t="shared" si="8"/>
        <v>16.399999999999999</v>
      </c>
      <c r="AX25" s="38">
        <f t="shared" si="5"/>
        <v>1.3207867708333334</v>
      </c>
      <c r="AY25" s="38">
        <f t="shared" si="9"/>
        <v>52.831470833333334</v>
      </c>
      <c r="AZ25" s="38">
        <f t="shared" si="10"/>
        <v>633.97765000000004</v>
      </c>
    </row>
    <row r="26" spans="1:52" s="7" customFormat="1" x14ac:dyDescent="0.25">
      <c r="A26" s="2">
        <f t="shared" si="11"/>
        <v>11</v>
      </c>
      <c r="B26" s="34" t="s">
        <v>43</v>
      </c>
      <c r="C26" s="29">
        <v>32</v>
      </c>
      <c r="D26" s="32">
        <v>36.700000000000003</v>
      </c>
      <c r="E26" s="2"/>
      <c r="F26" s="2" t="s">
        <v>591</v>
      </c>
      <c r="G26" s="2"/>
      <c r="H26" s="2">
        <v>1</v>
      </c>
      <c r="I26" s="2"/>
      <c r="J26" s="2"/>
      <c r="K26" s="2"/>
      <c r="L26" s="2"/>
      <c r="M26" s="2"/>
      <c r="N26" s="2"/>
      <c r="O26" s="2"/>
      <c r="P26" s="2"/>
      <c r="Q26" s="2"/>
      <c r="R26" s="2"/>
      <c r="S26" s="2"/>
      <c r="T26" s="2"/>
      <c r="U26" s="2"/>
      <c r="V26" s="2"/>
      <c r="W26" s="2"/>
      <c r="X26" s="2"/>
      <c r="Y26" s="2"/>
      <c r="Z26" s="2"/>
      <c r="AA26" s="2"/>
      <c r="AB26" s="2"/>
      <c r="AC26" s="2"/>
      <c r="AD26" s="2">
        <v>5410.77</v>
      </c>
      <c r="AE26" s="32"/>
      <c r="AF26" s="5" t="s">
        <v>42</v>
      </c>
      <c r="AG26" s="2">
        <v>100</v>
      </c>
      <c r="AH26" s="32">
        <f t="shared" si="6"/>
        <v>11459.51</v>
      </c>
      <c r="AI26" s="33">
        <v>9399</v>
      </c>
      <c r="AJ26" s="33">
        <v>2060.5100000000002</v>
      </c>
      <c r="AK26" s="33"/>
      <c r="AL26" s="33">
        <v>757.44</v>
      </c>
      <c r="AM26" s="33">
        <v>12217</v>
      </c>
      <c r="AN26" s="35">
        <v>42736</v>
      </c>
      <c r="AO26" s="32">
        <f t="shared" si="0"/>
        <v>-6048.74</v>
      </c>
      <c r="AP26" s="36">
        <f>AH26/AG26</f>
        <v>114.5951</v>
      </c>
      <c r="AQ26" s="37">
        <f t="shared" si="2"/>
        <v>114.5951</v>
      </c>
      <c r="AR26" s="36">
        <f t="shared" si="3"/>
        <v>286.48775000000001</v>
      </c>
      <c r="AS26" s="36">
        <f t="shared" si="4"/>
        <v>180.56400000000002</v>
      </c>
      <c r="AT26" s="36">
        <v>0.41</v>
      </c>
      <c r="AU26" s="38">
        <f t="shared" si="7"/>
        <v>9.5495916666666663</v>
      </c>
      <c r="AV26" s="38">
        <f t="shared" si="8"/>
        <v>23.873979166666668</v>
      </c>
      <c r="AW26" s="38">
        <f t="shared" si="8"/>
        <v>15.047000000000002</v>
      </c>
      <c r="AX26" s="38">
        <f t="shared" si="5"/>
        <v>1.3207240009082652</v>
      </c>
      <c r="AY26" s="38">
        <f t="shared" si="9"/>
        <v>48.47057083333334</v>
      </c>
      <c r="AZ26" s="38">
        <f t="shared" si="10"/>
        <v>581.64685000000009</v>
      </c>
    </row>
    <row r="27" spans="1:52" s="7" customFormat="1" x14ac:dyDescent="0.25">
      <c r="A27" s="2">
        <f t="shared" si="11"/>
        <v>12</v>
      </c>
      <c r="B27" s="34" t="s">
        <v>43</v>
      </c>
      <c r="C27" s="29">
        <v>62</v>
      </c>
      <c r="D27" s="32">
        <v>36.1</v>
      </c>
      <c r="E27" s="2"/>
      <c r="F27" s="2" t="s">
        <v>591</v>
      </c>
      <c r="G27" s="2"/>
      <c r="H27" s="2">
        <v>1</v>
      </c>
      <c r="I27" s="2"/>
      <c r="J27" s="2"/>
      <c r="K27" s="2"/>
      <c r="L27" s="2"/>
      <c r="M27" s="2"/>
      <c r="N27" s="2"/>
      <c r="O27" s="2"/>
      <c r="P27" s="2"/>
      <c r="Q27" s="2"/>
      <c r="R27" s="2"/>
      <c r="S27" s="2"/>
      <c r="T27" s="2"/>
      <c r="U27" s="2"/>
      <c r="V27" s="2"/>
      <c r="W27" s="2"/>
      <c r="X27" s="2"/>
      <c r="Y27" s="2"/>
      <c r="Z27" s="2"/>
      <c r="AA27" s="2"/>
      <c r="AB27" s="2"/>
      <c r="AC27" s="2"/>
      <c r="AD27" s="2">
        <v>14880.27</v>
      </c>
      <c r="AE27" s="32"/>
      <c r="AF27" s="5" t="s">
        <v>42</v>
      </c>
      <c r="AG27" s="2">
        <v>100</v>
      </c>
      <c r="AH27" s="32">
        <f t="shared" si="6"/>
        <v>11272.82</v>
      </c>
      <c r="AI27" s="33">
        <v>9246</v>
      </c>
      <c r="AJ27" s="33">
        <v>2026.82</v>
      </c>
      <c r="AK27" s="33"/>
      <c r="AL27" s="33">
        <v>745.06</v>
      </c>
      <c r="AM27" s="33">
        <v>12018</v>
      </c>
      <c r="AN27" s="35">
        <v>42736</v>
      </c>
      <c r="AO27" s="32">
        <f t="shared" si="0"/>
        <v>3607.4500000000007</v>
      </c>
      <c r="AP27" s="36">
        <f>AD27/AG27</f>
        <v>148.80270000000002</v>
      </c>
      <c r="AQ27" s="37">
        <f t="shared" si="2"/>
        <v>148.80270000000002</v>
      </c>
      <c r="AR27" s="36">
        <f t="shared" si="3"/>
        <v>281.82049999999998</v>
      </c>
      <c r="AS27" s="36">
        <f t="shared" si="4"/>
        <v>177.61199999999999</v>
      </c>
      <c r="AT27" s="36">
        <v>0.41</v>
      </c>
      <c r="AU27" s="38">
        <f t="shared" si="7"/>
        <v>12.400225000000001</v>
      </c>
      <c r="AV27" s="38">
        <f t="shared" si="8"/>
        <v>23.485041666666664</v>
      </c>
      <c r="AW27" s="38">
        <f t="shared" si="8"/>
        <v>14.801</v>
      </c>
      <c r="AX27" s="38">
        <f t="shared" si="5"/>
        <v>1.4040517082179131</v>
      </c>
      <c r="AY27" s="38">
        <f t="shared" si="9"/>
        <v>50.686266666666668</v>
      </c>
      <c r="AZ27" s="38">
        <f t="shared" si="10"/>
        <v>608.23520000000008</v>
      </c>
    </row>
    <row r="28" spans="1:52" s="7" customFormat="1" x14ac:dyDescent="0.25">
      <c r="A28" s="2">
        <f t="shared" si="11"/>
        <v>13</v>
      </c>
      <c r="B28" s="50" t="s">
        <v>44</v>
      </c>
      <c r="C28" s="2">
        <v>2</v>
      </c>
      <c r="D28" s="32">
        <v>24.2</v>
      </c>
      <c r="E28" s="2"/>
      <c r="F28" s="2" t="s">
        <v>591</v>
      </c>
      <c r="G28" s="2"/>
      <c r="H28" s="2">
        <v>1</v>
      </c>
      <c r="I28" s="2"/>
      <c r="J28" s="2"/>
      <c r="K28" s="2"/>
      <c r="L28" s="2"/>
      <c r="M28" s="2"/>
      <c r="N28" s="2"/>
      <c r="O28" s="2"/>
      <c r="P28" s="2"/>
      <c r="Q28" s="2"/>
      <c r="R28" s="2"/>
      <c r="S28" s="2"/>
      <c r="T28" s="2"/>
      <c r="U28" s="2"/>
      <c r="V28" s="2"/>
      <c r="W28" s="2"/>
      <c r="X28" s="2"/>
      <c r="Y28" s="2"/>
      <c r="Z28" s="2"/>
      <c r="AA28" s="2"/>
      <c r="AB28" s="2"/>
      <c r="AC28" s="2"/>
      <c r="AD28" s="2">
        <v>6495.42</v>
      </c>
      <c r="AE28" s="32"/>
      <c r="AF28" s="5" t="s">
        <v>36</v>
      </c>
      <c r="AG28" s="2">
        <v>30</v>
      </c>
      <c r="AH28" s="32">
        <f t="shared" si="6"/>
        <v>4095.58</v>
      </c>
      <c r="AI28" s="32">
        <v>3693</v>
      </c>
      <c r="AJ28" s="32">
        <v>95.06</v>
      </c>
      <c r="AK28" s="32">
        <v>307.52</v>
      </c>
      <c r="AL28" s="32">
        <v>6836.55</v>
      </c>
      <c r="AM28" s="32">
        <v>10932</v>
      </c>
      <c r="AN28" s="51">
        <v>42736</v>
      </c>
      <c r="AO28" s="32">
        <f t="shared" si="0"/>
        <v>2399.84</v>
      </c>
      <c r="AP28" s="36">
        <f>AD28/AG28</f>
        <v>216.51400000000001</v>
      </c>
      <c r="AQ28" s="37">
        <f t="shared" si="2"/>
        <v>216.51400000000001</v>
      </c>
      <c r="AR28" s="36">
        <f t="shared" si="3"/>
        <v>102.3895</v>
      </c>
      <c r="AS28" s="36">
        <f t="shared" si="4"/>
        <v>614.77679999999998</v>
      </c>
      <c r="AT28" s="36">
        <v>2.117</v>
      </c>
      <c r="AU28" s="38">
        <f t="shared" si="7"/>
        <v>18.042833333333334</v>
      </c>
      <c r="AV28" s="38">
        <f t="shared" si="8"/>
        <v>8.5324583333333326</v>
      </c>
      <c r="AW28" s="38">
        <f t="shared" si="8"/>
        <v>51.231400000000001</v>
      </c>
      <c r="AX28" s="38">
        <f t="shared" si="5"/>
        <v>3.2151525482093666</v>
      </c>
      <c r="AY28" s="38">
        <f t="shared" si="9"/>
        <v>77.806691666666666</v>
      </c>
      <c r="AZ28" s="38">
        <f t="shared" si="10"/>
        <v>933.68029999999999</v>
      </c>
    </row>
    <row r="29" spans="1:52" s="7" customFormat="1" ht="15" customHeight="1" x14ac:dyDescent="0.25">
      <c r="A29" s="2">
        <f t="shared" si="11"/>
        <v>14</v>
      </c>
      <c r="B29" s="34" t="s">
        <v>45</v>
      </c>
      <c r="C29" s="29">
        <v>1</v>
      </c>
      <c r="D29" s="32">
        <v>42.2</v>
      </c>
      <c r="E29" s="2"/>
      <c r="F29" s="2" t="s">
        <v>591</v>
      </c>
      <c r="G29" s="2"/>
      <c r="H29" s="2">
        <v>2</v>
      </c>
      <c r="I29" s="2"/>
      <c r="J29" s="2"/>
      <c r="K29" s="2"/>
      <c r="L29" s="2"/>
      <c r="M29" s="2"/>
      <c r="N29" s="2"/>
      <c r="O29" s="2"/>
      <c r="P29" s="2"/>
      <c r="Q29" s="2"/>
      <c r="R29" s="2"/>
      <c r="S29" s="2"/>
      <c r="T29" s="2"/>
      <c r="U29" s="2"/>
      <c r="V29" s="2"/>
      <c r="W29" s="2"/>
      <c r="X29" s="2"/>
      <c r="Y29" s="2"/>
      <c r="Z29" s="2"/>
      <c r="AA29" s="2"/>
      <c r="AB29" s="2"/>
      <c r="AC29" s="2"/>
      <c r="AD29" s="2">
        <v>7983.01</v>
      </c>
      <c r="AE29" s="32"/>
      <c r="AF29" s="5" t="s">
        <v>36</v>
      </c>
      <c r="AG29" s="2">
        <v>30</v>
      </c>
      <c r="AH29" s="32">
        <f t="shared" si="6"/>
        <v>4129.24</v>
      </c>
      <c r="AI29" s="33">
        <v>3963</v>
      </c>
      <c r="AJ29" s="33"/>
      <c r="AK29" s="33">
        <v>166.24</v>
      </c>
      <c r="AL29" s="33">
        <v>2346.9699999999998</v>
      </c>
      <c r="AM29" s="33">
        <v>6476</v>
      </c>
      <c r="AN29" s="35">
        <v>42736</v>
      </c>
      <c r="AO29" s="32">
        <f t="shared" si="0"/>
        <v>3853.7700000000004</v>
      </c>
      <c r="AP29" s="36">
        <f>AD29/AG29</f>
        <v>266.10033333333337</v>
      </c>
      <c r="AQ29" s="37">
        <f t="shared" si="2"/>
        <v>266.10033333333337</v>
      </c>
      <c r="AR29" s="36">
        <f t="shared" si="3"/>
        <v>103.23099999999999</v>
      </c>
      <c r="AS29" s="36">
        <f t="shared" si="4"/>
        <v>0</v>
      </c>
      <c r="AT29" s="36"/>
      <c r="AU29" s="38">
        <f t="shared" si="7"/>
        <v>22.175027777777782</v>
      </c>
      <c r="AV29" s="38">
        <f t="shared" si="8"/>
        <v>8.6025833333333335</v>
      </c>
      <c r="AW29" s="38">
        <f t="shared" si="8"/>
        <v>0</v>
      </c>
      <c r="AX29" s="38">
        <f t="shared" si="5"/>
        <v>0.72932727751448134</v>
      </c>
      <c r="AY29" s="38">
        <f t="shared" si="9"/>
        <v>30.777611111111113</v>
      </c>
      <c r="AZ29" s="38">
        <f t="shared" si="10"/>
        <v>369.33133333333336</v>
      </c>
    </row>
    <row r="30" spans="1:52" s="7" customFormat="1" ht="15" customHeight="1" x14ac:dyDescent="0.25">
      <c r="A30" s="2">
        <f t="shared" si="11"/>
        <v>15</v>
      </c>
      <c r="B30" s="34" t="s">
        <v>46</v>
      </c>
      <c r="C30" s="29">
        <v>4</v>
      </c>
      <c r="D30" s="32">
        <v>41.1</v>
      </c>
      <c r="E30" s="2"/>
      <c r="F30" s="2" t="s">
        <v>591</v>
      </c>
      <c r="G30" s="2"/>
      <c r="H30" s="2">
        <v>2</v>
      </c>
      <c r="I30" s="2"/>
      <c r="J30" s="2"/>
      <c r="K30" s="2"/>
      <c r="L30" s="2"/>
      <c r="M30" s="2"/>
      <c r="N30" s="2"/>
      <c r="O30" s="2"/>
      <c r="P30" s="2"/>
      <c r="Q30" s="2"/>
      <c r="R30" s="2"/>
      <c r="S30" s="2"/>
      <c r="T30" s="2"/>
      <c r="U30" s="2"/>
      <c r="V30" s="2"/>
      <c r="W30" s="2"/>
      <c r="X30" s="2"/>
      <c r="Y30" s="2"/>
      <c r="Z30" s="2"/>
      <c r="AA30" s="2"/>
      <c r="AB30" s="2"/>
      <c r="AC30" s="2"/>
      <c r="AD30" s="2">
        <v>5219.72</v>
      </c>
      <c r="AE30" s="32"/>
      <c r="AF30" s="5" t="s">
        <v>42</v>
      </c>
      <c r="AG30" s="2">
        <v>100</v>
      </c>
      <c r="AH30" s="32">
        <f t="shared" si="6"/>
        <v>5681.48</v>
      </c>
      <c r="AI30" s="33">
        <v>5474</v>
      </c>
      <c r="AJ30" s="33">
        <v>105.48</v>
      </c>
      <c r="AK30" s="33">
        <v>102</v>
      </c>
      <c r="AL30" s="33">
        <v>650.96</v>
      </c>
      <c r="AM30" s="33">
        <v>6332</v>
      </c>
      <c r="AN30" s="35">
        <v>42736</v>
      </c>
      <c r="AO30" s="32">
        <f t="shared" si="0"/>
        <v>-461.75999999999931</v>
      </c>
      <c r="AP30" s="36">
        <f>AH30/AG30</f>
        <v>56.814799999999998</v>
      </c>
      <c r="AQ30" s="37">
        <f t="shared" si="2"/>
        <v>56.814799999999998</v>
      </c>
      <c r="AR30" s="36">
        <f t="shared" si="3"/>
        <v>142.03700000000001</v>
      </c>
      <c r="AS30" s="36">
        <f t="shared" si="4"/>
        <v>225.39240000000001</v>
      </c>
      <c r="AT30" s="36">
        <v>0.45700000000000002</v>
      </c>
      <c r="AU30" s="38">
        <f t="shared" si="7"/>
        <v>4.7345666666666668</v>
      </c>
      <c r="AV30" s="38">
        <f t="shared" si="8"/>
        <v>11.836416666666667</v>
      </c>
      <c r="AW30" s="38">
        <f t="shared" si="8"/>
        <v>18.782700000000002</v>
      </c>
      <c r="AX30" s="38">
        <f t="shared" si="5"/>
        <v>0.86018694241686944</v>
      </c>
      <c r="AY30" s="38">
        <f t="shared" si="9"/>
        <v>35.353683333333336</v>
      </c>
      <c r="AZ30" s="38">
        <f t="shared" si="10"/>
        <v>424.24420000000003</v>
      </c>
    </row>
    <row r="31" spans="1:52" s="7" customFormat="1" ht="17.25" customHeight="1" x14ac:dyDescent="0.25">
      <c r="A31" s="2">
        <f t="shared" si="11"/>
        <v>16</v>
      </c>
      <c r="B31" s="34" t="s">
        <v>47</v>
      </c>
      <c r="C31" s="29">
        <v>9</v>
      </c>
      <c r="D31" s="32">
        <v>41.8</v>
      </c>
      <c r="E31" s="2"/>
      <c r="F31" s="2" t="s">
        <v>591</v>
      </c>
      <c r="G31" s="2"/>
      <c r="H31" s="2">
        <v>2</v>
      </c>
      <c r="I31" s="2"/>
      <c r="J31" s="2"/>
      <c r="K31" s="2"/>
      <c r="L31" s="2"/>
      <c r="M31" s="2"/>
      <c r="N31" s="2"/>
      <c r="O31" s="2"/>
      <c r="P31" s="2"/>
      <c r="Q31" s="2"/>
      <c r="R31" s="2"/>
      <c r="S31" s="2"/>
      <c r="T31" s="2"/>
      <c r="U31" s="2"/>
      <c r="V31" s="2"/>
      <c r="W31" s="2"/>
      <c r="X31" s="2"/>
      <c r="Y31" s="2"/>
      <c r="Z31" s="2"/>
      <c r="AA31" s="2"/>
      <c r="AB31" s="2"/>
      <c r="AC31" s="2"/>
      <c r="AD31" s="2">
        <v>5360.41</v>
      </c>
      <c r="AE31" s="32"/>
      <c r="AF31" s="5" t="s">
        <v>42</v>
      </c>
      <c r="AG31" s="2">
        <v>100</v>
      </c>
      <c r="AH31" s="32">
        <f t="shared" si="6"/>
        <v>5824.9299999999994</v>
      </c>
      <c r="AI31" s="33">
        <v>5567</v>
      </c>
      <c r="AJ31" s="33">
        <v>107.03</v>
      </c>
      <c r="AK31" s="33">
        <v>150.9</v>
      </c>
      <c r="AL31" s="33">
        <v>981.72</v>
      </c>
      <c r="AM31" s="33">
        <v>6807</v>
      </c>
      <c r="AN31" s="35">
        <v>42736</v>
      </c>
      <c r="AO31" s="32">
        <f t="shared" si="0"/>
        <v>-464.51999999999953</v>
      </c>
      <c r="AP31" s="36">
        <f>AH31/AG31</f>
        <v>58.249299999999991</v>
      </c>
      <c r="AQ31" s="37">
        <f t="shared" si="2"/>
        <v>58.249299999999991</v>
      </c>
      <c r="AR31" s="36">
        <f t="shared" si="3"/>
        <v>145.62324999999998</v>
      </c>
      <c r="AS31" s="36">
        <f t="shared" si="4"/>
        <v>229.2312</v>
      </c>
      <c r="AT31" s="36">
        <v>0.45700000000000002</v>
      </c>
      <c r="AU31" s="38">
        <f t="shared" si="7"/>
        <v>4.8541083333333326</v>
      </c>
      <c r="AV31" s="38">
        <f t="shared" si="8"/>
        <v>12.135270833333331</v>
      </c>
      <c r="AW31" s="38">
        <f t="shared" si="8"/>
        <v>19.102599999999999</v>
      </c>
      <c r="AX31" s="38">
        <f t="shared" si="5"/>
        <v>0.86344447767145127</v>
      </c>
      <c r="AY31" s="38">
        <f t="shared" si="9"/>
        <v>36.091979166666661</v>
      </c>
      <c r="AZ31" s="38">
        <f t="shared" si="10"/>
        <v>433.10374999999993</v>
      </c>
    </row>
    <row r="32" spans="1:52" s="7" customFormat="1" ht="15" customHeight="1" x14ac:dyDescent="0.25">
      <c r="A32" s="2">
        <f t="shared" si="11"/>
        <v>17</v>
      </c>
      <c r="B32" s="34" t="s">
        <v>47</v>
      </c>
      <c r="C32" s="29">
        <v>14</v>
      </c>
      <c r="D32" s="32">
        <v>47.5</v>
      </c>
      <c r="E32" s="2"/>
      <c r="F32" s="2" t="s">
        <v>591</v>
      </c>
      <c r="G32" s="2"/>
      <c r="H32" s="2">
        <v>2</v>
      </c>
      <c r="I32" s="2"/>
      <c r="J32" s="2"/>
      <c r="K32" s="2"/>
      <c r="L32" s="2"/>
      <c r="M32" s="2"/>
      <c r="N32" s="2"/>
      <c r="O32" s="2"/>
      <c r="P32" s="2"/>
      <c r="Q32" s="2"/>
      <c r="R32" s="2"/>
      <c r="S32" s="2"/>
      <c r="T32" s="2"/>
      <c r="U32" s="2"/>
      <c r="V32" s="2"/>
      <c r="W32" s="2"/>
      <c r="X32" s="2"/>
      <c r="Y32" s="2"/>
      <c r="Z32" s="2"/>
      <c r="AA32" s="2"/>
      <c r="AB32" s="2"/>
      <c r="AC32" s="2"/>
      <c r="AD32" s="2">
        <v>6091.38</v>
      </c>
      <c r="AE32" s="32"/>
      <c r="AF32" s="5" t="s">
        <v>42</v>
      </c>
      <c r="AG32" s="2">
        <v>100</v>
      </c>
      <c r="AH32" s="32">
        <f t="shared" si="6"/>
        <v>7322.0999999999995</v>
      </c>
      <c r="AI32" s="33">
        <v>7029</v>
      </c>
      <c r="AJ32" s="33">
        <v>121.62</v>
      </c>
      <c r="AK32" s="33">
        <v>171.48</v>
      </c>
      <c r="AL32" s="33">
        <v>1115.5999999999999</v>
      </c>
      <c r="AM32" s="33">
        <v>8438</v>
      </c>
      <c r="AN32" s="35">
        <v>42736</v>
      </c>
      <c r="AO32" s="32">
        <f t="shared" si="0"/>
        <v>-1230.7199999999993</v>
      </c>
      <c r="AP32" s="36">
        <f>AH32/AG32</f>
        <v>73.220999999999989</v>
      </c>
      <c r="AQ32" s="37">
        <f t="shared" si="2"/>
        <v>73.220999999999989</v>
      </c>
      <c r="AR32" s="36">
        <f t="shared" si="3"/>
        <v>183.05250000000001</v>
      </c>
      <c r="AS32" s="36">
        <f t="shared" si="4"/>
        <v>260.49</v>
      </c>
      <c r="AT32" s="36">
        <v>0.45700000000000002</v>
      </c>
      <c r="AU32" s="38">
        <f t="shared" si="7"/>
        <v>6.1017499999999991</v>
      </c>
      <c r="AV32" s="38">
        <f t="shared" si="8"/>
        <v>15.254375000000001</v>
      </c>
      <c r="AW32" s="38">
        <f t="shared" si="8"/>
        <v>21.7075</v>
      </c>
      <c r="AX32" s="38">
        <f t="shared" si="5"/>
        <v>0.90660263157894738</v>
      </c>
      <c r="AY32" s="38">
        <f t="shared" si="9"/>
        <v>43.063625000000002</v>
      </c>
      <c r="AZ32" s="38">
        <f t="shared" si="10"/>
        <v>516.76350000000002</v>
      </c>
    </row>
    <row r="33" spans="1:52" s="7" customFormat="1" x14ac:dyDescent="0.25">
      <c r="A33" s="2">
        <f t="shared" si="11"/>
        <v>18</v>
      </c>
      <c r="B33" s="50" t="s">
        <v>48</v>
      </c>
      <c r="C33" s="29">
        <v>1</v>
      </c>
      <c r="D33" s="32">
        <v>62</v>
      </c>
      <c r="E33" s="2"/>
      <c r="F33" s="2" t="s">
        <v>591</v>
      </c>
      <c r="G33" s="2"/>
      <c r="H33" s="2">
        <v>3</v>
      </c>
      <c r="I33" s="2"/>
      <c r="J33" s="2"/>
      <c r="K33" s="2"/>
      <c r="L33" s="2"/>
      <c r="M33" s="2"/>
      <c r="N33" s="2"/>
      <c r="O33" s="2"/>
      <c r="P33" s="2"/>
      <c r="Q33" s="2"/>
      <c r="R33" s="2"/>
      <c r="S33" s="2"/>
      <c r="T33" s="2"/>
      <c r="U33" s="2"/>
      <c r="V33" s="2"/>
      <c r="W33" s="2"/>
      <c r="X33" s="2"/>
      <c r="Y33" s="2"/>
      <c r="Z33" s="2"/>
      <c r="AA33" s="2"/>
      <c r="AB33" s="2"/>
      <c r="AC33" s="2"/>
      <c r="AD33" s="2">
        <v>14291.32</v>
      </c>
      <c r="AE33" s="32"/>
      <c r="AF33" s="5" t="s">
        <v>36</v>
      </c>
      <c r="AG33" s="2">
        <v>30</v>
      </c>
      <c r="AH33" s="32">
        <f t="shared" si="6"/>
        <v>11910</v>
      </c>
      <c r="AI33" s="33">
        <v>11910</v>
      </c>
      <c r="AJ33" s="33"/>
      <c r="AK33" s="33"/>
      <c r="AL33" s="33">
        <v>6620.16</v>
      </c>
      <c r="AM33" s="33">
        <v>18530</v>
      </c>
      <c r="AN33" s="35">
        <v>42736</v>
      </c>
      <c r="AO33" s="32">
        <f t="shared" si="0"/>
        <v>2381.3199999999997</v>
      </c>
      <c r="AP33" s="36">
        <f>AD33/AG33</f>
        <v>476.3773333333333</v>
      </c>
      <c r="AQ33" s="37">
        <f t="shared" si="2"/>
        <v>476.3773333333333</v>
      </c>
      <c r="AR33" s="36">
        <f t="shared" si="3"/>
        <v>297.75</v>
      </c>
      <c r="AS33" s="36">
        <f t="shared" ref="AS33:AS64" si="12">AT33*D33*12</f>
        <v>415.15200000000004</v>
      </c>
      <c r="AT33" s="36">
        <v>0.55800000000000005</v>
      </c>
      <c r="AU33" s="38">
        <f t="shared" si="7"/>
        <v>39.69811111111111</v>
      </c>
      <c r="AV33" s="38">
        <f t="shared" si="8"/>
        <v>24.8125</v>
      </c>
      <c r="AW33" s="38">
        <f t="shared" si="8"/>
        <v>34.596000000000004</v>
      </c>
      <c r="AX33" s="38">
        <f t="shared" ref="AX33:AX64" si="13">AY33/D33</f>
        <v>1.5984937275985662</v>
      </c>
      <c r="AY33" s="38">
        <f t="shared" si="9"/>
        <v>99.106611111111107</v>
      </c>
      <c r="AZ33" s="38">
        <f t="shared" si="10"/>
        <v>1189.2793333333334</v>
      </c>
    </row>
    <row r="34" spans="1:52" s="7" customFormat="1" ht="15" customHeight="1" x14ac:dyDescent="0.25">
      <c r="A34" s="2">
        <f t="shared" si="11"/>
        <v>19</v>
      </c>
      <c r="B34" s="34" t="s">
        <v>49</v>
      </c>
      <c r="C34" s="29">
        <v>1</v>
      </c>
      <c r="D34" s="32">
        <v>58.4</v>
      </c>
      <c r="E34" s="2"/>
      <c r="F34" s="2" t="s">
        <v>591</v>
      </c>
      <c r="G34" s="2"/>
      <c r="H34" s="2">
        <v>3</v>
      </c>
      <c r="I34" s="2"/>
      <c r="J34" s="2"/>
      <c r="K34" s="2"/>
      <c r="L34" s="2"/>
      <c r="M34" s="2"/>
      <c r="N34" s="2"/>
      <c r="O34" s="2"/>
      <c r="P34" s="2"/>
      <c r="Q34" s="2"/>
      <c r="R34" s="2"/>
      <c r="S34" s="2"/>
      <c r="T34" s="2"/>
      <c r="U34" s="2"/>
      <c r="V34" s="2"/>
      <c r="W34" s="2"/>
      <c r="X34" s="2"/>
      <c r="Y34" s="2"/>
      <c r="Z34" s="2"/>
      <c r="AA34" s="2"/>
      <c r="AB34" s="2"/>
      <c r="AC34" s="2"/>
      <c r="AD34" s="2">
        <v>18921.22</v>
      </c>
      <c r="AE34" s="32"/>
      <c r="AF34" s="5" t="s">
        <v>36</v>
      </c>
      <c r="AG34" s="2">
        <v>30</v>
      </c>
      <c r="AH34" s="32">
        <f t="shared" si="6"/>
        <v>15499.92</v>
      </c>
      <c r="AI34" s="33">
        <v>14583</v>
      </c>
      <c r="AJ34" s="33">
        <v>561.28</v>
      </c>
      <c r="AK34" s="33">
        <v>355.64</v>
      </c>
      <c r="AL34" s="33">
        <v>14818.89</v>
      </c>
      <c r="AM34" s="33">
        <v>30319</v>
      </c>
      <c r="AN34" s="35">
        <v>42736</v>
      </c>
      <c r="AO34" s="32">
        <f t="shared" si="0"/>
        <v>3421.3000000000011</v>
      </c>
      <c r="AP34" s="36"/>
      <c r="AQ34" s="37">
        <f t="shared" si="2"/>
        <v>0</v>
      </c>
      <c r="AR34" s="36">
        <f t="shared" si="3"/>
        <v>387.49800000000005</v>
      </c>
      <c r="AS34" s="36">
        <f t="shared" si="12"/>
        <v>640.53120000000001</v>
      </c>
      <c r="AT34" s="36">
        <v>0.91400000000000003</v>
      </c>
      <c r="AU34" s="38">
        <f t="shared" si="7"/>
        <v>0</v>
      </c>
      <c r="AV34" s="38">
        <f t="shared" si="8"/>
        <v>32.291500000000006</v>
      </c>
      <c r="AW34" s="38">
        <f t="shared" si="8"/>
        <v>53.377600000000001</v>
      </c>
      <c r="AX34" s="38">
        <f t="shared" si="13"/>
        <v>1.4669366438356166</v>
      </c>
      <c r="AY34" s="38">
        <f t="shared" si="9"/>
        <v>85.669100000000014</v>
      </c>
      <c r="AZ34" s="38">
        <f t="shared" si="10"/>
        <v>1028.0292000000002</v>
      </c>
    </row>
    <row r="35" spans="1:52" s="7" customFormat="1" ht="19.149999999999999" customHeight="1" x14ac:dyDescent="0.25">
      <c r="A35" s="2">
        <f t="shared" si="11"/>
        <v>20</v>
      </c>
      <c r="B35" s="34" t="s">
        <v>50</v>
      </c>
      <c r="C35" s="29">
        <v>1</v>
      </c>
      <c r="D35" s="32">
        <v>64.8</v>
      </c>
      <c r="E35" s="2"/>
      <c r="F35" s="2">
        <v>3</v>
      </c>
      <c r="G35" s="2"/>
      <c r="H35" s="2">
        <v>2</v>
      </c>
      <c r="I35" s="2"/>
      <c r="J35" s="2"/>
      <c r="K35" s="2"/>
      <c r="L35" s="2"/>
      <c r="M35" s="2">
        <v>1</v>
      </c>
      <c r="N35" s="2"/>
      <c r="O35" s="2"/>
      <c r="P35" s="2"/>
      <c r="Q35" s="2"/>
      <c r="R35" s="2"/>
      <c r="S35" s="2"/>
      <c r="T35" s="2"/>
      <c r="U35" s="2"/>
      <c r="V35" s="2"/>
      <c r="W35" s="2"/>
      <c r="X35" s="2"/>
      <c r="Y35" s="2"/>
      <c r="Z35" s="2"/>
      <c r="AA35" s="2"/>
      <c r="AB35" s="2"/>
      <c r="AC35" s="2"/>
      <c r="AD35" s="2">
        <v>33124.46</v>
      </c>
      <c r="AE35" s="32">
        <v>1153.32</v>
      </c>
      <c r="AF35" s="5" t="s">
        <v>42</v>
      </c>
      <c r="AG35" s="2">
        <v>100</v>
      </c>
      <c r="AH35" s="32">
        <f t="shared" si="6"/>
        <v>16879.71</v>
      </c>
      <c r="AI35" s="33">
        <v>16251</v>
      </c>
      <c r="AJ35" s="33">
        <v>628.71</v>
      </c>
      <c r="AK35" s="33"/>
      <c r="AL35" s="33">
        <v>1483.68</v>
      </c>
      <c r="AM35" s="33">
        <v>18363</v>
      </c>
      <c r="AN35" s="35">
        <v>42736</v>
      </c>
      <c r="AO35" s="32">
        <f t="shared" si="0"/>
        <v>16244.75</v>
      </c>
      <c r="AP35" s="36">
        <f t="shared" ref="AP35:AP43" si="14">AD35/AG35</f>
        <v>331.24459999999999</v>
      </c>
      <c r="AQ35" s="37">
        <f t="shared" si="2"/>
        <v>1484.5645999999999</v>
      </c>
      <c r="AR35" s="36">
        <f t="shared" si="3"/>
        <v>421.99275</v>
      </c>
      <c r="AS35" s="36">
        <f t="shared" si="12"/>
        <v>398.13119999999998</v>
      </c>
      <c r="AT35" s="36">
        <v>0.51200000000000001</v>
      </c>
      <c r="AU35" s="38">
        <f t="shared" si="7"/>
        <v>123.71371666666666</v>
      </c>
      <c r="AV35" s="38">
        <f t="shared" si="8"/>
        <v>35.166062500000002</v>
      </c>
      <c r="AW35" s="38">
        <f t="shared" si="8"/>
        <v>33.177599999999998</v>
      </c>
      <c r="AX35" s="38">
        <f t="shared" si="13"/>
        <v>2.9638484439300408</v>
      </c>
      <c r="AY35" s="38">
        <f t="shared" si="9"/>
        <v>192.05737916666664</v>
      </c>
      <c r="AZ35" s="38">
        <f t="shared" si="10"/>
        <v>2304.6885499999999</v>
      </c>
    </row>
    <row r="36" spans="1:52" s="7" customFormat="1" ht="25.15" customHeight="1" x14ac:dyDescent="0.25">
      <c r="A36" s="2">
        <f t="shared" si="11"/>
        <v>21</v>
      </c>
      <c r="B36" s="34" t="s">
        <v>50</v>
      </c>
      <c r="C36" s="29" t="s">
        <v>51</v>
      </c>
      <c r="D36" s="32">
        <v>69.599999999999994</v>
      </c>
      <c r="E36" s="2"/>
      <c r="F36" s="2"/>
      <c r="G36" s="2"/>
      <c r="H36" s="2">
        <v>2</v>
      </c>
      <c r="I36" s="2">
        <v>1</v>
      </c>
      <c r="J36" s="2"/>
      <c r="K36" s="2">
        <v>1</v>
      </c>
      <c r="L36" s="2"/>
      <c r="M36" s="2">
        <v>1</v>
      </c>
      <c r="N36" s="2"/>
      <c r="O36" s="2"/>
      <c r="P36" s="2"/>
      <c r="Q36" s="2"/>
      <c r="R36" s="2"/>
      <c r="S36" s="2"/>
      <c r="T36" s="2"/>
      <c r="U36" s="2"/>
      <c r="V36" s="2"/>
      <c r="W36" s="2"/>
      <c r="X36" s="2"/>
      <c r="Y36" s="2"/>
      <c r="Z36" s="2"/>
      <c r="AA36" s="2">
        <v>1</v>
      </c>
      <c r="AB36" s="2"/>
      <c r="AC36" s="2"/>
      <c r="AD36" s="2">
        <v>35575.35</v>
      </c>
      <c r="AE36" s="32">
        <v>557.76</v>
      </c>
      <c r="AF36" s="5" t="s">
        <v>42</v>
      </c>
      <c r="AG36" s="2">
        <v>100</v>
      </c>
      <c r="AH36" s="32">
        <f t="shared" si="6"/>
        <v>18129.29</v>
      </c>
      <c r="AI36" s="33">
        <v>17454</v>
      </c>
      <c r="AJ36" s="33">
        <v>675.29</v>
      </c>
      <c r="AK36" s="33"/>
      <c r="AL36" s="33">
        <v>1593.21</v>
      </c>
      <c r="AM36" s="33">
        <v>19723</v>
      </c>
      <c r="AN36" s="35">
        <v>42736</v>
      </c>
      <c r="AO36" s="32">
        <f t="shared" si="0"/>
        <v>17446.059999999998</v>
      </c>
      <c r="AP36" s="36">
        <f t="shared" si="14"/>
        <v>355.75349999999997</v>
      </c>
      <c r="AQ36" s="37">
        <f t="shared" si="2"/>
        <v>913.51350000000002</v>
      </c>
      <c r="AR36" s="36">
        <f t="shared" si="3"/>
        <v>453.23225000000002</v>
      </c>
      <c r="AS36" s="36">
        <f t="shared" si="12"/>
        <v>427.62239999999997</v>
      </c>
      <c r="AT36" s="36">
        <v>0.51200000000000001</v>
      </c>
      <c r="AU36" s="38">
        <f t="shared" si="7"/>
        <v>76.126125000000002</v>
      </c>
      <c r="AV36" s="38">
        <f t="shared" si="8"/>
        <v>37.769354166666666</v>
      </c>
      <c r="AW36" s="38">
        <f t="shared" si="8"/>
        <v>35.635199999999998</v>
      </c>
      <c r="AX36" s="38">
        <f t="shared" si="13"/>
        <v>2.1484292983716475</v>
      </c>
      <c r="AY36" s="38">
        <f t="shared" si="9"/>
        <v>149.53067916666666</v>
      </c>
      <c r="AZ36" s="38">
        <f t="shared" si="10"/>
        <v>1794.3681499999998</v>
      </c>
    </row>
    <row r="37" spans="1:52" s="7" customFormat="1" ht="15" customHeight="1" x14ac:dyDescent="0.25">
      <c r="A37" s="2">
        <f t="shared" si="11"/>
        <v>22</v>
      </c>
      <c r="B37" s="34" t="s">
        <v>52</v>
      </c>
      <c r="C37" s="29">
        <v>5</v>
      </c>
      <c r="D37" s="32">
        <v>26.6</v>
      </c>
      <c r="E37" s="2"/>
      <c r="F37" s="2"/>
      <c r="G37" s="2"/>
      <c r="H37" s="2">
        <v>2</v>
      </c>
      <c r="I37" s="2">
        <v>1</v>
      </c>
      <c r="J37" s="2">
        <v>1</v>
      </c>
      <c r="K37" s="2"/>
      <c r="L37" s="2"/>
      <c r="M37" s="2"/>
      <c r="N37" s="2"/>
      <c r="O37" s="2">
        <v>1</v>
      </c>
      <c r="P37" s="2"/>
      <c r="Q37" s="2"/>
      <c r="R37" s="2"/>
      <c r="S37" s="2"/>
      <c r="T37" s="2"/>
      <c r="U37" s="2">
        <v>1</v>
      </c>
      <c r="V37" s="2"/>
      <c r="W37" s="2"/>
      <c r="X37" s="2"/>
      <c r="Y37" s="2"/>
      <c r="Z37" s="2"/>
      <c r="AA37" s="2"/>
      <c r="AB37" s="2"/>
      <c r="AC37" s="2"/>
      <c r="AD37" s="2">
        <v>6605.74</v>
      </c>
      <c r="AE37" s="32"/>
      <c r="AF37" s="5" t="s">
        <v>36</v>
      </c>
      <c r="AG37" s="2">
        <v>30</v>
      </c>
      <c r="AH37" s="32">
        <f t="shared" si="6"/>
        <v>3770.79</v>
      </c>
      <c r="AI37" s="33">
        <v>3543</v>
      </c>
      <c r="AJ37" s="33"/>
      <c r="AK37" s="33">
        <v>227.79</v>
      </c>
      <c r="AL37" s="33">
        <v>1365.49</v>
      </c>
      <c r="AM37" s="33">
        <v>5136</v>
      </c>
      <c r="AN37" s="35">
        <v>42736</v>
      </c>
      <c r="AO37" s="32">
        <f t="shared" si="0"/>
        <v>2834.95</v>
      </c>
      <c r="AP37" s="36">
        <f t="shared" si="14"/>
        <v>220.19133333333332</v>
      </c>
      <c r="AQ37" s="37">
        <f t="shared" si="2"/>
        <v>220.19133333333332</v>
      </c>
      <c r="AR37" s="36">
        <f t="shared" si="3"/>
        <v>94.269750000000002</v>
      </c>
      <c r="AS37" s="36">
        <f t="shared" si="12"/>
        <v>0</v>
      </c>
      <c r="AT37" s="36"/>
      <c r="AU37" s="38">
        <f t="shared" si="7"/>
        <v>18.349277777777775</v>
      </c>
      <c r="AV37" s="38">
        <f t="shared" si="8"/>
        <v>7.8558124999999999</v>
      </c>
      <c r="AW37" s="38">
        <f t="shared" si="8"/>
        <v>0</v>
      </c>
      <c r="AX37" s="38">
        <f t="shared" si="13"/>
        <v>0.98515376984126968</v>
      </c>
      <c r="AY37" s="38">
        <f t="shared" si="9"/>
        <v>26.205090277777774</v>
      </c>
      <c r="AZ37" s="38">
        <f t="shared" si="10"/>
        <v>314.46108333333331</v>
      </c>
    </row>
    <row r="38" spans="1:52" s="7" customFormat="1" ht="15" customHeight="1" x14ac:dyDescent="0.25">
      <c r="A38" s="2">
        <f t="shared" si="11"/>
        <v>23</v>
      </c>
      <c r="B38" s="34" t="s">
        <v>53</v>
      </c>
      <c r="C38" s="29">
        <v>8</v>
      </c>
      <c r="D38" s="32">
        <v>39.799999999999997</v>
      </c>
      <c r="E38" s="2"/>
      <c r="F38" s="2" t="s">
        <v>591</v>
      </c>
      <c r="G38" s="2"/>
      <c r="H38" s="2">
        <v>2</v>
      </c>
      <c r="I38" s="2"/>
      <c r="J38" s="2"/>
      <c r="K38" s="2"/>
      <c r="L38" s="2"/>
      <c r="M38" s="2"/>
      <c r="N38" s="2"/>
      <c r="O38" s="2"/>
      <c r="P38" s="2"/>
      <c r="Q38" s="2"/>
      <c r="R38" s="2"/>
      <c r="S38" s="2"/>
      <c r="T38" s="2"/>
      <c r="U38" s="2"/>
      <c r="V38" s="2"/>
      <c r="W38" s="2"/>
      <c r="X38" s="2"/>
      <c r="Y38" s="2"/>
      <c r="Z38" s="2"/>
      <c r="AA38" s="2"/>
      <c r="AB38" s="2"/>
      <c r="AC38" s="2"/>
      <c r="AD38" s="2">
        <v>6221.97</v>
      </c>
      <c r="AE38" s="32"/>
      <c r="AF38" s="5" t="s">
        <v>36</v>
      </c>
      <c r="AG38" s="2">
        <v>30</v>
      </c>
      <c r="AH38" s="32">
        <f t="shared" si="6"/>
        <v>5559.51</v>
      </c>
      <c r="AI38" s="33">
        <v>4859</v>
      </c>
      <c r="AJ38" s="33">
        <v>422.26</v>
      </c>
      <c r="AK38" s="33">
        <v>278.25</v>
      </c>
      <c r="AL38" s="33">
        <v>7916.99</v>
      </c>
      <c r="AM38" s="33">
        <v>13477</v>
      </c>
      <c r="AN38" s="35">
        <v>42736</v>
      </c>
      <c r="AO38" s="32">
        <f t="shared" si="0"/>
        <v>662.46</v>
      </c>
      <c r="AP38" s="36">
        <f t="shared" si="14"/>
        <v>207.399</v>
      </c>
      <c r="AQ38" s="37">
        <f t="shared" si="2"/>
        <v>207.399</v>
      </c>
      <c r="AR38" s="36">
        <f t="shared" si="3"/>
        <v>138.98775000000001</v>
      </c>
      <c r="AS38" s="36">
        <f t="shared" si="12"/>
        <v>178.6224</v>
      </c>
      <c r="AT38" s="36">
        <v>0.374</v>
      </c>
      <c r="AU38" s="38">
        <f t="shared" si="7"/>
        <v>17.283249999999999</v>
      </c>
      <c r="AV38" s="38">
        <f t="shared" si="8"/>
        <v>11.5823125</v>
      </c>
      <c r="AW38" s="38">
        <f t="shared" si="8"/>
        <v>14.885199999999999</v>
      </c>
      <c r="AX38" s="38">
        <f t="shared" si="13"/>
        <v>1.0992653894472362</v>
      </c>
      <c r="AY38" s="38">
        <f t="shared" si="9"/>
        <v>43.7507625</v>
      </c>
      <c r="AZ38" s="38">
        <f t="shared" si="10"/>
        <v>525.00914999999998</v>
      </c>
    </row>
    <row r="39" spans="1:52" s="7" customFormat="1" ht="15" customHeight="1" x14ac:dyDescent="0.25">
      <c r="A39" s="2">
        <f t="shared" si="11"/>
        <v>24</v>
      </c>
      <c r="B39" s="34" t="s">
        <v>54</v>
      </c>
      <c r="C39" s="29">
        <v>7</v>
      </c>
      <c r="D39" s="32">
        <v>28.6</v>
      </c>
      <c r="E39" s="2"/>
      <c r="F39" s="2" t="s">
        <v>591</v>
      </c>
      <c r="G39" s="2"/>
      <c r="H39" s="2">
        <v>1</v>
      </c>
      <c r="I39" s="2"/>
      <c r="J39" s="2"/>
      <c r="K39" s="2"/>
      <c r="L39" s="2"/>
      <c r="M39" s="2"/>
      <c r="N39" s="2"/>
      <c r="O39" s="2"/>
      <c r="P39" s="2"/>
      <c r="Q39" s="2"/>
      <c r="R39" s="2"/>
      <c r="S39" s="2"/>
      <c r="T39" s="2"/>
      <c r="U39" s="2"/>
      <c r="V39" s="2"/>
      <c r="W39" s="2"/>
      <c r="X39" s="2"/>
      <c r="Y39" s="2"/>
      <c r="Z39" s="2"/>
      <c r="AA39" s="2"/>
      <c r="AB39" s="2"/>
      <c r="AC39" s="2"/>
      <c r="AD39" s="2">
        <v>2659.56</v>
      </c>
      <c r="AE39" s="32"/>
      <c r="AF39" s="5" t="s">
        <v>36</v>
      </c>
      <c r="AG39" s="2">
        <v>30</v>
      </c>
      <c r="AH39" s="32">
        <f t="shared" si="6"/>
        <v>1999.67</v>
      </c>
      <c r="AI39" s="33">
        <v>1758</v>
      </c>
      <c r="AJ39" s="33">
        <v>129.54</v>
      </c>
      <c r="AK39" s="33">
        <v>112.13</v>
      </c>
      <c r="AL39" s="33">
        <v>2219.7399999999998</v>
      </c>
      <c r="AM39" s="33">
        <v>4219</v>
      </c>
      <c r="AN39" s="35">
        <v>42736</v>
      </c>
      <c r="AO39" s="32">
        <f t="shared" si="0"/>
        <v>659.88999999999987</v>
      </c>
      <c r="AP39" s="36">
        <f t="shared" si="14"/>
        <v>88.652000000000001</v>
      </c>
      <c r="AQ39" s="37">
        <f t="shared" si="2"/>
        <v>88.652000000000001</v>
      </c>
      <c r="AR39" s="36">
        <f t="shared" si="3"/>
        <v>49.991750000000003</v>
      </c>
      <c r="AS39" s="36">
        <f t="shared" si="12"/>
        <v>190.13280000000003</v>
      </c>
      <c r="AT39" s="36">
        <v>0.55400000000000005</v>
      </c>
      <c r="AU39" s="38">
        <f t="shared" si="7"/>
        <v>7.387666666666667</v>
      </c>
      <c r="AV39" s="38">
        <f t="shared" si="8"/>
        <v>4.1659791666666672</v>
      </c>
      <c r="AW39" s="38">
        <f t="shared" si="8"/>
        <v>15.844400000000002</v>
      </c>
      <c r="AX39" s="38">
        <f t="shared" si="13"/>
        <v>0.95797363053613049</v>
      </c>
      <c r="AY39" s="38">
        <f t="shared" si="9"/>
        <v>27.398045833333335</v>
      </c>
      <c r="AZ39" s="38">
        <f t="shared" si="10"/>
        <v>328.77655000000004</v>
      </c>
    </row>
    <row r="40" spans="1:52" s="46" customFormat="1" ht="25.5" x14ac:dyDescent="0.25">
      <c r="A40" s="2">
        <f t="shared" si="11"/>
        <v>25</v>
      </c>
      <c r="B40" s="41" t="s">
        <v>55</v>
      </c>
      <c r="C40" s="3">
        <v>31</v>
      </c>
      <c r="D40" s="40">
        <v>45.5</v>
      </c>
      <c r="E40" s="53" t="s">
        <v>226</v>
      </c>
      <c r="F40" s="3">
        <v>3</v>
      </c>
      <c r="G40" s="3"/>
      <c r="H40" s="2">
        <v>2</v>
      </c>
      <c r="I40" s="2"/>
      <c r="J40" s="3"/>
      <c r="K40" s="3"/>
      <c r="L40" s="3"/>
      <c r="M40" s="3"/>
      <c r="N40" s="3"/>
      <c r="O40" s="3"/>
      <c r="P40" s="3"/>
      <c r="Q40" s="3"/>
      <c r="R40" s="3"/>
      <c r="S40" s="3"/>
      <c r="T40" s="3"/>
      <c r="U40" s="3"/>
      <c r="V40" s="3"/>
      <c r="W40" s="3"/>
      <c r="X40" s="3"/>
      <c r="Y40" s="3"/>
      <c r="Z40" s="3"/>
      <c r="AA40" s="3"/>
      <c r="AB40" s="3"/>
      <c r="AC40" s="3"/>
      <c r="AD40" s="3">
        <v>15390.75</v>
      </c>
      <c r="AE40" s="40"/>
      <c r="AF40" s="39" t="s">
        <v>42</v>
      </c>
      <c r="AG40" s="3">
        <v>100</v>
      </c>
      <c r="AH40" s="40">
        <f t="shared" si="6"/>
        <v>9251.98</v>
      </c>
      <c r="AI40" s="40">
        <v>7866</v>
      </c>
      <c r="AJ40" s="40">
        <v>1385.98</v>
      </c>
      <c r="AK40" s="40"/>
      <c r="AL40" s="40">
        <v>591.87</v>
      </c>
      <c r="AM40" s="40">
        <v>9844</v>
      </c>
      <c r="AN40" s="42">
        <v>42736</v>
      </c>
      <c r="AO40" s="40">
        <f t="shared" si="0"/>
        <v>6138.77</v>
      </c>
      <c r="AP40" s="43">
        <f t="shared" si="14"/>
        <v>153.9075</v>
      </c>
      <c r="AQ40" s="44">
        <f t="shared" si="2"/>
        <v>153.9075</v>
      </c>
      <c r="AR40" s="43">
        <f t="shared" si="3"/>
        <v>231.29949999999999</v>
      </c>
      <c r="AS40" s="43">
        <f t="shared" si="12"/>
        <v>365.82000000000005</v>
      </c>
      <c r="AT40" s="43">
        <v>0.67</v>
      </c>
      <c r="AU40" s="45">
        <f t="shared" si="7"/>
        <v>12.825625</v>
      </c>
      <c r="AV40" s="45">
        <f t="shared" si="8"/>
        <v>19.274958333333334</v>
      </c>
      <c r="AW40" s="45">
        <f t="shared" si="8"/>
        <v>30.485000000000003</v>
      </c>
      <c r="AX40" s="45">
        <f t="shared" si="13"/>
        <v>1.3755073260073261</v>
      </c>
      <c r="AY40" s="45">
        <f t="shared" si="9"/>
        <v>62.585583333333332</v>
      </c>
      <c r="AZ40" s="45">
        <f t="shared" si="10"/>
        <v>751.02700000000004</v>
      </c>
    </row>
    <row r="41" spans="1:52" s="7" customFormat="1" ht="15" customHeight="1" x14ac:dyDescent="0.25">
      <c r="A41" s="2">
        <f t="shared" si="11"/>
        <v>26</v>
      </c>
      <c r="B41" s="34" t="s">
        <v>592</v>
      </c>
      <c r="C41" s="29">
        <v>1</v>
      </c>
      <c r="D41" s="32">
        <v>31.3</v>
      </c>
      <c r="E41" s="2"/>
      <c r="F41" s="2" t="s">
        <v>591</v>
      </c>
      <c r="G41" s="2"/>
      <c r="H41" s="2">
        <v>2</v>
      </c>
      <c r="I41" s="2"/>
      <c r="J41" s="2"/>
      <c r="K41" s="2"/>
      <c r="L41" s="2"/>
      <c r="M41" s="2"/>
      <c r="N41" s="2"/>
      <c r="O41" s="2"/>
      <c r="P41" s="2"/>
      <c r="Q41" s="2"/>
      <c r="R41" s="2"/>
      <c r="S41" s="2"/>
      <c r="T41" s="2"/>
      <c r="U41" s="2"/>
      <c r="V41" s="2"/>
      <c r="W41" s="2"/>
      <c r="X41" s="2"/>
      <c r="Y41" s="2"/>
      <c r="Z41" s="2"/>
      <c r="AA41" s="2"/>
      <c r="AB41" s="2"/>
      <c r="AC41" s="2"/>
      <c r="AD41" s="2">
        <v>9527.7000000000007</v>
      </c>
      <c r="AE41" s="32"/>
      <c r="AF41" s="5" t="s">
        <v>36</v>
      </c>
      <c r="AG41" s="2">
        <v>30</v>
      </c>
      <c r="AH41" s="32">
        <f t="shared" si="6"/>
        <v>1860.7</v>
      </c>
      <c r="AI41" s="33">
        <v>1732</v>
      </c>
      <c r="AJ41" s="33"/>
      <c r="AK41" s="33">
        <v>128.69999999999999</v>
      </c>
      <c r="AL41" s="33">
        <v>5628.17</v>
      </c>
      <c r="AM41" s="33">
        <v>7489</v>
      </c>
      <c r="AN41" s="35">
        <v>42736</v>
      </c>
      <c r="AO41" s="32">
        <f t="shared" si="0"/>
        <v>7667.0000000000009</v>
      </c>
      <c r="AP41" s="36">
        <f t="shared" si="14"/>
        <v>317.59000000000003</v>
      </c>
      <c r="AQ41" s="37">
        <f t="shared" si="2"/>
        <v>317.59000000000003</v>
      </c>
      <c r="AR41" s="36">
        <f t="shared" si="3"/>
        <v>46.517500000000005</v>
      </c>
      <c r="AS41" s="36">
        <f t="shared" si="12"/>
        <v>368.83920000000001</v>
      </c>
      <c r="AT41" s="36">
        <v>0.98199999999999998</v>
      </c>
      <c r="AU41" s="38">
        <f t="shared" si="7"/>
        <v>26.465833333333336</v>
      </c>
      <c r="AV41" s="38">
        <f t="shared" si="8"/>
        <v>3.8764583333333338</v>
      </c>
      <c r="AW41" s="38">
        <f t="shared" si="8"/>
        <v>30.736599999999999</v>
      </c>
      <c r="AX41" s="38">
        <f t="shared" si="13"/>
        <v>1.9514022896698615</v>
      </c>
      <c r="AY41" s="38">
        <f t="shared" si="9"/>
        <v>61.078891666666664</v>
      </c>
      <c r="AZ41" s="38">
        <f t="shared" si="10"/>
        <v>732.94669999999996</v>
      </c>
    </row>
    <row r="42" spans="1:52" s="7" customFormat="1" ht="15" customHeight="1" x14ac:dyDescent="0.25">
      <c r="A42" s="2">
        <f t="shared" si="11"/>
        <v>27</v>
      </c>
      <c r="B42" s="34" t="s">
        <v>593</v>
      </c>
      <c r="C42" s="29">
        <v>7</v>
      </c>
      <c r="D42" s="32">
        <v>41.9</v>
      </c>
      <c r="E42" s="2"/>
      <c r="F42" s="2" t="s">
        <v>591</v>
      </c>
      <c r="G42" s="2"/>
      <c r="H42" s="2">
        <v>1</v>
      </c>
      <c r="I42" s="2"/>
      <c r="J42" s="2"/>
      <c r="K42" s="2"/>
      <c r="L42" s="2"/>
      <c r="M42" s="2"/>
      <c r="N42" s="2"/>
      <c r="O42" s="2"/>
      <c r="P42" s="2"/>
      <c r="Q42" s="2"/>
      <c r="R42" s="2"/>
      <c r="S42" s="2"/>
      <c r="T42" s="2"/>
      <c r="U42" s="2"/>
      <c r="V42" s="2"/>
      <c r="W42" s="2"/>
      <c r="X42" s="2"/>
      <c r="Y42" s="2"/>
      <c r="Z42" s="2"/>
      <c r="AA42" s="2"/>
      <c r="AB42" s="2"/>
      <c r="AC42" s="2"/>
      <c r="AD42" s="2">
        <v>7109.52</v>
      </c>
      <c r="AE42" s="32"/>
      <c r="AF42" s="5" t="s">
        <v>36</v>
      </c>
      <c r="AG42" s="2">
        <v>30</v>
      </c>
      <c r="AH42" s="32">
        <f t="shared" si="6"/>
        <v>2505.7800000000002</v>
      </c>
      <c r="AI42" s="33">
        <v>2318</v>
      </c>
      <c r="AJ42" s="33">
        <v>187.78</v>
      </c>
      <c r="AK42" s="33"/>
      <c r="AL42" s="33">
        <v>1175.3900000000001</v>
      </c>
      <c r="AM42" s="33">
        <v>3681</v>
      </c>
      <c r="AN42" s="35">
        <v>42736</v>
      </c>
      <c r="AO42" s="32">
        <f t="shared" si="0"/>
        <v>4603.74</v>
      </c>
      <c r="AP42" s="36">
        <f t="shared" si="14"/>
        <v>236.98400000000001</v>
      </c>
      <c r="AQ42" s="37">
        <f t="shared" si="2"/>
        <v>236.98400000000001</v>
      </c>
      <c r="AR42" s="36">
        <f t="shared" si="3"/>
        <v>62.644500000000008</v>
      </c>
      <c r="AS42" s="36">
        <f t="shared" si="12"/>
        <v>150.83999999999997</v>
      </c>
      <c r="AT42" s="36">
        <v>0.3</v>
      </c>
      <c r="AU42" s="38">
        <f t="shared" si="7"/>
        <v>19.748666666666669</v>
      </c>
      <c r="AV42" s="38">
        <f t="shared" si="8"/>
        <v>5.2203750000000007</v>
      </c>
      <c r="AW42" s="38">
        <f t="shared" si="8"/>
        <v>12.569999999999999</v>
      </c>
      <c r="AX42" s="38">
        <f t="shared" si="13"/>
        <v>0.89591984884645992</v>
      </c>
      <c r="AY42" s="38">
        <f t="shared" si="9"/>
        <v>37.53904166666667</v>
      </c>
      <c r="AZ42" s="38">
        <f t="shared" si="10"/>
        <v>450.46850000000006</v>
      </c>
    </row>
    <row r="43" spans="1:52" s="7" customFormat="1" ht="15" customHeight="1" x14ac:dyDescent="0.25">
      <c r="A43" s="2">
        <f t="shared" si="11"/>
        <v>28</v>
      </c>
      <c r="B43" s="34" t="s">
        <v>594</v>
      </c>
      <c r="C43" s="29">
        <v>3</v>
      </c>
      <c r="D43" s="32">
        <v>26.1</v>
      </c>
      <c r="E43" s="2"/>
      <c r="F43" s="2" t="s">
        <v>591</v>
      </c>
      <c r="G43" s="2"/>
      <c r="H43" s="2">
        <v>1</v>
      </c>
      <c r="I43" s="2"/>
      <c r="J43" s="2"/>
      <c r="K43" s="2"/>
      <c r="L43" s="2"/>
      <c r="M43" s="2"/>
      <c r="N43" s="2"/>
      <c r="O43" s="2"/>
      <c r="P43" s="2"/>
      <c r="Q43" s="2"/>
      <c r="R43" s="2"/>
      <c r="S43" s="2"/>
      <c r="T43" s="2"/>
      <c r="U43" s="2"/>
      <c r="V43" s="2"/>
      <c r="W43" s="2"/>
      <c r="X43" s="2"/>
      <c r="Y43" s="2"/>
      <c r="Z43" s="2"/>
      <c r="AA43" s="2"/>
      <c r="AB43" s="2"/>
      <c r="AC43" s="2"/>
      <c r="AD43" s="2">
        <v>2842.57</v>
      </c>
      <c r="AE43" s="32"/>
      <c r="AF43" s="5" t="s">
        <v>36</v>
      </c>
      <c r="AG43" s="2">
        <v>30</v>
      </c>
      <c r="AH43" s="32">
        <f t="shared" si="6"/>
        <v>1619.8</v>
      </c>
      <c r="AI43" s="33">
        <v>1444</v>
      </c>
      <c r="AJ43" s="33">
        <v>175.8</v>
      </c>
      <c r="AK43" s="33"/>
      <c r="AL43" s="33">
        <v>579.66</v>
      </c>
      <c r="AM43" s="33">
        <v>2199</v>
      </c>
      <c r="AN43" s="35">
        <v>42736</v>
      </c>
      <c r="AO43" s="32">
        <f t="shared" si="0"/>
        <v>1222.7700000000002</v>
      </c>
      <c r="AP43" s="36">
        <f t="shared" si="14"/>
        <v>94.75233333333334</v>
      </c>
      <c r="AQ43" s="37">
        <f t="shared" si="2"/>
        <v>94.75233333333334</v>
      </c>
      <c r="AR43" s="36">
        <f t="shared" si="3"/>
        <v>40.495000000000005</v>
      </c>
      <c r="AS43" s="36">
        <f t="shared" si="12"/>
        <v>0</v>
      </c>
      <c r="AT43" s="36"/>
      <c r="AU43" s="38">
        <f t="shared" si="7"/>
        <v>7.8960277777777783</v>
      </c>
      <c r="AV43" s="38">
        <f t="shared" si="8"/>
        <v>3.3745833333333337</v>
      </c>
      <c r="AW43" s="38">
        <f t="shared" si="8"/>
        <v>0</v>
      </c>
      <c r="AX43" s="38">
        <f t="shared" si="13"/>
        <v>0.43182418050234145</v>
      </c>
      <c r="AY43" s="38">
        <f t="shared" si="9"/>
        <v>11.270611111111112</v>
      </c>
      <c r="AZ43" s="38">
        <f t="shared" si="10"/>
        <v>135.24733333333336</v>
      </c>
    </row>
    <row r="44" spans="1:52" s="7" customFormat="1" ht="15" customHeight="1" x14ac:dyDescent="0.25">
      <c r="A44" s="2">
        <f t="shared" si="11"/>
        <v>29</v>
      </c>
      <c r="B44" s="34" t="s">
        <v>595</v>
      </c>
      <c r="C44" s="29">
        <v>4</v>
      </c>
      <c r="D44" s="32">
        <v>55.2</v>
      </c>
      <c r="E44" s="2"/>
      <c r="F44" s="2" t="s">
        <v>591</v>
      </c>
      <c r="G44" s="2"/>
      <c r="H44" s="2">
        <v>2</v>
      </c>
      <c r="I44" s="2"/>
      <c r="J44" s="2"/>
      <c r="K44" s="2"/>
      <c r="L44" s="2"/>
      <c r="M44" s="2"/>
      <c r="N44" s="2"/>
      <c r="O44" s="2"/>
      <c r="P44" s="2"/>
      <c r="Q44" s="2"/>
      <c r="R44" s="2"/>
      <c r="S44" s="2"/>
      <c r="T44" s="2"/>
      <c r="U44" s="2"/>
      <c r="V44" s="2"/>
      <c r="W44" s="2"/>
      <c r="X44" s="2"/>
      <c r="Y44" s="2"/>
      <c r="Z44" s="2"/>
      <c r="AA44" s="2"/>
      <c r="AB44" s="2"/>
      <c r="AC44" s="2"/>
      <c r="AD44" s="2">
        <v>5982.92</v>
      </c>
      <c r="AE44" s="32"/>
      <c r="AF44" s="5" t="s">
        <v>36</v>
      </c>
      <c r="AG44" s="2">
        <v>30</v>
      </c>
      <c r="AH44" s="32">
        <f t="shared" si="6"/>
        <v>6935.61</v>
      </c>
      <c r="AI44" s="33">
        <v>6617</v>
      </c>
      <c r="AJ44" s="33"/>
      <c r="AK44" s="33">
        <v>318.61</v>
      </c>
      <c r="AL44" s="33">
        <v>3849.89</v>
      </c>
      <c r="AM44" s="33">
        <v>10785</v>
      </c>
      <c r="AN44" s="35">
        <v>42736</v>
      </c>
      <c r="AO44" s="32">
        <f t="shared" si="0"/>
        <v>-952.6899999999996</v>
      </c>
      <c r="AP44" s="36">
        <f>AH44/AG44</f>
        <v>231.18699999999998</v>
      </c>
      <c r="AQ44" s="37">
        <f t="shared" si="2"/>
        <v>231.18699999999998</v>
      </c>
      <c r="AR44" s="36">
        <f t="shared" si="3"/>
        <v>173.39025000000001</v>
      </c>
      <c r="AS44" s="36">
        <f t="shared" si="12"/>
        <v>383.52959999999996</v>
      </c>
      <c r="AT44" s="36">
        <v>0.57899999999999996</v>
      </c>
      <c r="AU44" s="38">
        <f t="shared" si="7"/>
        <v>19.265583333333332</v>
      </c>
      <c r="AV44" s="38">
        <f t="shared" si="8"/>
        <v>14.449187500000001</v>
      </c>
      <c r="AW44" s="38">
        <f t="shared" si="8"/>
        <v>31.960799999999995</v>
      </c>
      <c r="AX44" s="38">
        <f t="shared" si="13"/>
        <v>1.1897748339371979</v>
      </c>
      <c r="AY44" s="38">
        <f t="shared" si="9"/>
        <v>65.675570833333325</v>
      </c>
      <c r="AZ44" s="38">
        <f t="shared" si="10"/>
        <v>788.10684999999989</v>
      </c>
    </row>
    <row r="45" spans="1:52" s="7" customFormat="1" ht="20.25" customHeight="1" x14ac:dyDescent="0.25">
      <c r="A45" s="2">
        <f t="shared" si="11"/>
        <v>30</v>
      </c>
      <c r="B45" s="34" t="s">
        <v>596</v>
      </c>
      <c r="C45" s="29">
        <v>6</v>
      </c>
      <c r="D45" s="32">
        <v>26.1</v>
      </c>
      <c r="E45" s="2"/>
      <c r="F45" s="2"/>
      <c r="G45" s="2"/>
      <c r="H45" s="2">
        <v>1</v>
      </c>
      <c r="I45" s="2">
        <v>1</v>
      </c>
      <c r="J45" s="2">
        <v>1</v>
      </c>
      <c r="K45" s="2"/>
      <c r="L45" s="2"/>
      <c r="M45" s="2"/>
      <c r="N45" s="2">
        <v>1</v>
      </c>
      <c r="O45" s="2"/>
      <c r="P45" s="2"/>
      <c r="Q45" s="2"/>
      <c r="R45" s="2"/>
      <c r="S45" s="2"/>
      <c r="T45" s="2">
        <v>1</v>
      </c>
      <c r="U45" s="2"/>
      <c r="V45" s="2"/>
      <c r="W45" s="2"/>
      <c r="X45" s="2"/>
      <c r="Y45" s="2"/>
      <c r="Z45" s="2"/>
      <c r="AA45" s="2"/>
      <c r="AB45" s="2"/>
      <c r="AC45" s="2"/>
      <c r="AD45" s="2">
        <v>377.28</v>
      </c>
      <c r="AE45" s="32"/>
      <c r="AF45" s="5" t="s">
        <v>36</v>
      </c>
      <c r="AG45" s="2">
        <v>30</v>
      </c>
      <c r="AH45" s="32">
        <f t="shared" si="6"/>
        <v>2703.92</v>
      </c>
      <c r="AI45" s="33">
        <v>2472</v>
      </c>
      <c r="AJ45" s="33">
        <v>106.19</v>
      </c>
      <c r="AK45" s="33">
        <v>125.73</v>
      </c>
      <c r="AL45" s="33">
        <v>695.88</v>
      </c>
      <c r="AM45" s="33">
        <v>3400</v>
      </c>
      <c r="AN45" s="35">
        <v>42736</v>
      </c>
      <c r="AO45" s="32">
        <f t="shared" si="0"/>
        <v>-2326.6400000000003</v>
      </c>
      <c r="AP45" s="36">
        <f>AH45/AG45</f>
        <v>90.13066666666667</v>
      </c>
      <c r="AQ45" s="37">
        <f t="shared" si="2"/>
        <v>90.13066666666667</v>
      </c>
      <c r="AR45" s="36">
        <f t="shared" si="3"/>
        <v>67.597999999999999</v>
      </c>
      <c r="AS45" s="36">
        <f t="shared" si="12"/>
        <v>191.05200000000002</v>
      </c>
      <c r="AT45" s="36">
        <v>0.61</v>
      </c>
      <c r="AU45" s="38">
        <f t="shared" si="7"/>
        <v>7.5108888888888892</v>
      </c>
      <c r="AV45" s="38">
        <f t="shared" si="8"/>
        <v>5.6331666666666669</v>
      </c>
      <c r="AW45" s="38">
        <f t="shared" si="8"/>
        <v>15.921000000000001</v>
      </c>
      <c r="AX45" s="38">
        <f t="shared" si="13"/>
        <v>1.1136036611323969</v>
      </c>
      <c r="AY45" s="38">
        <f t="shared" si="9"/>
        <v>29.06505555555556</v>
      </c>
      <c r="AZ45" s="38">
        <f t="shared" si="10"/>
        <v>348.78066666666672</v>
      </c>
    </row>
    <row r="46" spans="1:52" s="7" customFormat="1" ht="15" customHeight="1" x14ac:dyDescent="0.25">
      <c r="A46" s="2">
        <f t="shared" si="11"/>
        <v>31</v>
      </c>
      <c r="B46" s="34" t="s">
        <v>56</v>
      </c>
      <c r="C46" s="29">
        <v>41</v>
      </c>
      <c r="D46" s="32">
        <v>47</v>
      </c>
      <c r="E46" s="2"/>
      <c r="F46" s="2" t="s">
        <v>591</v>
      </c>
      <c r="G46" s="2"/>
      <c r="H46" s="2">
        <v>2</v>
      </c>
      <c r="I46" s="2"/>
      <c r="J46" s="2"/>
      <c r="K46" s="2"/>
      <c r="L46" s="2"/>
      <c r="M46" s="2"/>
      <c r="N46" s="2"/>
      <c r="O46" s="2"/>
      <c r="P46" s="2"/>
      <c r="Q46" s="2"/>
      <c r="R46" s="2"/>
      <c r="S46" s="2"/>
      <c r="T46" s="2"/>
      <c r="U46" s="2"/>
      <c r="V46" s="2"/>
      <c r="W46" s="2"/>
      <c r="X46" s="2"/>
      <c r="Y46" s="2"/>
      <c r="Z46" s="2"/>
      <c r="AA46" s="2"/>
      <c r="AB46" s="2"/>
      <c r="AC46" s="2"/>
      <c r="AD46" s="2">
        <v>6804.61</v>
      </c>
      <c r="AE46" s="32"/>
      <c r="AF46" s="5" t="s">
        <v>42</v>
      </c>
      <c r="AG46" s="2">
        <v>100</v>
      </c>
      <c r="AH46" s="32">
        <f t="shared" si="6"/>
        <v>9521.24</v>
      </c>
      <c r="AI46" s="33">
        <v>8694</v>
      </c>
      <c r="AJ46" s="33">
        <v>827.24</v>
      </c>
      <c r="AK46" s="33"/>
      <c r="AL46" s="33"/>
      <c r="AM46" s="33">
        <v>9521</v>
      </c>
      <c r="AN46" s="35">
        <v>42736</v>
      </c>
      <c r="AO46" s="32">
        <f t="shared" si="0"/>
        <v>-2716.63</v>
      </c>
      <c r="AP46" s="36">
        <f>AH46/AG46</f>
        <v>95.212400000000002</v>
      </c>
      <c r="AQ46" s="37">
        <f t="shared" si="2"/>
        <v>95.212400000000002</v>
      </c>
      <c r="AR46" s="36">
        <f t="shared" si="3"/>
        <v>238.03100000000001</v>
      </c>
      <c r="AS46" s="36">
        <f t="shared" si="12"/>
        <v>282</v>
      </c>
      <c r="AT46" s="36">
        <v>0.5</v>
      </c>
      <c r="AU46" s="38">
        <f t="shared" si="7"/>
        <v>7.9343666666666666</v>
      </c>
      <c r="AV46" s="38">
        <f t="shared" si="8"/>
        <v>19.835916666666666</v>
      </c>
      <c r="AW46" s="38">
        <f t="shared" si="8"/>
        <v>23.5</v>
      </c>
      <c r="AX46" s="38">
        <f t="shared" si="13"/>
        <v>1.0908570921985816</v>
      </c>
      <c r="AY46" s="38">
        <f t="shared" si="9"/>
        <v>51.270283333333332</v>
      </c>
      <c r="AZ46" s="38">
        <f t="shared" si="10"/>
        <v>615.24339999999995</v>
      </c>
    </row>
    <row r="47" spans="1:52" s="7" customFormat="1" x14ac:dyDescent="0.25">
      <c r="A47" s="2">
        <f t="shared" si="11"/>
        <v>32</v>
      </c>
      <c r="B47" s="34" t="s">
        <v>56</v>
      </c>
      <c r="C47" s="29">
        <v>54</v>
      </c>
      <c r="D47" s="32">
        <v>56.7</v>
      </c>
      <c r="E47" s="2"/>
      <c r="F47" s="2" t="s">
        <v>591</v>
      </c>
      <c r="G47" s="2"/>
      <c r="H47" s="2">
        <v>2</v>
      </c>
      <c r="I47" s="2"/>
      <c r="J47" s="2"/>
      <c r="K47" s="2"/>
      <c r="L47" s="2"/>
      <c r="M47" s="2"/>
      <c r="N47" s="2"/>
      <c r="O47" s="2"/>
      <c r="P47" s="2"/>
      <c r="Q47" s="2"/>
      <c r="R47" s="2"/>
      <c r="S47" s="2"/>
      <c r="T47" s="2"/>
      <c r="U47" s="2"/>
      <c r="V47" s="2"/>
      <c r="W47" s="2"/>
      <c r="X47" s="2"/>
      <c r="Y47" s="2"/>
      <c r="Z47" s="2"/>
      <c r="AA47" s="2"/>
      <c r="AB47" s="2"/>
      <c r="AC47" s="2"/>
      <c r="AD47" s="2">
        <v>7959.76</v>
      </c>
      <c r="AE47" s="32"/>
      <c r="AF47" s="5" t="s">
        <v>42</v>
      </c>
      <c r="AG47" s="2">
        <v>100</v>
      </c>
      <c r="AH47" s="32">
        <f t="shared" si="6"/>
        <v>10989.67</v>
      </c>
      <c r="AI47" s="33">
        <v>10022</v>
      </c>
      <c r="AJ47" s="33">
        <v>967.67</v>
      </c>
      <c r="AK47" s="33"/>
      <c r="AL47" s="33"/>
      <c r="AM47" s="33">
        <v>10990</v>
      </c>
      <c r="AN47" s="35">
        <v>42736</v>
      </c>
      <c r="AO47" s="32">
        <f t="shared" si="0"/>
        <v>-3029.91</v>
      </c>
      <c r="AP47" s="36">
        <f>AH47/AG47</f>
        <v>109.8967</v>
      </c>
      <c r="AQ47" s="37">
        <f t="shared" si="2"/>
        <v>109.8967</v>
      </c>
      <c r="AR47" s="36">
        <f t="shared" si="3"/>
        <v>274.74175000000002</v>
      </c>
      <c r="AS47" s="36">
        <f t="shared" si="12"/>
        <v>340.20000000000005</v>
      </c>
      <c r="AT47" s="36">
        <v>0.5</v>
      </c>
      <c r="AU47" s="38">
        <f t="shared" si="7"/>
        <v>9.158058333333333</v>
      </c>
      <c r="AV47" s="38">
        <f t="shared" si="8"/>
        <v>22.895145833333334</v>
      </c>
      <c r="AW47" s="38">
        <f t="shared" si="8"/>
        <v>28.350000000000005</v>
      </c>
      <c r="AX47" s="38">
        <f t="shared" si="13"/>
        <v>1.0653122427983539</v>
      </c>
      <c r="AY47" s="38">
        <f t="shared" si="9"/>
        <v>60.403204166666669</v>
      </c>
      <c r="AZ47" s="38">
        <f t="shared" si="10"/>
        <v>724.83844999999997</v>
      </c>
    </row>
    <row r="48" spans="1:52" s="7" customFormat="1" x14ac:dyDescent="0.25">
      <c r="A48" s="2">
        <f t="shared" si="11"/>
        <v>33</v>
      </c>
      <c r="B48" s="34" t="s">
        <v>56</v>
      </c>
      <c r="C48" s="29">
        <v>7</v>
      </c>
      <c r="D48" s="32">
        <v>34.5</v>
      </c>
      <c r="E48" s="2"/>
      <c r="F48" s="2"/>
      <c r="G48" s="2"/>
      <c r="H48" s="2">
        <v>1</v>
      </c>
      <c r="I48" s="2">
        <v>1</v>
      </c>
      <c r="J48" s="2">
        <v>1</v>
      </c>
      <c r="K48" s="2"/>
      <c r="L48" s="2"/>
      <c r="M48" s="2"/>
      <c r="N48" s="2">
        <v>1</v>
      </c>
      <c r="O48" s="2"/>
      <c r="P48" s="2"/>
      <c r="Q48" s="2"/>
      <c r="R48" s="2"/>
      <c r="S48" s="2"/>
      <c r="T48" s="2">
        <v>1</v>
      </c>
      <c r="U48" s="2"/>
      <c r="V48" s="2"/>
      <c r="W48" s="2"/>
      <c r="X48" s="2"/>
      <c r="Y48" s="2"/>
      <c r="Z48" s="2"/>
      <c r="AA48" s="2"/>
      <c r="AB48" s="2"/>
      <c r="AC48" s="2"/>
      <c r="AD48" s="2">
        <v>8431.44</v>
      </c>
      <c r="AE48" s="32"/>
      <c r="AF48" s="5" t="s">
        <v>42</v>
      </c>
      <c r="AG48" s="2">
        <v>100</v>
      </c>
      <c r="AH48" s="32">
        <f t="shared" si="6"/>
        <v>6993.53</v>
      </c>
      <c r="AI48" s="33">
        <v>6381</v>
      </c>
      <c r="AJ48" s="33">
        <v>612.53</v>
      </c>
      <c r="AK48" s="33"/>
      <c r="AL48" s="33"/>
      <c r="AM48" s="33">
        <v>6994</v>
      </c>
      <c r="AN48" s="35">
        <v>42736</v>
      </c>
      <c r="AO48" s="32">
        <f t="shared" ref="AO48:AO79" si="15">AD48-AH48</f>
        <v>1437.9100000000008</v>
      </c>
      <c r="AP48" s="36">
        <f>AD48/AG48</f>
        <v>84.314400000000006</v>
      </c>
      <c r="AQ48" s="37">
        <f t="shared" ref="AQ48:AQ79" si="16">AE48+AP48</f>
        <v>84.314400000000006</v>
      </c>
      <c r="AR48" s="36">
        <f t="shared" ref="AR48:AR79" si="17">AH48*2.5%</f>
        <v>174.83825000000002</v>
      </c>
      <c r="AS48" s="36">
        <f t="shared" si="12"/>
        <v>207</v>
      </c>
      <c r="AT48" s="36">
        <v>0.5</v>
      </c>
      <c r="AU48" s="38">
        <f t="shared" si="7"/>
        <v>7.0262000000000002</v>
      </c>
      <c r="AV48" s="38">
        <f t="shared" si="8"/>
        <v>14.569854166666667</v>
      </c>
      <c r="AW48" s="38">
        <f t="shared" si="8"/>
        <v>17.25</v>
      </c>
      <c r="AX48" s="38">
        <f t="shared" si="13"/>
        <v>1.1259725845410629</v>
      </c>
      <c r="AY48" s="38">
        <f t="shared" si="9"/>
        <v>38.846054166666669</v>
      </c>
      <c r="AZ48" s="38">
        <f t="shared" si="10"/>
        <v>466.15264999999999</v>
      </c>
    </row>
    <row r="49" spans="1:52" s="7" customFormat="1" x14ac:dyDescent="0.25">
      <c r="A49" s="2">
        <f t="shared" si="11"/>
        <v>34</v>
      </c>
      <c r="B49" s="34" t="s">
        <v>56</v>
      </c>
      <c r="C49" s="29">
        <v>71</v>
      </c>
      <c r="D49" s="32">
        <v>72.7</v>
      </c>
      <c r="E49" s="2"/>
      <c r="F49" s="2">
        <v>6</v>
      </c>
      <c r="G49" s="2"/>
      <c r="H49" s="2">
        <v>3</v>
      </c>
      <c r="I49" s="2"/>
      <c r="J49" s="2"/>
      <c r="K49" s="2"/>
      <c r="L49" s="2">
        <v>1</v>
      </c>
      <c r="M49" s="2"/>
      <c r="N49" s="2"/>
      <c r="O49" s="2"/>
      <c r="P49" s="2"/>
      <c r="Q49" s="2"/>
      <c r="R49" s="2"/>
      <c r="S49" s="2"/>
      <c r="T49" s="2"/>
      <c r="U49" s="2"/>
      <c r="V49" s="2"/>
      <c r="W49" s="2"/>
      <c r="X49" s="2"/>
      <c r="Y49" s="2"/>
      <c r="Z49" s="2"/>
      <c r="AA49" s="2"/>
      <c r="AB49" s="2"/>
      <c r="AC49" s="2"/>
      <c r="AD49" s="2">
        <v>11787.09</v>
      </c>
      <c r="AE49" s="32"/>
      <c r="AF49" s="5" t="s">
        <v>42</v>
      </c>
      <c r="AG49" s="2">
        <v>100</v>
      </c>
      <c r="AH49" s="32">
        <f t="shared" si="6"/>
        <v>12429.89</v>
      </c>
      <c r="AI49" s="33">
        <v>11217</v>
      </c>
      <c r="AJ49" s="33">
        <v>1212.8900000000001</v>
      </c>
      <c r="AK49" s="33"/>
      <c r="AL49" s="33"/>
      <c r="AM49" s="33">
        <v>12430</v>
      </c>
      <c r="AN49" s="35">
        <v>42736</v>
      </c>
      <c r="AO49" s="32">
        <f t="shared" si="15"/>
        <v>-642.79999999999927</v>
      </c>
      <c r="AP49" s="36">
        <f>AH49/AG49</f>
        <v>124.29889999999999</v>
      </c>
      <c r="AQ49" s="37">
        <f t="shared" si="16"/>
        <v>124.29889999999999</v>
      </c>
      <c r="AR49" s="36">
        <f t="shared" si="17"/>
        <v>310.74725000000001</v>
      </c>
      <c r="AS49" s="36">
        <f t="shared" si="12"/>
        <v>436.20000000000005</v>
      </c>
      <c r="AT49" s="36">
        <v>0.5</v>
      </c>
      <c r="AU49" s="38">
        <f t="shared" ref="AU49:AU80" si="18">AQ49/12</f>
        <v>10.358241666666666</v>
      </c>
      <c r="AV49" s="38">
        <f t="shared" si="8"/>
        <v>25.895604166666669</v>
      </c>
      <c r="AW49" s="38">
        <f t="shared" si="8"/>
        <v>36.35</v>
      </c>
      <c r="AX49" s="38">
        <f t="shared" si="13"/>
        <v>0.9986773842274187</v>
      </c>
      <c r="AY49" s="38">
        <f t="shared" si="9"/>
        <v>72.603845833333338</v>
      </c>
      <c r="AZ49" s="38">
        <f t="shared" si="10"/>
        <v>871.24615000000006</v>
      </c>
    </row>
    <row r="50" spans="1:52" s="7" customFormat="1" ht="15" customHeight="1" x14ac:dyDescent="0.25">
      <c r="A50" s="2">
        <f t="shared" si="11"/>
        <v>35</v>
      </c>
      <c r="B50" s="34" t="s">
        <v>57</v>
      </c>
      <c r="C50" s="29">
        <v>34</v>
      </c>
      <c r="D50" s="32">
        <v>54.2</v>
      </c>
      <c r="E50" s="2"/>
      <c r="F50" s="2" t="s">
        <v>591</v>
      </c>
      <c r="G50" s="2"/>
      <c r="H50" s="2">
        <v>2</v>
      </c>
      <c r="I50" s="2"/>
      <c r="J50" s="2"/>
      <c r="K50" s="2"/>
      <c r="L50" s="2"/>
      <c r="M50" s="2"/>
      <c r="N50" s="2"/>
      <c r="O50" s="2"/>
      <c r="P50" s="2"/>
      <c r="Q50" s="2"/>
      <c r="R50" s="2"/>
      <c r="S50" s="2"/>
      <c r="T50" s="2"/>
      <c r="U50" s="2"/>
      <c r="V50" s="2"/>
      <c r="W50" s="2"/>
      <c r="X50" s="2"/>
      <c r="Y50" s="2"/>
      <c r="Z50" s="2"/>
      <c r="AA50" s="2"/>
      <c r="AB50" s="2"/>
      <c r="AC50" s="2"/>
      <c r="AD50" s="2">
        <v>8861.77</v>
      </c>
      <c r="AE50" s="32"/>
      <c r="AF50" s="5" t="s">
        <v>42</v>
      </c>
      <c r="AG50" s="2">
        <v>100</v>
      </c>
      <c r="AH50" s="32">
        <f t="shared" si="6"/>
        <v>12182.43</v>
      </c>
      <c r="AI50" s="33">
        <v>11090</v>
      </c>
      <c r="AJ50" s="33">
        <v>1092.43</v>
      </c>
      <c r="AK50" s="33"/>
      <c r="AL50" s="33">
        <v>762.96</v>
      </c>
      <c r="AM50" s="33">
        <v>12945</v>
      </c>
      <c r="AN50" s="35">
        <v>42736</v>
      </c>
      <c r="AO50" s="32">
        <f t="shared" si="15"/>
        <v>-3320.66</v>
      </c>
      <c r="AP50" s="36">
        <f>AH50/AG50</f>
        <v>121.82430000000001</v>
      </c>
      <c r="AQ50" s="37">
        <f t="shared" si="16"/>
        <v>121.82430000000001</v>
      </c>
      <c r="AR50" s="36">
        <f t="shared" si="17"/>
        <v>304.56075000000004</v>
      </c>
      <c r="AS50" s="36">
        <f t="shared" si="12"/>
        <v>374.63040000000001</v>
      </c>
      <c r="AT50" s="36">
        <v>0.57599999999999996</v>
      </c>
      <c r="AU50" s="38">
        <f t="shared" si="18"/>
        <v>10.152025</v>
      </c>
      <c r="AV50" s="38">
        <f t="shared" si="8"/>
        <v>25.380062500000005</v>
      </c>
      <c r="AW50" s="38">
        <f t="shared" si="8"/>
        <v>31.219200000000001</v>
      </c>
      <c r="AX50" s="38">
        <f t="shared" si="13"/>
        <v>1.2315735701107011</v>
      </c>
      <c r="AY50" s="38">
        <f t="shared" si="9"/>
        <v>66.751287500000004</v>
      </c>
      <c r="AZ50" s="38">
        <f t="shared" si="10"/>
        <v>801.0154500000001</v>
      </c>
    </row>
    <row r="51" spans="1:52" s="7" customFormat="1" x14ac:dyDescent="0.25">
      <c r="A51" s="2">
        <f t="shared" si="11"/>
        <v>36</v>
      </c>
      <c r="B51" s="34" t="s">
        <v>57</v>
      </c>
      <c r="C51" s="29">
        <v>55</v>
      </c>
      <c r="D51" s="32">
        <v>34.299999999999997</v>
      </c>
      <c r="E51" s="2"/>
      <c r="F51" s="2" t="s">
        <v>591</v>
      </c>
      <c r="G51" s="2"/>
      <c r="H51" s="2">
        <v>1</v>
      </c>
      <c r="I51" s="2"/>
      <c r="J51" s="2"/>
      <c r="K51" s="2"/>
      <c r="L51" s="2"/>
      <c r="M51" s="2"/>
      <c r="N51" s="2"/>
      <c r="O51" s="2"/>
      <c r="P51" s="2"/>
      <c r="Q51" s="2"/>
      <c r="R51" s="2"/>
      <c r="S51" s="2"/>
      <c r="T51" s="2"/>
      <c r="U51" s="2"/>
      <c r="V51" s="2"/>
      <c r="W51" s="2"/>
      <c r="X51" s="2"/>
      <c r="Y51" s="2"/>
      <c r="Z51" s="2"/>
      <c r="AA51" s="2"/>
      <c r="AB51" s="2"/>
      <c r="AC51" s="2"/>
      <c r="AD51" s="2">
        <v>5762.68</v>
      </c>
      <c r="AE51" s="32"/>
      <c r="AF51" s="5" t="s">
        <v>42</v>
      </c>
      <c r="AG51" s="2">
        <v>100</v>
      </c>
      <c r="AH51" s="32">
        <f t="shared" si="6"/>
        <v>8031.39</v>
      </c>
      <c r="AI51" s="33">
        <v>7321</v>
      </c>
      <c r="AJ51" s="33">
        <v>710.39</v>
      </c>
      <c r="AK51" s="33"/>
      <c r="AL51" s="33">
        <v>496.14</v>
      </c>
      <c r="AM51" s="33">
        <v>8528</v>
      </c>
      <c r="AN51" s="35">
        <v>42736</v>
      </c>
      <c r="AO51" s="32">
        <f t="shared" si="15"/>
        <v>-2268.71</v>
      </c>
      <c r="AP51" s="36">
        <f>AH51/AG51</f>
        <v>80.313900000000004</v>
      </c>
      <c r="AQ51" s="37">
        <f t="shared" si="16"/>
        <v>80.313900000000004</v>
      </c>
      <c r="AR51" s="36">
        <f t="shared" si="17"/>
        <v>200.78475000000003</v>
      </c>
      <c r="AS51" s="36">
        <f t="shared" si="12"/>
        <v>237.08159999999998</v>
      </c>
      <c r="AT51" s="36">
        <v>0.57599999999999996</v>
      </c>
      <c r="AU51" s="38">
        <f t="shared" si="18"/>
        <v>6.692825</v>
      </c>
      <c r="AV51" s="38">
        <f t="shared" si="8"/>
        <v>16.732062500000001</v>
      </c>
      <c r="AW51" s="38">
        <f t="shared" si="8"/>
        <v>19.756799999999998</v>
      </c>
      <c r="AX51" s="38">
        <f t="shared" si="13"/>
        <v>1.2589413265306122</v>
      </c>
      <c r="AY51" s="38">
        <f t="shared" si="9"/>
        <v>43.181687499999995</v>
      </c>
      <c r="AZ51" s="38">
        <f t="shared" si="10"/>
        <v>518.18024999999989</v>
      </c>
    </row>
    <row r="52" spans="1:52" s="7" customFormat="1" ht="15" customHeight="1" x14ac:dyDescent="0.25">
      <c r="A52" s="2">
        <f t="shared" si="11"/>
        <v>37</v>
      </c>
      <c r="B52" s="34" t="s">
        <v>58</v>
      </c>
      <c r="C52" s="29">
        <v>23</v>
      </c>
      <c r="D52" s="32">
        <v>54</v>
      </c>
      <c r="E52" s="2"/>
      <c r="F52" s="2">
        <v>3</v>
      </c>
      <c r="G52" s="2"/>
      <c r="H52" s="2">
        <v>2</v>
      </c>
      <c r="I52" s="2"/>
      <c r="J52" s="2"/>
      <c r="K52" s="2"/>
      <c r="L52" s="2"/>
      <c r="M52" s="2"/>
      <c r="N52" s="2"/>
      <c r="O52" s="2"/>
      <c r="P52" s="2"/>
      <c r="Q52" s="2"/>
      <c r="R52" s="2"/>
      <c r="S52" s="2"/>
      <c r="T52" s="2"/>
      <c r="U52" s="2"/>
      <c r="V52" s="2"/>
      <c r="W52" s="2"/>
      <c r="X52" s="2"/>
      <c r="Y52" s="2"/>
      <c r="Z52" s="2"/>
      <c r="AA52" s="2"/>
      <c r="AB52" s="2"/>
      <c r="AC52" s="2"/>
      <c r="AD52" s="2">
        <v>8849.2999999999993</v>
      </c>
      <c r="AE52" s="32"/>
      <c r="AF52" s="5" t="s">
        <v>42</v>
      </c>
      <c r="AG52" s="2">
        <v>100</v>
      </c>
      <c r="AH52" s="32">
        <f t="shared" si="6"/>
        <v>12154.33</v>
      </c>
      <c r="AI52" s="33">
        <v>11047</v>
      </c>
      <c r="AJ52" s="33">
        <v>1107.33</v>
      </c>
      <c r="AK52" s="33"/>
      <c r="AL52" s="33">
        <v>740.22</v>
      </c>
      <c r="AM52" s="33">
        <v>12895</v>
      </c>
      <c r="AN52" s="35">
        <v>42736</v>
      </c>
      <c r="AO52" s="32">
        <f t="shared" si="15"/>
        <v>-3305.0300000000007</v>
      </c>
      <c r="AP52" s="36">
        <f>AH52/AG52</f>
        <v>121.5433</v>
      </c>
      <c r="AQ52" s="37">
        <f t="shared" si="16"/>
        <v>121.5433</v>
      </c>
      <c r="AR52" s="36">
        <f t="shared" si="17"/>
        <v>303.85825</v>
      </c>
      <c r="AS52" s="36">
        <f t="shared" si="12"/>
        <v>405.64800000000002</v>
      </c>
      <c r="AT52" s="36">
        <v>0.626</v>
      </c>
      <c r="AU52" s="38">
        <f t="shared" si="18"/>
        <v>10.128608333333334</v>
      </c>
      <c r="AV52" s="38">
        <f t="shared" si="8"/>
        <v>25.321520833333334</v>
      </c>
      <c r="AW52" s="38">
        <f t="shared" si="8"/>
        <v>33.804000000000002</v>
      </c>
      <c r="AX52" s="38">
        <f t="shared" si="13"/>
        <v>1.2824838734567903</v>
      </c>
      <c r="AY52" s="38">
        <f t="shared" si="9"/>
        <v>69.254129166666672</v>
      </c>
      <c r="AZ52" s="38">
        <f t="shared" si="10"/>
        <v>831.04955000000007</v>
      </c>
    </row>
    <row r="53" spans="1:52" s="7" customFormat="1" x14ac:dyDescent="0.25">
      <c r="A53" s="2">
        <f t="shared" si="11"/>
        <v>38</v>
      </c>
      <c r="B53" s="34" t="s">
        <v>58</v>
      </c>
      <c r="C53" s="29">
        <v>49</v>
      </c>
      <c r="D53" s="32">
        <v>34.200000000000003</v>
      </c>
      <c r="E53" s="2"/>
      <c r="F53" s="2">
        <v>3</v>
      </c>
      <c r="G53" s="2"/>
      <c r="H53" s="2">
        <v>1</v>
      </c>
      <c r="I53" s="2"/>
      <c r="J53" s="2"/>
      <c r="K53" s="2"/>
      <c r="L53" s="2"/>
      <c r="M53" s="2"/>
      <c r="N53" s="2"/>
      <c r="O53" s="2"/>
      <c r="P53" s="2"/>
      <c r="Q53" s="2"/>
      <c r="R53" s="2"/>
      <c r="S53" s="2"/>
      <c r="T53" s="2"/>
      <c r="U53" s="2"/>
      <c r="V53" s="2"/>
      <c r="W53" s="2"/>
      <c r="X53" s="2"/>
      <c r="Y53" s="2"/>
      <c r="Z53" s="2"/>
      <c r="AA53" s="2"/>
      <c r="AB53" s="2"/>
      <c r="AC53" s="2"/>
      <c r="AD53" s="2">
        <v>8971.9699999999993</v>
      </c>
      <c r="AE53" s="32"/>
      <c r="AF53" s="5" t="s">
        <v>42</v>
      </c>
      <c r="AG53" s="2">
        <v>100</v>
      </c>
      <c r="AH53" s="32">
        <f t="shared" si="6"/>
        <v>8023.34</v>
      </c>
      <c r="AI53" s="33">
        <v>7299</v>
      </c>
      <c r="AJ53" s="33">
        <v>724.34</v>
      </c>
      <c r="AK53" s="33"/>
      <c r="AL53" s="33">
        <v>484.2</v>
      </c>
      <c r="AM53" s="33">
        <v>8508</v>
      </c>
      <c r="AN53" s="35">
        <v>42736</v>
      </c>
      <c r="AO53" s="32">
        <f t="shared" si="15"/>
        <v>948.6299999999992</v>
      </c>
      <c r="AP53" s="36">
        <f>AD53/AG53</f>
        <v>89.719699999999989</v>
      </c>
      <c r="AQ53" s="37">
        <f t="shared" si="16"/>
        <v>89.719699999999989</v>
      </c>
      <c r="AR53" s="36">
        <f t="shared" si="17"/>
        <v>200.58350000000002</v>
      </c>
      <c r="AS53" s="36">
        <f t="shared" si="12"/>
        <v>256.91040000000004</v>
      </c>
      <c r="AT53" s="36">
        <v>0.626</v>
      </c>
      <c r="AU53" s="38">
        <f t="shared" si="18"/>
        <v>7.4766416666666657</v>
      </c>
      <c r="AV53" s="38">
        <f t="shared" si="8"/>
        <v>16.715291666666669</v>
      </c>
      <c r="AW53" s="38">
        <f t="shared" si="8"/>
        <v>21.409200000000002</v>
      </c>
      <c r="AX53" s="38">
        <f t="shared" si="13"/>
        <v>1.3333664717348928</v>
      </c>
      <c r="AY53" s="38">
        <f t="shared" si="9"/>
        <v>45.601133333333337</v>
      </c>
      <c r="AZ53" s="38">
        <f t="shared" si="10"/>
        <v>547.21360000000004</v>
      </c>
    </row>
    <row r="54" spans="1:52" s="7" customFormat="1" ht="15" customHeight="1" x14ac:dyDescent="0.25">
      <c r="A54" s="2">
        <f t="shared" si="11"/>
        <v>39</v>
      </c>
      <c r="B54" s="34" t="s">
        <v>59</v>
      </c>
      <c r="C54" s="29">
        <v>32</v>
      </c>
      <c r="D54" s="32">
        <v>46.7</v>
      </c>
      <c r="E54" s="2"/>
      <c r="F54" s="2">
        <v>3</v>
      </c>
      <c r="G54" s="2"/>
      <c r="H54" s="2">
        <v>2</v>
      </c>
      <c r="I54" s="2"/>
      <c r="J54" s="2"/>
      <c r="K54" s="2"/>
      <c r="L54" s="2"/>
      <c r="M54" s="2">
        <v>1</v>
      </c>
      <c r="N54" s="2"/>
      <c r="O54" s="2"/>
      <c r="P54" s="2"/>
      <c r="Q54" s="2"/>
      <c r="R54" s="2"/>
      <c r="S54" s="2"/>
      <c r="T54" s="2"/>
      <c r="U54" s="2"/>
      <c r="V54" s="2"/>
      <c r="W54" s="2"/>
      <c r="X54" s="2"/>
      <c r="Y54" s="2"/>
      <c r="Z54" s="2"/>
      <c r="AA54" s="2"/>
      <c r="AB54" s="2"/>
      <c r="AC54" s="2"/>
      <c r="AD54" s="2">
        <v>7907.69</v>
      </c>
      <c r="AE54" s="32"/>
      <c r="AF54" s="5" t="s">
        <v>42</v>
      </c>
      <c r="AG54" s="2">
        <v>100</v>
      </c>
      <c r="AH54" s="32">
        <f t="shared" si="6"/>
        <v>10961.01</v>
      </c>
      <c r="AI54" s="33">
        <v>9967</v>
      </c>
      <c r="AJ54" s="33">
        <v>994.01</v>
      </c>
      <c r="AK54" s="33"/>
      <c r="AL54" s="33">
        <v>674.53</v>
      </c>
      <c r="AM54" s="33">
        <v>11636</v>
      </c>
      <c r="AN54" s="35">
        <v>42736</v>
      </c>
      <c r="AO54" s="32">
        <f t="shared" si="15"/>
        <v>-3053.3200000000006</v>
      </c>
      <c r="AP54" s="36">
        <f t="shared" ref="AP54:AP63" si="19">AH54/AG54</f>
        <v>109.6101</v>
      </c>
      <c r="AQ54" s="37">
        <f t="shared" si="16"/>
        <v>109.6101</v>
      </c>
      <c r="AR54" s="36">
        <f t="shared" si="17"/>
        <v>274.02525000000003</v>
      </c>
      <c r="AS54" s="36">
        <f t="shared" si="12"/>
        <v>362.01840000000004</v>
      </c>
      <c r="AT54" s="36">
        <v>0.64600000000000002</v>
      </c>
      <c r="AU54" s="38">
        <f t="shared" si="18"/>
        <v>9.1341750000000008</v>
      </c>
      <c r="AV54" s="38">
        <f t="shared" si="8"/>
        <v>22.835437500000001</v>
      </c>
      <c r="AW54" s="38">
        <f t="shared" si="8"/>
        <v>30.168200000000002</v>
      </c>
      <c r="AX54" s="38">
        <f t="shared" si="13"/>
        <v>1.3305741434689509</v>
      </c>
      <c r="AY54" s="38">
        <f t="shared" si="9"/>
        <v>62.13781250000001</v>
      </c>
      <c r="AZ54" s="38">
        <f t="shared" si="10"/>
        <v>745.65375000000017</v>
      </c>
    </row>
    <row r="55" spans="1:52" s="7" customFormat="1" x14ac:dyDescent="0.25">
      <c r="A55" s="2">
        <f t="shared" si="11"/>
        <v>40</v>
      </c>
      <c r="B55" s="34" t="s">
        <v>59</v>
      </c>
      <c r="C55" s="29">
        <v>54</v>
      </c>
      <c r="D55" s="32">
        <v>68.5</v>
      </c>
      <c r="E55" s="2"/>
      <c r="F55" s="2" t="s">
        <v>591</v>
      </c>
      <c r="G55" s="2"/>
      <c r="H55" s="2">
        <v>3</v>
      </c>
      <c r="I55" s="2"/>
      <c r="J55" s="2"/>
      <c r="K55" s="2"/>
      <c r="L55" s="2"/>
      <c r="M55" s="2"/>
      <c r="N55" s="2"/>
      <c r="O55" s="2"/>
      <c r="P55" s="2"/>
      <c r="Q55" s="2"/>
      <c r="R55" s="2"/>
      <c r="S55" s="2"/>
      <c r="T55" s="2"/>
      <c r="U55" s="2"/>
      <c r="V55" s="2"/>
      <c r="W55" s="2"/>
      <c r="X55" s="2"/>
      <c r="Y55" s="2"/>
      <c r="Z55" s="2"/>
      <c r="AA55" s="2"/>
      <c r="AB55" s="2"/>
      <c r="AC55" s="2"/>
      <c r="AD55" s="2">
        <v>10997.29</v>
      </c>
      <c r="AE55" s="32"/>
      <c r="AF55" s="5" t="s">
        <v>42</v>
      </c>
      <c r="AG55" s="2">
        <v>100</v>
      </c>
      <c r="AH55" s="32">
        <f t="shared" si="6"/>
        <v>14956.380000000001</v>
      </c>
      <c r="AI55" s="33">
        <v>13574</v>
      </c>
      <c r="AJ55" s="33">
        <v>1382.38</v>
      </c>
      <c r="AK55" s="33"/>
      <c r="AL55" s="33">
        <v>938.08</v>
      </c>
      <c r="AM55" s="33">
        <v>15894</v>
      </c>
      <c r="AN55" s="35">
        <v>42736</v>
      </c>
      <c r="AO55" s="32">
        <f t="shared" si="15"/>
        <v>-3959.09</v>
      </c>
      <c r="AP55" s="36">
        <f t="shared" si="19"/>
        <v>149.56380000000001</v>
      </c>
      <c r="AQ55" s="37">
        <f t="shared" si="16"/>
        <v>149.56380000000001</v>
      </c>
      <c r="AR55" s="36">
        <f t="shared" si="17"/>
        <v>373.90950000000004</v>
      </c>
      <c r="AS55" s="36">
        <f t="shared" si="12"/>
        <v>531.01200000000006</v>
      </c>
      <c r="AT55" s="36">
        <v>0.64600000000000002</v>
      </c>
      <c r="AU55" s="38">
        <f t="shared" si="18"/>
        <v>12.463650000000001</v>
      </c>
      <c r="AV55" s="38">
        <f t="shared" si="8"/>
        <v>31.159125000000003</v>
      </c>
      <c r="AW55" s="38">
        <f t="shared" si="8"/>
        <v>44.251000000000005</v>
      </c>
      <c r="AX55" s="38">
        <f t="shared" si="13"/>
        <v>1.2828288321167884</v>
      </c>
      <c r="AY55" s="38">
        <f t="shared" si="9"/>
        <v>87.873775000000009</v>
      </c>
      <c r="AZ55" s="38">
        <f t="shared" si="10"/>
        <v>1054.4853000000001</v>
      </c>
    </row>
    <row r="56" spans="1:52" s="7" customFormat="1" ht="15" customHeight="1" x14ac:dyDescent="0.25">
      <c r="A56" s="2">
        <f t="shared" si="11"/>
        <v>41</v>
      </c>
      <c r="B56" s="34" t="s">
        <v>60</v>
      </c>
      <c r="C56" s="29">
        <v>135</v>
      </c>
      <c r="D56" s="32">
        <v>46.7</v>
      </c>
      <c r="E56" s="2"/>
      <c r="F56" s="2" t="s">
        <v>591</v>
      </c>
      <c r="G56" s="2"/>
      <c r="H56" s="2">
        <v>2</v>
      </c>
      <c r="I56" s="2"/>
      <c r="J56" s="2"/>
      <c r="K56" s="2"/>
      <c r="L56" s="2"/>
      <c r="M56" s="2"/>
      <c r="N56" s="2"/>
      <c r="O56" s="2"/>
      <c r="P56" s="2"/>
      <c r="Q56" s="2"/>
      <c r="R56" s="2"/>
      <c r="S56" s="2"/>
      <c r="T56" s="2"/>
      <c r="U56" s="2"/>
      <c r="V56" s="2"/>
      <c r="W56" s="2"/>
      <c r="X56" s="2"/>
      <c r="Y56" s="2"/>
      <c r="Z56" s="2"/>
      <c r="AA56" s="2"/>
      <c r="AB56" s="2"/>
      <c r="AC56" s="2"/>
      <c r="AD56" s="2">
        <v>6739.83</v>
      </c>
      <c r="AE56" s="32"/>
      <c r="AF56" s="5" t="s">
        <v>42</v>
      </c>
      <c r="AG56" s="2">
        <v>100</v>
      </c>
      <c r="AH56" s="32">
        <f t="shared" si="6"/>
        <v>10374.89</v>
      </c>
      <c r="AI56" s="33">
        <v>9967</v>
      </c>
      <c r="AJ56" s="33">
        <v>407.89</v>
      </c>
      <c r="AK56" s="33"/>
      <c r="AL56" s="33">
        <v>948.85</v>
      </c>
      <c r="AM56" s="33">
        <v>11324</v>
      </c>
      <c r="AN56" s="35">
        <v>42736</v>
      </c>
      <c r="AO56" s="32">
        <f t="shared" si="15"/>
        <v>-3635.0599999999995</v>
      </c>
      <c r="AP56" s="36">
        <f t="shared" si="19"/>
        <v>103.74889999999999</v>
      </c>
      <c r="AQ56" s="37">
        <f t="shared" si="16"/>
        <v>103.74889999999999</v>
      </c>
      <c r="AR56" s="36">
        <f t="shared" si="17"/>
        <v>259.37225000000001</v>
      </c>
      <c r="AS56" s="36">
        <f t="shared" si="12"/>
        <v>382.75320000000005</v>
      </c>
      <c r="AT56" s="36">
        <v>0.68300000000000005</v>
      </c>
      <c r="AU56" s="38">
        <f t="shared" si="18"/>
        <v>8.645741666666666</v>
      </c>
      <c r="AV56" s="38">
        <f t="shared" si="8"/>
        <v>21.614354166666669</v>
      </c>
      <c r="AW56" s="38">
        <f t="shared" si="8"/>
        <v>31.896100000000004</v>
      </c>
      <c r="AX56" s="38">
        <f t="shared" si="13"/>
        <v>1.330967790863669</v>
      </c>
      <c r="AY56" s="38">
        <f t="shared" si="9"/>
        <v>62.156195833333342</v>
      </c>
      <c r="AZ56" s="38">
        <f t="shared" si="10"/>
        <v>745.87435000000005</v>
      </c>
    </row>
    <row r="57" spans="1:52" s="7" customFormat="1" x14ac:dyDescent="0.25">
      <c r="A57" s="2">
        <f t="shared" si="11"/>
        <v>42</v>
      </c>
      <c r="B57" s="34" t="s">
        <v>60</v>
      </c>
      <c r="C57" s="29">
        <v>147</v>
      </c>
      <c r="D57" s="32">
        <v>55.1</v>
      </c>
      <c r="E57" s="2"/>
      <c r="F57" s="2" t="s">
        <v>591</v>
      </c>
      <c r="G57" s="2"/>
      <c r="H57" s="2">
        <v>2</v>
      </c>
      <c r="I57" s="2"/>
      <c r="J57" s="2"/>
      <c r="K57" s="2"/>
      <c r="L57" s="2"/>
      <c r="M57" s="2"/>
      <c r="N57" s="2"/>
      <c r="O57" s="2"/>
      <c r="P57" s="2"/>
      <c r="Q57" s="2"/>
      <c r="R57" s="2"/>
      <c r="S57" s="2"/>
      <c r="T57" s="2"/>
      <c r="U57" s="2"/>
      <c r="V57" s="2"/>
      <c r="W57" s="2"/>
      <c r="X57" s="2"/>
      <c r="Y57" s="2"/>
      <c r="Z57" s="2"/>
      <c r="AA57" s="2"/>
      <c r="AB57" s="2"/>
      <c r="AC57" s="2"/>
      <c r="AD57" s="2">
        <v>7721.23</v>
      </c>
      <c r="AE57" s="32"/>
      <c r="AF57" s="5" t="s">
        <v>42</v>
      </c>
      <c r="AG57" s="2">
        <v>100</v>
      </c>
      <c r="AH57" s="32">
        <f t="shared" si="6"/>
        <v>11749.29</v>
      </c>
      <c r="AI57" s="33">
        <v>11282</v>
      </c>
      <c r="AJ57" s="33">
        <v>467.29</v>
      </c>
      <c r="AK57" s="33"/>
      <c r="AL57" s="33">
        <v>1087.01</v>
      </c>
      <c r="AM57" s="33">
        <v>12836</v>
      </c>
      <c r="AN57" s="35">
        <v>42736</v>
      </c>
      <c r="AO57" s="32">
        <f t="shared" si="15"/>
        <v>-4028.0600000000013</v>
      </c>
      <c r="AP57" s="36">
        <f t="shared" si="19"/>
        <v>117.49290000000001</v>
      </c>
      <c r="AQ57" s="37">
        <f t="shared" si="16"/>
        <v>117.49290000000001</v>
      </c>
      <c r="AR57" s="36">
        <f t="shared" si="17"/>
        <v>293.73225000000002</v>
      </c>
      <c r="AS57" s="36">
        <f t="shared" si="12"/>
        <v>451.59960000000007</v>
      </c>
      <c r="AT57" s="36">
        <v>0.68300000000000005</v>
      </c>
      <c r="AU57" s="38">
        <f t="shared" si="18"/>
        <v>9.7910750000000011</v>
      </c>
      <c r="AV57" s="38">
        <f t="shared" si="8"/>
        <v>24.477687500000002</v>
      </c>
      <c r="AW57" s="38">
        <f t="shared" si="8"/>
        <v>37.633300000000006</v>
      </c>
      <c r="AX57" s="38">
        <f t="shared" si="13"/>
        <v>1.3049376134301269</v>
      </c>
      <c r="AY57" s="38">
        <f t="shared" si="9"/>
        <v>71.9020625</v>
      </c>
      <c r="AZ57" s="38">
        <f t="shared" si="10"/>
        <v>862.82474999999999</v>
      </c>
    </row>
    <row r="58" spans="1:52" s="7" customFormat="1" x14ac:dyDescent="0.25">
      <c r="A58" s="2">
        <f t="shared" si="11"/>
        <v>43</v>
      </c>
      <c r="B58" s="34" t="s">
        <v>60</v>
      </c>
      <c r="C58" s="29">
        <v>172</v>
      </c>
      <c r="D58" s="32">
        <v>54.5</v>
      </c>
      <c r="E58" s="2"/>
      <c r="F58" s="2"/>
      <c r="G58" s="2"/>
      <c r="H58" s="2">
        <v>2</v>
      </c>
      <c r="I58" s="2">
        <v>1</v>
      </c>
      <c r="J58" s="2">
        <v>1</v>
      </c>
      <c r="K58" s="2"/>
      <c r="L58" s="2"/>
      <c r="M58" s="2"/>
      <c r="N58" s="2"/>
      <c r="O58" s="2">
        <v>1</v>
      </c>
      <c r="P58" s="2"/>
      <c r="Q58" s="2"/>
      <c r="R58" s="2"/>
      <c r="S58" s="2"/>
      <c r="T58" s="2"/>
      <c r="U58" s="2">
        <v>1</v>
      </c>
      <c r="V58" s="2"/>
      <c r="W58" s="2"/>
      <c r="X58" s="2"/>
      <c r="Y58" s="2"/>
      <c r="Z58" s="2"/>
      <c r="AA58" s="2"/>
      <c r="AB58" s="2"/>
      <c r="AC58" s="2"/>
      <c r="AD58" s="2">
        <v>11267.29</v>
      </c>
      <c r="AE58" s="32"/>
      <c r="AF58" s="5" t="s">
        <v>42</v>
      </c>
      <c r="AG58" s="2">
        <v>100</v>
      </c>
      <c r="AH58" s="32">
        <f t="shared" si="6"/>
        <v>11707.67</v>
      </c>
      <c r="AI58" s="33">
        <v>11243</v>
      </c>
      <c r="AJ58" s="33">
        <v>464.67</v>
      </c>
      <c r="AK58" s="33"/>
      <c r="AL58" s="33">
        <v>1080.92</v>
      </c>
      <c r="AM58" s="33">
        <v>12789</v>
      </c>
      <c r="AN58" s="35">
        <v>42736</v>
      </c>
      <c r="AO58" s="32">
        <f t="shared" si="15"/>
        <v>-440.3799999999992</v>
      </c>
      <c r="AP58" s="36">
        <f t="shared" si="19"/>
        <v>117.0767</v>
      </c>
      <c r="AQ58" s="37">
        <f t="shared" si="16"/>
        <v>117.0767</v>
      </c>
      <c r="AR58" s="36">
        <f t="shared" si="17"/>
        <v>292.69175000000001</v>
      </c>
      <c r="AS58" s="36">
        <f t="shared" si="12"/>
        <v>446.68200000000002</v>
      </c>
      <c r="AT58" s="36">
        <v>0.68300000000000005</v>
      </c>
      <c r="AU58" s="38">
        <f t="shared" si="18"/>
        <v>9.7563916666666675</v>
      </c>
      <c r="AV58" s="38">
        <f t="shared" si="8"/>
        <v>24.390979166666668</v>
      </c>
      <c r="AW58" s="38">
        <f t="shared" si="8"/>
        <v>37.223500000000001</v>
      </c>
      <c r="AX58" s="38">
        <f t="shared" si="13"/>
        <v>1.3095572629969419</v>
      </c>
      <c r="AY58" s="38">
        <f t="shared" si="9"/>
        <v>71.370870833333328</v>
      </c>
      <c r="AZ58" s="38">
        <f t="shared" si="10"/>
        <v>856.45044999999993</v>
      </c>
    </row>
    <row r="59" spans="1:52" s="7" customFormat="1" x14ac:dyDescent="0.25">
      <c r="A59" s="2">
        <f t="shared" si="11"/>
        <v>44</v>
      </c>
      <c r="B59" s="34" t="s">
        <v>60</v>
      </c>
      <c r="C59" s="29">
        <v>90</v>
      </c>
      <c r="D59" s="32">
        <v>47.6</v>
      </c>
      <c r="E59" s="2"/>
      <c r="F59" s="2" t="s">
        <v>591</v>
      </c>
      <c r="G59" s="2"/>
      <c r="H59" s="2">
        <v>2</v>
      </c>
      <c r="I59" s="2"/>
      <c r="J59" s="2"/>
      <c r="K59" s="2"/>
      <c r="L59" s="2"/>
      <c r="M59" s="2"/>
      <c r="N59" s="2"/>
      <c r="O59" s="2"/>
      <c r="P59" s="2"/>
      <c r="Q59" s="2"/>
      <c r="R59" s="2"/>
      <c r="S59" s="2"/>
      <c r="T59" s="2"/>
      <c r="U59" s="2"/>
      <c r="V59" s="2"/>
      <c r="W59" s="2"/>
      <c r="X59" s="2"/>
      <c r="Y59" s="2"/>
      <c r="Z59" s="2"/>
      <c r="AA59" s="2"/>
      <c r="AB59" s="2"/>
      <c r="AC59" s="2"/>
      <c r="AD59" s="2">
        <v>6869.73</v>
      </c>
      <c r="AE59" s="32"/>
      <c r="AF59" s="5" t="s">
        <v>42</v>
      </c>
      <c r="AG59" s="2">
        <v>100</v>
      </c>
      <c r="AH59" s="32">
        <f t="shared" si="6"/>
        <v>10574.75</v>
      </c>
      <c r="AI59" s="33">
        <v>10159</v>
      </c>
      <c r="AJ59" s="33">
        <v>415.75</v>
      </c>
      <c r="AK59" s="33"/>
      <c r="AL59" s="33">
        <v>967.14</v>
      </c>
      <c r="AM59" s="33">
        <v>11542</v>
      </c>
      <c r="AN59" s="35">
        <v>42736</v>
      </c>
      <c r="AO59" s="32">
        <f t="shared" si="15"/>
        <v>-3705.0200000000004</v>
      </c>
      <c r="AP59" s="36">
        <f t="shared" si="19"/>
        <v>105.7475</v>
      </c>
      <c r="AQ59" s="37">
        <f t="shared" si="16"/>
        <v>105.7475</v>
      </c>
      <c r="AR59" s="36">
        <f t="shared" si="17"/>
        <v>264.36875000000003</v>
      </c>
      <c r="AS59" s="36">
        <f t="shared" si="12"/>
        <v>390.12960000000004</v>
      </c>
      <c r="AT59" s="36">
        <v>0.68300000000000005</v>
      </c>
      <c r="AU59" s="38">
        <f t="shared" si="18"/>
        <v>8.8122916666666669</v>
      </c>
      <c r="AV59" s="38">
        <f t="shared" si="8"/>
        <v>22.030729166666671</v>
      </c>
      <c r="AW59" s="38">
        <f t="shared" si="8"/>
        <v>32.510800000000003</v>
      </c>
      <c r="AX59" s="38">
        <f t="shared" si="13"/>
        <v>1.3309626225490199</v>
      </c>
      <c r="AY59" s="38">
        <f t="shared" si="9"/>
        <v>63.353820833333344</v>
      </c>
      <c r="AZ59" s="38">
        <f t="shared" si="10"/>
        <v>760.24585000000013</v>
      </c>
    </row>
    <row r="60" spans="1:52" s="7" customFormat="1" x14ac:dyDescent="0.25">
      <c r="A60" s="2">
        <f t="shared" si="11"/>
        <v>45</v>
      </c>
      <c r="B60" s="34" t="s">
        <v>60</v>
      </c>
      <c r="C60" s="29">
        <v>120</v>
      </c>
      <c r="D60" s="32">
        <v>54.5</v>
      </c>
      <c r="E60" s="2"/>
      <c r="F60" s="2"/>
      <c r="G60" s="2"/>
      <c r="H60" s="2">
        <v>2</v>
      </c>
      <c r="I60" s="2">
        <v>1</v>
      </c>
      <c r="J60" s="2">
        <v>1</v>
      </c>
      <c r="K60" s="2"/>
      <c r="L60" s="2"/>
      <c r="M60" s="2"/>
      <c r="N60" s="2"/>
      <c r="O60" s="2">
        <v>1</v>
      </c>
      <c r="P60" s="2"/>
      <c r="Q60" s="2"/>
      <c r="R60" s="2"/>
      <c r="S60" s="2"/>
      <c r="T60" s="2"/>
      <c r="U60" s="2">
        <v>1</v>
      </c>
      <c r="V60" s="2"/>
      <c r="W60" s="2"/>
      <c r="X60" s="2"/>
      <c r="Y60" s="2"/>
      <c r="Z60" s="2"/>
      <c r="AA60" s="2"/>
      <c r="AB60" s="2"/>
      <c r="AC60" s="2"/>
      <c r="AD60" s="2">
        <v>7634.63</v>
      </c>
      <c r="AE60" s="32"/>
      <c r="AF60" s="5" t="s">
        <v>42</v>
      </c>
      <c r="AG60" s="2">
        <v>100</v>
      </c>
      <c r="AH60" s="32">
        <f t="shared" si="6"/>
        <v>11616.05</v>
      </c>
      <c r="AI60" s="33">
        <v>11154</v>
      </c>
      <c r="AJ60" s="33">
        <v>462.05</v>
      </c>
      <c r="AK60" s="33"/>
      <c r="AL60" s="33">
        <v>1074.82</v>
      </c>
      <c r="AM60" s="33">
        <v>12691</v>
      </c>
      <c r="AN60" s="35">
        <v>42736</v>
      </c>
      <c r="AO60" s="32">
        <f t="shared" si="15"/>
        <v>-3981.4199999999992</v>
      </c>
      <c r="AP60" s="36">
        <f t="shared" si="19"/>
        <v>116.1605</v>
      </c>
      <c r="AQ60" s="37">
        <f t="shared" si="16"/>
        <v>116.1605</v>
      </c>
      <c r="AR60" s="36">
        <f t="shared" si="17"/>
        <v>290.40125</v>
      </c>
      <c r="AS60" s="36">
        <f t="shared" si="12"/>
        <v>446.68200000000002</v>
      </c>
      <c r="AT60" s="36">
        <v>0.68300000000000005</v>
      </c>
      <c r="AU60" s="38">
        <f t="shared" si="18"/>
        <v>9.680041666666666</v>
      </c>
      <c r="AV60" s="38">
        <f t="shared" si="8"/>
        <v>24.200104166666666</v>
      </c>
      <c r="AW60" s="38">
        <f t="shared" si="8"/>
        <v>37.223500000000001</v>
      </c>
      <c r="AX60" s="38">
        <f t="shared" si="13"/>
        <v>1.3046540519877676</v>
      </c>
      <c r="AY60" s="38">
        <f t="shared" si="9"/>
        <v>71.103645833333331</v>
      </c>
      <c r="AZ60" s="38">
        <f t="shared" si="10"/>
        <v>853.24374999999998</v>
      </c>
    </row>
    <row r="61" spans="1:52" s="7" customFormat="1" x14ac:dyDescent="0.25">
      <c r="A61" s="2">
        <f t="shared" si="11"/>
        <v>46</v>
      </c>
      <c r="B61" s="34" t="s">
        <v>61</v>
      </c>
      <c r="C61" s="29">
        <v>30</v>
      </c>
      <c r="D61" s="32">
        <v>38.299999999999997</v>
      </c>
      <c r="E61" s="2"/>
      <c r="F61" s="2" t="s">
        <v>591</v>
      </c>
      <c r="G61" s="2"/>
      <c r="H61" s="2">
        <v>1</v>
      </c>
      <c r="I61" s="2"/>
      <c r="J61" s="2"/>
      <c r="K61" s="2"/>
      <c r="L61" s="2"/>
      <c r="M61" s="2"/>
      <c r="N61" s="2"/>
      <c r="O61" s="2"/>
      <c r="P61" s="2"/>
      <c r="Q61" s="2"/>
      <c r="R61" s="2"/>
      <c r="S61" s="2"/>
      <c r="T61" s="2"/>
      <c r="U61" s="2"/>
      <c r="V61" s="2"/>
      <c r="W61" s="2"/>
      <c r="X61" s="2"/>
      <c r="Y61" s="2"/>
      <c r="Z61" s="2"/>
      <c r="AA61" s="2"/>
      <c r="AB61" s="2"/>
      <c r="AC61" s="2"/>
      <c r="AD61" s="2">
        <v>10671.04</v>
      </c>
      <c r="AE61" s="32"/>
      <c r="AF61" s="5" t="s">
        <v>42</v>
      </c>
      <c r="AG61" s="2">
        <v>100</v>
      </c>
      <c r="AH61" s="32">
        <f t="shared" si="6"/>
        <v>11133.08</v>
      </c>
      <c r="AI61" s="33">
        <v>9264</v>
      </c>
      <c r="AJ61" s="33">
        <v>1869.08</v>
      </c>
      <c r="AK61" s="33"/>
      <c r="AL61" s="33">
        <v>1099.1500000000001</v>
      </c>
      <c r="AM61" s="33">
        <v>12232</v>
      </c>
      <c r="AN61" s="35">
        <v>42736</v>
      </c>
      <c r="AO61" s="32">
        <f t="shared" si="15"/>
        <v>-462.03999999999905</v>
      </c>
      <c r="AP61" s="36">
        <f t="shared" si="19"/>
        <v>111.3308</v>
      </c>
      <c r="AQ61" s="37">
        <f t="shared" si="16"/>
        <v>111.3308</v>
      </c>
      <c r="AR61" s="36">
        <f t="shared" si="17"/>
        <v>278.327</v>
      </c>
      <c r="AS61" s="36">
        <f t="shared" si="12"/>
        <v>318.9624</v>
      </c>
      <c r="AT61" s="36">
        <v>0.69399999999999995</v>
      </c>
      <c r="AU61" s="38">
        <f t="shared" si="18"/>
        <v>9.277566666666667</v>
      </c>
      <c r="AV61" s="38">
        <f t="shared" si="8"/>
        <v>23.193916666666667</v>
      </c>
      <c r="AW61" s="38">
        <f t="shared" si="8"/>
        <v>26.580200000000001</v>
      </c>
      <c r="AX61" s="38">
        <f t="shared" si="13"/>
        <v>1.541819408181027</v>
      </c>
      <c r="AY61" s="38">
        <f t="shared" si="9"/>
        <v>59.05168333333333</v>
      </c>
      <c r="AZ61" s="38">
        <f t="shared" si="10"/>
        <v>708.62019999999995</v>
      </c>
    </row>
    <row r="62" spans="1:52" s="7" customFormat="1" x14ac:dyDescent="0.25">
      <c r="A62" s="2">
        <f t="shared" si="11"/>
        <v>47</v>
      </c>
      <c r="B62" s="34" t="s">
        <v>61</v>
      </c>
      <c r="C62" s="29">
        <v>69</v>
      </c>
      <c r="D62" s="32">
        <v>38.6</v>
      </c>
      <c r="E62" s="2"/>
      <c r="F62" s="2"/>
      <c r="G62" s="2"/>
      <c r="H62" s="2">
        <v>1</v>
      </c>
      <c r="I62" s="2">
        <v>1</v>
      </c>
      <c r="J62" s="2">
        <v>1</v>
      </c>
      <c r="K62" s="2"/>
      <c r="L62" s="2"/>
      <c r="M62" s="2"/>
      <c r="N62" s="2">
        <v>1</v>
      </c>
      <c r="O62" s="2"/>
      <c r="P62" s="2"/>
      <c r="Q62" s="2"/>
      <c r="R62" s="2"/>
      <c r="S62" s="2"/>
      <c r="T62" s="2">
        <v>1</v>
      </c>
      <c r="U62" s="2"/>
      <c r="V62" s="2"/>
      <c r="W62" s="2"/>
      <c r="X62" s="2"/>
      <c r="Y62" s="2"/>
      <c r="Z62" s="2"/>
      <c r="AA62" s="2"/>
      <c r="AB62" s="2"/>
      <c r="AC62" s="2"/>
      <c r="AD62" s="2">
        <v>10711.6</v>
      </c>
      <c r="AE62" s="32"/>
      <c r="AF62" s="5" t="s">
        <v>42</v>
      </c>
      <c r="AG62" s="2">
        <v>100</v>
      </c>
      <c r="AH62" s="32">
        <f t="shared" si="6"/>
        <v>11220.72</v>
      </c>
      <c r="AI62" s="33">
        <v>9337</v>
      </c>
      <c r="AJ62" s="33">
        <v>1883.72</v>
      </c>
      <c r="AK62" s="33"/>
      <c r="AL62" s="33">
        <v>1107.76</v>
      </c>
      <c r="AM62" s="33">
        <v>12328</v>
      </c>
      <c r="AN62" s="35">
        <v>42736</v>
      </c>
      <c r="AO62" s="32">
        <f t="shared" si="15"/>
        <v>-509.11999999999898</v>
      </c>
      <c r="AP62" s="36">
        <f t="shared" si="19"/>
        <v>112.2072</v>
      </c>
      <c r="AQ62" s="37">
        <f t="shared" si="16"/>
        <v>112.2072</v>
      </c>
      <c r="AR62" s="36">
        <f t="shared" si="17"/>
        <v>280.51799999999997</v>
      </c>
      <c r="AS62" s="36">
        <f t="shared" si="12"/>
        <v>321.46080000000001</v>
      </c>
      <c r="AT62" s="36">
        <v>0.69399999999999995</v>
      </c>
      <c r="AU62" s="38">
        <f t="shared" si="18"/>
        <v>9.3506</v>
      </c>
      <c r="AV62" s="38">
        <f t="shared" si="8"/>
        <v>23.376499999999997</v>
      </c>
      <c r="AW62" s="38">
        <f t="shared" si="8"/>
        <v>26.788399999999999</v>
      </c>
      <c r="AX62" s="38">
        <f t="shared" si="13"/>
        <v>1.5418523316062174</v>
      </c>
      <c r="AY62" s="38">
        <f t="shared" si="9"/>
        <v>59.515499999999989</v>
      </c>
      <c r="AZ62" s="38">
        <f t="shared" si="10"/>
        <v>714.18599999999992</v>
      </c>
    </row>
    <row r="63" spans="1:52" s="7" customFormat="1" x14ac:dyDescent="0.25">
      <c r="A63" s="2">
        <f t="shared" si="11"/>
        <v>48</v>
      </c>
      <c r="B63" s="34" t="s">
        <v>61</v>
      </c>
      <c r="C63" s="29">
        <v>71</v>
      </c>
      <c r="D63" s="32">
        <v>36.700000000000003</v>
      </c>
      <c r="E63" s="2"/>
      <c r="F63" s="2"/>
      <c r="G63" s="2"/>
      <c r="H63" s="2">
        <v>1</v>
      </c>
      <c r="I63" s="2">
        <v>1</v>
      </c>
      <c r="J63" s="2">
        <v>1</v>
      </c>
      <c r="K63" s="2"/>
      <c r="L63" s="2"/>
      <c r="M63" s="2"/>
      <c r="N63" s="2">
        <v>1</v>
      </c>
      <c r="O63" s="2"/>
      <c r="P63" s="2"/>
      <c r="Q63" s="2"/>
      <c r="R63" s="2"/>
      <c r="S63" s="2"/>
      <c r="T63" s="2">
        <v>1</v>
      </c>
      <c r="U63" s="2"/>
      <c r="V63" s="2"/>
      <c r="W63" s="2"/>
      <c r="X63" s="2"/>
      <c r="Y63" s="2"/>
      <c r="Z63" s="2"/>
      <c r="AA63" s="2"/>
      <c r="AB63" s="2"/>
      <c r="AC63" s="2"/>
      <c r="AD63" s="2">
        <v>10184.35</v>
      </c>
      <c r="AE63" s="32"/>
      <c r="AF63" s="5" t="s">
        <v>42</v>
      </c>
      <c r="AG63" s="2">
        <v>100</v>
      </c>
      <c r="AH63" s="32">
        <f t="shared" si="6"/>
        <v>10668</v>
      </c>
      <c r="AI63" s="33">
        <v>8877</v>
      </c>
      <c r="AJ63" s="33">
        <v>1791</v>
      </c>
      <c r="AK63" s="33"/>
      <c r="AL63" s="33">
        <v>1053.23</v>
      </c>
      <c r="AM63" s="33">
        <v>11721</v>
      </c>
      <c r="AN63" s="35">
        <v>42736</v>
      </c>
      <c r="AO63" s="32">
        <f t="shared" si="15"/>
        <v>-483.64999999999964</v>
      </c>
      <c r="AP63" s="36">
        <f t="shared" si="19"/>
        <v>106.68</v>
      </c>
      <c r="AQ63" s="37">
        <f t="shared" si="16"/>
        <v>106.68</v>
      </c>
      <c r="AR63" s="36">
        <f t="shared" si="17"/>
        <v>266.7</v>
      </c>
      <c r="AS63" s="36">
        <f t="shared" si="12"/>
        <v>305.63760000000002</v>
      </c>
      <c r="AT63" s="36">
        <v>0.69399999999999995</v>
      </c>
      <c r="AU63" s="38">
        <f t="shared" si="18"/>
        <v>8.89</v>
      </c>
      <c r="AV63" s="38">
        <f t="shared" si="8"/>
        <v>22.224999999999998</v>
      </c>
      <c r="AW63" s="38">
        <f t="shared" si="8"/>
        <v>25.469800000000003</v>
      </c>
      <c r="AX63" s="38">
        <f t="shared" si="13"/>
        <v>1.5418201634877384</v>
      </c>
      <c r="AY63" s="38">
        <f t="shared" si="9"/>
        <v>56.584800000000001</v>
      </c>
      <c r="AZ63" s="38">
        <f t="shared" si="10"/>
        <v>679.01760000000002</v>
      </c>
    </row>
    <row r="64" spans="1:52" s="7" customFormat="1" ht="15" customHeight="1" x14ac:dyDescent="0.25">
      <c r="A64" s="2">
        <f t="shared" si="11"/>
        <v>49</v>
      </c>
      <c r="B64" s="34" t="s">
        <v>62</v>
      </c>
      <c r="C64" s="29">
        <v>12</v>
      </c>
      <c r="D64" s="32">
        <v>49.8</v>
      </c>
      <c r="E64" s="2"/>
      <c r="F64" s="2">
        <v>3</v>
      </c>
      <c r="G64" s="2"/>
      <c r="H64" s="2">
        <v>2</v>
      </c>
      <c r="I64" s="2"/>
      <c r="J64" s="2"/>
      <c r="K64" s="2"/>
      <c r="L64" s="2"/>
      <c r="M64" s="2"/>
      <c r="N64" s="2"/>
      <c r="O64" s="2"/>
      <c r="P64" s="2"/>
      <c r="Q64" s="2"/>
      <c r="R64" s="2"/>
      <c r="S64" s="2"/>
      <c r="T64" s="2"/>
      <c r="U64" s="2"/>
      <c r="V64" s="2"/>
      <c r="W64" s="2"/>
      <c r="X64" s="2"/>
      <c r="Y64" s="2"/>
      <c r="Z64" s="2"/>
      <c r="AA64" s="2"/>
      <c r="AB64" s="2"/>
      <c r="AC64" s="2"/>
      <c r="AD64" s="2">
        <v>21739.38</v>
      </c>
      <c r="AE64" s="32"/>
      <c r="AF64" s="5" t="s">
        <v>42</v>
      </c>
      <c r="AG64" s="2">
        <v>100</v>
      </c>
      <c r="AH64" s="32">
        <f t="shared" si="6"/>
        <v>11007.5</v>
      </c>
      <c r="AI64" s="33">
        <v>10136</v>
      </c>
      <c r="AJ64" s="33">
        <v>871.5</v>
      </c>
      <c r="AK64" s="33"/>
      <c r="AL64" s="33">
        <v>754.17</v>
      </c>
      <c r="AM64" s="33">
        <v>11762</v>
      </c>
      <c r="AN64" s="35">
        <v>42736</v>
      </c>
      <c r="AO64" s="32">
        <f t="shared" si="15"/>
        <v>10731.880000000001</v>
      </c>
      <c r="AP64" s="36">
        <f>AD64/AG64</f>
        <v>217.3938</v>
      </c>
      <c r="AQ64" s="37">
        <f t="shared" si="16"/>
        <v>217.3938</v>
      </c>
      <c r="AR64" s="36">
        <f t="shared" si="17"/>
        <v>275.1875</v>
      </c>
      <c r="AS64" s="36">
        <f t="shared" si="12"/>
        <v>402.1848</v>
      </c>
      <c r="AT64" s="36">
        <v>0.67300000000000004</v>
      </c>
      <c r="AU64" s="38">
        <f t="shared" si="18"/>
        <v>18.116150000000001</v>
      </c>
      <c r="AV64" s="38">
        <f t="shared" si="8"/>
        <v>22.932291666666668</v>
      </c>
      <c r="AW64" s="38">
        <f t="shared" si="8"/>
        <v>33.5154</v>
      </c>
      <c r="AX64" s="38">
        <f t="shared" si="13"/>
        <v>1.4972658969210173</v>
      </c>
      <c r="AY64" s="38">
        <f t="shared" si="9"/>
        <v>74.563841666666661</v>
      </c>
      <c r="AZ64" s="38">
        <f t="shared" si="10"/>
        <v>894.76609999999994</v>
      </c>
    </row>
    <row r="65" spans="1:52" s="7" customFormat="1" x14ac:dyDescent="0.25">
      <c r="A65" s="2">
        <f t="shared" si="11"/>
        <v>50</v>
      </c>
      <c r="B65" s="34" t="s">
        <v>62</v>
      </c>
      <c r="C65" s="29">
        <v>26</v>
      </c>
      <c r="D65" s="32">
        <v>25.8</v>
      </c>
      <c r="E65" s="2"/>
      <c r="F65" s="2" t="s">
        <v>591</v>
      </c>
      <c r="G65" s="2"/>
      <c r="H65" s="2">
        <v>1</v>
      </c>
      <c r="I65" s="2"/>
      <c r="J65" s="2"/>
      <c r="K65" s="2"/>
      <c r="L65" s="2"/>
      <c r="M65" s="2"/>
      <c r="N65" s="2"/>
      <c r="O65" s="2"/>
      <c r="P65" s="2"/>
      <c r="Q65" s="2"/>
      <c r="R65" s="2"/>
      <c r="S65" s="2"/>
      <c r="T65" s="2"/>
      <c r="U65" s="2"/>
      <c r="V65" s="2"/>
      <c r="W65" s="2"/>
      <c r="X65" s="2"/>
      <c r="Y65" s="2"/>
      <c r="Z65" s="2"/>
      <c r="AA65" s="2"/>
      <c r="AB65" s="2"/>
      <c r="AC65" s="2"/>
      <c r="AD65" s="2">
        <v>4216.92</v>
      </c>
      <c r="AE65" s="32"/>
      <c r="AF65" s="5" t="s">
        <v>42</v>
      </c>
      <c r="AG65" s="2">
        <v>100</v>
      </c>
      <c r="AH65" s="32">
        <f t="shared" si="6"/>
        <v>5980.19</v>
      </c>
      <c r="AI65" s="33">
        <v>5506</v>
      </c>
      <c r="AJ65" s="33">
        <v>474.19</v>
      </c>
      <c r="AK65" s="33"/>
      <c r="AL65" s="33">
        <v>410.35</v>
      </c>
      <c r="AM65" s="33">
        <v>6391</v>
      </c>
      <c r="AN65" s="35">
        <v>42736</v>
      </c>
      <c r="AO65" s="32">
        <f t="shared" si="15"/>
        <v>-1763.2699999999995</v>
      </c>
      <c r="AP65" s="36">
        <f t="shared" ref="AP65:AP70" si="20">AH65/AG65</f>
        <v>59.801899999999996</v>
      </c>
      <c r="AQ65" s="37">
        <f t="shared" si="16"/>
        <v>59.801899999999996</v>
      </c>
      <c r="AR65" s="36">
        <f t="shared" si="17"/>
        <v>149.50475</v>
      </c>
      <c r="AS65" s="36">
        <f t="shared" ref="AS65:AS96" si="21">AT65*D65*12</f>
        <v>208.36080000000004</v>
      </c>
      <c r="AT65" s="36">
        <v>0.67300000000000004</v>
      </c>
      <c r="AU65" s="38">
        <f t="shared" si="18"/>
        <v>4.9834916666666667</v>
      </c>
      <c r="AV65" s="38">
        <f t="shared" si="8"/>
        <v>12.458729166666666</v>
      </c>
      <c r="AW65" s="38">
        <f t="shared" si="8"/>
        <v>17.363400000000002</v>
      </c>
      <c r="AX65" s="38">
        <f t="shared" ref="AX65:AX96" si="22">AY65/D65</f>
        <v>1.3490550710594316</v>
      </c>
      <c r="AY65" s="38">
        <f t="shared" si="9"/>
        <v>34.805620833333336</v>
      </c>
      <c r="AZ65" s="38">
        <f t="shared" si="10"/>
        <v>417.66745000000003</v>
      </c>
    </row>
    <row r="66" spans="1:52" s="7" customFormat="1" x14ac:dyDescent="0.25">
      <c r="A66" s="2">
        <f t="shared" si="11"/>
        <v>51</v>
      </c>
      <c r="B66" s="34" t="s">
        <v>62</v>
      </c>
      <c r="C66" s="29">
        <v>55</v>
      </c>
      <c r="D66" s="32">
        <v>49.9</v>
      </c>
      <c r="E66" s="2"/>
      <c r="F66" s="2">
        <v>3</v>
      </c>
      <c r="G66" s="2"/>
      <c r="H66" s="2">
        <v>2</v>
      </c>
      <c r="I66" s="2"/>
      <c r="J66" s="2"/>
      <c r="K66" s="2"/>
      <c r="L66" s="2"/>
      <c r="M66" s="2"/>
      <c r="N66" s="2"/>
      <c r="O66" s="2"/>
      <c r="P66" s="2"/>
      <c r="Q66" s="2"/>
      <c r="R66" s="2"/>
      <c r="S66" s="2"/>
      <c r="T66" s="2"/>
      <c r="U66" s="2"/>
      <c r="V66" s="2"/>
      <c r="W66" s="2"/>
      <c r="X66" s="2"/>
      <c r="Y66" s="2"/>
      <c r="Z66" s="2"/>
      <c r="AA66" s="2"/>
      <c r="AB66" s="2"/>
      <c r="AC66" s="2"/>
      <c r="AD66" s="2">
        <v>7787.73</v>
      </c>
      <c r="AE66" s="32"/>
      <c r="AF66" s="5" t="s">
        <v>42</v>
      </c>
      <c r="AG66" s="2">
        <v>100</v>
      </c>
      <c r="AH66" s="32">
        <f t="shared" si="6"/>
        <v>11032.73</v>
      </c>
      <c r="AI66" s="33">
        <v>10157</v>
      </c>
      <c r="AJ66" s="33">
        <v>875.73</v>
      </c>
      <c r="AK66" s="33"/>
      <c r="AL66" s="33">
        <v>757.83</v>
      </c>
      <c r="AM66" s="33">
        <v>11791</v>
      </c>
      <c r="AN66" s="35">
        <v>42736</v>
      </c>
      <c r="AO66" s="32">
        <f t="shared" si="15"/>
        <v>-3245</v>
      </c>
      <c r="AP66" s="36">
        <f t="shared" si="20"/>
        <v>110.32729999999999</v>
      </c>
      <c r="AQ66" s="37">
        <f t="shared" si="16"/>
        <v>110.32729999999999</v>
      </c>
      <c r="AR66" s="36">
        <f t="shared" si="17"/>
        <v>275.81824999999998</v>
      </c>
      <c r="AS66" s="36">
        <f t="shared" si="21"/>
        <v>402.99240000000003</v>
      </c>
      <c r="AT66" s="36">
        <v>0.67300000000000004</v>
      </c>
      <c r="AU66" s="38">
        <f t="shared" si="18"/>
        <v>9.1939416666666656</v>
      </c>
      <c r="AV66" s="38">
        <f t="shared" si="8"/>
        <v>22.984854166666665</v>
      </c>
      <c r="AW66" s="38">
        <f t="shared" si="8"/>
        <v>33.582700000000003</v>
      </c>
      <c r="AX66" s="38">
        <f t="shared" si="22"/>
        <v>1.3178656479625919</v>
      </c>
      <c r="AY66" s="38">
        <f t="shared" si="9"/>
        <v>65.761495833333328</v>
      </c>
      <c r="AZ66" s="38">
        <f t="shared" si="10"/>
        <v>789.13794999999993</v>
      </c>
    </row>
    <row r="67" spans="1:52" s="7" customFormat="1" ht="15" customHeight="1" x14ac:dyDescent="0.25">
      <c r="A67" s="2">
        <f t="shared" si="11"/>
        <v>52</v>
      </c>
      <c r="B67" s="34" t="s">
        <v>63</v>
      </c>
      <c r="C67" s="29">
        <v>31</v>
      </c>
      <c r="D67" s="32">
        <v>56.3</v>
      </c>
      <c r="E67" s="2"/>
      <c r="F67" s="2" t="s">
        <v>591</v>
      </c>
      <c r="G67" s="2"/>
      <c r="H67" s="2">
        <v>2</v>
      </c>
      <c r="I67" s="2"/>
      <c r="J67" s="2"/>
      <c r="K67" s="2"/>
      <c r="L67" s="2"/>
      <c r="M67" s="2"/>
      <c r="N67" s="2"/>
      <c r="O67" s="2"/>
      <c r="P67" s="2"/>
      <c r="Q67" s="2"/>
      <c r="R67" s="2"/>
      <c r="S67" s="2"/>
      <c r="T67" s="2"/>
      <c r="U67" s="2"/>
      <c r="V67" s="2"/>
      <c r="W67" s="2"/>
      <c r="X67" s="2"/>
      <c r="Y67" s="2"/>
      <c r="Z67" s="2"/>
      <c r="AA67" s="2"/>
      <c r="AB67" s="2"/>
      <c r="AC67" s="2"/>
      <c r="AD67" s="2">
        <v>9277.9699999999993</v>
      </c>
      <c r="AE67" s="32"/>
      <c r="AF67" s="5" t="s">
        <v>42</v>
      </c>
      <c r="AG67" s="2">
        <v>100</v>
      </c>
      <c r="AH67" s="32">
        <f t="shared" si="6"/>
        <v>12695.2</v>
      </c>
      <c r="AI67" s="33">
        <v>11508</v>
      </c>
      <c r="AJ67" s="33">
        <v>1187.2</v>
      </c>
      <c r="AK67" s="33"/>
      <c r="AL67" s="33">
        <v>1317.25</v>
      </c>
      <c r="AM67" s="33">
        <v>14012</v>
      </c>
      <c r="AN67" s="35">
        <v>42736</v>
      </c>
      <c r="AO67" s="32">
        <f t="shared" si="15"/>
        <v>-3417.2300000000014</v>
      </c>
      <c r="AP67" s="36">
        <f t="shared" si="20"/>
        <v>126.95200000000001</v>
      </c>
      <c r="AQ67" s="37">
        <f t="shared" si="16"/>
        <v>126.95200000000001</v>
      </c>
      <c r="AR67" s="36">
        <f t="shared" si="17"/>
        <v>317.38000000000005</v>
      </c>
      <c r="AS67" s="36">
        <f t="shared" si="21"/>
        <v>411.44039999999995</v>
      </c>
      <c r="AT67" s="36">
        <v>0.60899999999999999</v>
      </c>
      <c r="AU67" s="38">
        <f t="shared" si="18"/>
        <v>10.579333333333334</v>
      </c>
      <c r="AV67" s="38">
        <f t="shared" si="8"/>
        <v>26.448333333333338</v>
      </c>
      <c r="AW67" s="38">
        <f t="shared" si="8"/>
        <v>34.286699999999996</v>
      </c>
      <c r="AX67" s="38">
        <f t="shared" si="22"/>
        <v>1.266685020722321</v>
      </c>
      <c r="AY67" s="38">
        <f t="shared" si="9"/>
        <v>71.314366666666672</v>
      </c>
      <c r="AZ67" s="38">
        <f t="shared" si="10"/>
        <v>855.77240000000006</v>
      </c>
    </row>
    <row r="68" spans="1:52" s="7" customFormat="1" x14ac:dyDescent="0.25">
      <c r="A68" s="2">
        <f t="shared" si="11"/>
        <v>53</v>
      </c>
      <c r="B68" s="34" t="s">
        <v>63</v>
      </c>
      <c r="C68" s="29">
        <v>40</v>
      </c>
      <c r="D68" s="32">
        <v>55.8</v>
      </c>
      <c r="E68" s="2"/>
      <c r="F68" s="2" t="s">
        <v>591</v>
      </c>
      <c r="G68" s="2"/>
      <c r="H68" s="2">
        <v>2</v>
      </c>
      <c r="I68" s="2"/>
      <c r="J68" s="2"/>
      <c r="K68" s="2"/>
      <c r="L68" s="2"/>
      <c r="M68" s="2"/>
      <c r="N68" s="2"/>
      <c r="O68" s="2"/>
      <c r="P68" s="2"/>
      <c r="Q68" s="2"/>
      <c r="R68" s="2"/>
      <c r="S68" s="2"/>
      <c r="T68" s="2"/>
      <c r="U68" s="2"/>
      <c r="V68" s="2"/>
      <c r="W68" s="2"/>
      <c r="X68" s="2"/>
      <c r="Y68" s="2"/>
      <c r="Z68" s="2"/>
      <c r="AA68" s="2"/>
      <c r="AB68" s="2"/>
      <c r="AC68" s="2"/>
      <c r="AD68" s="2">
        <v>9216.67</v>
      </c>
      <c r="AE68" s="32"/>
      <c r="AF68" s="5" t="s">
        <v>42</v>
      </c>
      <c r="AG68" s="2">
        <v>100</v>
      </c>
      <c r="AH68" s="32">
        <f t="shared" si="6"/>
        <v>12580.36</v>
      </c>
      <c r="AI68" s="33">
        <v>11401</v>
      </c>
      <c r="AJ68" s="33">
        <v>1179.3599999999999</v>
      </c>
      <c r="AK68" s="33"/>
      <c r="AL68" s="33">
        <v>1308.54</v>
      </c>
      <c r="AM68" s="33">
        <v>13889</v>
      </c>
      <c r="AN68" s="35">
        <v>42736</v>
      </c>
      <c r="AO68" s="32">
        <f t="shared" si="15"/>
        <v>-3363.6900000000005</v>
      </c>
      <c r="AP68" s="36">
        <f t="shared" si="20"/>
        <v>125.8036</v>
      </c>
      <c r="AQ68" s="37">
        <f t="shared" si="16"/>
        <v>125.8036</v>
      </c>
      <c r="AR68" s="36">
        <f t="shared" si="17"/>
        <v>314.50900000000001</v>
      </c>
      <c r="AS68" s="36">
        <f t="shared" si="21"/>
        <v>407.78639999999996</v>
      </c>
      <c r="AT68" s="36">
        <v>0.60899999999999999</v>
      </c>
      <c r="AU68" s="38">
        <f t="shared" si="18"/>
        <v>10.483633333333334</v>
      </c>
      <c r="AV68" s="38">
        <f t="shared" si="8"/>
        <v>26.209083333333336</v>
      </c>
      <c r="AW68" s="38">
        <f t="shared" si="8"/>
        <v>33.982199999999999</v>
      </c>
      <c r="AX68" s="38">
        <f t="shared" si="22"/>
        <v>1.2665755675029868</v>
      </c>
      <c r="AY68" s="38">
        <f t="shared" si="9"/>
        <v>70.674916666666661</v>
      </c>
      <c r="AZ68" s="38">
        <f t="shared" si="10"/>
        <v>848.09899999999993</v>
      </c>
    </row>
    <row r="69" spans="1:52" s="7" customFormat="1" ht="15" customHeight="1" x14ac:dyDescent="0.25">
      <c r="A69" s="2">
        <f t="shared" si="11"/>
        <v>54</v>
      </c>
      <c r="B69" s="34" t="s">
        <v>64</v>
      </c>
      <c r="C69" s="29">
        <v>1</v>
      </c>
      <c r="D69" s="32">
        <v>46</v>
      </c>
      <c r="E69" s="2"/>
      <c r="F69" s="2" t="s">
        <v>591</v>
      </c>
      <c r="G69" s="2"/>
      <c r="H69" s="2">
        <v>2</v>
      </c>
      <c r="I69" s="2"/>
      <c r="J69" s="2"/>
      <c r="K69" s="2"/>
      <c r="L69" s="2"/>
      <c r="M69" s="2"/>
      <c r="N69" s="2"/>
      <c r="O69" s="2"/>
      <c r="P69" s="2"/>
      <c r="Q69" s="2"/>
      <c r="R69" s="2"/>
      <c r="S69" s="2"/>
      <c r="T69" s="2"/>
      <c r="U69" s="2"/>
      <c r="V69" s="2"/>
      <c r="W69" s="2"/>
      <c r="X69" s="2"/>
      <c r="Y69" s="2"/>
      <c r="Z69" s="2"/>
      <c r="AA69" s="2"/>
      <c r="AB69" s="2"/>
      <c r="AC69" s="2"/>
      <c r="AD69" s="2">
        <v>7583.42</v>
      </c>
      <c r="AE69" s="32"/>
      <c r="AF69" s="5" t="s">
        <v>42</v>
      </c>
      <c r="AG69" s="2">
        <v>100</v>
      </c>
      <c r="AH69" s="32">
        <f t="shared" si="6"/>
        <v>9719.36</v>
      </c>
      <c r="AI69" s="33">
        <v>8836</v>
      </c>
      <c r="AJ69" s="33">
        <v>883.36</v>
      </c>
      <c r="AK69" s="33"/>
      <c r="AL69" s="33">
        <v>503.74</v>
      </c>
      <c r="AM69" s="33">
        <v>10223</v>
      </c>
      <c r="AN69" s="35">
        <v>42736</v>
      </c>
      <c r="AO69" s="32">
        <f t="shared" si="15"/>
        <v>-2135.9400000000005</v>
      </c>
      <c r="AP69" s="36">
        <f t="shared" si="20"/>
        <v>97.193600000000004</v>
      </c>
      <c r="AQ69" s="37">
        <f t="shared" si="16"/>
        <v>97.193600000000004</v>
      </c>
      <c r="AR69" s="36">
        <f t="shared" si="17"/>
        <v>242.98400000000004</v>
      </c>
      <c r="AS69" s="36">
        <f t="shared" si="21"/>
        <v>326.78399999999999</v>
      </c>
      <c r="AT69" s="36">
        <v>0.59199999999999997</v>
      </c>
      <c r="AU69" s="38">
        <f t="shared" si="18"/>
        <v>8.0994666666666664</v>
      </c>
      <c r="AV69" s="38">
        <f t="shared" si="8"/>
        <v>20.248666666666669</v>
      </c>
      <c r="AW69" s="38">
        <f t="shared" si="8"/>
        <v>27.231999999999999</v>
      </c>
      <c r="AX69" s="38">
        <f t="shared" si="22"/>
        <v>1.208263768115942</v>
      </c>
      <c r="AY69" s="38">
        <f t="shared" si="9"/>
        <v>55.580133333333336</v>
      </c>
      <c r="AZ69" s="38">
        <f t="shared" si="10"/>
        <v>666.96160000000009</v>
      </c>
    </row>
    <row r="70" spans="1:52" s="7" customFormat="1" x14ac:dyDescent="0.25">
      <c r="A70" s="2">
        <f t="shared" si="11"/>
        <v>55</v>
      </c>
      <c r="B70" s="34" t="s">
        <v>64</v>
      </c>
      <c r="C70" s="29">
        <v>20</v>
      </c>
      <c r="D70" s="32">
        <v>61</v>
      </c>
      <c r="E70" s="2"/>
      <c r="F70" s="2" t="s">
        <v>591</v>
      </c>
      <c r="G70" s="2"/>
      <c r="H70" s="2">
        <v>3</v>
      </c>
      <c r="I70" s="2"/>
      <c r="J70" s="2"/>
      <c r="K70" s="2"/>
      <c r="L70" s="2"/>
      <c r="M70" s="2"/>
      <c r="N70" s="2"/>
      <c r="O70" s="2"/>
      <c r="P70" s="2"/>
      <c r="Q70" s="2"/>
      <c r="R70" s="2"/>
      <c r="S70" s="2"/>
      <c r="T70" s="2"/>
      <c r="U70" s="2"/>
      <c r="V70" s="2"/>
      <c r="W70" s="2"/>
      <c r="X70" s="2"/>
      <c r="Y70" s="2"/>
      <c r="Z70" s="2"/>
      <c r="AA70" s="2"/>
      <c r="AB70" s="2"/>
      <c r="AC70" s="2"/>
      <c r="AD70" s="2">
        <v>9705.27</v>
      </c>
      <c r="AE70" s="32"/>
      <c r="AF70" s="5" t="s">
        <v>42</v>
      </c>
      <c r="AG70" s="2">
        <v>100</v>
      </c>
      <c r="AH70" s="32">
        <f t="shared" si="6"/>
        <v>13701.52</v>
      </c>
      <c r="AI70" s="33">
        <v>12571</v>
      </c>
      <c r="AJ70" s="33">
        <v>1130.52</v>
      </c>
      <c r="AK70" s="33"/>
      <c r="AL70" s="33">
        <v>644.69000000000005</v>
      </c>
      <c r="AM70" s="33">
        <v>14346</v>
      </c>
      <c r="AN70" s="35">
        <v>42736</v>
      </c>
      <c r="AO70" s="32">
        <f t="shared" si="15"/>
        <v>-3996.25</v>
      </c>
      <c r="AP70" s="36">
        <f t="shared" si="20"/>
        <v>137.01519999999999</v>
      </c>
      <c r="AQ70" s="37">
        <f t="shared" si="16"/>
        <v>137.01519999999999</v>
      </c>
      <c r="AR70" s="36">
        <f t="shared" si="17"/>
        <v>342.53800000000001</v>
      </c>
      <c r="AS70" s="36">
        <f t="shared" si="21"/>
        <v>433.34399999999994</v>
      </c>
      <c r="AT70" s="36">
        <v>0.59199999999999997</v>
      </c>
      <c r="AU70" s="38">
        <f t="shared" si="18"/>
        <v>11.417933333333332</v>
      </c>
      <c r="AV70" s="38">
        <f t="shared" si="8"/>
        <v>28.544833333333333</v>
      </c>
      <c r="AW70" s="38">
        <f t="shared" si="8"/>
        <v>36.111999999999995</v>
      </c>
      <c r="AX70" s="38">
        <f t="shared" si="22"/>
        <v>1.2471273224043715</v>
      </c>
      <c r="AY70" s="38">
        <f t="shared" si="9"/>
        <v>76.074766666666662</v>
      </c>
      <c r="AZ70" s="38">
        <f t="shared" si="10"/>
        <v>912.89719999999988</v>
      </c>
    </row>
    <row r="71" spans="1:52" s="7" customFormat="1" x14ac:dyDescent="0.25">
      <c r="A71" s="2">
        <f t="shared" si="11"/>
        <v>56</v>
      </c>
      <c r="B71" s="34" t="s">
        <v>64</v>
      </c>
      <c r="C71" s="29">
        <v>40</v>
      </c>
      <c r="D71" s="32">
        <v>51.3</v>
      </c>
      <c r="E71" s="2"/>
      <c r="F71" s="2">
        <v>3</v>
      </c>
      <c r="G71" s="2"/>
      <c r="H71" s="2">
        <v>3</v>
      </c>
      <c r="I71" s="2"/>
      <c r="J71" s="2"/>
      <c r="K71" s="2"/>
      <c r="L71" s="2"/>
      <c r="M71" s="2"/>
      <c r="N71" s="2"/>
      <c r="O71" s="2"/>
      <c r="P71" s="2"/>
      <c r="Q71" s="2"/>
      <c r="R71" s="2"/>
      <c r="S71" s="2"/>
      <c r="T71" s="2"/>
      <c r="U71" s="2"/>
      <c r="V71" s="2"/>
      <c r="W71" s="2"/>
      <c r="X71" s="2"/>
      <c r="Y71" s="2"/>
      <c r="Z71" s="2"/>
      <c r="AA71" s="2"/>
      <c r="AB71" s="2"/>
      <c r="AC71" s="2"/>
      <c r="AD71" s="2">
        <v>23360.86</v>
      </c>
      <c r="AE71" s="32"/>
      <c r="AF71" s="5" t="s">
        <v>42</v>
      </c>
      <c r="AG71" s="2">
        <v>100</v>
      </c>
      <c r="AH71" s="32">
        <f t="shared" si="6"/>
        <v>11447.69</v>
      </c>
      <c r="AI71" s="33">
        <v>10501</v>
      </c>
      <c r="AJ71" s="33">
        <v>946.69</v>
      </c>
      <c r="AK71" s="33"/>
      <c r="AL71" s="33">
        <v>539.86</v>
      </c>
      <c r="AM71" s="33">
        <v>11988</v>
      </c>
      <c r="AN71" s="35">
        <v>42736</v>
      </c>
      <c r="AO71" s="32">
        <f t="shared" si="15"/>
        <v>11913.17</v>
      </c>
      <c r="AP71" s="36">
        <f>AD71/AG71</f>
        <v>233.6086</v>
      </c>
      <c r="AQ71" s="37">
        <f t="shared" si="16"/>
        <v>233.6086</v>
      </c>
      <c r="AR71" s="36">
        <f t="shared" si="17"/>
        <v>286.19225</v>
      </c>
      <c r="AS71" s="36">
        <f t="shared" si="21"/>
        <v>364.43520000000001</v>
      </c>
      <c r="AT71" s="36">
        <v>0.59199999999999997</v>
      </c>
      <c r="AU71" s="38">
        <f t="shared" si="18"/>
        <v>19.467383333333334</v>
      </c>
      <c r="AV71" s="38">
        <f t="shared" si="8"/>
        <v>23.849354166666668</v>
      </c>
      <c r="AW71" s="38">
        <f t="shared" si="8"/>
        <v>30.369600000000002</v>
      </c>
      <c r="AX71" s="38">
        <f t="shared" si="22"/>
        <v>1.4363808479532165</v>
      </c>
      <c r="AY71" s="38">
        <f t="shared" si="9"/>
        <v>73.686337500000008</v>
      </c>
      <c r="AZ71" s="38">
        <f t="shared" si="10"/>
        <v>884.23605000000009</v>
      </c>
    </row>
    <row r="72" spans="1:52" s="7" customFormat="1" x14ac:dyDescent="0.25">
      <c r="A72" s="2">
        <f t="shared" si="11"/>
        <v>57</v>
      </c>
      <c r="B72" s="34" t="s">
        <v>64</v>
      </c>
      <c r="C72" s="29">
        <v>49</v>
      </c>
      <c r="D72" s="32">
        <v>57.8</v>
      </c>
      <c r="E72" s="2"/>
      <c r="F72" s="2" t="s">
        <v>591</v>
      </c>
      <c r="G72" s="2"/>
      <c r="H72" s="2">
        <v>3</v>
      </c>
      <c r="I72" s="2"/>
      <c r="J72" s="2"/>
      <c r="K72" s="2"/>
      <c r="L72" s="2"/>
      <c r="M72" s="2"/>
      <c r="N72" s="2"/>
      <c r="O72" s="2"/>
      <c r="P72" s="2"/>
      <c r="Q72" s="2"/>
      <c r="R72" s="2"/>
      <c r="S72" s="2"/>
      <c r="T72" s="2"/>
      <c r="U72" s="2"/>
      <c r="V72" s="2"/>
      <c r="W72" s="2"/>
      <c r="X72" s="2"/>
      <c r="Y72" s="2"/>
      <c r="Z72" s="2"/>
      <c r="AA72" s="2"/>
      <c r="AB72" s="2"/>
      <c r="AC72" s="2"/>
      <c r="AD72" s="2">
        <v>9192.99</v>
      </c>
      <c r="AE72" s="32"/>
      <c r="AF72" s="5" t="s">
        <v>42</v>
      </c>
      <c r="AG72" s="2">
        <v>100</v>
      </c>
      <c r="AH72" s="32">
        <f t="shared" si="6"/>
        <v>12958.85</v>
      </c>
      <c r="AI72" s="33">
        <v>11888</v>
      </c>
      <c r="AJ72" s="33">
        <v>1070.8499999999999</v>
      </c>
      <c r="AK72" s="33"/>
      <c r="AL72" s="33">
        <v>610.66</v>
      </c>
      <c r="AM72" s="33">
        <v>13570</v>
      </c>
      <c r="AN72" s="35">
        <v>42736</v>
      </c>
      <c r="AO72" s="32">
        <f t="shared" si="15"/>
        <v>-3765.8600000000006</v>
      </c>
      <c r="AP72" s="36">
        <f>AH72/AG72</f>
        <v>129.58850000000001</v>
      </c>
      <c r="AQ72" s="37">
        <f t="shared" si="16"/>
        <v>129.58850000000001</v>
      </c>
      <c r="AR72" s="36">
        <f t="shared" si="17"/>
        <v>323.97125000000005</v>
      </c>
      <c r="AS72" s="36">
        <f t="shared" si="21"/>
        <v>410.61119999999994</v>
      </c>
      <c r="AT72" s="36">
        <v>0.59199999999999997</v>
      </c>
      <c r="AU72" s="38">
        <f t="shared" si="18"/>
        <v>10.799041666666668</v>
      </c>
      <c r="AV72" s="38">
        <f t="shared" si="8"/>
        <v>26.997604166666672</v>
      </c>
      <c r="AW72" s="38">
        <f t="shared" si="8"/>
        <v>34.217599999999997</v>
      </c>
      <c r="AX72" s="38">
        <f t="shared" si="22"/>
        <v>1.2459212081891584</v>
      </c>
      <c r="AY72" s="38">
        <f t="shared" si="9"/>
        <v>72.014245833333348</v>
      </c>
      <c r="AZ72" s="38">
        <f t="shared" si="10"/>
        <v>864.17095000000018</v>
      </c>
    </row>
    <row r="73" spans="1:52" s="7" customFormat="1" ht="15" customHeight="1" x14ac:dyDescent="0.25">
      <c r="A73" s="2">
        <f t="shared" si="11"/>
        <v>58</v>
      </c>
      <c r="B73" s="34" t="s">
        <v>65</v>
      </c>
      <c r="C73" s="29">
        <v>19</v>
      </c>
      <c r="D73" s="32">
        <v>55.5</v>
      </c>
      <c r="E73" s="2"/>
      <c r="F73" s="2"/>
      <c r="G73" s="2"/>
      <c r="H73" s="2">
        <v>2</v>
      </c>
      <c r="I73" s="2">
        <v>1</v>
      </c>
      <c r="J73" s="2">
        <v>1</v>
      </c>
      <c r="K73" s="2"/>
      <c r="L73" s="2"/>
      <c r="M73" s="2"/>
      <c r="N73" s="2"/>
      <c r="O73" s="2">
        <v>1</v>
      </c>
      <c r="P73" s="2"/>
      <c r="Q73" s="2"/>
      <c r="R73" s="2"/>
      <c r="S73" s="2"/>
      <c r="T73" s="2"/>
      <c r="U73" s="2">
        <v>1</v>
      </c>
      <c r="V73" s="2"/>
      <c r="W73" s="2"/>
      <c r="X73" s="2"/>
      <c r="Y73" s="2"/>
      <c r="Z73" s="2"/>
      <c r="AA73" s="2"/>
      <c r="AB73" s="2"/>
      <c r="AC73" s="2"/>
      <c r="AD73" s="2">
        <v>9266.2199999999993</v>
      </c>
      <c r="AE73" s="32"/>
      <c r="AF73" s="5" t="s">
        <v>42</v>
      </c>
      <c r="AG73" s="2">
        <v>100</v>
      </c>
      <c r="AH73" s="32">
        <f t="shared" si="6"/>
        <v>12587.33</v>
      </c>
      <c r="AI73" s="33">
        <v>11367</v>
      </c>
      <c r="AJ73" s="33">
        <v>1220.33</v>
      </c>
      <c r="AK73" s="33"/>
      <c r="AL73" s="33">
        <v>1068.5999999999999</v>
      </c>
      <c r="AM73" s="33">
        <v>13656</v>
      </c>
      <c r="AN73" s="35">
        <v>42736</v>
      </c>
      <c r="AO73" s="32">
        <f t="shared" si="15"/>
        <v>-3321.1100000000006</v>
      </c>
      <c r="AP73" s="36">
        <f>AH73/AG73</f>
        <v>125.8733</v>
      </c>
      <c r="AQ73" s="37">
        <f t="shared" si="16"/>
        <v>125.8733</v>
      </c>
      <c r="AR73" s="36">
        <f t="shared" si="17"/>
        <v>314.68325000000004</v>
      </c>
      <c r="AS73" s="36">
        <f t="shared" si="21"/>
        <v>498.16800000000001</v>
      </c>
      <c r="AT73" s="36">
        <v>0.748</v>
      </c>
      <c r="AU73" s="38">
        <f t="shared" si="18"/>
        <v>10.489441666666666</v>
      </c>
      <c r="AV73" s="38">
        <f t="shared" si="8"/>
        <v>26.223604166666671</v>
      </c>
      <c r="AW73" s="38">
        <f t="shared" si="8"/>
        <v>41.514000000000003</v>
      </c>
      <c r="AX73" s="38">
        <f t="shared" si="22"/>
        <v>1.4094963213213214</v>
      </c>
      <c r="AY73" s="38">
        <f t="shared" si="9"/>
        <v>78.227045833333335</v>
      </c>
      <c r="AZ73" s="38">
        <f t="shared" si="10"/>
        <v>938.72455000000002</v>
      </c>
    </row>
    <row r="74" spans="1:52" s="7" customFormat="1" x14ac:dyDescent="0.25">
      <c r="A74" s="2">
        <f t="shared" si="11"/>
        <v>59</v>
      </c>
      <c r="B74" s="34" t="s">
        <v>65</v>
      </c>
      <c r="C74" s="29">
        <v>32</v>
      </c>
      <c r="D74" s="32">
        <v>46.8</v>
      </c>
      <c r="E74" s="2"/>
      <c r="F74" s="2">
        <v>3</v>
      </c>
      <c r="G74" s="2"/>
      <c r="H74" s="2">
        <v>2</v>
      </c>
      <c r="I74" s="2"/>
      <c r="J74" s="2"/>
      <c r="K74" s="2"/>
      <c r="L74" s="2"/>
      <c r="M74" s="2"/>
      <c r="N74" s="2"/>
      <c r="O74" s="2"/>
      <c r="P74" s="2"/>
      <c r="Q74" s="2"/>
      <c r="R74" s="2"/>
      <c r="S74" s="2"/>
      <c r="T74" s="2"/>
      <c r="U74" s="2"/>
      <c r="V74" s="2"/>
      <c r="W74" s="2"/>
      <c r="X74" s="2"/>
      <c r="Y74" s="2"/>
      <c r="Z74" s="2"/>
      <c r="AA74" s="2"/>
      <c r="AB74" s="2"/>
      <c r="AC74" s="2"/>
      <c r="AD74" s="2">
        <v>15307.37</v>
      </c>
      <c r="AE74" s="32"/>
      <c r="AF74" s="5" t="s">
        <v>42</v>
      </c>
      <c r="AG74" s="2">
        <v>100</v>
      </c>
      <c r="AH74" s="32">
        <f t="shared" si="6"/>
        <v>11046.58</v>
      </c>
      <c r="AI74" s="33">
        <v>9988</v>
      </c>
      <c r="AJ74" s="33">
        <v>1058.58</v>
      </c>
      <c r="AK74" s="33"/>
      <c r="AL74" s="33">
        <v>926.97</v>
      </c>
      <c r="AM74" s="33">
        <v>11974</v>
      </c>
      <c r="AN74" s="35">
        <v>42736</v>
      </c>
      <c r="AO74" s="32">
        <f t="shared" si="15"/>
        <v>4260.7900000000009</v>
      </c>
      <c r="AP74" s="36">
        <f>AD74/AG74</f>
        <v>153.0737</v>
      </c>
      <c r="AQ74" s="37">
        <f t="shared" si="16"/>
        <v>153.0737</v>
      </c>
      <c r="AR74" s="36">
        <f t="shared" si="17"/>
        <v>276.16450000000003</v>
      </c>
      <c r="AS74" s="36">
        <f t="shared" si="21"/>
        <v>420.07679999999999</v>
      </c>
      <c r="AT74" s="36">
        <v>0.748</v>
      </c>
      <c r="AU74" s="38">
        <f t="shared" si="18"/>
        <v>12.756141666666666</v>
      </c>
      <c r="AV74" s="38">
        <f t="shared" ref="AV74:AW131" si="23">AR74/12</f>
        <v>23.013708333333337</v>
      </c>
      <c r="AW74" s="38">
        <f t="shared" si="23"/>
        <v>35.006399999999999</v>
      </c>
      <c r="AX74" s="38">
        <f t="shared" si="22"/>
        <v>1.5123130341880344</v>
      </c>
      <c r="AY74" s="38">
        <f t="shared" si="9"/>
        <v>70.776250000000005</v>
      </c>
      <c r="AZ74" s="38">
        <f t="shared" si="10"/>
        <v>849.31500000000005</v>
      </c>
    </row>
    <row r="75" spans="1:52" s="7" customFormat="1" x14ac:dyDescent="0.25">
      <c r="A75" s="2">
        <f t="shared" si="11"/>
        <v>60</v>
      </c>
      <c r="B75" s="34" t="s">
        <v>65</v>
      </c>
      <c r="C75" s="29">
        <v>41</v>
      </c>
      <c r="D75" s="32">
        <v>46.5</v>
      </c>
      <c r="E75" s="2"/>
      <c r="F75" s="2" t="s">
        <v>591</v>
      </c>
      <c r="G75" s="2"/>
      <c r="H75" s="2">
        <v>2</v>
      </c>
      <c r="I75" s="2"/>
      <c r="J75" s="2"/>
      <c r="K75" s="2"/>
      <c r="L75" s="2"/>
      <c r="M75" s="2"/>
      <c r="N75" s="2"/>
      <c r="O75" s="2"/>
      <c r="P75" s="2"/>
      <c r="Q75" s="2"/>
      <c r="R75" s="2"/>
      <c r="S75" s="2"/>
      <c r="T75" s="2"/>
      <c r="U75" s="2"/>
      <c r="V75" s="2"/>
      <c r="W75" s="2"/>
      <c r="X75" s="2"/>
      <c r="Y75" s="2"/>
      <c r="Z75" s="2"/>
      <c r="AA75" s="2"/>
      <c r="AB75" s="2"/>
      <c r="AC75" s="2"/>
      <c r="AD75" s="2">
        <v>7983.02</v>
      </c>
      <c r="AE75" s="32"/>
      <c r="AF75" s="5" t="s">
        <v>42</v>
      </c>
      <c r="AG75" s="2">
        <v>100</v>
      </c>
      <c r="AH75" s="32">
        <f t="shared" si="6"/>
        <v>10975.34</v>
      </c>
      <c r="AI75" s="33">
        <v>9924</v>
      </c>
      <c r="AJ75" s="33">
        <v>1051.3399999999999</v>
      </c>
      <c r="AK75" s="33"/>
      <c r="AL75" s="33">
        <v>920.62</v>
      </c>
      <c r="AM75" s="33">
        <v>11896</v>
      </c>
      <c r="AN75" s="35">
        <v>42736</v>
      </c>
      <c r="AO75" s="32">
        <f t="shared" si="15"/>
        <v>-2992.3199999999997</v>
      </c>
      <c r="AP75" s="36">
        <f>AH75/AG75</f>
        <v>109.7534</v>
      </c>
      <c r="AQ75" s="37">
        <f t="shared" si="16"/>
        <v>109.7534</v>
      </c>
      <c r="AR75" s="36">
        <f t="shared" si="17"/>
        <v>274.38350000000003</v>
      </c>
      <c r="AS75" s="36">
        <f t="shared" si="21"/>
        <v>417.38399999999996</v>
      </c>
      <c r="AT75" s="36">
        <v>0.748</v>
      </c>
      <c r="AU75" s="38">
        <f t="shared" si="18"/>
        <v>9.146116666666666</v>
      </c>
      <c r="AV75" s="38">
        <f t="shared" si="23"/>
        <v>22.865291666666668</v>
      </c>
      <c r="AW75" s="38">
        <f t="shared" si="23"/>
        <v>34.781999999999996</v>
      </c>
      <c r="AX75" s="38">
        <f t="shared" si="22"/>
        <v>1.4364173835125447</v>
      </c>
      <c r="AY75" s="38">
        <f t="shared" si="9"/>
        <v>66.793408333333332</v>
      </c>
      <c r="AZ75" s="38">
        <f t="shared" si="10"/>
        <v>801.52089999999998</v>
      </c>
    </row>
    <row r="76" spans="1:52" s="7" customFormat="1" x14ac:dyDescent="0.25">
      <c r="A76" s="2">
        <f t="shared" si="11"/>
        <v>61</v>
      </c>
      <c r="B76" s="34" t="s">
        <v>65</v>
      </c>
      <c r="C76" s="29">
        <v>7</v>
      </c>
      <c r="D76" s="32">
        <v>47.1</v>
      </c>
      <c r="E76" s="2"/>
      <c r="F76" s="2" t="s">
        <v>591</v>
      </c>
      <c r="G76" s="2"/>
      <c r="H76" s="2">
        <v>2</v>
      </c>
      <c r="I76" s="2"/>
      <c r="J76" s="2"/>
      <c r="K76" s="2"/>
      <c r="L76" s="2"/>
      <c r="M76" s="2"/>
      <c r="N76" s="2"/>
      <c r="O76" s="2"/>
      <c r="P76" s="2"/>
      <c r="Q76" s="2"/>
      <c r="R76" s="2"/>
      <c r="S76" s="2"/>
      <c r="T76" s="2"/>
      <c r="U76" s="2"/>
      <c r="V76" s="2"/>
      <c r="W76" s="2"/>
      <c r="X76" s="2"/>
      <c r="Y76" s="2"/>
      <c r="Z76" s="2"/>
      <c r="AA76" s="2"/>
      <c r="AB76" s="2"/>
      <c r="AC76" s="2"/>
      <c r="AD76" s="2">
        <v>8084.52</v>
      </c>
      <c r="AE76" s="32"/>
      <c r="AF76" s="5" t="s">
        <v>42</v>
      </c>
      <c r="AG76" s="2">
        <v>100</v>
      </c>
      <c r="AH76" s="32">
        <f t="shared" si="6"/>
        <v>11116.7</v>
      </c>
      <c r="AI76" s="33">
        <v>10052</v>
      </c>
      <c r="AJ76" s="33">
        <v>1064.7</v>
      </c>
      <c r="AK76" s="33"/>
      <c r="AL76" s="33">
        <v>932.32</v>
      </c>
      <c r="AM76" s="33">
        <v>12049</v>
      </c>
      <c r="AN76" s="35">
        <v>42736</v>
      </c>
      <c r="AO76" s="32">
        <f t="shared" si="15"/>
        <v>-3032.1800000000003</v>
      </c>
      <c r="AP76" s="36">
        <f>AH76/AG76</f>
        <v>111.167</v>
      </c>
      <c r="AQ76" s="37">
        <f t="shared" si="16"/>
        <v>111.167</v>
      </c>
      <c r="AR76" s="36">
        <f t="shared" si="17"/>
        <v>277.91750000000002</v>
      </c>
      <c r="AS76" s="36">
        <f t="shared" si="21"/>
        <v>422.76960000000003</v>
      </c>
      <c r="AT76" s="36">
        <v>0.748</v>
      </c>
      <c r="AU76" s="38">
        <f t="shared" si="18"/>
        <v>9.2639166666666668</v>
      </c>
      <c r="AV76" s="38">
        <f t="shared" si="23"/>
        <v>23.159791666666667</v>
      </c>
      <c r="AW76" s="38">
        <f t="shared" si="23"/>
        <v>35.230800000000002</v>
      </c>
      <c r="AX76" s="38">
        <f t="shared" si="22"/>
        <v>1.4364014508138714</v>
      </c>
      <c r="AY76" s="38">
        <f t="shared" si="9"/>
        <v>67.654508333333339</v>
      </c>
      <c r="AZ76" s="38">
        <f t="shared" si="10"/>
        <v>811.85410000000002</v>
      </c>
    </row>
    <row r="77" spans="1:52" s="7" customFormat="1" ht="15" customHeight="1" x14ac:dyDescent="0.25">
      <c r="A77" s="2">
        <f t="shared" si="11"/>
        <v>62</v>
      </c>
      <c r="B77" s="34" t="s">
        <v>66</v>
      </c>
      <c r="C77" s="29">
        <v>3</v>
      </c>
      <c r="D77" s="32">
        <v>45.4</v>
      </c>
      <c r="E77" s="2"/>
      <c r="F77" s="2" t="s">
        <v>591</v>
      </c>
      <c r="G77" s="2"/>
      <c r="H77" s="2">
        <v>3</v>
      </c>
      <c r="I77" s="2"/>
      <c r="J77" s="2"/>
      <c r="K77" s="2"/>
      <c r="L77" s="2"/>
      <c r="M77" s="2"/>
      <c r="N77" s="2"/>
      <c r="O77" s="2"/>
      <c r="P77" s="2"/>
      <c r="Q77" s="2"/>
      <c r="R77" s="2"/>
      <c r="S77" s="2"/>
      <c r="T77" s="2"/>
      <c r="U77" s="2"/>
      <c r="V77" s="2"/>
      <c r="W77" s="2"/>
      <c r="X77" s="2"/>
      <c r="Y77" s="2"/>
      <c r="Z77" s="2"/>
      <c r="AA77" s="2"/>
      <c r="AB77" s="2"/>
      <c r="AC77" s="2"/>
      <c r="AD77" s="2">
        <v>3604.89</v>
      </c>
      <c r="AE77" s="32"/>
      <c r="AF77" s="5" t="s">
        <v>36</v>
      </c>
      <c r="AG77" s="2">
        <v>30</v>
      </c>
      <c r="AH77" s="32">
        <f t="shared" si="6"/>
        <v>2680.53</v>
      </c>
      <c r="AI77" s="33">
        <v>2512</v>
      </c>
      <c r="AJ77" s="33">
        <v>44.59</v>
      </c>
      <c r="AK77" s="33">
        <v>123.94</v>
      </c>
      <c r="AL77" s="33">
        <v>2811.12</v>
      </c>
      <c r="AM77" s="33">
        <v>5492</v>
      </c>
      <c r="AN77" s="35">
        <v>42736</v>
      </c>
      <c r="AO77" s="32">
        <f t="shared" si="15"/>
        <v>924.35999999999967</v>
      </c>
      <c r="AP77" s="36">
        <f>AD77/AG77</f>
        <v>120.163</v>
      </c>
      <c r="AQ77" s="37">
        <f t="shared" si="16"/>
        <v>120.163</v>
      </c>
      <c r="AR77" s="36">
        <f t="shared" si="17"/>
        <v>67.013250000000014</v>
      </c>
      <c r="AS77" s="36">
        <f t="shared" si="21"/>
        <v>208.65840000000003</v>
      </c>
      <c r="AT77" s="36">
        <v>0.38300000000000001</v>
      </c>
      <c r="AU77" s="38">
        <f t="shared" si="18"/>
        <v>10.013583333333333</v>
      </c>
      <c r="AV77" s="38">
        <f t="shared" si="23"/>
        <v>5.5844375000000008</v>
      </c>
      <c r="AW77" s="38">
        <f t="shared" si="23"/>
        <v>17.388200000000001</v>
      </c>
      <c r="AX77" s="38">
        <f t="shared" si="22"/>
        <v>0.72656874082232015</v>
      </c>
      <c r="AY77" s="38">
        <f t="shared" si="9"/>
        <v>32.986220833333334</v>
      </c>
      <c r="AZ77" s="38">
        <f t="shared" si="10"/>
        <v>395.83465000000001</v>
      </c>
    </row>
    <row r="78" spans="1:52" s="7" customFormat="1" x14ac:dyDescent="0.25">
      <c r="A78" s="2">
        <f t="shared" si="11"/>
        <v>63</v>
      </c>
      <c r="B78" s="34" t="s">
        <v>68</v>
      </c>
      <c r="C78" s="29">
        <v>12</v>
      </c>
      <c r="D78" s="32">
        <v>54.9</v>
      </c>
      <c r="E78" s="2"/>
      <c r="F78" s="2" t="s">
        <v>591</v>
      </c>
      <c r="G78" s="2"/>
      <c r="H78" s="2">
        <v>2</v>
      </c>
      <c r="I78" s="2"/>
      <c r="J78" s="2"/>
      <c r="K78" s="2"/>
      <c r="L78" s="2"/>
      <c r="M78" s="2"/>
      <c r="N78" s="2"/>
      <c r="O78" s="2"/>
      <c r="P78" s="2"/>
      <c r="Q78" s="2"/>
      <c r="R78" s="2"/>
      <c r="S78" s="2"/>
      <c r="T78" s="2"/>
      <c r="U78" s="2"/>
      <c r="V78" s="2"/>
      <c r="W78" s="2"/>
      <c r="X78" s="2"/>
      <c r="Y78" s="2"/>
      <c r="Z78" s="2"/>
      <c r="AA78" s="2"/>
      <c r="AB78" s="2"/>
      <c r="AC78" s="2"/>
      <c r="AD78" s="2">
        <v>25232.82</v>
      </c>
      <c r="AE78" s="32"/>
      <c r="AF78" s="5" t="s">
        <v>67</v>
      </c>
      <c r="AG78" s="2">
        <v>100</v>
      </c>
      <c r="AH78" s="32">
        <f t="shared" si="6"/>
        <v>22886.11</v>
      </c>
      <c r="AI78" s="33">
        <v>20644</v>
      </c>
      <c r="AJ78" s="33">
        <v>2242.11</v>
      </c>
      <c r="AK78" s="33"/>
      <c r="AL78" s="33"/>
      <c r="AM78" s="33">
        <v>22886</v>
      </c>
      <c r="AN78" s="35">
        <v>42736</v>
      </c>
      <c r="AO78" s="32">
        <f t="shared" si="15"/>
        <v>2346.7099999999991</v>
      </c>
      <c r="AP78" s="36">
        <f>AD78/AG78</f>
        <v>252.32820000000001</v>
      </c>
      <c r="AQ78" s="37">
        <f t="shared" si="16"/>
        <v>252.32820000000001</v>
      </c>
      <c r="AR78" s="36">
        <f t="shared" si="17"/>
        <v>572.15275000000008</v>
      </c>
      <c r="AS78" s="36">
        <f t="shared" si="21"/>
        <v>412.40879999999993</v>
      </c>
      <c r="AT78" s="36">
        <v>0.626</v>
      </c>
      <c r="AU78" s="38">
        <f t="shared" si="18"/>
        <v>21.027350000000002</v>
      </c>
      <c r="AV78" s="38">
        <f t="shared" si="23"/>
        <v>47.679395833333338</v>
      </c>
      <c r="AW78" s="38">
        <f t="shared" si="23"/>
        <v>34.367399999999996</v>
      </c>
      <c r="AX78" s="38">
        <f t="shared" si="22"/>
        <v>1.8774889951426839</v>
      </c>
      <c r="AY78" s="38">
        <f t="shared" si="9"/>
        <v>103.07414583333335</v>
      </c>
      <c r="AZ78" s="38">
        <f t="shared" si="10"/>
        <v>1236.8897500000003</v>
      </c>
    </row>
    <row r="79" spans="1:52" s="46" customFormat="1" ht="27" customHeight="1" x14ac:dyDescent="0.25">
      <c r="A79" s="2">
        <f t="shared" si="11"/>
        <v>64</v>
      </c>
      <c r="B79" s="41" t="s">
        <v>69</v>
      </c>
      <c r="C79" s="3">
        <v>9</v>
      </c>
      <c r="D79" s="40">
        <v>44.7</v>
      </c>
      <c r="E79" s="53" t="s">
        <v>225</v>
      </c>
      <c r="F79" s="3" t="s">
        <v>591</v>
      </c>
      <c r="G79" s="3"/>
      <c r="H79" s="2">
        <v>2</v>
      </c>
      <c r="I79" s="2"/>
      <c r="J79" s="3"/>
      <c r="K79" s="3"/>
      <c r="L79" s="3"/>
      <c r="M79" s="3"/>
      <c r="N79" s="3"/>
      <c r="O79" s="3"/>
      <c r="P79" s="3"/>
      <c r="Q79" s="3"/>
      <c r="R79" s="3"/>
      <c r="S79" s="3"/>
      <c r="T79" s="3"/>
      <c r="U79" s="3"/>
      <c r="V79" s="3"/>
      <c r="W79" s="3"/>
      <c r="X79" s="3"/>
      <c r="Y79" s="3"/>
      <c r="Z79" s="3"/>
      <c r="AA79" s="3"/>
      <c r="AB79" s="3"/>
      <c r="AC79" s="3"/>
      <c r="AD79" s="3">
        <v>32465.11</v>
      </c>
      <c r="AE79" s="40"/>
      <c r="AF79" s="39" t="s">
        <v>42</v>
      </c>
      <c r="AG79" s="3">
        <v>100</v>
      </c>
      <c r="AH79" s="40">
        <f t="shared" si="6"/>
        <v>16298.05</v>
      </c>
      <c r="AI79" s="40">
        <v>15139</v>
      </c>
      <c r="AJ79" s="40">
        <v>1159.05</v>
      </c>
      <c r="AK79" s="40"/>
      <c r="AL79" s="40"/>
      <c r="AM79" s="40">
        <v>16298</v>
      </c>
      <c r="AN79" s="42">
        <v>42736</v>
      </c>
      <c r="AO79" s="40">
        <f t="shared" si="15"/>
        <v>16167.060000000001</v>
      </c>
      <c r="AP79" s="43">
        <f>AD79/AG79</f>
        <v>324.65109999999999</v>
      </c>
      <c r="AQ79" s="44">
        <f t="shared" si="16"/>
        <v>324.65109999999999</v>
      </c>
      <c r="AR79" s="43">
        <f t="shared" si="17"/>
        <v>407.45125000000002</v>
      </c>
      <c r="AS79" s="43">
        <f t="shared" si="21"/>
        <v>146.97360000000003</v>
      </c>
      <c r="AT79" s="43">
        <v>0.27400000000000002</v>
      </c>
      <c r="AU79" s="45">
        <f t="shared" si="18"/>
        <v>27.054258333333333</v>
      </c>
      <c r="AV79" s="45">
        <f t="shared" si="23"/>
        <v>33.954270833333332</v>
      </c>
      <c r="AW79" s="45">
        <f t="shared" si="23"/>
        <v>12.247800000000003</v>
      </c>
      <c r="AX79" s="45">
        <f t="shared" si="22"/>
        <v>1.6388440529455628</v>
      </c>
      <c r="AY79" s="45">
        <f t="shared" si="9"/>
        <v>73.25632916666666</v>
      </c>
      <c r="AZ79" s="45">
        <f t="shared" si="10"/>
        <v>879.07594999999992</v>
      </c>
    </row>
    <row r="80" spans="1:52" s="7" customFormat="1" x14ac:dyDescent="0.25">
      <c r="A80" s="2">
        <f t="shared" si="11"/>
        <v>65</v>
      </c>
      <c r="B80" s="34" t="s">
        <v>69</v>
      </c>
      <c r="C80" s="29">
        <v>26</v>
      </c>
      <c r="D80" s="32">
        <v>42</v>
      </c>
      <c r="E80" s="2"/>
      <c r="F80" s="2" t="s">
        <v>591</v>
      </c>
      <c r="G80" s="2"/>
      <c r="H80" s="2">
        <v>2</v>
      </c>
      <c r="I80" s="2"/>
      <c r="J80" s="2"/>
      <c r="K80" s="2"/>
      <c r="L80" s="2"/>
      <c r="M80" s="2"/>
      <c r="N80" s="2"/>
      <c r="O80" s="2"/>
      <c r="P80" s="2"/>
      <c r="Q80" s="2"/>
      <c r="R80" s="2"/>
      <c r="S80" s="2"/>
      <c r="T80" s="2"/>
      <c r="U80" s="2"/>
      <c r="V80" s="2"/>
      <c r="W80" s="2"/>
      <c r="X80" s="2"/>
      <c r="Y80" s="2"/>
      <c r="Z80" s="2"/>
      <c r="AA80" s="2"/>
      <c r="AB80" s="2"/>
      <c r="AC80" s="2"/>
      <c r="AD80" s="2">
        <v>8365.4599999999991</v>
      </c>
      <c r="AE80" s="32"/>
      <c r="AF80" s="5" t="s">
        <v>42</v>
      </c>
      <c r="AG80" s="2">
        <v>100</v>
      </c>
      <c r="AH80" s="32">
        <f t="shared" si="6"/>
        <v>15236.380000000001</v>
      </c>
      <c r="AI80" s="33">
        <v>14154</v>
      </c>
      <c r="AJ80" s="33">
        <v>1082.3800000000001</v>
      </c>
      <c r="AK80" s="33"/>
      <c r="AL80" s="33"/>
      <c r="AM80" s="33">
        <v>15236</v>
      </c>
      <c r="AN80" s="35">
        <v>42736</v>
      </c>
      <c r="AO80" s="32">
        <f t="shared" ref="AO80:AO111" si="24">AD80-AH80</f>
        <v>-6870.9200000000019</v>
      </c>
      <c r="AP80" s="36">
        <f>AH80/AG80</f>
        <v>152.3638</v>
      </c>
      <c r="AQ80" s="37">
        <f t="shared" ref="AQ80:AQ111" si="25">AE80+AP80</f>
        <v>152.3638</v>
      </c>
      <c r="AR80" s="36">
        <f t="shared" ref="AR80:AR111" si="26">AH80*2.5%</f>
        <v>380.90950000000004</v>
      </c>
      <c r="AS80" s="36">
        <f t="shared" si="21"/>
        <v>138.096</v>
      </c>
      <c r="AT80" s="36">
        <v>0.27400000000000002</v>
      </c>
      <c r="AU80" s="38">
        <f t="shared" si="18"/>
        <v>12.696983333333334</v>
      </c>
      <c r="AV80" s="38">
        <f t="shared" si="23"/>
        <v>31.742458333333335</v>
      </c>
      <c r="AW80" s="38">
        <f t="shared" si="23"/>
        <v>11.508000000000001</v>
      </c>
      <c r="AX80" s="38">
        <f t="shared" si="22"/>
        <v>1.3320819444444445</v>
      </c>
      <c r="AY80" s="38">
        <f t="shared" si="9"/>
        <v>55.94744166666667</v>
      </c>
      <c r="AZ80" s="38">
        <f t="shared" si="10"/>
        <v>671.36930000000007</v>
      </c>
    </row>
    <row r="81" spans="1:52" s="7" customFormat="1" x14ac:dyDescent="0.25">
      <c r="A81" s="2">
        <f t="shared" si="11"/>
        <v>66</v>
      </c>
      <c r="B81" s="34" t="s">
        <v>70</v>
      </c>
      <c r="C81" s="29">
        <v>10</v>
      </c>
      <c r="D81" s="32">
        <v>50</v>
      </c>
      <c r="E81" s="2"/>
      <c r="F81" s="2" t="s">
        <v>591</v>
      </c>
      <c r="G81" s="2"/>
      <c r="H81" s="2">
        <v>2</v>
      </c>
      <c r="I81" s="2"/>
      <c r="J81" s="2"/>
      <c r="K81" s="2"/>
      <c r="L81" s="2"/>
      <c r="M81" s="2"/>
      <c r="N81" s="2"/>
      <c r="O81" s="2"/>
      <c r="P81" s="2"/>
      <c r="Q81" s="2"/>
      <c r="R81" s="2"/>
      <c r="S81" s="2"/>
      <c r="T81" s="2"/>
      <c r="U81" s="2"/>
      <c r="V81" s="2"/>
      <c r="W81" s="2"/>
      <c r="X81" s="2"/>
      <c r="Y81" s="2"/>
      <c r="Z81" s="2"/>
      <c r="AA81" s="2"/>
      <c r="AB81" s="2"/>
      <c r="AC81" s="2"/>
      <c r="AD81" s="2">
        <v>10041.76</v>
      </c>
      <c r="AE81" s="32"/>
      <c r="AF81" s="5"/>
      <c r="AG81" s="2"/>
      <c r="AH81" s="32">
        <f t="shared" ref="AH81:AH144" si="27">AI81+AJ81+AK81</f>
        <v>16149.74</v>
      </c>
      <c r="AI81" s="33">
        <v>14797</v>
      </c>
      <c r="AJ81" s="33">
        <v>1352.74</v>
      </c>
      <c r="AK81" s="33"/>
      <c r="AL81" s="33"/>
      <c r="AM81" s="33">
        <v>16150</v>
      </c>
      <c r="AN81" s="35">
        <v>42736</v>
      </c>
      <c r="AO81" s="32">
        <f t="shared" si="24"/>
        <v>-6107.98</v>
      </c>
      <c r="AP81" s="36"/>
      <c r="AQ81" s="37">
        <f t="shared" si="25"/>
        <v>0</v>
      </c>
      <c r="AR81" s="36">
        <f t="shared" si="26"/>
        <v>403.74350000000004</v>
      </c>
      <c r="AS81" s="36">
        <f t="shared" si="21"/>
        <v>0</v>
      </c>
      <c r="AT81" s="36"/>
      <c r="AU81" s="38">
        <f t="shared" ref="AU81:AU112" si="28">AQ81/12</f>
        <v>0</v>
      </c>
      <c r="AV81" s="38">
        <f t="shared" si="23"/>
        <v>33.645291666666672</v>
      </c>
      <c r="AW81" s="38">
        <f t="shared" si="23"/>
        <v>0</v>
      </c>
      <c r="AX81" s="38">
        <f t="shared" si="22"/>
        <v>0.67290583333333343</v>
      </c>
      <c r="AY81" s="38">
        <f t="shared" ref="AY81:AY144" si="29">AU81+AV81+AW81</f>
        <v>33.645291666666672</v>
      </c>
      <c r="AZ81" s="38">
        <f t="shared" ref="AZ81:AZ144" si="30">AY81*12</f>
        <v>403.74350000000004</v>
      </c>
    </row>
    <row r="82" spans="1:52" s="7" customFormat="1" x14ac:dyDescent="0.25">
      <c r="A82" s="2">
        <f t="shared" ref="A82:A145" si="31">SUM(A81,1)</f>
        <v>67</v>
      </c>
      <c r="B82" s="34" t="s">
        <v>72</v>
      </c>
      <c r="C82" s="29">
        <v>11</v>
      </c>
      <c r="D82" s="32">
        <v>39.299999999999997</v>
      </c>
      <c r="E82" s="2"/>
      <c r="F82" s="2" t="s">
        <v>591</v>
      </c>
      <c r="G82" s="2"/>
      <c r="H82" s="2">
        <v>2</v>
      </c>
      <c r="I82" s="2"/>
      <c r="J82" s="2"/>
      <c r="K82" s="2"/>
      <c r="L82" s="2"/>
      <c r="M82" s="2"/>
      <c r="N82" s="2"/>
      <c r="O82" s="2"/>
      <c r="P82" s="2"/>
      <c r="Q82" s="2"/>
      <c r="R82" s="2"/>
      <c r="S82" s="2"/>
      <c r="T82" s="2"/>
      <c r="U82" s="2"/>
      <c r="V82" s="2"/>
      <c r="W82" s="2"/>
      <c r="X82" s="2"/>
      <c r="Y82" s="2"/>
      <c r="Z82" s="2"/>
      <c r="AA82" s="2"/>
      <c r="AB82" s="2"/>
      <c r="AC82" s="2"/>
      <c r="AD82" s="2">
        <v>7965.04</v>
      </c>
      <c r="AE82" s="32"/>
      <c r="AF82" s="5" t="s">
        <v>71</v>
      </c>
      <c r="AG82" s="2">
        <v>150</v>
      </c>
      <c r="AH82" s="32">
        <f t="shared" si="27"/>
        <v>13021.52</v>
      </c>
      <c r="AI82" s="33">
        <v>11909</v>
      </c>
      <c r="AJ82" s="33">
        <v>1112.52</v>
      </c>
      <c r="AK82" s="33"/>
      <c r="AL82" s="33">
        <v>1383.19</v>
      </c>
      <c r="AM82" s="33">
        <v>14405</v>
      </c>
      <c r="AN82" s="35">
        <v>42736</v>
      </c>
      <c r="AO82" s="32">
        <f t="shared" si="24"/>
        <v>-5056.4800000000005</v>
      </c>
      <c r="AP82" s="36">
        <f>AH82/AG82</f>
        <v>86.81013333333334</v>
      </c>
      <c r="AQ82" s="37">
        <f t="shared" si="25"/>
        <v>86.81013333333334</v>
      </c>
      <c r="AR82" s="36">
        <f t="shared" si="26"/>
        <v>325.53800000000001</v>
      </c>
      <c r="AS82" s="36">
        <f t="shared" si="21"/>
        <v>361.71719999999993</v>
      </c>
      <c r="AT82" s="36">
        <v>0.76700000000000002</v>
      </c>
      <c r="AU82" s="38">
        <f t="shared" si="28"/>
        <v>7.234177777777778</v>
      </c>
      <c r="AV82" s="38">
        <f t="shared" si="23"/>
        <v>27.128166666666669</v>
      </c>
      <c r="AW82" s="38">
        <f t="shared" si="23"/>
        <v>30.143099999999993</v>
      </c>
      <c r="AX82" s="38">
        <f t="shared" si="22"/>
        <v>1.6413599095278484</v>
      </c>
      <c r="AY82" s="38">
        <f t="shared" si="29"/>
        <v>64.505444444444436</v>
      </c>
      <c r="AZ82" s="38">
        <f t="shared" si="30"/>
        <v>774.06533333333323</v>
      </c>
    </row>
    <row r="83" spans="1:52" s="7" customFormat="1" x14ac:dyDescent="0.25">
      <c r="A83" s="2">
        <f t="shared" si="31"/>
        <v>68</v>
      </c>
      <c r="B83" s="34" t="s">
        <v>72</v>
      </c>
      <c r="C83" s="29">
        <v>56</v>
      </c>
      <c r="D83" s="32">
        <v>39.4</v>
      </c>
      <c r="E83" s="2"/>
      <c r="F83" s="2" t="s">
        <v>591</v>
      </c>
      <c r="G83" s="2"/>
      <c r="H83" s="2">
        <v>2</v>
      </c>
      <c r="I83" s="2"/>
      <c r="J83" s="2"/>
      <c r="K83" s="2"/>
      <c r="L83" s="2"/>
      <c r="M83" s="2"/>
      <c r="N83" s="2"/>
      <c r="O83" s="2"/>
      <c r="P83" s="2"/>
      <c r="Q83" s="2"/>
      <c r="R83" s="2"/>
      <c r="S83" s="2"/>
      <c r="T83" s="2"/>
      <c r="U83" s="2"/>
      <c r="V83" s="2"/>
      <c r="W83" s="2"/>
      <c r="X83" s="2"/>
      <c r="Y83" s="2"/>
      <c r="Z83" s="2"/>
      <c r="AA83" s="2"/>
      <c r="AB83" s="2"/>
      <c r="AC83" s="2"/>
      <c r="AD83" s="2">
        <v>7986.44</v>
      </c>
      <c r="AE83" s="32"/>
      <c r="AF83" s="5" t="s">
        <v>71</v>
      </c>
      <c r="AG83" s="2">
        <v>150</v>
      </c>
      <c r="AH83" s="32">
        <f t="shared" si="27"/>
        <v>13056.51</v>
      </c>
      <c r="AI83" s="33">
        <v>11941</v>
      </c>
      <c r="AJ83" s="33">
        <v>1115.51</v>
      </c>
      <c r="AK83" s="33"/>
      <c r="AL83" s="33">
        <v>1386.9</v>
      </c>
      <c r="AM83" s="33">
        <v>14443</v>
      </c>
      <c r="AN83" s="35">
        <v>42736</v>
      </c>
      <c r="AO83" s="32">
        <f t="shared" si="24"/>
        <v>-5070.0700000000006</v>
      </c>
      <c r="AP83" s="36">
        <f>AH83/AG83</f>
        <v>87.043400000000005</v>
      </c>
      <c r="AQ83" s="37">
        <f t="shared" si="25"/>
        <v>87.043400000000005</v>
      </c>
      <c r="AR83" s="36">
        <f t="shared" si="26"/>
        <v>326.41275000000002</v>
      </c>
      <c r="AS83" s="36">
        <f t="shared" si="21"/>
        <v>362.63760000000002</v>
      </c>
      <c r="AT83" s="36">
        <v>0.76700000000000002</v>
      </c>
      <c r="AU83" s="38">
        <f t="shared" si="28"/>
        <v>7.2536166666666668</v>
      </c>
      <c r="AV83" s="38">
        <f t="shared" si="23"/>
        <v>27.201062500000003</v>
      </c>
      <c r="AW83" s="38">
        <f t="shared" si="23"/>
        <v>30.219800000000003</v>
      </c>
      <c r="AX83" s="38">
        <f t="shared" si="22"/>
        <v>1.6414842428087988</v>
      </c>
      <c r="AY83" s="38">
        <f t="shared" si="29"/>
        <v>64.674479166666671</v>
      </c>
      <c r="AZ83" s="38">
        <f t="shared" si="30"/>
        <v>776.09375</v>
      </c>
    </row>
    <row r="84" spans="1:52" s="7" customFormat="1" x14ac:dyDescent="0.25">
      <c r="A84" s="2">
        <f t="shared" si="31"/>
        <v>69</v>
      </c>
      <c r="B84" s="34" t="s">
        <v>73</v>
      </c>
      <c r="C84" s="29">
        <v>43</v>
      </c>
      <c r="D84" s="32">
        <v>49.5</v>
      </c>
      <c r="E84" s="2"/>
      <c r="F84" s="2" t="s">
        <v>591</v>
      </c>
      <c r="G84" s="2"/>
      <c r="H84" s="2">
        <v>2</v>
      </c>
      <c r="I84" s="2"/>
      <c r="J84" s="2"/>
      <c r="K84" s="2"/>
      <c r="L84" s="2"/>
      <c r="M84" s="2"/>
      <c r="N84" s="2"/>
      <c r="O84" s="2"/>
      <c r="P84" s="2"/>
      <c r="Q84" s="2"/>
      <c r="R84" s="2"/>
      <c r="S84" s="2"/>
      <c r="T84" s="2"/>
      <c r="U84" s="2"/>
      <c r="V84" s="2"/>
      <c r="W84" s="2"/>
      <c r="X84" s="2"/>
      <c r="Y84" s="2"/>
      <c r="Z84" s="2"/>
      <c r="AA84" s="2"/>
      <c r="AB84" s="2"/>
      <c r="AC84" s="2"/>
      <c r="AD84" s="2">
        <v>9942.9699999999993</v>
      </c>
      <c r="AE84" s="32"/>
      <c r="AF84" s="5" t="s">
        <v>42</v>
      </c>
      <c r="AG84" s="2">
        <v>100</v>
      </c>
      <c r="AH84" s="32">
        <f t="shared" si="27"/>
        <v>17969.03</v>
      </c>
      <c r="AI84" s="33">
        <v>16512</v>
      </c>
      <c r="AJ84" s="33">
        <v>1457.03</v>
      </c>
      <c r="AK84" s="33"/>
      <c r="AL84" s="33">
        <v>2850.94</v>
      </c>
      <c r="AM84" s="33">
        <v>20820</v>
      </c>
      <c r="AN84" s="35">
        <v>42736</v>
      </c>
      <c r="AO84" s="32">
        <f t="shared" si="24"/>
        <v>-8026.0599999999995</v>
      </c>
      <c r="AP84" s="36">
        <f>AH84/AG84</f>
        <v>179.69029999999998</v>
      </c>
      <c r="AQ84" s="37">
        <f t="shared" si="25"/>
        <v>179.69029999999998</v>
      </c>
      <c r="AR84" s="36">
        <f t="shared" si="26"/>
        <v>449.22575000000001</v>
      </c>
      <c r="AS84" s="36">
        <f t="shared" si="21"/>
        <v>503.71199999999999</v>
      </c>
      <c r="AT84" s="36">
        <v>0.84799999999999998</v>
      </c>
      <c r="AU84" s="38">
        <f t="shared" si="28"/>
        <v>14.974191666666664</v>
      </c>
      <c r="AV84" s="38">
        <f t="shared" si="23"/>
        <v>37.435479166666667</v>
      </c>
      <c r="AW84" s="38">
        <f t="shared" si="23"/>
        <v>41.975999999999999</v>
      </c>
      <c r="AX84" s="38">
        <f t="shared" si="22"/>
        <v>1.9067812289562289</v>
      </c>
      <c r="AY84" s="38">
        <f t="shared" si="29"/>
        <v>94.385670833333336</v>
      </c>
      <c r="AZ84" s="38">
        <f t="shared" si="30"/>
        <v>1132.62805</v>
      </c>
    </row>
    <row r="85" spans="1:52" s="7" customFormat="1" x14ac:dyDescent="0.25">
      <c r="A85" s="2">
        <f t="shared" si="31"/>
        <v>70</v>
      </c>
      <c r="B85" s="34" t="s">
        <v>74</v>
      </c>
      <c r="C85" s="29">
        <v>1</v>
      </c>
      <c r="D85" s="32">
        <v>57</v>
      </c>
      <c r="E85" s="2"/>
      <c r="F85" s="2"/>
      <c r="G85" s="2"/>
      <c r="H85" s="2">
        <v>3</v>
      </c>
      <c r="I85" s="2">
        <v>1</v>
      </c>
      <c r="J85" s="2">
        <v>1</v>
      </c>
      <c r="K85" s="2"/>
      <c r="L85" s="2"/>
      <c r="M85" s="2"/>
      <c r="N85" s="2"/>
      <c r="O85" s="2"/>
      <c r="P85" s="2">
        <v>1</v>
      </c>
      <c r="Q85" s="2"/>
      <c r="R85" s="2"/>
      <c r="S85" s="2"/>
      <c r="T85" s="2"/>
      <c r="U85" s="2"/>
      <c r="V85" s="2">
        <v>1</v>
      </c>
      <c r="W85" s="2"/>
      <c r="X85" s="2"/>
      <c r="Y85" s="2"/>
      <c r="Z85" s="2"/>
      <c r="AA85" s="2"/>
      <c r="AB85" s="2"/>
      <c r="AC85" s="2"/>
      <c r="AD85" s="2">
        <v>10438</v>
      </c>
      <c r="AE85" s="32"/>
      <c r="AF85" s="5" t="s">
        <v>36</v>
      </c>
      <c r="AG85" s="2">
        <v>30</v>
      </c>
      <c r="AH85" s="32">
        <f t="shared" si="27"/>
        <v>10781.47</v>
      </c>
      <c r="AI85" s="33">
        <v>10438</v>
      </c>
      <c r="AJ85" s="33">
        <v>343.47</v>
      </c>
      <c r="AK85" s="33"/>
      <c r="AL85" s="33"/>
      <c r="AM85" s="33">
        <v>10781</v>
      </c>
      <c r="AN85" s="35">
        <v>42736</v>
      </c>
      <c r="AO85" s="32">
        <f t="shared" si="24"/>
        <v>-343.46999999999935</v>
      </c>
      <c r="AP85" s="36">
        <f>AH85/AG85</f>
        <v>359.38233333333329</v>
      </c>
      <c r="AQ85" s="37">
        <f t="shared" si="25"/>
        <v>359.38233333333329</v>
      </c>
      <c r="AR85" s="36">
        <f t="shared" si="26"/>
        <v>269.53674999999998</v>
      </c>
      <c r="AS85" s="36">
        <f t="shared" si="21"/>
        <v>313.95600000000002</v>
      </c>
      <c r="AT85" s="36">
        <v>0.45900000000000002</v>
      </c>
      <c r="AU85" s="38">
        <f t="shared" si="28"/>
        <v>29.948527777777773</v>
      </c>
      <c r="AV85" s="38">
        <f t="shared" si="23"/>
        <v>22.461395833333331</v>
      </c>
      <c r="AW85" s="38">
        <f t="shared" si="23"/>
        <v>26.163</v>
      </c>
      <c r="AX85" s="38">
        <f t="shared" si="22"/>
        <v>1.3784723440545807</v>
      </c>
      <c r="AY85" s="38">
        <f t="shared" si="29"/>
        <v>78.572923611111108</v>
      </c>
      <c r="AZ85" s="38">
        <f t="shared" si="30"/>
        <v>942.87508333333335</v>
      </c>
    </row>
    <row r="86" spans="1:52" s="46" customFormat="1" ht="27.75" customHeight="1" x14ac:dyDescent="0.25">
      <c r="A86" s="2">
        <f>SUM(A85,1)</f>
        <v>71</v>
      </c>
      <c r="B86" s="41" t="s">
        <v>75</v>
      </c>
      <c r="C86" s="3">
        <v>9</v>
      </c>
      <c r="D86" s="40">
        <v>75.599999999999994</v>
      </c>
      <c r="E86" s="53" t="s">
        <v>224</v>
      </c>
      <c r="F86" s="3"/>
      <c r="G86" s="3"/>
      <c r="H86" s="2">
        <v>2</v>
      </c>
      <c r="I86" s="2">
        <v>1</v>
      </c>
      <c r="J86" s="3">
        <v>1</v>
      </c>
      <c r="K86" s="3"/>
      <c r="L86" s="3"/>
      <c r="M86" s="3"/>
      <c r="N86" s="3"/>
      <c r="O86" s="3">
        <v>1</v>
      </c>
      <c r="P86" s="3"/>
      <c r="Q86" s="3"/>
      <c r="R86" s="3"/>
      <c r="S86" s="3"/>
      <c r="T86" s="3"/>
      <c r="U86" s="3">
        <v>1</v>
      </c>
      <c r="V86" s="3"/>
      <c r="W86" s="3"/>
      <c r="X86" s="3"/>
      <c r="Y86" s="3"/>
      <c r="Z86" s="3"/>
      <c r="AA86" s="3"/>
      <c r="AB86" s="3"/>
      <c r="AC86" s="3"/>
      <c r="AD86" s="3">
        <v>30702.73</v>
      </c>
      <c r="AE86" s="40"/>
      <c r="AF86" s="39" t="s">
        <v>42</v>
      </c>
      <c r="AG86" s="3">
        <v>100</v>
      </c>
      <c r="AH86" s="40">
        <f t="shared" si="27"/>
        <v>29331</v>
      </c>
      <c r="AI86" s="40">
        <v>29259</v>
      </c>
      <c r="AJ86" s="40"/>
      <c r="AK86" s="40">
        <v>72</v>
      </c>
      <c r="AL86" s="40"/>
      <c r="AM86" s="40">
        <v>29331</v>
      </c>
      <c r="AN86" s="42">
        <v>42879</v>
      </c>
      <c r="AO86" s="40">
        <f t="shared" si="24"/>
        <v>1371.7299999999996</v>
      </c>
      <c r="AP86" s="43">
        <f t="shared" ref="AP86:AP91" si="32">AD86/AG86</f>
        <v>307.02729999999997</v>
      </c>
      <c r="AQ86" s="44">
        <f t="shared" si="25"/>
        <v>307.02729999999997</v>
      </c>
      <c r="AR86" s="43">
        <f t="shared" si="26"/>
        <v>733.27500000000009</v>
      </c>
      <c r="AS86" s="43">
        <f t="shared" si="21"/>
        <v>707.61599999999999</v>
      </c>
      <c r="AT86" s="43">
        <v>0.78</v>
      </c>
      <c r="AU86" s="45">
        <f t="shared" si="28"/>
        <v>25.58560833333333</v>
      </c>
      <c r="AV86" s="45">
        <f t="shared" si="23"/>
        <v>61.10625000000001</v>
      </c>
      <c r="AW86" s="45">
        <f t="shared" si="23"/>
        <v>58.967999999999996</v>
      </c>
      <c r="AX86" s="45">
        <f t="shared" si="22"/>
        <v>1.9267177028218698</v>
      </c>
      <c r="AY86" s="45">
        <f t="shared" si="29"/>
        <v>145.65985833333335</v>
      </c>
      <c r="AZ86" s="45">
        <f t="shared" si="30"/>
        <v>1747.9183000000003</v>
      </c>
    </row>
    <row r="87" spans="1:52" s="52" customFormat="1" ht="26.25" customHeight="1" x14ac:dyDescent="0.25">
      <c r="A87" s="2">
        <f t="shared" si="31"/>
        <v>72</v>
      </c>
      <c r="B87" s="41" t="s">
        <v>76</v>
      </c>
      <c r="C87" s="3">
        <v>10</v>
      </c>
      <c r="D87" s="40">
        <v>77.099999999999994</v>
      </c>
      <c r="E87" s="53" t="s">
        <v>224</v>
      </c>
      <c r="F87" s="3"/>
      <c r="G87" s="3"/>
      <c r="H87" s="2">
        <v>2</v>
      </c>
      <c r="I87" s="2">
        <v>1</v>
      </c>
      <c r="J87" s="3">
        <v>1</v>
      </c>
      <c r="K87" s="3"/>
      <c r="L87" s="3"/>
      <c r="M87" s="3"/>
      <c r="N87" s="3"/>
      <c r="O87" s="3">
        <v>1</v>
      </c>
      <c r="P87" s="3"/>
      <c r="Q87" s="3"/>
      <c r="R87" s="3"/>
      <c r="S87" s="3"/>
      <c r="T87" s="3"/>
      <c r="U87" s="3">
        <v>1</v>
      </c>
      <c r="V87" s="3"/>
      <c r="W87" s="3"/>
      <c r="X87" s="3"/>
      <c r="Y87" s="3"/>
      <c r="Z87" s="3"/>
      <c r="AA87" s="3"/>
      <c r="AB87" s="3"/>
      <c r="AC87" s="3"/>
      <c r="AD87" s="3">
        <v>27855.16</v>
      </c>
      <c r="AE87" s="40"/>
      <c r="AF87" s="39" t="s">
        <v>42</v>
      </c>
      <c r="AG87" s="3">
        <v>100</v>
      </c>
      <c r="AH87" s="40">
        <f t="shared" si="27"/>
        <v>26415.31</v>
      </c>
      <c r="AI87" s="40">
        <v>26329</v>
      </c>
      <c r="AJ87" s="40"/>
      <c r="AK87" s="40">
        <v>86.31</v>
      </c>
      <c r="AL87" s="40"/>
      <c r="AM87" s="40">
        <v>26415</v>
      </c>
      <c r="AN87" s="42">
        <v>42878</v>
      </c>
      <c r="AO87" s="40">
        <f t="shared" si="24"/>
        <v>1439.8499999999985</v>
      </c>
      <c r="AP87" s="43">
        <f t="shared" si="32"/>
        <v>278.55160000000001</v>
      </c>
      <c r="AQ87" s="44">
        <f t="shared" si="25"/>
        <v>278.55160000000001</v>
      </c>
      <c r="AR87" s="43">
        <f t="shared" si="26"/>
        <v>660.3827500000001</v>
      </c>
      <c r="AS87" s="43">
        <f t="shared" si="21"/>
        <v>749.41200000000003</v>
      </c>
      <c r="AT87" s="43">
        <v>0.81</v>
      </c>
      <c r="AU87" s="45">
        <f t="shared" si="28"/>
        <v>23.212633333333333</v>
      </c>
      <c r="AV87" s="45">
        <f t="shared" si="23"/>
        <v>55.031895833333344</v>
      </c>
      <c r="AW87" s="45">
        <f t="shared" si="23"/>
        <v>62.451000000000001</v>
      </c>
      <c r="AX87" s="45">
        <f t="shared" si="22"/>
        <v>1.8248447362732387</v>
      </c>
      <c r="AY87" s="45">
        <f t="shared" si="29"/>
        <v>140.69552916666669</v>
      </c>
      <c r="AZ87" s="45">
        <f>AY87*12</f>
        <v>1688.3463500000003</v>
      </c>
    </row>
    <row r="88" spans="1:52" s="46" customFormat="1" ht="25.5" x14ac:dyDescent="0.25">
      <c r="A88" s="2">
        <f t="shared" si="31"/>
        <v>73</v>
      </c>
      <c r="B88" s="41" t="s">
        <v>77</v>
      </c>
      <c r="C88" s="3">
        <v>56</v>
      </c>
      <c r="D88" s="40">
        <v>41.3</v>
      </c>
      <c r="E88" s="53" t="s">
        <v>223</v>
      </c>
      <c r="F88" s="3"/>
      <c r="G88" s="3"/>
      <c r="H88" s="2">
        <v>1</v>
      </c>
      <c r="I88" s="2">
        <v>1</v>
      </c>
      <c r="J88" s="3">
        <v>1</v>
      </c>
      <c r="K88" s="3"/>
      <c r="L88" s="3"/>
      <c r="M88" s="3"/>
      <c r="N88" s="3">
        <v>1</v>
      </c>
      <c r="O88" s="3"/>
      <c r="P88" s="3"/>
      <c r="Q88" s="3"/>
      <c r="R88" s="3"/>
      <c r="S88" s="3"/>
      <c r="T88" s="3">
        <v>1</v>
      </c>
      <c r="U88" s="3"/>
      <c r="V88" s="3"/>
      <c r="W88" s="3"/>
      <c r="X88" s="3"/>
      <c r="Y88" s="3"/>
      <c r="Z88" s="3"/>
      <c r="AA88" s="3"/>
      <c r="AB88" s="3"/>
      <c r="AC88" s="3"/>
      <c r="AD88" s="3">
        <v>12173.84</v>
      </c>
      <c r="AE88" s="40"/>
      <c r="AF88" s="39" t="s">
        <v>71</v>
      </c>
      <c r="AG88" s="3">
        <v>150</v>
      </c>
      <c r="AH88" s="40">
        <f t="shared" si="27"/>
        <v>9347.66</v>
      </c>
      <c r="AI88" s="40">
        <v>7799</v>
      </c>
      <c r="AJ88" s="40">
        <v>1548.66</v>
      </c>
      <c r="AK88" s="40"/>
      <c r="AL88" s="40">
        <v>624.72</v>
      </c>
      <c r="AM88" s="40">
        <v>9972</v>
      </c>
      <c r="AN88" s="42">
        <v>42736</v>
      </c>
      <c r="AO88" s="40">
        <f t="shared" si="24"/>
        <v>2826.1800000000003</v>
      </c>
      <c r="AP88" s="43">
        <f t="shared" si="32"/>
        <v>81.158933333333337</v>
      </c>
      <c r="AQ88" s="44">
        <f t="shared" si="25"/>
        <v>81.158933333333337</v>
      </c>
      <c r="AR88" s="43">
        <f t="shared" si="26"/>
        <v>233.69150000000002</v>
      </c>
      <c r="AS88" s="43">
        <f t="shared" si="21"/>
        <v>286.45679999999999</v>
      </c>
      <c r="AT88" s="43">
        <v>0.57799999999999996</v>
      </c>
      <c r="AU88" s="45">
        <f t="shared" si="28"/>
        <v>6.7632444444444451</v>
      </c>
      <c r="AV88" s="45">
        <f t="shared" si="23"/>
        <v>19.474291666666669</v>
      </c>
      <c r="AW88" s="45">
        <f t="shared" si="23"/>
        <v>23.871399999999998</v>
      </c>
      <c r="AX88" s="45">
        <f t="shared" si="22"/>
        <v>1.2132914312617704</v>
      </c>
      <c r="AY88" s="45">
        <f t="shared" si="29"/>
        <v>50.108936111111113</v>
      </c>
      <c r="AZ88" s="45">
        <f t="shared" si="30"/>
        <v>601.30723333333333</v>
      </c>
    </row>
    <row r="89" spans="1:52" s="7" customFormat="1" x14ac:dyDescent="0.25">
      <c r="A89" s="2">
        <f t="shared" si="31"/>
        <v>74</v>
      </c>
      <c r="B89" s="34" t="s">
        <v>78</v>
      </c>
      <c r="C89" s="29">
        <v>12</v>
      </c>
      <c r="D89" s="32">
        <v>41.2</v>
      </c>
      <c r="E89" s="2"/>
      <c r="F89" s="2">
        <v>3</v>
      </c>
      <c r="G89" s="2"/>
      <c r="H89" s="2">
        <v>1</v>
      </c>
      <c r="I89" s="2"/>
      <c r="J89" s="2"/>
      <c r="K89" s="2"/>
      <c r="L89" s="2"/>
      <c r="M89" s="2"/>
      <c r="N89" s="2"/>
      <c r="O89" s="2"/>
      <c r="P89" s="2"/>
      <c r="Q89" s="2"/>
      <c r="R89" s="2"/>
      <c r="S89" s="2"/>
      <c r="T89" s="2"/>
      <c r="U89" s="2"/>
      <c r="V89" s="2"/>
      <c r="W89" s="2"/>
      <c r="X89" s="2"/>
      <c r="Y89" s="2"/>
      <c r="Z89" s="2"/>
      <c r="AA89" s="2"/>
      <c r="AB89" s="2"/>
      <c r="AC89" s="2"/>
      <c r="AD89" s="2">
        <v>12949.83</v>
      </c>
      <c r="AE89" s="32"/>
      <c r="AF89" s="5" t="s">
        <v>71</v>
      </c>
      <c r="AG89" s="2">
        <v>150</v>
      </c>
      <c r="AH89" s="32">
        <f t="shared" si="27"/>
        <v>9784.92</v>
      </c>
      <c r="AI89" s="33">
        <v>7933</v>
      </c>
      <c r="AJ89" s="33">
        <v>1851.92</v>
      </c>
      <c r="AK89" s="33"/>
      <c r="AL89" s="33"/>
      <c r="AM89" s="33">
        <v>9785</v>
      </c>
      <c r="AN89" s="35">
        <v>42736</v>
      </c>
      <c r="AO89" s="32">
        <f t="shared" si="24"/>
        <v>3164.91</v>
      </c>
      <c r="AP89" s="36">
        <f t="shared" si="32"/>
        <v>86.3322</v>
      </c>
      <c r="AQ89" s="37">
        <f t="shared" si="25"/>
        <v>86.3322</v>
      </c>
      <c r="AR89" s="36">
        <f t="shared" si="26"/>
        <v>244.62300000000002</v>
      </c>
      <c r="AS89" s="36">
        <f t="shared" si="21"/>
        <v>289.71839999999997</v>
      </c>
      <c r="AT89" s="36">
        <v>0.58599999999999997</v>
      </c>
      <c r="AU89" s="38">
        <f t="shared" si="28"/>
        <v>7.19435</v>
      </c>
      <c r="AV89" s="38">
        <f t="shared" si="23"/>
        <v>20.385250000000003</v>
      </c>
      <c r="AW89" s="38">
        <f t="shared" si="23"/>
        <v>24.143199999999997</v>
      </c>
      <c r="AX89" s="38">
        <f t="shared" si="22"/>
        <v>1.2554077669902912</v>
      </c>
      <c r="AY89" s="38">
        <f t="shared" si="29"/>
        <v>51.722799999999999</v>
      </c>
      <c r="AZ89" s="38">
        <f t="shared" si="30"/>
        <v>620.67359999999996</v>
      </c>
    </row>
    <row r="90" spans="1:52" s="7" customFormat="1" x14ac:dyDescent="0.25">
      <c r="A90" s="2">
        <f t="shared" si="31"/>
        <v>75</v>
      </c>
      <c r="B90" s="34" t="s">
        <v>78</v>
      </c>
      <c r="C90" s="29">
        <v>35</v>
      </c>
      <c r="D90" s="32">
        <v>41.3</v>
      </c>
      <c r="E90" s="2"/>
      <c r="F90" s="2" t="s">
        <v>591</v>
      </c>
      <c r="G90" s="2"/>
      <c r="H90" s="2">
        <v>1</v>
      </c>
      <c r="I90" s="2"/>
      <c r="J90" s="2"/>
      <c r="K90" s="2"/>
      <c r="L90" s="2"/>
      <c r="M90" s="2"/>
      <c r="N90" s="2"/>
      <c r="O90" s="2"/>
      <c r="P90" s="2"/>
      <c r="Q90" s="2"/>
      <c r="R90" s="2"/>
      <c r="S90" s="2"/>
      <c r="T90" s="2"/>
      <c r="U90" s="2"/>
      <c r="V90" s="2"/>
      <c r="W90" s="2"/>
      <c r="X90" s="2"/>
      <c r="Y90" s="2"/>
      <c r="Z90" s="2"/>
      <c r="AA90" s="2"/>
      <c r="AB90" s="2"/>
      <c r="AC90" s="2"/>
      <c r="AD90" s="2">
        <v>15326.26</v>
      </c>
      <c r="AE90" s="32"/>
      <c r="AF90" s="5" t="s">
        <v>71</v>
      </c>
      <c r="AG90" s="2">
        <v>150</v>
      </c>
      <c r="AH90" s="32">
        <f t="shared" si="27"/>
        <v>10694.82</v>
      </c>
      <c r="AI90" s="33">
        <v>8838</v>
      </c>
      <c r="AJ90" s="33">
        <v>1856.82</v>
      </c>
      <c r="AK90" s="33"/>
      <c r="AL90" s="33"/>
      <c r="AM90" s="33">
        <v>10695</v>
      </c>
      <c r="AN90" s="35">
        <v>42736</v>
      </c>
      <c r="AO90" s="32">
        <f t="shared" si="24"/>
        <v>4631.4400000000005</v>
      </c>
      <c r="AP90" s="36">
        <f t="shared" si="32"/>
        <v>102.17506666666667</v>
      </c>
      <c r="AQ90" s="37">
        <f t="shared" si="25"/>
        <v>102.17506666666667</v>
      </c>
      <c r="AR90" s="36">
        <f t="shared" si="26"/>
        <v>267.37049999999999</v>
      </c>
      <c r="AS90" s="36">
        <f t="shared" si="21"/>
        <v>290.42160000000001</v>
      </c>
      <c r="AT90" s="36">
        <v>0.58599999999999997</v>
      </c>
      <c r="AU90" s="38">
        <f t="shared" si="28"/>
        <v>8.5145888888888894</v>
      </c>
      <c r="AV90" s="38">
        <f t="shared" si="23"/>
        <v>22.280874999999998</v>
      </c>
      <c r="AW90" s="38">
        <f t="shared" si="23"/>
        <v>24.201800000000002</v>
      </c>
      <c r="AX90" s="38">
        <f t="shared" si="22"/>
        <v>1.3316528786655908</v>
      </c>
      <c r="AY90" s="38">
        <f t="shared" si="29"/>
        <v>54.997263888888895</v>
      </c>
      <c r="AZ90" s="38">
        <f t="shared" si="30"/>
        <v>659.9671666666668</v>
      </c>
    </row>
    <row r="91" spans="1:52" s="7" customFormat="1" x14ac:dyDescent="0.25">
      <c r="A91" s="2">
        <f t="shared" si="31"/>
        <v>76</v>
      </c>
      <c r="B91" s="34" t="s">
        <v>78</v>
      </c>
      <c r="C91" s="29">
        <v>54</v>
      </c>
      <c r="D91" s="32">
        <v>41.5</v>
      </c>
      <c r="E91" s="2"/>
      <c r="F91" s="2" t="s">
        <v>591</v>
      </c>
      <c r="G91" s="2"/>
      <c r="H91" s="2">
        <v>1</v>
      </c>
      <c r="I91" s="2"/>
      <c r="J91" s="2"/>
      <c r="K91" s="2"/>
      <c r="L91" s="2"/>
      <c r="M91" s="2"/>
      <c r="N91" s="2"/>
      <c r="O91" s="2"/>
      <c r="P91" s="2"/>
      <c r="Q91" s="2"/>
      <c r="R91" s="2"/>
      <c r="S91" s="2"/>
      <c r="T91" s="2"/>
      <c r="U91" s="2"/>
      <c r="V91" s="2"/>
      <c r="W91" s="2"/>
      <c r="X91" s="2"/>
      <c r="Y91" s="2"/>
      <c r="Z91" s="2"/>
      <c r="AA91" s="2"/>
      <c r="AB91" s="2"/>
      <c r="AC91" s="2"/>
      <c r="AD91" s="2">
        <v>15325.14</v>
      </c>
      <c r="AE91" s="32"/>
      <c r="AF91" s="5" t="s">
        <v>71</v>
      </c>
      <c r="AG91" s="2">
        <v>150</v>
      </c>
      <c r="AH91" s="32">
        <f t="shared" si="27"/>
        <v>10753.619999999999</v>
      </c>
      <c r="AI91" s="33">
        <v>8887</v>
      </c>
      <c r="AJ91" s="33">
        <v>1866.62</v>
      </c>
      <c r="AK91" s="33"/>
      <c r="AL91" s="33"/>
      <c r="AM91" s="33">
        <v>10754</v>
      </c>
      <c r="AN91" s="35">
        <v>42736</v>
      </c>
      <c r="AO91" s="32">
        <f t="shared" si="24"/>
        <v>4571.5200000000004</v>
      </c>
      <c r="AP91" s="36">
        <f t="shared" si="32"/>
        <v>102.16759999999999</v>
      </c>
      <c r="AQ91" s="37">
        <f t="shared" si="25"/>
        <v>102.16759999999999</v>
      </c>
      <c r="AR91" s="36">
        <f t="shared" si="26"/>
        <v>268.84049999999996</v>
      </c>
      <c r="AS91" s="36">
        <f t="shared" si="21"/>
        <v>291.82799999999997</v>
      </c>
      <c r="AT91" s="36">
        <v>0.58599999999999997</v>
      </c>
      <c r="AU91" s="38">
        <f t="shared" si="28"/>
        <v>8.5139666666666667</v>
      </c>
      <c r="AV91" s="38">
        <f t="shared" si="23"/>
        <v>22.403374999999997</v>
      </c>
      <c r="AW91" s="38">
        <f t="shared" si="23"/>
        <v>24.318999999999999</v>
      </c>
      <c r="AX91" s="38">
        <f t="shared" si="22"/>
        <v>1.3309961847389558</v>
      </c>
      <c r="AY91" s="38">
        <f t="shared" si="29"/>
        <v>55.236341666666661</v>
      </c>
      <c r="AZ91" s="38">
        <f t="shared" si="30"/>
        <v>662.83609999999999</v>
      </c>
    </row>
    <row r="92" spans="1:52" s="7" customFormat="1" x14ac:dyDescent="0.25">
      <c r="A92" s="2">
        <f t="shared" si="31"/>
        <v>77</v>
      </c>
      <c r="B92" s="34" t="s">
        <v>78</v>
      </c>
      <c r="C92" s="29">
        <v>64</v>
      </c>
      <c r="D92" s="32">
        <v>41.3</v>
      </c>
      <c r="E92" s="2"/>
      <c r="F92" s="2" t="s">
        <v>591</v>
      </c>
      <c r="G92" s="2"/>
      <c r="H92" s="2">
        <v>1</v>
      </c>
      <c r="I92" s="2"/>
      <c r="J92" s="2"/>
      <c r="K92" s="2"/>
      <c r="L92" s="2"/>
      <c r="M92" s="2"/>
      <c r="N92" s="2"/>
      <c r="O92" s="2"/>
      <c r="P92" s="2"/>
      <c r="Q92" s="2"/>
      <c r="R92" s="2"/>
      <c r="S92" s="2"/>
      <c r="T92" s="2"/>
      <c r="U92" s="2"/>
      <c r="V92" s="2"/>
      <c r="W92" s="2"/>
      <c r="X92" s="2"/>
      <c r="Y92" s="2"/>
      <c r="Z92" s="2"/>
      <c r="AA92" s="2"/>
      <c r="AB92" s="2"/>
      <c r="AC92" s="2"/>
      <c r="AD92" s="2">
        <v>9182.66</v>
      </c>
      <c r="AE92" s="32"/>
      <c r="AF92" s="5" t="s">
        <v>71</v>
      </c>
      <c r="AG92" s="2">
        <v>150</v>
      </c>
      <c r="AH92" s="32">
        <f t="shared" si="27"/>
        <v>10694.82</v>
      </c>
      <c r="AI92" s="33">
        <v>8838</v>
      </c>
      <c r="AJ92" s="33">
        <v>1856.82</v>
      </c>
      <c r="AK92" s="33"/>
      <c r="AL92" s="33"/>
      <c r="AM92" s="33">
        <v>10695</v>
      </c>
      <c r="AN92" s="35">
        <v>42736</v>
      </c>
      <c r="AO92" s="32">
        <f t="shared" si="24"/>
        <v>-1512.1599999999999</v>
      </c>
      <c r="AP92" s="36">
        <f>AH92/AG92</f>
        <v>71.2988</v>
      </c>
      <c r="AQ92" s="37">
        <f t="shared" si="25"/>
        <v>71.2988</v>
      </c>
      <c r="AR92" s="36">
        <f t="shared" si="26"/>
        <v>267.37049999999999</v>
      </c>
      <c r="AS92" s="36">
        <f t="shared" si="21"/>
        <v>290.42160000000001</v>
      </c>
      <c r="AT92" s="36">
        <v>0.58599999999999997</v>
      </c>
      <c r="AU92" s="38">
        <f t="shared" si="28"/>
        <v>5.9415666666666667</v>
      </c>
      <c r="AV92" s="38">
        <f t="shared" si="23"/>
        <v>22.280874999999998</v>
      </c>
      <c r="AW92" s="38">
        <f t="shared" si="23"/>
        <v>24.201800000000002</v>
      </c>
      <c r="AX92" s="38">
        <f t="shared" si="22"/>
        <v>1.2693520984665054</v>
      </c>
      <c r="AY92" s="38">
        <f t="shared" si="29"/>
        <v>52.424241666666667</v>
      </c>
      <c r="AZ92" s="38">
        <f t="shared" si="30"/>
        <v>629.09090000000003</v>
      </c>
    </row>
    <row r="93" spans="1:52" s="7" customFormat="1" x14ac:dyDescent="0.25">
      <c r="A93" s="2">
        <f t="shared" si="31"/>
        <v>78</v>
      </c>
      <c r="B93" s="34" t="s">
        <v>78</v>
      </c>
      <c r="C93" s="29">
        <v>71</v>
      </c>
      <c r="D93" s="32">
        <v>41.2</v>
      </c>
      <c r="E93" s="2"/>
      <c r="F93" s="2">
        <v>3</v>
      </c>
      <c r="G93" s="2"/>
      <c r="H93" s="2">
        <v>1</v>
      </c>
      <c r="I93" s="2"/>
      <c r="J93" s="2"/>
      <c r="K93" s="2"/>
      <c r="L93" s="2"/>
      <c r="M93" s="2"/>
      <c r="N93" s="2"/>
      <c r="O93" s="2"/>
      <c r="P93" s="2"/>
      <c r="Q93" s="2"/>
      <c r="R93" s="2"/>
      <c r="S93" s="2"/>
      <c r="T93" s="2"/>
      <c r="U93" s="2"/>
      <c r="V93" s="2"/>
      <c r="W93" s="2"/>
      <c r="X93" s="2"/>
      <c r="Y93" s="2"/>
      <c r="Z93" s="2"/>
      <c r="AA93" s="2"/>
      <c r="AB93" s="2"/>
      <c r="AC93" s="2"/>
      <c r="AD93" s="2">
        <v>13460.85</v>
      </c>
      <c r="AE93" s="32"/>
      <c r="AF93" s="5" t="s">
        <v>71</v>
      </c>
      <c r="AG93" s="2">
        <v>150</v>
      </c>
      <c r="AH93" s="32">
        <f t="shared" si="27"/>
        <v>10665.92</v>
      </c>
      <c r="AI93" s="33">
        <v>8814</v>
      </c>
      <c r="AJ93" s="33">
        <v>1851.92</v>
      </c>
      <c r="AK93" s="33"/>
      <c r="AL93" s="33"/>
      <c r="AM93" s="33">
        <v>10666</v>
      </c>
      <c r="AN93" s="35">
        <v>42736</v>
      </c>
      <c r="AO93" s="32">
        <f t="shared" si="24"/>
        <v>2794.9300000000003</v>
      </c>
      <c r="AP93" s="36">
        <f>AD93/AG93</f>
        <v>89.739000000000004</v>
      </c>
      <c r="AQ93" s="37">
        <f t="shared" si="25"/>
        <v>89.739000000000004</v>
      </c>
      <c r="AR93" s="36">
        <f t="shared" si="26"/>
        <v>266.64800000000002</v>
      </c>
      <c r="AS93" s="36">
        <f t="shared" si="21"/>
        <v>289.71839999999997</v>
      </c>
      <c r="AT93" s="36">
        <v>0.58599999999999997</v>
      </c>
      <c r="AU93" s="38">
        <f t="shared" si="28"/>
        <v>7.4782500000000001</v>
      </c>
      <c r="AV93" s="38">
        <f t="shared" si="23"/>
        <v>22.22066666666667</v>
      </c>
      <c r="AW93" s="38">
        <f t="shared" si="23"/>
        <v>24.143199999999997</v>
      </c>
      <c r="AX93" s="38">
        <f t="shared" si="22"/>
        <v>1.3068474919093851</v>
      </c>
      <c r="AY93" s="38">
        <f t="shared" si="29"/>
        <v>53.842116666666669</v>
      </c>
      <c r="AZ93" s="38">
        <f t="shared" si="30"/>
        <v>646.10540000000003</v>
      </c>
    </row>
    <row r="94" spans="1:52" s="7" customFormat="1" ht="15.6" customHeight="1" x14ac:dyDescent="0.25">
      <c r="A94" s="2">
        <f t="shared" si="31"/>
        <v>79</v>
      </c>
      <c r="B94" s="34" t="s">
        <v>79</v>
      </c>
      <c r="C94" s="29">
        <v>5</v>
      </c>
      <c r="D94" s="32">
        <v>42</v>
      </c>
      <c r="E94" s="2"/>
      <c r="F94" s="2" t="s">
        <v>591</v>
      </c>
      <c r="G94" s="2"/>
      <c r="H94" s="2">
        <v>2</v>
      </c>
      <c r="I94" s="2"/>
      <c r="J94" s="2"/>
      <c r="K94" s="2"/>
      <c r="L94" s="2"/>
      <c r="M94" s="2"/>
      <c r="N94" s="2"/>
      <c r="O94" s="2"/>
      <c r="P94" s="2"/>
      <c r="Q94" s="2"/>
      <c r="R94" s="2"/>
      <c r="S94" s="2"/>
      <c r="T94" s="2"/>
      <c r="U94" s="2"/>
      <c r="V94" s="2"/>
      <c r="W94" s="2"/>
      <c r="X94" s="2"/>
      <c r="Y94" s="2"/>
      <c r="Z94" s="2"/>
      <c r="AA94" s="2"/>
      <c r="AB94" s="2"/>
      <c r="AC94" s="2"/>
      <c r="AD94" s="2">
        <v>6180.59</v>
      </c>
      <c r="AE94" s="32"/>
      <c r="AF94" s="5" t="s">
        <v>42</v>
      </c>
      <c r="AG94" s="2">
        <v>100</v>
      </c>
      <c r="AH94" s="32">
        <f t="shared" si="27"/>
        <v>12872.66</v>
      </c>
      <c r="AI94" s="33">
        <v>12326</v>
      </c>
      <c r="AJ94" s="33">
        <v>199.44</v>
      </c>
      <c r="AK94" s="33">
        <v>347.22</v>
      </c>
      <c r="AL94" s="33">
        <v>8309.3799999999992</v>
      </c>
      <c r="AM94" s="33">
        <v>21182</v>
      </c>
      <c r="AN94" s="35">
        <v>42736</v>
      </c>
      <c r="AO94" s="32">
        <f t="shared" si="24"/>
        <v>-6692.07</v>
      </c>
      <c r="AP94" s="36">
        <f>AH94/AG94</f>
        <v>128.72659999999999</v>
      </c>
      <c r="AQ94" s="37">
        <f t="shared" si="25"/>
        <v>128.72659999999999</v>
      </c>
      <c r="AR94" s="36">
        <f t="shared" si="26"/>
        <v>321.81650000000002</v>
      </c>
      <c r="AS94" s="36">
        <f t="shared" si="21"/>
        <v>321.55200000000002</v>
      </c>
      <c r="AT94" s="36">
        <v>0.63800000000000001</v>
      </c>
      <c r="AU94" s="38">
        <f t="shared" si="28"/>
        <v>10.727216666666665</v>
      </c>
      <c r="AV94" s="38">
        <f t="shared" si="23"/>
        <v>26.818041666666669</v>
      </c>
      <c r="AW94" s="38">
        <f t="shared" si="23"/>
        <v>26.796000000000003</v>
      </c>
      <c r="AX94" s="38">
        <f t="shared" si="22"/>
        <v>1.5319347222222224</v>
      </c>
      <c r="AY94" s="38">
        <f t="shared" si="29"/>
        <v>64.341258333333343</v>
      </c>
      <c r="AZ94" s="38">
        <f t="shared" si="30"/>
        <v>772.09510000000012</v>
      </c>
    </row>
    <row r="95" spans="1:52" s="7" customFormat="1" ht="15" customHeight="1" x14ac:dyDescent="0.25">
      <c r="A95" s="2">
        <f t="shared" si="31"/>
        <v>80</v>
      </c>
      <c r="B95" s="34" t="s">
        <v>80</v>
      </c>
      <c r="C95" s="29">
        <v>15</v>
      </c>
      <c r="D95" s="32">
        <v>53.7</v>
      </c>
      <c r="E95" s="2"/>
      <c r="F95" s="2">
        <v>3</v>
      </c>
      <c r="G95" s="2"/>
      <c r="H95" s="2">
        <v>2</v>
      </c>
      <c r="I95" s="2"/>
      <c r="J95" s="2"/>
      <c r="K95" s="2"/>
      <c r="L95" s="2"/>
      <c r="M95" s="2">
        <v>1</v>
      </c>
      <c r="N95" s="2"/>
      <c r="O95" s="2"/>
      <c r="P95" s="2"/>
      <c r="Q95" s="2"/>
      <c r="R95" s="2"/>
      <c r="S95" s="2"/>
      <c r="T95" s="2"/>
      <c r="U95" s="2"/>
      <c r="V95" s="2"/>
      <c r="W95" s="2"/>
      <c r="X95" s="2"/>
      <c r="Y95" s="2"/>
      <c r="Z95" s="2"/>
      <c r="AA95" s="2"/>
      <c r="AB95" s="2"/>
      <c r="AC95" s="2"/>
      <c r="AD95" s="2">
        <v>23809.22</v>
      </c>
      <c r="AE95" s="32"/>
      <c r="AF95" s="5" t="s">
        <v>42</v>
      </c>
      <c r="AG95" s="2">
        <v>100</v>
      </c>
      <c r="AH95" s="32">
        <f t="shared" si="27"/>
        <v>17298.989999999998</v>
      </c>
      <c r="AI95" s="33">
        <v>14063</v>
      </c>
      <c r="AJ95" s="33">
        <v>3235.99</v>
      </c>
      <c r="AK95" s="33"/>
      <c r="AL95" s="33">
        <v>777.17</v>
      </c>
      <c r="AM95" s="33">
        <v>18076</v>
      </c>
      <c r="AN95" s="35">
        <v>42736</v>
      </c>
      <c r="AO95" s="32">
        <f t="shared" si="24"/>
        <v>6510.2300000000032</v>
      </c>
      <c r="AP95" s="36">
        <f>AD95/AG95</f>
        <v>238.09220000000002</v>
      </c>
      <c r="AQ95" s="37">
        <f t="shared" si="25"/>
        <v>238.09220000000002</v>
      </c>
      <c r="AR95" s="36">
        <f t="shared" si="26"/>
        <v>432.47474999999997</v>
      </c>
      <c r="AS95" s="36">
        <f t="shared" si="21"/>
        <v>449.14679999999998</v>
      </c>
      <c r="AT95" s="36">
        <v>0.69699999999999995</v>
      </c>
      <c r="AU95" s="38">
        <f t="shared" si="28"/>
        <v>19.841016666666668</v>
      </c>
      <c r="AV95" s="38">
        <f t="shared" si="23"/>
        <v>36.039562499999995</v>
      </c>
      <c r="AW95" s="38">
        <f t="shared" si="23"/>
        <v>37.428899999999999</v>
      </c>
      <c r="AX95" s="38">
        <f t="shared" si="22"/>
        <v>1.7376066883923027</v>
      </c>
      <c r="AY95" s="38">
        <f t="shared" si="29"/>
        <v>93.309479166666662</v>
      </c>
      <c r="AZ95" s="38">
        <f t="shared" si="30"/>
        <v>1119.7137499999999</v>
      </c>
    </row>
    <row r="96" spans="1:52" s="7" customFormat="1" x14ac:dyDescent="0.25">
      <c r="A96" s="2">
        <f t="shared" si="31"/>
        <v>81</v>
      </c>
      <c r="B96" s="34" t="s">
        <v>81</v>
      </c>
      <c r="C96" s="29">
        <v>3</v>
      </c>
      <c r="D96" s="32">
        <v>69</v>
      </c>
      <c r="E96" s="2"/>
      <c r="F96" s="2" t="s">
        <v>591</v>
      </c>
      <c r="G96" s="2"/>
      <c r="H96" s="2">
        <v>3</v>
      </c>
      <c r="I96" s="2"/>
      <c r="J96" s="2"/>
      <c r="K96" s="2"/>
      <c r="L96" s="2"/>
      <c r="M96" s="2"/>
      <c r="N96" s="2"/>
      <c r="O96" s="2"/>
      <c r="P96" s="2"/>
      <c r="Q96" s="2"/>
      <c r="R96" s="2"/>
      <c r="S96" s="2"/>
      <c r="T96" s="2"/>
      <c r="U96" s="2"/>
      <c r="V96" s="2"/>
      <c r="W96" s="2"/>
      <c r="X96" s="2"/>
      <c r="Y96" s="2"/>
      <c r="Z96" s="2"/>
      <c r="AA96" s="2"/>
      <c r="AB96" s="2"/>
      <c r="AC96" s="2"/>
      <c r="AD96" s="2">
        <v>9470.2900000000009</v>
      </c>
      <c r="AE96" s="32"/>
      <c r="AF96" s="5" t="s">
        <v>42</v>
      </c>
      <c r="AG96" s="2">
        <v>100</v>
      </c>
      <c r="AH96" s="32">
        <f t="shared" si="27"/>
        <v>7572.84</v>
      </c>
      <c r="AI96" s="33">
        <v>6892</v>
      </c>
      <c r="AJ96" s="33">
        <v>390.81</v>
      </c>
      <c r="AK96" s="33">
        <v>290.02999999999997</v>
      </c>
      <c r="AL96" s="33">
        <v>2470.75</v>
      </c>
      <c r="AM96" s="33">
        <v>10044</v>
      </c>
      <c r="AN96" s="35">
        <v>42736</v>
      </c>
      <c r="AO96" s="32">
        <f t="shared" si="24"/>
        <v>1897.4500000000007</v>
      </c>
      <c r="AP96" s="36">
        <f>AD96/AG96</f>
        <v>94.702900000000014</v>
      </c>
      <c r="AQ96" s="37">
        <f t="shared" si="25"/>
        <v>94.702900000000014</v>
      </c>
      <c r="AR96" s="36">
        <f t="shared" si="26"/>
        <v>189.32100000000003</v>
      </c>
      <c r="AS96" s="36">
        <f t="shared" si="21"/>
        <v>298.90800000000002</v>
      </c>
      <c r="AT96" s="36">
        <v>0.36099999999999999</v>
      </c>
      <c r="AU96" s="38">
        <f t="shared" si="28"/>
        <v>7.8919083333333342</v>
      </c>
      <c r="AV96" s="38">
        <f t="shared" si="23"/>
        <v>15.776750000000002</v>
      </c>
      <c r="AW96" s="38">
        <f t="shared" si="23"/>
        <v>24.909000000000002</v>
      </c>
      <c r="AX96" s="38">
        <f t="shared" si="22"/>
        <v>0.7040240338164252</v>
      </c>
      <c r="AY96" s="38">
        <f t="shared" si="29"/>
        <v>48.577658333333339</v>
      </c>
      <c r="AZ96" s="38">
        <f t="shared" si="30"/>
        <v>582.93190000000004</v>
      </c>
    </row>
    <row r="97" spans="1:52" s="7" customFormat="1" x14ac:dyDescent="0.25">
      <c r="A97" s="2">
        <f t="shared" si="31"/>
        <v>82</v>
      </c>
      <c r="B97" s="34" t="s">
        <v>81</v>
      </c>
      <c r="C97" s="29">
        <v>1</v>
      </c>
      <c r="D97" s="32">
        <v>74.2</v>
      </c>
      <c r="E97" s="2"/>
      <c r="F97" s="2" t="s">
        <v>591</v>
      </c>
      <c r="G97" s="2"/>
      <c r="H97" s="2">
        <v>3</v>
      </c>
      <c r="I97" s="2"/>
      <c r="J97" s="2"/>
      <c r="K97" s="2"/>
      <c r="L97" s="2"/>
      <c r="M97" s="2"/>
      <c r="N97" s="2"/>
      <c r="O97" s="2"/>
      <c r="P97" s="2"/>
      <c r="Q97" s="2"/>
      <c r="R97" s="2"/>
      <c r="S97" s="2"/>
      <c r="T97" s="2"/>
      <c r="U97" s="2"/>
      <c r="V97" s="2"/>
      <c r="W97" s="2"/>
      <c r="X97" s="2"/>
      <c r="Y97" s="2"/>
      <c r="Z97" s="2"/>
      <c r="AA97" s="2"/>
      <c r="AB97" s="2"/>
      <c r="AC97" s="2"/>
      <c r="AD97" s="2">
        <v>10184</v>
      </c>
      <c r="AE97" s="32"/>
      <c r="AF97" s="5" t="s">
        <v>42</v>
      </c>
      <c r="AG97" s="2">
        <v>100</v>
      </c>
      <c r="AH97" s="32">
        <f t="shared" si="27"/>
        <v>7402.1500000000005</v>
      </c>
      <c r="AI97" s="33">
        <v>6670</v>
      </c>
      <c r="AJ97" s="33">
        <v>420.26</v>
      </c>
      <c r="AK97" s="33">
        <v>311.89</v>
      </c>
      <c r="AL97" s="33">
        <v>2656.96</v>
      </c>
      <c r="AM97" s="33">
        <v>10059</v>
      </c>
      <c r="AN97" s="35">
        <v>42736</v>
      </c>
      <c r="AO97" s="32">
        <f t="shared" si="24"/>
        <v>2781.8499999999995</v>
      </c>
      <c r="AP97" s="36">
        <f>AD97/AG97</f>
        <v>101.84</v>
      </c>
      <c r="AQ97" s="37">
        <f t="shared" si="25"/>
        <v>101.84</v>
      </c>
      <c r="AR97" s="36">
        <f t="shared" si="26"/>
        <v>185.05375000000004</v>
      </c>
      <c r="AS97" s="36">
        <f t="shared" ref="AS97:AS128" si="33">AT97*D97*12</f>
        <v>321.43439999999998</v>
      </c>
      <c r="AT97" s="36">
        <v>0.36099999999999999</v>
      </c>
      <c r="AU97" s="38">
        <f t="shared" si="28"/>
        <v>8.4866666666666664</v>
      </c>
      <c r="AV97" s="38">
        <f t="shared" si="23"/>
        <v>15.421145833333336</v>
      </c>
      <c r="AW97" s="38">
        <f t="shared" si="23"/>
        <v>26.786199999999997</v>
      </c>
      <c r="AX97" s="38">
        <f t="shared" ref="AX97:AX128" si="34">AY97/D97</f>
        <v>0.6832077156334232</v>
      </c>
      <c r="AY97" s="38">
        <f t="shared" si="29"/>
        <v>50.694012499999999</v>
      </c>
      <c r="AZ97" s="38">
        <f t="shared" si="30"/>
        <v>608.32815000000005</v>
      </c>
    </row>
    <row r="98" spans="1:52" s="7" customFormat="1" x14ac:dyDescent="0.25">
      <c r="A98" s="2">
        <f t="shared" si="31"/>
        <v>83</v>
      </c>
      <c r="B98" s="34" t="s">
        <v>81</v>
      </c>
      <c r="C98" s="29">
        <v>4</v>
      </c>
      <c r="D98" s="32">
        <v>27.7</v>
      </c>
      <c r="E98" s="2"/>
      <c r="F98" s="2" t="s">
        <v>591</v>
      </c>
      <c r="G98" s="2"/>
      <c r="H98" s="2">
        <v>1</v>
      </c>
      <c r="I98" s="2"/>
      <c r="J98" s="2"/>
      <c r="K98" s="2"/>
      <c r="L98" s="2"/>
      <c r="M98" s="2"/>
      <c r="N98" s="2"/>
      <c r="O98" s="2"/>
      <c r="P98" s="2"/>
      <c r="Q98" s="2"/>
      <c r="R98" s="2"/>
      <c r="S98" s="2"/>
      <c r="T98" s="2"/>
      <c r="U98" s="2"/>
      <c r="V98" s="2"/>
      <c r="W98" s="2"/>
      <c r="X98" s="2"/>
      <c r="Y98" s="2"/>
      <c r="Z98" s="2"/>
      <c r="AA98" s="2"/>
      <c r="AB98" s="2"/>
      <c r="AC98" s="2"/>
      <c r="AD98" s="2">
        <v>3788.12</v>
      </c>
      <c r="AE98" s="32"/>
      <c r="AF98" s="5" t="s">
        <v>42</v>
      </c>
      <c r="AG98" s="2">
        <v>100</v>
      </c>
      <c r="AH98" s="32">
        <f t="shared" si="27"/>
        <v>2762.3300000000004</v>
      </c>
      <c r="AI98" s="33">
        <v>2490</v>
      </c>
      <c r="AJ98" s="33">
        <v>156.32</v>
      </c>
      <c r="AK98" s="33">
        <v>116.01</v>
      </c>
      <c r="AL98" s="33">
        <v>988.3</v>
      </c>
      <c r="AM98" s="33">
        <v>3751</v>
      </c>
      <c r="AN98" s="35">
        <v>42736</v>
      </c>
      <c r="AO98" s="32">
        <f t="shared" si="24"/>
        <v>1025.7899999999995</v>
      </c>
      <c r="AP98" s="36">
        <f>AD98/AG98</f>
        <v>37.8812</v>
      </c>
      <c r="AQ98" s="37">
        <f t="shared" si="25"/>
        <v>37.8812</v>
      </c>
      <c r="AR98" s="36">
        <f t="shared" si="26"/>
        <v>69.058250000000015</v>
      </c>
      <c r="AS98" s="36">
        <f t="shared" si="33"/>
        <v>119.99639999999999</v>
      </c>
      <c r="AT98" s="36">
        <v>0.36099999999999999</v>
      </c>
      <c r="AU98" s="38">
        <f t="shared" si="28"/>
        <v>3.1567666666666665</v>
      </c>
      <c r="AV98" s="38">
        <f t="shared" si="23"/>
        <v>5.7548541666666679</v>
      </c>
      <c r="AW98" s="38">
        <f t="shared" si="23"/>
        <v>9.9996999999999989</v>
      </c>
      <c r="AX98" s="38">
        <f t="shared" si="34"/>
        <v>0.68271916365824314</v>
      </c>
      <c r="AY98" s="38">
        <f t="shared" si="29"/>
        <v>18.911320833333335</v>
      </c>
      <c r="AZ98" s="38">
        <f t="shared" si="30"/>
        <v>226.93585000000002</v>
      </c>
    </row>
    <row r="99" spans="1:52" s="7" customFormat="1" x14ac:dyDescent="0.25">
      <c r="A99" s="2">
        <f t="shared" si="31"/>
        <v>84</v>
      </c>
      <c r="B99" s="34" t="s">
        <v>82</v>
      </c>
      <c r="C99" s="29">
        <v>35</v>
      </c>
      <c r="D99" s="32">
        <v>51.8</v>
      </c>
      <c r="E99" s="2"/>
      <c r="F99" s="2" t="s">
        <v>591</v>
      </c>
      <c r="G99" s="2"/>
      <c r="H99" s="2">
        <v>2</v>
      </c>
      <c r="I99" s="2"/>
      <c r="J99" s="2"/>
      <c r="K99" s="2"/>
      <c r="L99" s="2"/>
      <c r="M99" s="2"/>
      <c r="N99" s="2"/>
      <c r="O99" s="2"/>
      <c r="P99" s="2"/>
      <c r="Q99" s="2"/>
      <c r="R99" s="2"/>
      <c r="S99" s="2"/>
      <c r="T99" s="2"/>
      <c r="U99" s="2"/>
      <c r="V99" s="2"/>
      <c r="W99" s="2"/>
      <c r="X99" s="2"/>
      <c r="Y99" s="2"/>
      <c r="Z99" s="2"/>
      <c r="AA99" s="2"/>
      <c r="AB99" s="2"/>
      <c r="AC99" s="2"/>
      <c r="AD99" s="2">
        <v>21177.23</v>
      </c>
      <c r="AE99" s="32"/>
      <c r="AF99" s="5" t="s">
        <v>42</v>
      </c>
      <c r="AG99" s="2">
        <v>100</v>
      </c>
      <c r="AH99" s="32">
        <f t="shared" si="27"/>
        <v>19847.12</v>
      </c>
      <c r="AI99" s="33">
        <v>18380</v>
      </c>
      <c r="AJ99" s="33">
        <v>1467.12</v>
      </c>
      <c r="AK99" s="33"/>
      <c r="AL99" s="33"/>
      <c r="AM99" s="33">
        <v>19847</v>
      </c>
      <c r="AN99" s="35">
        <v>42736</v>
      </c>
      <c r="AO99" s="32">
        <f t="shared" si="24"/>
        <v>1330.1100000000006</v>
      </c>
      <c r="AP99" s="36">
        <f>AD99/AG99</f>
        <v>211.7723</v>
      </c>
      <c r="AQ99" s="37">
        <f t="shared" si="25"/>
        <v>211.7723</v>
      </c>
      <c r="AR99" s="36">
        <f t="shared" si="26"/>
        <v>496.178</v>
      </c>
      <c r="AS99" s="36">
        <f t="shared" si="33"/>
        <v>522.76559999999995</v>
      </c>
      <c r="AT99" s="36">
        <v>0.84099999999999997</v>
      </c>
      <c r="AU99" s="38">
        <f t="shared" si="28"/>
        <v>17.647691666666667</v>
      </c>
      <c r="AV99" s="38">
        <f t="shared" si="23"/>
        <v>41.348166666666664</v>
      </c>
      <c r="AW99" s="38">
        <f t="shared" si="23"/>
        <v>43.563799999999993</v>
      </c>
      <c r="AX99" s="38">
        <f t="shared" si="34"/>
        <v>1.9799161840411839</v>
      </c>
      <c r="AY99" s="38">
        <f t="shared" si="29"/>
        <v>102.55965833333332</v>
      </c>
      <c r="AZ99" s="38">
        <f t="shared" si="30"/>
        <v>1230.7158999999997</v>
      </c>
    </row>
    <row r="100" spans="1:52" s="7" customFormat="1" ht="15" customHeight="1" x14ac:dyDescent="0.25">
      <c r="A100" s="2">
        <f t="shared" si="31"/>
        <v>85</v>
      </c>
      <c r="B100" s="34" t="s">
        <v>83</v>
      </c>
      <c r="C100" s="29">
        <v>2</v>
      </c>
      <c r="D100" s="32">
        <v>25.9</v>
      </c>
      <c r="E100" s="2"/>
      <c r="F100" s="2" t="s">
        <v>615</v>
      </c>
      <c r="G100" s="2"/>
      <c r="H100" s="2">
        <v>1</v>
      </c>
      <c r="I100" s="2"/>
      <c r="J100" s="2"/>
      <c r="K100" s="2"/>
      <c r="L100" s="2"/>
      <c r="M100" s="2"/>
      <c r="N100" s="2"/>
      <c r="O100" s="2"/>
      <c r="P100" s="2"/>
      <c r="Q100" s="2"/>
      <c r="R100" s="2"/>
      <c r="S100" s="2"/>
      <c r="T100" s="2"/>
      <c r="U100" s="2"/>
      <c r="V100" s="2"/>
      <c r="W100" s="2"/>
      <c r="X100" s="2"/>
      <c r="Y100" s="2"/>
      <c r="Z100" s="2"/>
      <c r="AA100" s="2"/>
      <c r="AB100" s="2"/>
      <c r="AC100" s="2"/>
      <c r="AD100" s="2">
        <v>962.51</v>
      </c>
      <c r="AE100" s="32"/>
      <c r="AF100" s="5" t="s">
        <v>36</v>
      </c>
      <c r="AG100" s="2">
        <v>30</v>
      </c>
      <c r="AH100" s="32">
        <f t="shared" si="27"/>
        <v>1559.67</v>
      </c>
      <c r="AI100" s="33">
        <v>1433</v>
      </c>
      <c r="AJ100" s="33">
        <v>78.239999999999995</v>
      </c>
      <c r="AK100" s="33">
        <v>48.43</v>
      </c>
      <c r="AL100" s="33">
        <v>1025.98</v>
      </c>
      <c r="AM100" s="33">
        <v>2586</v>
      </c>
      <c r="AN100" s="35">
        <v>42736</v>
      </c>
      <c r="AO100" s="32">
        <f t="shared" si="24"/>
        <v>-597.16000000000008</v>
      </c>
      <c r="AP100" s="36">
        <f>AH100/AG100</f>
        <v>51.989000000000004</v>
      </c>
      <c r="AQ100" s="37">
        <f t="shared" si="25"/>
        <v>51.989000000000004</v>
      </c>
      <c r="AR100" s="36">
        <f t="shared" si="26"/>
        <v>38.991750000000003</v>
      </c>
      <c r="AS100" s="36">
        <f t="shared" si="33"/>
        <v>156.02159999999998</v>
      </c>
      <c r="AT100" s="36">
        <v>0.502</v>
      </c>
      <c r="AU100" s="38">
        <f t="shared" si="28"/>
        <v>4.332416666666667</v>
      </c>
      <c r="AV100" s="38">
        <f t="shared" si="23"/>
        <v>3.2493125000000003</v>
      </c>
      <c r="AW100" s="38">
        <f t="shared" si="23"/>
        <v>13.001799999999998</v>
      </c>
      <c r="AX100" s="38">
        <f t="shared" si="34"/>
        <v>0.79473085585585579</v>
      </c>
      <c r="AY100" s="38">
        <f t="shared" si="29"/>
        <v>20.583529166666665</v>
      </c>
      <c r="AZ100" s="38">
        <f t="shared" si="30"/>
        <v>247.00234999999998</v>
      </c>
    </row>
    <row r="101" spans="1:52" s="7" customFormat="1" x14ac:dyDescent="0.25">
      <c r="A101" s="2">
        <f t="shared" si="31"/>
        <v>86</v>
      </c>
      <c r="B101" s="34" t="s">
        <v>83</v>
      </c>
      <c r="C101" s="29">
        <v>4</v>
      </c>
      <c r="D101" s="32">
        <v>22.4</v>
      </c>
      <c r="E101" s="2"/>
      <c r="F101" s="2" t="s">
        <v>591</v>
      </c>
      <c r="G101" s="2"/>
      <c r="H101" s="2">
        <v>1</v>
      </c>
      <c r="I101" s="2"/>
      <c r="J101" s="2"/>
      <c r="K101" s="2"/>
      <c r="L101" s="2"/>
      <c r="M101" s="2"/>
      <c r="N101" s="2"/>
      <c r="O101" s="2"/>
      <c r="P101" s="2"/>
      <c r="Q101" s="2"/>
      <c r="R101" s="2"/>
      <c r="S101" s="2"/>
      <c r="T101" s="2"/>
      <c r="U101" s="2"/>
      <c r="V101" s="2"/>
      <c r="W101" s="2"/>
      <c r="X101" s="2"/>
      <c r="Y101" s="2"/>
      <c r="Z101" s="2"/>
      <c r="AA101" s="2"/>
      <c r="AB101" s="2"/>
      <c r="AC101" s="2"/>
      <c r="AD101" s="2">
        <v>822.64</v>
      </c>
      <c r="AE101" s="32"/>
      <c r="AF101" s="5" t="s">
        <v>36</v>
      </c>
      <c r="AG101" s="2">
        <v>30</v>
      </c>
      <c r="AH101" s="32">
        <f t="shared" si="27"/>
        <v>1348.5600000000002</v>
      </c>
      <c r="AI101" s="33">
        <v>1239</v>
      </c>
      <c r="AJ101" s="33">
        <v>67.67</v>
      </c>
      <c r="AK101" s="33">
        <v>41.89</v>
      </c>
      <c r="AL101" s="33">
        <v>887.34</v>
      </c>
      <c r="AM101" s="33">
        <v>2236</v>
      </c>
      <c r="AN101" s="35">
        <v>42736</v>
      </c>
      <c r="AO101" s="32">
        <f t="shared" si="24"/>
        <v>-525.92000000000019</v>
      </c>
      <c r="AP101" s="36">
        <f>AH101/AG101</f>
        <v>44.952000000000005</v>
      </c>
      <c r="AQ101" s="37">
        <f t="shared" si="25"/>
        <v>44.952000000000005</v>
      </c>
      <c r="AR101" s="36">
        <f t="shared" si="26"/>
        <v>33.714000000000006</v>
      </c>
      <c r="AS101" s="36">
        <f t="shared" si="33"/>
        <v>134.9376</v>
      </c>
      <c r="AT101" s="36">
        <v>0.502</v>
      </c>
      <c r="AU101" s="38">
        <f t="shared" si="28"/>
        <v>3.7460000000000004</v>
      </c>
      <c r="AV101" s="38">
        <f t="shared" si="23"/>
        <v>2.8095000000000003</v>
      </c>
      <c r="AW101" s="38">
        <f t="shared" si="23"/>
        <v>11.2448</v>
      </c>
      <c r="AX101" s="38">
        <f t="shared" si="34"/>
        <v>0.79465625000000006</v>
      </c>
      <c r="AY101" s="38">
        <f t="shared" si="29"/>
        <v>17.8003</v>
      </c>
      <c r="AZ101" s="38">
        <f t="shared" si="30"/>
        <v>213.6036</v>
      </c>
    </row>
    <row r="102" spans="1:52" s="7" customFormat="1" x14ac:dyDescent="0.25">
      <c r="A102" s="2">
        <f t="shared" si="31"/>
        <v>87</v>
      </c>
      <c r="B102" s="34" t="s">
        <v>84</v>
      </c>
      <c r="C102" s="29">
        <v>5</v>
      </c>
      <c r="D102" s="32">
        <v>32.700000000000003</v>
      </c>
      <c r="E102" s="2"/>
      <c r="F102" s="2" t="s">
        <v>591</v>
      </c>
      <c r="G102" s="2"/>
      <c r="H102" s="2">
        <v>1</v>
      </c>
      <c r="I102" s="2"/>
      <c r="J102" s="2"/>
      <c r="K102" s="2"/>
      <c r="L102" s="2"/>
      <c r="M102" s="2"/>
      <c r="N102" s="2"/>
      <c r="O102" s="2"/>
      <c r="P102" s="2"/>
      <c r="Q102" s="2"/>
      <c r="R102" s="2"/>
      <c r="S102" s="2"/>
      <c r="T102" s="2"/>
      <c r="U102" s="2"/>
      <c r="V102" s="2"/>
      <c r="W102" s="2"/>
      <c r="X102" s="2"/>
      <c r="Y102" s="2"/>
      <c r="Z102" s="2"/>
      <c r="AA102" s="2"/>
      <c r="AB102" s="2"/>
      <c r="AC102" s="2"/>
      <c r="AD102" s="2">
        <v>2701.92</v>
      </c>
      <c r="AE102" s="32"/>
      <c r="AF102" s="5" t="s">
        <v>36</v>
      </c>
      <c r="AG102" s="2">
        <v>30</v>
      </c>
      <c r="AH102" s="32">
        <f t="shared" si="27"/>
        <v>1968.93</v>
      </c>
      <c r="AI102" s="33">
        <v>1809</v>
      </c>
      <c r="AJ102" s="33">
        <v>98.78</v>
      </c>
      <c r="AK102" s="33">
        <v>61.15</v>
      </c>
      <c r="AL102" s="33">
        <v>1295.3499999999999</v>
      </c>
      <c r="AM102" s="33">
        <v>3264</v>
      </c>
      <c r="AN102" s="35">
        <v>42736</v>
      </c>
      <c r="AO102" s="32">
        <f t="shared" si="24"/>
        <v>732.99</v>
      </c>
      <c r="AP102" s="36">
        <f>AD102/AG102</f>
        <v>90.064000000000007</v>
      </c>
      <c r="AQ102" s="37">
        <f t="shared" si="25"/>
        <v>90.064000000000007</v>
      </c>
      <c r="AR102" s="36">
        <f t="shared" si="26"/>
        <v>49.223250000000007</v>
      </c>
      <c r="AS102" s="36">
        <f t="shared" si="33"/>
        <v>196.98480000000001</v>
      </c>
      <c r="AT102" s="36">
        <v>0.502</v>
      </c>
      <c r="AU102" s="38">
        <f t="shared" si="28"/>
        <v>7.5053333333333336</v>
      </c>
      <c r="AV102" s="38">
        <f t="shared" si="23"/>
        <v>4.1019375000000009</v>
      </c>
      <c r="AW102" s="38">
        <f t="shared" si="23"/>
        <v>16.415400000000002</v>
      </c>
      <c r="AX102" s="38">
        <f t="shared" si="34"/>
        <v>0.85696241080530078</v>
      </c>
      <c r="AY102" s="38">
        <f t="shared" si="29"/>
        <v>28.022670833333336</v>
      </c>
      <c r="AZ102" s="38">
        <f t="shared" si="30"/>
        <v>336.27205000000004</v>
      </c>
    </row>
    <row r="103" spans="1:52" s="7" customFormat="1" x14ac:dyDescent="0.25">
      <c r="A103" s="2">
        <f t="shared" si="31"/>
        <v>88</v>
      </c>
      <c r="B103" s="34" t="s">
        <v>84</v>
      </c>
      <c r="C103" s="29">
        <v>6</v>
      </c>
      <c r="D103" s="32">
        <v>34.6</v>
      </c>
      <c r="E103" s="2"/>
      <c r="F103" s="2" t="s">
        <v>591</v>
      </c>
      <c r="G103" s="2"/>
      <c r="H103" s="2">
        <v>1</v>
      </c>
      <c r="I103" s="2"/>
      <c r="J103" s="2"/>
      <c r="K103" s="2"/>
      <c r="L103" s="2"/>
      <c r="M103" s="2"/>
      <c r="N103" s="2"/>
      <c r="O103" s="2"/>
      <c r="P103" s="2"/>
      <c r="Q103" s="2"/>
      <c r="R103" s="2"/>
      <c r="S103" s="2"/>
      <c r="T103" s="2"/>
      <c r="U103" s="2"/>
      <c r="V103" s="2"/>
      <c r="W103" s="2"/>
      <c r="X103" s="2"/>
      <c r="Y103" s="2"/>
      <c r="Z103" s="2"/>
      <c r="AA103" s="2"/>
      <c r="AB103" s="2"/>
      <c r="AC103" s="2"/>
      <c r="AD103" s="2">
        <v>2858.92</v>
      </c>
      <c r="AE103" s="32"/>
      <c r="AF103" s="5" t="s">
        <v>36</v>
      </c>
      <c r="AG103" s="2">
        <v>30</v>
      </c>
      <c r="AH103" s="32">
        <f t="shared" si="27"/>
        <v>2083.2199999999998</v>
      </c>
      <c r="AI103" s="33">
        <v>1914</v>
      </c>
      <c r="AJ103" s="33">
        <v>104.52</v>
      </c>
      <c r="AK103" s="33">
        <v>64.7</v>
      </c>
      <c r="AL103" s="33">
        <v>1370.62</v>
      </c>
      <c r="AM103" s="33">
        <v>3454</v>
      </c>
      <c r="AN103" s="35">
        <v>42736</v>
      </c>
      <c r="AO103" s="32">
        <f t="shared" si="24"/>
        <v>775.70000000000027</v>
      </c>
      <c r="AP103" s="36">
        <f>AD103/AG103</f>
        <v>95.297333333333341</v>
      </c>
      <c r="AQ103" s="37">
        <f t="shared" si="25"/>
        <v>95.297333333333341</v>
      </c>
      <c r="AR103" s="36">
        <f t="shared" si="26"/>
        <v>52.080500000000001</v>
      </c>
      <c r="AS103" s="36">
        <f t="shared" si="33"/>
        <v>208.43039999999999</v>
      </c>
      <c r="AT103" s="36">
        <v>0.502</v>
      </c>
      <c r="AU103" s="38">
        <f t="shared" si="28"/>
        <v>7.9414444444444454</v>
      </c>
      <c r="AV103" s="38">
        <f t="shared" si="23"/>
        <v>4.340041666666667</v>
      </c>
      <c r="AW103" s="38">
        <f t="shared" si="23"/>
        <v>17.369199999999999</v>
      </c>
      <c r="AX103" s="38">
        <f t="shared" si="34"/>
        <v>0.85695624598587028</v>
      </c>
      <c r="AY103" s="38">
        <f t="shared" si="29"/>
        <v>29.650686111111114</v>
      </c>
      <c r="AZ103" s="38">
        <f t="shared" si="30"/>
        <v>355.80823333333336</v>
      </c>
    </row>
    <row r="104" spans="1:52" s="7" customFormat="1" ht="15" customHeight="1" x14ac:dyDescent="0.25">
      <c r="A104" s="2">
        <f t="shared" si="31"/>
        <v>89</v>
      </c>
      <c r="B104" s="34" t="s">
        <v>85</v>
      </c>
      <c r="C104" s="29">
        <v>4</v>
      </c>
      <c r="D104" s="32">
        <v>36.700000000000003</v>
      </c>
      <c r="E104" s="2"/>
      <c r="F104" s="2" t="s">
        <v>591</v>
      </c>
      <c r="G104" s="2"/>
      <c r="H104" s="2">
        <v>3</v>
      </c>
      <c r="I104" s="2"/>
      <c r="J104" s="2"/>
      <c r="K104" s="2"/>
      <c r="L104" s="2"/>
      <c r="M104" s="2"/>
      <c r="N104" s="2"/>
      <c r="O104" s="2"/>
      <c r="P104" s="2"/>
      <c r="Q104" s="2"/>
      <c r="R104" s="2"/>
      <c r="S104" s="2"/>
      <c r="T104" s="2"/>
      <c r="U104" s="2"/>
      <c r="V104" s="2"/>
      <c r="W104" s="2"/>
      <c r="X104" s="2"/>
      <c r="Y104" s="2"/>
      <c r="Z104" s="2"/>
      <c r="AA104" s="2"/>
      <c r="AB104" s="2"/>
      <c r="AC104" s="2"/>
      <c r="AD104" s="2">
        <v>4561.9799999999996</v>
      </c>
      <c r="AE104" s="32"/>
      <c r="AF104" s="5" t="s">
        <v>36</v>
      </c>
      <c r="AG104" s="2">
        <v>30</v>
      </c>
      <c r="AH104" s="32">
        <f>AI104+AJ104+AK104</f>
        <v>5545.63</v>
      </c>
      <c r="AI104" s="33">
        <v>5222</v>
      </c>
      <c r="AJ104" s="33">
        <v>131.30000000000001</v>
      </c>
      <c r="AK104" s="33">
        <v>192.33</v>
      </c>
      <c r="AL104" s="33">
        <v>6187.07</v>
      </c>
      <c r="AM104" s="33">
        <v>11733</v>
      </c>
      <c r="AN104" s="35">
        <v>42736</v>
      </c>
      <c r="AO104" s="32">
        <f t="shared" si="24"/>
        <v>-983.65000000000055</v>
      </c>
      <c r="AP104" s="36">
        <f>AH104/AG104</f>
        <v>184.85433333333333</v>
      </c>
      <c r="AQ104" s="37">
        <f t="shared" si="25"/>
        <v>184.85433333333333</v>
      </c>
      <c r="AR104" s="36">
        <f t="shared" si="26"/>
        <v>138.64075</v>
      </c>
      <c r="AS104" s="36">
        <f t="shared" si="33"/>
        <v>1193.4840000000002</v>
      </c>
      <c r="AT104" s="36">
        <v>2.71</v>
      </c>
      <c r="AU104" s="38">
        <f t="shared" si="28"/>
        <v>15.404527777777778</v>
      </c>
      <c r="AV104" s="38">
        <f t="shared" si="23"/>
        <v>11.553395833333333</v>
      </c>
      <c r="AW104" s="38">
        <f t="shared" si="23"/>
        <v>99.457000000000008</v>
      </c>
      <c r="AX104" s="38">
        <f t="shared" si="34"/>
        <v>3.4445483272782318</v>
      </c>
      <c r="AY104" s="38">
        <f t="shared" si="29"/>
        <v>126.41492361111112</v>
      </c>
      <c r="AZ104" s="38">
        <f t="shared" si="30"/>
        <v>1516.9790833333334</v>
      </c>
    </row>
    <row r="105" spans="1:52" s="7" customFormat="1" ht="15" customHeight="1" x14ac:dyDescent="0.25">
      <c r="A105" s="2">
        <f t="shared" si="31"/>
        <v>90</v>
      </c>
      <c r="B105" s="34" t="s">
        <v>85</v>
      </c>
      <c r="C105" s="29">
        <v>1</v>
      </c>
      <c r="D105" s="32">
        <v>42</v>
      </c>
      <c r="E105" s="2"/>
      <c r="F105" s="2" t="s">
        <v>591</v>
      </c>
      <c r="G105" s="2"/>
      <c r="H105" s="2">
        <v>3</v>
      </c>
      <c r="I105" s="2"/>
      <c r="J105" s="2"/>
      <c r="K105" s="2"/>
      <c r="L105" s="2"/>
      <c r="M105" s="2"/>
      <c r="N105" s="2"/>
      <c r="O105" s="2"/>
      <c r="P105" s="2"/>
      <c r="Q105" s="2"/>
      <c r="R105" s="2"/>
      <c r="S105" s="2"/>
      <c r="T105" s="2"/>
      <c r="U105" s="2"/>
      <c r="V105" s="2"/>
      <c r="W105" s="2"/>
      <c r="X105" s="2"/>
      <c r="Y105" s="2"/>
      <c r="Z105" s="2"/>
      <c r="AA105" s="2"/>
      <c r="AB105" s="2"/>
      <c r="AC105" s="2"/>
      <c r="AD105" s="2">
        <v>5062.5</v>
      </c>
      <c r="AE105" s="32"/>
      <c r="AF105" s="5" t="s">
        <v>36</v>
      </c>
      <c r="AG105" s="2">
        <v>30</v>
      </c>
      <c r="AH105" s="32">
        <f t="shared" si="27"/>
        <v>5737.13</v>
      </c>
      <c r="AI105" s="33">
        <v>5378</v>
      </c>
      <c r="AJ105" s="33">
        <v>145.69999999999999</v>
      </c>
      <c r="AK105" s="33">
        <v>213.43</v>
      </c>
      <c r="AL105" s="33">
        <v>6865.75</v>
      </c>
      <c r="AM105" s="33">
        <v>12603</v>
      </c>
      <c r="AN105" s="35">
        <v>42736</v>
      </c>
      <c r="AO105" s="32">
        <f t="shared" si="24"/>
        <v>-674.63000000000011</v>
      </c>
      <c r="AP105" s="36">
        <f>AH105/AG105</f>
        <v>191.23766666666668</v>
      </c>
      <c r="AQ105" s="37">
        <f t="shared" si="25"/>
        <v>191.23766666666668</v>
      </c>
      <c r="AR105" s="36">
        <f t="shared" si="26"/>
        <v>143.42825000000002</v>
      </c>
      <c r="AS105" s="36">
        <f t="shared" si="33"/>
        <v>1214.6399999999999</v>
      </c>
      <c r="AT105" s="36">
        <v>2.41</v>
      </c>
      <c r="AU105" s="38">
        <f t="shared" si="28"/>
        <v>15.936472222222223</v>
      </c>
      <c r="AV105" s="38">
        <f t="shared" si="23"/>
        <v>11.952354166666668</v>
      </c>
      <c r="AW105" s="38">
        <f t="shared" si="23"/>
        <v>101.21999999999998</v>
      </c>
      <c r="AX105" s="38">
        <f t="shared" si="34"/>
        <v>3.0740196759259257</v>
      </c>
      <c r="AY105" s="38">
        <f t="shared" si="29"/>
        <v>129.10882638888887</v>
      </c>
      <c r="AZ105" s="38">
        <f t="shared" si="30"/>
        <v>1549.3059166666665</v>
      </c>
    </row>
    <row r="106" spans="1:52" s="7" customFormat="1" ht="15" customHeight="1" x14ac:dyDescent="0.25">
      <c r="A106" s="2">
        <f t="shared" si="31"/>
        <v>91</v>
      </c>
      <c r="B106" s="34" t="s">
        <v>86</v>
      </c>
      <c r="C106" s="29">
        <v>3</v>
      </c>
      <c r="D106" s="32">
        <v>32.6</v>
      </c>
      <c r="E106" s="2"/>
      <c r="F106" s="2" t="s">
        <v>591</v>
      </c>
      <c r="G106" s="2"/>
      <c r="H106" s="2">
        <v>1</v>
      </c>
      <c r="I106" s="2"/>
      <c r="J106" s="2"/>
      <c r="K106" s="2"/>
      <c r="L106" s="2"/>
      <c r="M106" s="2"/>
      <c r="N106" s="2"/>
      <c r="O106" s="2"/>
      <c r="P106" s="2"/>
      <c r="Q106" s="2"/>
      <c r="R106" s="2"/>
      <c r="S106" s="2"/>
      <c r="T106" s="2"/>
      <c r="U106" s="2"/>
      <c r="V106" s="2"/>
      <c r="W106" s="2"/>
      <c r="X106" s="2"/>
      <c r="Y106" s="2"/>
      <c r="Z106" s="2"/>
      <c r="AA106" s="2"/>
      <c r="AB106" s="2"/>
      <c r="AC106" s="2"/>
      <c r="AD106" s="2">
        <v>3706.38</v>
      </c>
      <c r="AE106" s="32"/>
      <c r="AF106" s="5" t="s">
        <v>42</v>
      </c>
      <c r="AG106" s="2">
        <v>100</v>
      </c>
      <c r="AH106" s="32">
        <f t="shared" si="27"/>
        <v>2633.7799999999997</v>
      </c>
      <c r="AI106" s="33">
        <v>2254</v>
      </c>
      <c r="AJ106" s="33">
        <v>159.99</v>
      </c>
      <c r="AK106" s="33">
        <v>219.79</v>
      </c>
      <c r="AL106" s="33">
        <v>6399.8</v>
      </c>
      <c r="AM106" s="33">
        <v>9034</v>
      </c>
      <c r="AN106" s="35">
        <v>42736</v>
      </c>
      <c r="AO106" s="32">
        <f t="shared" si="24"/>
        <v>1072.6000000000004</v>
      </c>
      <c r="AP106" s="36">
        <f>AD106/AG106</f>
        <v>37.063800000000001</v>
      </c>
      <c r="AQ106" s="37">
        <f t="shared" si="25"/>
        <v>37.063800000000001</v>
      </c>
      <c r="AR106" s="36">
        <f t="shared" si="26"/>
        <v>65.844499999999996</v>
      </c>
      <c r="AS106" s="36">
        <f t="shared" si="33"/>
        <v>427.19040000000007</v>
      </c>
      <c r="AT106" s="36">
        <v>1.0920000000000001</v>
      </c>
      <c r="AU106" s="38">
        <f t="shared" si="28"/>
        <v>3.0886499999999999</v>
      </c>
      <c r="AV106" s="38">
        <f t="shared" si="23"/>
        <v>5.4870416666666664</v>
      </c>
      <c r="AW106" s="38">
        <f t="shared" si="23"/>
        <v>35.599200000000003</v>
      </c>
      <c r="AX106" s="38">
        <f t="shared" si="34"/>
        <v>1.3550580265848671</v>
      </c>
      <c r="AY106" s="38">
        <f t="shared" si="29"/>
        <v>44.174891666666667</v>
      </c>
      <c r="AZ106" s="38">
        <f t="shared" si="30"/>
        <v>530.09870000000001</v>
      </c>
    </row>
    <row r="107" spans="1:52" s="7" customFormat="1" ht="15" customHeight="1" x14ac:dyDescent="0.25">
      <c r="A107" s="2">
        <f t="shared" si="31"/>
        <v>92</v>
      </c>
      <c r="B107" s="34" t="s">
        <v>87</v>
      </c>
      <c r="C107" s="29">
        <v>1</v>
      </c>
      <c r="D107" s="32">
        <v>49.6</v>
      </c>
      <c r="E107" s="2"/>
      <c r="F107" s="2" t="s">
        <v>591</v>
      </c>
      <c r="G107" s="2"/>
      <c r="H107" s="2">
        <v>2</v>
      </c>
      <c r="I107" s="2"/>
      <c r="J107" s="2"/>
      <c r="K107" s="2"/>
      <c r="L107" s="2"/>
      <c r="M107" s="2"/>
      <c r="N107" s="2"/>
      <c r="O107" s="2"/>
      <c r="P107" s="2"/>
      <c r="Q107" s="2"/>
      <c r="R107" s="2"/>
      <c r="S107" s="2"/>
      <c r="T107" s="2"/>
      <c r="U107" s="2"/>
      <c r="V107" s="2"/>
      <c r="W107" s="2"/>
      <c r="X107" s="2"/>
      <c r="Y107" s="2"/>
      <c r="Z107" s="2"/>
      <c r="AA107" s="2"/>
      <c r="AB107" s="2"/>
      <c r="AC107" s="2"/>
      <c r="AD107" s="2">
        <v>3672.6</v>
      </c>
      <c r="AE107" s="32"/>
      <c r="AF107" s="5" t="s">
        <v>36</v>
      </c>
      <c r="AG107" s="2">
        <v>30</v>
      </c>
      <c r="AH107" s="32">
        <f t="shared" si="27"/>
        <v>4865.18</v>
      </c>
      <c r="AI107" s="33">
        <v>4573</v>
      </c>
      <c r="AJ107" s="33">
        <v>114.27</v>
      </c>
      <c r="AK107" s="33">
        <v>177.91</v>
      </c>
      <c r="AL107" s="33">
        <v>2239.02</v>
      </c>
      <c r="AM107" s="33">
        <v>7104</v>
      </c>
      <c r="AN107" s="35">
        <v>42736</v>
      </c>
      <c r="AO107" s="32">
        <f t="shared" si="24"/>
        <v>-1192.5800000000004</v>
      </c>
      <c r="AP107" s="36">
        <f>AH107/AG107</f>
        <v>162.17266666666669</v>
      </c>
      <c r="AQ107" s="37">
        <f t="shared" si="25"/>
        <v>162.17266666666669</v>
      </c>
      <c r="AR107" s="36">
        <f t="shared" si="26"/>
        <v>121.62950000000001</v>
      </c>
      <c r="AS107" s="36">
        <f t="shared" si="33"/>
        <v>311.28960000000006</v>
      </c>
      <c r="AT107" s="36">
        <v>0.52300000000000002</v>
      </c>
      <c r="AU107" s="38">
        <f t="shared" si="28"/>
        <v>13.51438888888889</v>
      </c>
      <c r="AV107" s="38">
        <f t="shared" si="23"/>
        <v>10.135791666666668</v>
      </c>
      <c r="AW107" s="38">
        <f t="shared" si="23"/>
        <v>25.940800000000007</v>
      </c>
      <c r="AX107" s="38">
        <f t="shared" si="34"/>
        <v>0.99981815636200722</v>
      </c>
      <c r="AY107" s="38">
        <f t="shared" si="29"/>
        <v>49.590980555555561</v>
      </c>
      <c r="AZ107" s="38">
        <f t="shared" si="30"/>
        <v>595.09176666666667</v>
      </c>
    </row>
    <row r="108" spans="1:52" s="7" customFormat="1" x14ac:dyDescent="0.25">
      <c r="A108" s="2">
        <f t="shared" si="31"/>
        <v>93</v>
      </c>
      <c r="B108" s="34" t="s">
        <v>87</v>
      </c>
      <c r="C108" s="29">
        <v>4</v>
      </c>
      <c r="D108" s="32">
        <v>47.8</v>
      </c>
      <c r="E108" s="2"/>
      <c r="F108" s="2" t="s">
        <v>591</v>
      </c>
      <c r="G108" s="2"/>
      <c r="H108" s="2">
        <v>2</v>
      </c>
      <c r="I108" s="2"/>
      <c r="J108" s="2"/>
      <c r="K108" s="2"/>
      <c r="L108" s="2"/>
      <c r="M108" s="2"/>
      <c r="N108" s="2"/>
      <c r="O108" s="2"/>
      <c r="P108" s="2"/>
      <c r="Q108" s="2"/>
      <c r="R108" s="2"/>
      <c r="S108" s="2"/>
      <c r="T108" s="2"/>
      <c r="U108" s="2"/>
      <c r="V108" s="2"/>
      <c r="W108" s="2"/>
      <c r="X108" s="2"/>
      <c r="Y108" s="2"/>
      <c r="Z108" s="2"/>
      <c r="AA108" s="2"/>
      <c r="AB108" s="2"/>
      <c r="AC108" s="2"/>
      <c r="AD108" s="2">
        <v>3568.37</v>
      </c>
      <c r="AE108" s="32"/>
      <c r="AF108" s="5" t="s">
        <v>36</v>
      </c>
      <c r="AG108" s="2">
        <v>30</v>
      </c>
      <c r="AH108" s="32">
        <f t="shared" si="27"/>
        <v>4690.8600000000006</v>
      </c>
      <c r="AI108" s="33">
        <v>4407</v>
      </c>
      <c r="AJ108" s="33">
        <v>111.01</v>
      </c>
      <c r="AK108" s="33">
        <v>172.85</v>
      </c>
      <c r="AL108" s="33">
        <v>2175.31</v>
      </c>
      <c r="AM108" s="33">
        <v>6866</v>
      </c>
      <c r="AN108" s="35">
        <v>42736</v>
      </c>
      <c r="AO108" s="32">
        <f t="shared" si="24"/>
        <v>-1122.4900000000007</v>
      </c>
      <c r="AP108" s="36">
        <f>AH108/AG108</f>
        <v>156.36200000000002</v>
      </c>
      <c r="AQ108" s="37">
        <f t="shared" si="25"/>
        <v>156.36200000000002</v>
      </c>
      <c r="AR108" s="36">
        <f t="shared" si="26"/>
        <v>117.27150000000002</v>
      </c>
      <c r="AS108" s="36">
        <f t="shared" si="33"/>
        <v>299.99279999999999</v>
      </c>
      <c r="AT108" s="36">
        <v>0.52300000000000002</v>
      </c>
      <c r="AU108" s="38">
        <f t="shared" si="28"/>
        <v>13.030166666666668</v>
      </c>
      <c r="AV108" s="38">
        <f t="shared" si="23"/>
        <v>9.7726250000000014</v>
      </c>
      <c r="AW108" s="38">
        <f t="shared" si="23"/>
        <v>24.999399999999998</v>
      </c>
      <c r="AX108" s="38">
        <f t="shared" si="34"/>
        <v>1.0000458507670853</v>
      </c>
      <c r="AY108" s="38">
        <f t="shared" si="29"/>
        <v>47.802191666666673</v>
      </c>
      <c r="AZ108" s="38">
        <f t="shared" si="30"/>
        <v>573.62630000000013</v>
      </c>
    </row>
    <row r="109" spans="1:52" s="7" customFormat="1" x14ac:dyDescent="0.25">
      <c r="A109" s="2">
        <f t="shared" si="31"/>
        <v>94</v>
      </c>
      <c r="B109" s="34" t="s">
        <v>87</v>
      </c>
      <c r="C109" s="29">
        <v>6</v>
      </c>
      <c r="D109" s="32">
        <v>59.9</v>
      </c>
      <c r="E109" s="2"/>
      <c r="F109" s="2" t="s">
        <v>591</v>
      </c>
      <c r="G109" s="2"/>
      <c r="H109" s="2">
        <v>3</v>
      </c>
      <c r="I109" s="2"/>
      <c r="J109" s="2"/>
      <c r="K109" s="2"/>
      <c r="L109" s="2"/>
      <c r="M109" s="2"/>
      <c r="N109" s="2"/>
      <c r="O109" s="2"/>
      <c r="P109" s="2"/>
      <c r="Q109" s="2"/>
      <c r="R109" s="2"/>
      <c r="S109" s="2"/>
      <c r="T109" s="2"/>
      <c r="U109" s="2"/>
      <c r="V109" s="2"/>
      <c r="W109" s="2"/>
      <c r="X109" s="2"/>
      <c r="Y109" s="2"/>
      <c r="Z109" s="2"/>
      <c r="AA109" s="2"/>
      <c r="AB109" s="2"/>
      <c r="AC109" s="2"/>
      <c r="AD109" s="2">
        <v>3613.12</v>
      </c>
      <c r="AE109" s="32"/>
      <c r="AF109" s="5" t="s">
        <v>36</v>
      </c>
      <c r="AG109" s="2">
        <v>30</v>
      </c>
      <c r="AH109" s="32">
        <f t="shared" si="27"/>
        <v>6424.43</v>
      </c>
      <c r="AI109" s="33">
        <v>6137</v>
      </c>
      <c r="AJ109" s="33">
        <v>112.41</v>
      </c>
      <c r="AK109" s="33">
        <v>175.02</v>
      </c>
      <c r="AL109" s="33">
        <v>2202.61</v>
      </c>
      <c r="AM109" s="33">
        <v>8627</v>
      </c>
      <c r="AN109" s="35">
        <v>42736</v>
      </c>
      <c r="AO109" s="32">
        <f t="shared" si="24"/>
        <v>-2811.3100000000004</v>
      </c>
      <c r="AP109" s="36">
        <f>AH109/AG109</f>
        <v>214.14766666666668</v>
      </c>
      <c r="AQ109" s="37">
        <f t="shared" si="25"/>
        <v>214.14766666666668</v>
      </c>
      <c r="AR109" s="36">
        <f t="shared" si="26"/>
        <v>160.61075000000002</v>
      </c>
      <c r="AS109" s="36">
        <f t="shared" si="33"/>
        <v>375.93240000000003</v>
      </c>
      <c r="AT109" s="36">
        <v>0.52300000000000002</v>
      </c>
      <c r="AU109" s="38">
        <f t="shared" si="28"/>
        <v>17.845638888888889</v>
      </c>
      <c r="AV109" s="38">
        <f t="shared" si="23"/>
        <v>13.384229166666669</v>
      </c>
      <c r="AW109" s="38">
        <f t="shared" si="23"/>
        <v>31.327700000000004</v>
      </c>
      <c r="AX109" s="38">
        <f t="shared" si="34"/>
        <v>1.0443667455017625</v>
      </c>
      <c r="AY109" s="38">
        <f t="shared" si="29"/>
        <v>62.557568055555564</v>
      </c>
      <c r="AZ109" s="38">
        <f t="shared" si="30"/>
        <v>750.69081666666671</v>
      </c>
    </row>
    <row r="110" spans="1:52" s="7" customFormat="1" ht="15" customHeight="1" x14ac:dyDescent="0.25">
      <c r="A110" s="2">
        <f t="shared" si="31"/>
        <v>95</v>
      </c>
      <c r="B110" s="34" t="s">
        <v>88</v>
      </c>
      <c r="C110" s="29">
        <v>1</v>
      </c>
      <c r="D110" s="32">
        <v>41.5</v>
      </c>
      <c r="E110" s="2"/>
      <c r="F110" s="2" t="s">
        <v>591</v>
      </c>
      <c r="G110" s="2"/>
      <c r="H110" s="2">
        <v>2</v>
      </c>
      <c r="I110" s="2"/>
      <c r="J110" s="2"/>
      <c r="K110" s="2"/>
      <c r="L110" s="2"/>
      <c r="M110" s="2"/>
      <c r="N110" s="2"/>
      <c r="O110" s="2"/>
      <c r="P110" s="2"/>
      <c r="Q110" s="2"/>
      <c r="R110" s="2"/>
      <c r="S110" s="2"/>
      <c r="T110" s="2"/>
      <c r="U110" s="2"/>
      <c r="V110" s="2"/>
      <c r="W110" s="2"/>
      <c r="X110" s="2"/>
      <c r="Y110" s="2"/>
      <c r="Z110" s="2"/>
      <c r="AA110" s="2"/>
      <c r="AB110" s="2"/>
      <c r="AC110" s="2"/>
      <c r="AD110" s="2">
        <v>6314.62</v>
      </c>
      <c r="AE110" s="32"/>
      <c r="AF110" s="5" t="s">
        <v>42</v>
      </c>
      <c r="AG110" s="2">
        <v>100</v>
      </c>
      <c r="AH110" s="32">
        <f t="shared" si="27"/>
        <v>7593.21</v>
      </c>
      <c r="AI110" s="33">
        <v>7175</v>
      </c>
      <c r="AJ110" s="33">
        <v>134.82</v>
      </c>
      <c r="AK110" s="33">
        <v>283.39</v>
      </c>
      <c r="AL110" s="33">
        <v>1749.88</v>
      </c>
      <c r="AM110" s="33">
        <v>9343</v>
      </c>
      <c r="AN110" s="35">
        <v>42736</v>
      </c>
      <c r="AO110" s="32">
        <f t="shared" si="24"/>
        <v>-1278.5900000000001</v>
      </c>
      <c r="AP110" s="36">
        <f>AH110/AG110</f>
        <v>75.932100000000005</v>
      </c>
      <c r="AQ110" s="37">
        <f t="shared" si="25"/>
        <v>75.932100000000005</v>
      </c>
      <c r="AR110" s="36">
        <f t="shared" si="26"/>
        <v>189.83025000000001</v>
      </c>
      <c r="AS110" s="36">
        <f t="shared" si="33"/>
        <v>104.58</v>
      </c>
      <c r="AT110" s="36">
        <v>0.21</v>
      </c>
      <c r="AU110" s="38">
        <f t="shared" si="28"/>
        <v>6.3276750000000002</v>
      </c>
      <c r="AV110" s="38">
        <f t="shared" si="23"/>
        <v>15.8191875</v>
      </c>
      <c r="AW110" s="38">
        <f t="shared" si="23"/>
        <v>8.7149999999999999</v>
      </c>
      <c r="AX110" s="38">
        <f t="shared" si="34"/>
        <v>0.7436593373493976</v>
      </c>
      <c r="AY110" s="38">
        <f t="shared" si="29"/>
        <v>30.861862500000001</v>
      </c>
      <c r="AZ110" s="38">
        <f t="shared" si="30"/>
        <v>370.34235000000001</v>
      </c>
    </row>
    <row r="111" spans="1:52" s="7" customFormat="1" ht="15" customHeight="1" x14ac:dyDescent="0.25">
      <c r="A111" s="2">
        <f t="shared" si="31"/>
        <v>96</v>
      </c>
      <c r="B111" s="34" t="s">
        <v>89</v>
      </c>
      <c r="C111" s="29" t="s">
        <v>90</v>
      </c>
      <c r="D111" s="32">
        <v>31.2</v>
      </c>
      <c r="E111" s="2"/>
      <c r="F111" s="2" t="s">
        <v>591</v>
      </c>
      <c r="G111" s="2"/>
      <c r="H111" s="2">
        <v>1</v>
      </c>
      <c r="I111" s="2"/>
      <c r="J111" s="2"/>
      <c r="K111" s="2"/>
      <c r="L111" s="2"/>
      <c r="M111" s="2"/>
      <c r="N111" s="2"/>
      <c r="O111" s="2"/>
      <c r="P111" s="2"/>
      <c r="Q111" s="2"/>
      <c r="R111" s="2"/>
      <c r="S111" s="2"/>
      <c r="T111" s="2"/>
      <c r="U111" s="2"/>
      <c r="V111" s="2"/>
      <c r="W111" s="2"/>
      <c r="X111" s="2"/>
      <c r="Y111" s="2"/>
      <c r="Z111" s="2"/>
      <c r="AA111" s="2"/>
      <c r="AB111" s="2"/>
      <c r="AC111" s="2"/>
      <c r="AD111" s="2">
        <v>1848.61</v>
      </c>
      <c r="AE111" s="32"/>
      <c r="AF111" s="5" t="s">
        <v>42</v>
      </c>
      <c r="AG111" s="2">
        <v>100</v>
      </c>
      <c r="AH111" s="32">
        <f t="shared" si="27"/>
        <v>1955.86</v>
      </c>
      <c r="AI111" s="33">
        <v>1726</v>
      </c>
      <c r="AJ111" s="33">
        <v>149.26</v>
      </c>
      <c r="AK111" s="33">
        <v>80.599999999999994</v>
      </c>
      <c r="AL111" s="33">
        <v>1248.58</v>
      </c>
      <c r="AM111" s="33">
        <v>3204</v>
      </c>
      <c r="AN111" s="35">
        <v>42736</v>
      </c>
      <c r="AO111" s="32">
        <f t="shared" si="24"/>
        <v>-107.25</v>
      </c>
      <c r="AP111" s="36">
        <f>AH111/AG111</f>
        <v>19.558599999999998</v>
      </c>
      <c r="AQ111" s="37">
        <f t="shared" si="25"/>
        <v>19.558599999999998</v>
      </c>
      <c r="AR111" s="36">
        <f t="shared" si="26"/>
        <v>48.896500000000003</v>
      </c>
      <c r="AS111" s="36">
        <f t="shared" si="33"/>
        <v>314.1216</v>
      </c>
      <c r="AT111" s="36">
        <v>0.83899999999999997</v>
      </c>
      <c r="AU111" s="38">
        <f t="shared" si="28"/>
        <v>1.6298833333333331</v>
      </c>
      <c r="AV111" s="38">
        <f t="shared" si="23"/>
        <v>4.0747083333333336</v>
      </c>
      <c r="AW111" s="38">
        <f t="shared" si="23"/>
        <v>26.1768</v>
      </c>
      <c r="AX111" s="38">
        <f t="shared" si="34"/>
        <v>1.0218394764957266</v>
      </c>
      <c r="AY111" s="38">
        <f t="shared" si="29"/>
        <v>31.881391666666666</v>
      </c>
      <c r="AZ111" s="38">
        <f t="shared" si="30"/>
        <v>382.57669999999996</v>
      </c>
    </row>
    <row r="112" spans="1:52" s="7" customFormat="1" x14ac:dyDescent="0.25">
      <c r="A112" s="2">
        <f t="shared" si="31"/>
        <v>97</v>
      </c>
      <c r="B112" s="34" t="s">
        <v>89</v>
      </c>
      <c r="C112" s="29">
        <v>11</v>
      </c>
      <c r="D112" s="32">
        <v>27</v>
      </c>
      <c r="E112" s="2"/>
      <c r="F112" s="2" t="s">
        <v>591</v>
      </c>
      <c r="G112" s="2"/>
      <c r="H112" s="2">
        <v>1</v>
      </c>
      <c r="I112" s="2"/>
      <c r="J112" s="2"/>
      <c r="K112" s="2"/>
      <c r="L112" s="2"/>
      <c r="M112" s="2"/>
      <c r="N112" s="2"/>
      <c r="O112" s="2"/>
      <c r="P112" s="2"/>
      <c r="Q112" s="2"/>
      <c r="R112" s="2"/>
      <c r="S112" s="2"/>
      <c r="T112" s="2"/>
      <c r="U112" s="2"/>
      <c r="V112" s="2"/>
      <c r="W112" s="2"/>
      <c r="X112" s="2"/>
      <c r="Y112" s="2"/>
      <c r="Z112" s="2"/>
      <c r="AA112" s="2"/>
      <c r="AB112" s="2"/>
      <c r="AC112" s="2"/>
      <c r="AD112" s="2">
        <v>2508.12</v>
      </c>
      <c r="AE112" s="32"/>
      <c r="AF112" s="5" t="s">
        <v>42</v>
      </c>
      <c r="AG112" s="2">
        <v>100</v>
      </c>
      <c r="AH112" s="32">
        <f t="shared" si="27"/>
        <v>1861.5</v>
      </c>
      <c r="AI112" s="33">
        <v>1660</v>
      </c>
      <c r="AJ112" s="33">
        <v>130.84</v>
      </c>
      <c r="AK112" s="33">
        <v>70.66</v>
      </c>
      <c r="AL112" s="33">
        <v>1094.53</v>
      </c>
      <c r="AM112" s="33">
        <v>2956</v>
      </c>
      <c r="AN112" s="35">
        <v>42736</v>
      </c>
      <c r="AO112" s="32">
        <f t="shared" ref="AO112:AO143" si="35">AD112-AH112</f>
        <v>646.61999999999989</v>
      </c>
      <c r="AP112" s="36">
        <f>AD112/AG112</f>
        <v>25.081199999999999</v>
      </c>
      <c r="AQ112" s="37">
        <f t="shared" ref="AQ112:AQ143" si="36">AE112+AP112</f>
        <v>25.081199999999999</v>
      </c>
      <c r="AR112" s="36">
        <f t="shared" ref="AR112:AR143" si="37">AH112*2.5%</f>
        <v>46.537500000000001</v>
      </c>
      <c r="AS112" s="36">
        <f t="shared" si="33"/>
        <v>271.83600000000001</v>
      </c>
      <c r="AT112" s="36">
        <v>0.83899999999999997</v>
      </c>
      <c r="AU112" s="38">
        <f t="shared" si="28"/>
        <v>2.0901000000000001</v>
      </c>
      <c r="AV112" s="38">
        <f t="shared" si="23"/>
        <v>3.8781250000000003</v>
      </c>
      <c r="AW112" s="38">
        <f t="shared" si="23"/>
        <v>22.653000000000002</v>
      </c>
      <c r="AX112" s="38">
        <f t="shared" si="34"/>
        <v>1.0600453703703705</v>
      </c>
      <c r="AY112" s="38">
        <f t="shared" si="29"/>
        <v>28.621225000000003</v>
      </c>
      <c r="AZ112" s="38">
        <f t="shared" si="30"/>
        <v>343.4547</v>
      </c>
    </row>
    <row r="113" spans="1:52" s="7" customFormat="1" x14ac:dyDescent="0.25">
      <c r="A113" s="2">
        <f t="shared" si="31"/>
        <v>98</v>
      </c>
      <c r="B113" s="34" t="s">
        <v>91</v>
      </c>
      <c r="C113" s="29">
        <v>3</v>
      </c>
      <c r="D113" s="32">
        <v>39.4</v>
      </c>
      <c r="E113" s="2"/>
      <c r="F113" s="2" t="s">
        <v>591</v>
      </c>
      <c r="G113" s="2"/>
      <c r="H113" s="2">
        <v>2</v>
      </c>
      <c r="I113" s="2"/>
      <c r="J113" s="2"/>
      <c r="K113" s="2"/>
      <c r="L113" s="2"/>
      <c r="M113" s="2"/>
      <c r="N113" s="2"/>
      <c r="O113" s="2"/>
      <c r="P113" s="2"/>
      <c r="Q113" s="2"/>
      <c r="R113" s="2"/>
      <c r="S113" s="2"/>
      <c r="T113" s="2"/>
      <c r="U113" s="2"/>
      <c r="V113" s="2"/>
      <c r="W113" s="2"/>
      <c r="X113" s="2"/>
      <c r="Y113" s="2"/>
      <c r="Z113" s="2"/>
      <c r="AA113" s="2"/>
      <c r="AB113" s="2"/>
      <c r="AC113" s="2"/>
      <c r="AD113" s="2">
        <v>4108.8999999999996</v>
      </c>
      <c r="AE113" s="32"/>
      <c r="AF113" s="5" t="s">
        <v>42</v>
      </c>
      <c r="AG113" s="2">
        <v>100</v>
      </c>
      <c r="AH113" s="32">
        <f t="shared" si="27"/>
        <v>3318.0499999999997</v>
      </c>
      <c r="AI113" s="33">
        <v>3027</v>
      </c>
      <c r="AJ113" s="33">
        <v>188.99</v>
      </c>
      <c r="AK113" s="33">
        <v>102.06</v>
      </c>
      <c r="AL113" s="33">
        <v>1580.99</v>
      </c>
      <c r="AM113" s="33">
        <v>4899</v>
      </c>
      <c r="AN113" s="35">
        <v>42736</v>
      </c>
      <c r="AO113" s="32">
        <f t="shared" si="35"/>
        <v>790.84999999999991</v>
      </c>
      <c r="AP113" s="36">
        <f>AD113/AG113</f>
        <v>41.088999999999999</v>
      </c>
      <c r="AQ113" s="37">
        <f t="shared" si="36"/>
        <v>41.088999999999999</v>
      </c>
      <c r="AR113" s="36">
        <f t="shared" si="37"/>
        <v>82.951250000000002</v>
      </c>
      <c r="AS113" s="36">
        <f t="shared" si="33"/>
        <v>271.38719999999995</v>
      </c>
      <c r="AT113" s="36">
        <v>0.57399999999999995</v>
      </c>
      <c r="AU113" s="38">
        <f t="shared" ref="AU113:AU144" si="38">AQ113/12</f>
        <v>3.4240833333333334</v>
      </c>
      <c r="AV113" s="38">
        <f t="shared" si="23"/>
        <v>6.9126041666666671</v>
      </c>
      <c r="AW113" s="38">
        <f t="shared" si="23"/>
        <v>22.615599999999997</v>
      </c>
      <c r="AX113" s="38">
        <f t="shared" si="34"/>
        <v>0.8363524746192893</v>
      </c>
      <c r="AY113" s="38">
        <f t="shared" si="29"/>
        <v>32.952287499999997</v>
      </c>
      <c r="AZ113" s="38">
        <f t="shared" si="30"/>
        <v>395.42744999999996</v>
      </c>
    </row>
    <row r="114" spans="1:52" s="7" customFormat="1" ht="15" customHeight="1" x14ac:dyDescent="0.25">
      <c r="A114" s="2">
        <f t="shared" si="31"/>
        <v>99</v>
      </c>
      <c r="B114" s="34" t="s">
        <v>92</v>
      </c>
      <c r="C114" s="29">
        <v>7</v>
      </c>
      <c r="D114" s="32">
        <v>86.4</v>
      </c>
      <c r="E114" s="2"/>
      <c r="F114" s="2" t="s">
        <v>591</v>
      </c>
      <c r="G114" s="2"/>
      <c r="H114" s="2">
        <v>4</v>
      </c>
      <c r="I114" s="2"/>
      <c r="J114" s="2"/>
      <c r="K114" s="2"/>
      <c r="L114" s="2"/>
      <c r="M114" s="2"/>
      <c r="N114" s="2"/>
      <c r="O114" s="2"/>
      <c r="P114" s="2"/>
      <c r="Q114" s="2"/>
      <c r="R114" s="2"/>
      <c r="S114" s="2"/>
      <c r="T114" s="2"/>
      <c r="U114" s="2"/>
      <c r="V114" s="2"/>
      <c r="W114" s="2"/>
      <c r="X114" s="2"/>
      <c r="Y114" s="2"/>
      <c r="Z114" s="2"/>
      <c r="AA114" s="2"/>
      <c r="AB114" s="2"/>
      <c r="AC114" s="2"/>
      <c r="AD114" s="2">
        <v>4865.21</v>
      </c>
      <c r="AE114" s="32"/>
      <c r="AF114" s="5" t="s">
        <v>36</v>
      </c>
      <c r="AG114" s="2">
        <v>30</v>
      </c>
      <c r="AH114" s="32">
        <f t="shared" si="27"/>
        <v>3591.7</v>
      </c>
      <c r="AI114" s="33">
        <v>3187</v>
      </c>
      <c r="AJ114" s="33">
        <v>160.02000000000001</v>
      </c>
      <c r="AK114" s="33">
        <v>244.68</v>
      </c>
      <c r="AL114" s="33">
        <v>4931.01</v>
      </c>
      <c r="AM114" s="33">
        <v>8523</v>
      </c>
      <c r="AN114" s="35">
        <v>42736</v>
      </c>
      <c r="AO114" s="32">
        <f t="shared" si="35"/>
        <v>1273.5100000000002</v>
      </c>
      <c r="AP114" s="36">
        <f>AD114/AG114</f>
        <v>162.17366666666666</v>
      </c>
      <c r="AQ114" s="37">
        <f t="shared" si="36"/>
        <v>162.17366666666666</v>
      </c>
      <c r="AR114" s="36">
        <f t="shared" si="37"/>
        <v>89.792500000000004</v>
      </c>
      <c r="AS114" s="36">
        <f t="shared" si="33"/>
        <v>520.47360000000003</v>
      </c>
      <c r="AT114" s="36">
        <v>0.502</v>
      </c>
      <c r="AU114" s="38">
        <f t="shared" si="38"/>
        <v>13.514472222222222</v>
      </c>
      <c r="AV114" s="38">
        <f t="shared" si="23"/>
        <v>7.482708333333334</v>
      </c>
      <c r="AW114" s="38">
        <f t="shared" si="23"/>
        <v>43.372800000000005</v>
      </c>
      <c r="AX114" s="38">
        <f t="shared" si="34"/>
        <v>0.74502292309670781</v>
      </c>
      <c r="AY114" s="38">
        <f t="shared" si="29"/>
        <v>64.369980555555557</v>
      </c>
      <c r="AZ114" s="38">
        <f t="shared" si="30"/>
        <v>772.43976666666663</v>
      </c>
    </row>
    <row r="115" spans="1:52" s="7" customFormat="1" x14ac:dyDescent="0.25">
      <c r="A115" s="2">
        <f t="shared" si="31"/>
        <v>100</v>
      </c>
      <c r="B115" s="34" t="s">
        <v>92</v>
      </c>
      <c r="C115" s="29">
        <v>6</v>
      </c>
      <c r="D115" s="32">
        <v>59.6</v>
      </c>
      <c r="E115" s="2"/>
      <c r="F115" s="2" t="s">
        <v>591</v>
      </c>
      <c r="G115" s="2"/>
      <c r="H115" s="2">
        <v>2</v>
      </c>
      <c r="I115" s="2"/>
      <c r="J115" s="2"/>
      <c r="K115" s="2"/>
      <c r="L115" s="2"/>
      <c r="M115" s="2"/>
      <c r="N115" s="2"/>
      <c r="O115" s="2"/>
      <c r="P115" s="2"/>
      <c r="Q115" s="2"/>
      <c r="R115" s="2"/>
      <c r="S115" s="2"/>
      <c r="T115" s="2"/>
      <c r="U115" s="2"/>
      <c r="V115" s="2"/>
      <c r="W115" s="2"/>
      <c r="X115" s="2"/>
      <c r="Y115" s="2"/>
      <c r="Z115" s="2"/>
      <c r="AA115" s="2"/>
      <c r="AB115" s="2"/>
      <c r="AC115" s="2"/>
      <c r="AD115" s="2">
        <v>3258.53</v>
      </c>
      <c r="AE115" s="32"/>
      <c r="AF115" s="5" t="s">
        <v>36</v>
      </c>
      <c r="AG115" s="2">
        <v>30</v>
      </c>
      <c r="AH115" s="32">
        <f t="shared" si="27"/>
        <v>2469.0099999999998</v>
      </c>
      <c r="AI115" s="33">
        <v>2198</v>
      </c>
      <c r="AJ115" s="33">
        <v>107.16</v>
      </c>
      <c r="AK115" s="33">
        <v>163.85</v>
      </c>
      <c r="AL115" s="33">
        <v>3302.11</v>
      </c>
      <c r="AM115" s="33">
        <v>5771</v>
      </c>
      <c r="AN115" s="35">
        <v>42736</v>
      </c>
      <c r="AO115" s="32">
        <f t="shared" si="35"/>
        <v>789.52000000000044</v>
      </c>
      <c r="AP115" s="36">
        <f>AD115/AG115</f>
        <v>108.61766666666668</v>
      </c>
      <c r="AQ115" s="37">
        <f t="shared" si="36"/>
        <v>108.61766666666668</v>
      </c>
      <c r="AR115" s="36">
        <f t="shared" si="37"/>
        <v>61.725249999999996</v>
      </c>
      <c r="AS115" s="36">
        <f t="shared" si="33"/>
        <v>359.03039999999999</v>
      </c>
      <c r="AT115" s="36">
        <v>0.502</v>
      </c>
      <c r="AU115" s="38">
        <f t="shared" si="38"/>
        <v>9.0514722222222233</v>
      </c>
      <c r="AV115" s="38">
        <f t="shared" si="23"/>
        <v>5.143770833333333</v>
      </c>
      <c r="AW115" s="38">
        <f t="shared" si="23"/>
        <v>29.9192</v>
      </c>
      <c r="AX115" s="38">
        <f t="shared" si="34"/>
        <v>0.74017521905294548</v>
      </c>
      <c r="AY115" s="38">
        <f t="shared" si="29"/>
        <v>44.114443055555554</v>
      </c>
      <c r="AZ115" s="38">
        <f t="shared" si="30"/>
        <v>529.3733166666666</v>
      </c>
    </row>
    <row r="116" spans="1:52" s="7" customFormat="1" x14ac:dyDescent="0.25">
      <c r="A116" s="2">
        <f t="shared" si="31"/>
        <v>101</v>
      </c>
      <c r="B116" s="34" t="s">
        <v>93</v>
      </c>
      <c r="C116" s="29">
        <v>1</v>
      </c>
      <c r="D116" s="32">
        <v>62</v>
      </c>
      <c r="E116" s="2"/>
      <c r="F116" s="2" t="s">
        <v>591</v>
      </c>
      <c r="G116" s="2"/>
      <c r="H116" s="2">
        <v>2</v>
      </c>
      <c r="I116" s="2"/>
      <c r="J116" s="2"/>
      <c r="K116" s="2"/>
      <c r="L116" s="2"/>
      <c r="M116" s="2"/>
      <c r="N116" s="2"/>
      <c r="O116" s="2"/>
      <c r="P116" s="2"/>
      <c r="Q116" s="2"/>
      <c r="R116" s="2"/>
      <c r="S116" s="2"/>
      <c r="T116" s="2"/>
      <c r="U116" s="2"/>
      <c r="V116" s="2"/>
      <c r="W116" s="2"/>
      <c r="X116" s="2"/>
      <c r="Y116" s="2"/>
      <c r="Z116" s="2"/>
      <c r="AA116" s="2"/>
      <c r="AB116" s="2"/>
      <c r="AC116" s="2"/>
      <c r="AD116" s="2">
        <v>12479.33</v>
      </c>
      <c r="AE116" s="32"/>
      <c r="AF116" s="5" t="s">
        <v>36</v>
      </c>
      <c r="AG116" s="2">
        <v>30</v>
      </c>
      <c r="AH116" s="32">
        <f t="shared" si="27"/>
        <v>14965.07</v>
      </c>
      <c r="AI116" s="33">
        <v>14291</v>
      </c>
      <c r="AJ116" s="33">
        <v>674.07</v>
      </c>
      <c r="AK116" s="33"/>
      <c r="AL116" s="33">
        <v>6593.22</v>
      </c>
      <c r="AM116" s="33">
        <v>21558</v>
      </c>
      <c r="AN116" s="35">
        <v>42736</v>
      </c>
      <c r="AO116" s="32">
        <f t="shared" si="35"/>
        <v>-2485.7399999999998</v>
      </c>
      <c r="AP116" s="36">
        <f t="shared" ref="AP116:AP128" si="39">AH116/AG116</f>
        <v>498.83566666666667</v>
      </c>
      <c r="AQ116" s="37">
        <f t="shared" si="36"/>
        <v>498.83566666666667</v>
      </c>
      <c r="AR116" s="36">
        <f t="shared" si="37"/>
        <v>374.12675000000002</v>
      </c>
      <c r="AS116" s="36">
        <f t="shared" si="33"/>
        <v>424.07999999999993</v>
      </c>
      <c r="AT116" s="36">
        <v>0.56999999999999995</v>
      </c>
      <c r="AU116" s="38">
        <f t="shared" si="38"/>
        <v>41.569638888888889</v>
      </c>
      <c r="AV116" s="38">
        <f t="shared" si="23"/>
        <v>31.177229166666667</v>
      </c>
      <c r="AW116" s="38">
        <f t="shared" si="23"/>
        <v>35.339999999999996</v>
      </c>
      <c r="AX116" s="38">
        <f t="shared" si="34"/>
        <v>1.7433365815412187</v>
      </c>
      <c r="AY116" s="38">
        <f t="shared" si="29"/>
        <v>108.08686805555556</v>
      </c>
      <c r="AZ116" s="38">
        <f t="shared" si="30"/>
        <v>1297.0424166666667</v>
      </c>
    </row>
    <row r="117" spans="1:52" s="7" customFormat="1" x14ac:dyDescent="0.25">
      <c r="A117" s="2">
        <f t="shared" si="31"/>
        <v>102</v>
      </c>
      <c r="B117" s="34" t="s">
        <v>93</v>
      </c>
      <c r="C117" s="29">
        <v>3</v>
      </c>
      <c r="D117" s="32">
        <v>60.4</v>
      </c>
      <c r="E117" s="2"/>
      <c r="F117" s="2" t="s">
        <v>591</v>
      </c>
      <c r="G117" s="2"/>
      <c r="H117" s="2">
        <v>2</v>
      </c>
      <c r="I117" s="2"/>
      <c r="J117" s="2"/>
      <c r="K117" s="2"/>
      <c r="L117" s="2"/>
      <c r="M117" s="2"/>
      <c r="N117" s="2"/>
      <c r="O117" s="2"/>
      <c r="P117" s="2"/>
      <c r="Q117" s="2"/>
      <c r="R117" s="2"/>
      <c r="S117" s="2"/>
      <c r="T117" s="2"/>
      <c r="U117" s="2"/>
      <c r="V117" s="2"/>
      <c r="W117" s="2"/>
      <c r="X117" s="2"/>
      <c r="Y117" s="2"/>
      <c r="Z117" s="2"/>
      <c r="AA117" s="2"/>
      <c r="AB117" s="2"/>
      <c r="AC117" s="2"/>
      <c r="AD117" s="2">
        <v>12157.27</v>
      </c>
      <c r="AE117" s="32"/>
      <c r="AF117" s="5" t="s">
        <v>36</v>
      </c>
      <c r="AG117" s="2">
        <v>30</v>
      </c>
      <c r="AH117" s="32">
        <f t="shared" si="27"/>
        <v>14579.68</v>
      </c>
      <c r="AI117" s="33">
        <v>13923</v>
      </c>
      <c r="AJ117" s="33">
        <v>656.68</v>
      </c>
      <c r="AK117" s="33"/>
      <c r="AL117" s="33">
        <v>6423.07</v>
      </c>
      <c r="AM117" s="33">
        <v>21003</v>
      </c>
      <c r="AN117" s="35">
        <v>42736</v>
      </c>
      <c r="AO117" s="32">
        <f t="shared" si="35"/>
        <v>-2422.41</v>
      </c>
      <c r="AP117" s="36">
        <f t="shared" si="39"/>
        <v>485.98933333333332</v>
      </c>
      <c r="AQ117" s="37">
        <f t="shared" si="36"/>
        <v>485.98933333333332</v>
      </c>
      <c r="AR117" s="36">
        <f t="shared" si="37"/>
        <v>364.49200000000002</v>
      </c>
      <c r="AS117" s="36">
        <f t="shared" si="33"/>
        <v>413.13599999999997</v>
      </c>
      <c r="AT117" s="36">
        <v>0.56999999999999995</v>
      </c>
      <c r="AU117" s="38">
        <f t="shared" si="38"/>
        <v>40.499111111111112</v>
      </c>
      <c r="AV117" s="38">
        <f t="shared" si="23"/>
        <v>30.374333333333336</v>
      </c>
      <c r="AW117" s="38">
        <f t="shared" si="23"/>
        <v>34.427999999999997</v>
      </c>
      <c r="AX117" s="38">
        <f t="shared" si="34"/>
        <v>1.7434013980868286</v>
      </c>
      <c r="AY117" s="38">
        <f t="shared" si="29"/>
        <v>105.30144444444444</v>
      </c>
      <c r="AZ117" s="38">
        <f t="shared" si="30"/>
        <v>1263.6173333333334</v>
      </c>
    </row>
    <row r="118" spans="1:52" s="7" customFormat="1" x14ac:dyDescent="0.25">
      <c r="A118" s="2">
        <f t="shared" si="31"/>
        <v>103</v>
      </c>
      <c r="B118" s="34" t="s">
        <v>94</v>
      </c>
      <c r="C118" s="29">
        <v>102</v>
      </c>
      <c r="D118" s="32">
        <v>52.2</v>
      </c>
      <c r="E118" s="2"/>
      <c r="F118" s="2">
        <v>3</v>
      </c>
      <c r="G118" s="2"/>
      <c r="H118" s="2">
        <v>2</v>
      </c>
      <c r="I118" s="2"/>
      <c r="J118" s="2"/>
      <c r="K118" s="2"/>
      <c r="L118" s="2"/>
      <c r="M118" s="2">
        <v>1</v>
      </c>
      <c r="N118" s="2"/>
      <c r="O118" s="2"/>
      <c r="P118" s="2"/>
      <c r="Q118" s="2"/>
      <c r="R118" s="2"/>
      <c r="S118" s="2"/>
      <c r="T118" s="2"/>
      <c r="U118" s="2"/>
      <c r="V118" s="2"/>
      <c r="W118" s="2"/>
      <c r="X118" s="2"/>
      <c r="Y118" s="2"/>
      <c r="Z118" s="2"/>
      <c r="AA118" s="2"/>
      <c r="AB118" s="2"/>
      <c r="AC118" s="2"/>
      <c r="AD118" s="2">
        <v>11897.11</v>
      </c>
      <c r="AE118" s="32"/>
      <c r="AF118" s="5" t="s">
        <v>71</v>
      </c>
      <c r="AG118" s="2">
        <v>150</v>
      </c>
      <c r="AH118" s="32">
        <f t="shared" si="27"/>
        <v>14194.869999999999</v>
      </c>
      <c r="AI118" s="33">
        <v>12903</v>
      </c>
      <c r="AJ118" s="33">
        <v>1291.8699999999999</v>
      </c>
      <c r="AK118" s="33"/>
      <c r="AL118" s="33">
        <v>765.41</v>
      </c>
      <c r="AM118" s="33">
        <v>14960</v>
      </c>
      <c r="AN118" s="35">
        <v>42736</v>
      </c>
      <c r="AO118" s="32">
        <f t="shared" si="35"/>
        <v>-2297.7599999999984</v>
      </c>
      <c r="AP118" s="36">
        <f t="shared" si="39"/>
        <v>94.632466666666659</v>
      </c>
      <c r="AQ118" s="37">
        <f t="shared" si="36"/>
        <v>94.632466666666659</v>
      </c>
      <c r="AR118" s="36">
        <f t="shared" si="37"/>
        <v>354.87175000000002</v>
      </c>
      <c r="AS118" s="36">
        <f t="shared" si="33"/>
        <v>469.80000000000007</v>
      </c>
      <c r="AT118" s="36">
        <v>0.75</v>
      </c>
      <c r="AU118" s="38">
        <f t="shared" si="38"/>
        <v>7.8860388888888879</v>
      </c>
      <c r="AV118" s="38">
        <f t="shared" si="23"/>
        <v>29.572645833333336</v>
      </c>
      <c r="AW118" s="38">
        <f t="shared" si="23"/>
        <v>39.150000000000006</v>
      </c>
      <c r="AX118" s="38">
        <f t="shared" si="34"/>
        <v>1.4675993241805023</v>
      </c>
      <c r="AY118" s="38">
        <f t="shared" si="29"/>
        <v>76.608684722222222</v>
      </c>
      <c r="AZ118" s="38">
        <f t="shared" si="30"/>
        <v>919.30421666666666</v>
      </c>
    </row>
    <row r="119" spans="1:52" s="7" customFormat="1" x14ac:dyDescent="0.25">
      <c r="A119" s="2">
        <f t="shared" si="31"/>
        <v>104</v>
      </c>
      <c r="B119" s="34" t="s">
        <v>94</v>
      </c>
      <c r="C119" s="29">
        <v>119</v>
      </c>
      <c r="D119" s="32">
        <v>64.3</v>
      </c>
      <c r="E119" s="2"/>
      <c r="F119" s="2" t="s">
        <v>591</v>
      </c>
      <c r="G119" s="2"/>
      <c r="H119" s="2">
        <v>3</v>
      </c>
      <c r="I119" s="2"/>
      <c r="J119" s="2"/>
      <c r="K119" s="2"/>
      <c r="L119" s="2"/>
      <c r="M119" s="2"/>
      <c r="N119" s="2"/>
      <c r="O119" s="2"/>
      <c r="P119" s="2"/>
      <c r="Q119" s="2"/>
      <c r="R119" s="2"/>
      <c r="S119" s="2"/>
      <c r="T119" s="2"/>
      <c r="U119" s="2"/>
      <c r="V119" s="2"/>
      <c r="W119" s="2"/>
      <c r="X119" s="2"/>
      <c r="Y119" s="2"/>
      <c r="Z119" s="2"/>
      <c r="AA119" s="2"/>
      <c r="AB119" s="2"/>
      <c r="AC119" s="2"/>
      <c r="AD119" s="2">
        <v>14725.31</v>
      </c>
      <c r="AE119" s="32"/>
      <c r="AF119" s="5" t="s">
        <v>71</v>
      </c>
      <c r="AG119" s="2">
        <v>150</v>
      </c>
      <c r="AH119" s="32">
        <f t="shared" si="27"/>
        <v>17600.98</v>
      </c>
      <c r="AI119" s="33">
        <v>16002</v>
      </c>
      <c r="AJ119" s="33">
        <v>1598.98</v>
      </c>
      <c r="AK119" s="33"/>
      <c r="AL119" s="33">
        <v>947.37</v>
      </c>
      <c r="AM119" s="33">
        <v>18548</v>
      </c>
      <c r="AN119" s="35">
        <v>42736</v>
      </c>
      <c r="AO119" s="32">
        <f t="shared" si="35"/>
        <v>-2875.67</v>
      </c>
      <c r="AP119" s="36">
        <f t="shared" si="39"/>
        <v>117.33986666666667</v>
      </c>
      <c r="AQ119" s="37">
        <f t="shared" si="36"/>
        <v>117.33986666666667</v>
      </c>
      <c r="AR119" s="36">
        <f t="shared" si="37"/>
        <v>440.02449999999999</v>
      </c>
      <c r="AS119" s="36">
        <f t="shared" si="33"/>
        <v>578.69999999999993</v>
      </c>
      <c r="AT119" s="36">
        <v>0.75</v>
      </c>
      <c r="AU119" s="38">
        <f t="shared" si="38"/>
        <v>9.7783222222222221</v>
      </c>
      <c r="AV119" s="38">
        <f t="shared" si="23"/>
        <v>36.668708333333335</v>
      </c>
      <c r="AW119" s="38">
        <f t="shared" si="23"/>
        <v>48.224999999999994</v>
      </c>
      <c r="AX119" s="38">
        <f t="shared" si="34"/>
        <v>1.4723488422325903</v>
      </c>
      <c r="AY119" s="38">
        <f t="shared" si="29"/>
        <v>94.672030555555551</v>
      </c>
      <c r="AZ119" s="38">
        <f t="shared" si="30"/>
        <v>1136.0643666666665</v>
      </c>
    </row>
    <row r="120" spans="1:52" s="7" customFormat="1" x14ac:dyDescent="0.25">
      <c r="A120" s="2">
        <f t="shared" si="31"/>
        <v>105</v>
      </c>
      <c r="B120" s="34" t="s">
        <v>94</v>
      </c>
      <c r="C120" s="29">
        <v>12</v>
      </c>
      <c r="D120" s="32">
        <v>81</v>
      </c>
      <c r="E120" s="2"/>
      <c r="F120" s="2">
        <v>6</v>
      </c>
      <c r="G120" s="2"/>
      <c r="H120" s="2">
        <v>4</v>
      </c>
      <c r="I120" s="2"/>
      <c r="J120" s="2"/>
      <c r="K120" s="2"/>
      <c r="L120" s="2">
        <v>1</v>
      </c>
      <c r="M120" s="2"/>
      <c r="N120" s="2"/>
      <c r="O120" s="2"/>
      <c r="P120" s="2"/>
      <c r="Q120" s="2"/>
      <c r="R120" s="2"/>
      <c r="S120" s="2"/>
      <c r="T120" s="2"/>
      <c r="U120" s="2"/>
      <c r="V120" s="2"/>
      <c r="W120" s="2"/>
      <c r="X120" s="2"/>
      <c r="Y120" s="2"/>
      <c r="Z120" s="2"/>
      <c r="AA120" s="2"/>
      <c r="AB120" s="2"/>
      <c r="AC120" s="2"/>
      <c r="AD120" s="2">
        <v>18348.22</v>
      </c>
      <c r="AE120" s="32"/>
      <c r="AF120" s="5" t="s">
        <v>71</v>
      </c>
      <c r="AG120" s="2">
        <v>150</v>
      </c>
      <c r="AH120" s="32">
        <f t="shared" si="27"/>
        <v>21831.38</v>
      </c>
      <c r="AI120" s="33">
        <v>19839</v>
      </c>
      <c r="AJ120" s="33">
        <v>1992.38</v>
      </c>
      <c r="AK120" s="33"/>
      <c r="AL120" s="33">
        <v>1180.45</v>
      </c>
      <c r="AM120" s="33">
        <v>23012</v>
      </c>
      <c r="AN120" s="35">
        <v>42736</v>
      </c>
      <c r="AO120" s="32">
        <f t="shared" si="35"/>
        <v>-3483.16</v>
      </c>
      <c r="AP120" s="36">
        <f t="shared" si="39"/>
        <v>145.54253333333335</v>
      </c>
      <c r="AQ120" s="37">
        <f t="shared" si="36"/>
        <v>145.54253333333335</v>
      </c>
      <c r="AR120" s="36">
        <f t="shared" si="37"/>
        <v>545.78450000000009</v>
      </c>
      <c r="AS120" s="36">
        <f t="shared" si="33"/>
        <v>729</v>
      </c>
      <c r="AT120" s="36">
        <v>0.75</v>
      </c>
      <c r="AU120" s="38">
        <f t="shared" si="38"/>
        <v>12.128544444444445</v>
      </c>
      <c r="AV120" s="38">
        <f t="shared" si="23"/>
        <v>45.482041666666674</v>
      </c>
      <c r="AW120" s="38">
        <f t="shared" si="23"/>
        <v>60.75</v>
      </c>
      <c r="AX120" s="38">
        <f t="shared" si="34"/>
        <v>1.4612418038408781</v>
      </c>
      <c r="AY120" s="38">
        <f t="shared" si="29"/>
        <v>118.36058611111112</v>
      </c>
      <c r="AZ120" s="38">
        <f t="shared" si="30"/>
        <v>1420.3270333333335</v>
      </c>
    </row>
    <row r="121" spans="1:52" s="7" customFormat="1" x14ac:dyDescent="0.25">
      <c r="A121" s="2">
        <f t="shared" si="31"/>
        <v>106</v>
      </c>
      <c r="B121" s="34" t="s">
        <v>94</v>
      </c>
      <c r="C121" s="29">
        <v>135</v>
      </c>
      <c r="D121" s="32">
        <v>64.8</v>
      </c>
      <c r="E121" s="2"/>
      <c r="F121" s="2" t="s">
        <v>591</v>
      </c>
      <c r="G121" s="2"/>
      <c r="H121" s="2">
        <v>3</v>
      </c>
      <c r="I121" s="2"/>
      <c r="J121" s="2"/>
      <c r="K121" s="2"/>
      <c r="L121" s="2"/>
      <c r="M121" s="2"/>
      <c r="N121" s="2"/>
      <c r="O121" s="2"/>
      <c r="P121" s="2"/>
      <c r="Q121" s="2"/>
      <c r="R121" s="2"/>
      <c r="S121" s="2"/>
      <c r="T121" s="2"/>
      <c r="U121" s="2"/>
      <c r="V121" s="2"/>
      <c r="W121" s="2"/>
      <c r="X121" s="2"/>
      <c r="Y121" s="2"/>
      <c r="Z121" s="2"/>
      <c r="AA121" s="2"/>
      <c r="AB121" s="2"/>
      <c r="AC121" s="2"/>
      <c r="AD121" s="2">
        <v>14842.19</v>
      </c>
      <c r="AE121" s="32"/>
      <c r="AF121" s="5" t="s">
        <v>71</v>
      </c>
      <c r="AG121" s="2">
        <v>150</v>
      </c>
      <c r="AH121" s="32">
        <f t="shared" si="27"/>
        <v>17741.669999999998</v>
      </c>
      <c r="AI121" s="33">
        <v>16130</v>
      </c>
      <c r="AJ121" s="33">
        <v>1611.67</v>
      </c>
      <c r="AK121" s="33"/>
      <c r="AL121" s="33">
        <v>954.89</v>
      </c>
      <c r="AM121" s="33">
        <v>18697</v>
      </c>
      <c r="AN121" s="35">
        <v>42736</v>
      </c>
      <c r="AO121" s="32">
        <f t="shared" si="35"/>
        <v>-2899.4799999999977</v>
      </c>
      <c r="AP121" s="36">
        <f t="shared" si="39"/>
        <v>118.27779999999998</v>
      </c>
      <c r="AQ121" s="37">
        <f t="shared" si="36"/>
        <v>118.27779999999998</v>
      </c>
      <c r="AR121" s="36">
        <f t="shared" si="37"/>
        <v>443.54174999999998</v>
      </c>
      <c r="AS121" s="36">
        <f t="shared" si="33"/>
        <v>583.19999999999993</v>
      </c>
      <c r="AT121" s="36">
        <v>0.75</v>
      </c>
      <c r="AU121" s="38">
        <f t="shared" si="38"/>
        <v>9.8564833333333315</v>
      </c>
      <c r="AV121" s="38">
        <f t="shared" si="23"/>
        <v>36.961812500000001</v>
      </c>
      <c r="AW121" s="38">
        <f t="shared" si="23"/>
        <v>48.599999999999994</v>
      </c>
      <c r="AX121" s="38">
        <f t="shared" si="34"/>
        <v>1.4725045653292181</v>
      </c>
      <c r="AY121" s="38">
        <f t="shared" si="29"/>
        <v>95.418295833333332</v>
      </c>
      <c r="AZ121" s="38">
        <f t="shared" si="30"/>
        <v>1145.01955</v>
      </c>
    </row>
    <row r="122" spans="1:52" s="7" customFormat="1" x14ac:dyDescent="0.25">
      <c r="A122" s="2">
        <f t="shared" si="31"/>
        <v>107</v>
      </c>
      <c r="B122" s="34" t="s">
        <v>94</v>
      </c>
      <c r="C122" s="29">
        <v>144</v>
      </c>
      <c r="D122" s="32">
        <v>96.2</v>
      </c>
      <c r="E122" s="2"/>
      <c r="F122" s="2">
        <v>6</v>
      </c>
      <c r="G122" s="2"/>
      <c r="H122" s="2">
        <v>5</v>
      </c>
      <c r="I122" s="2"/>
      <c r="J122" s="2"/>
      <c r="K122" s="2"/>
      <c r="L122" s="2">
        <v>1</v>
      </c>
      <c r="M122" s="2"/>
      <c r="N122" s="2"/>
      <c r="O122" s="2"/>
      <c r="P122" s="2"/>
      <c r="Q122" s="2"/>
      <c r="R122" s="2"/>
      <c r="S122" s="2"/>
      <c r="T122" s="2"/>
      <c r="U122" s="2"/>
      <c r="V122" s="2"/>
      <c r="W122" s="2"/>
      <c r="X122" s="2"/>
      <c r="Y122" s="2"/>
      <c r="Z122" s="2"/>
      <c r="AA122" s="2"/>
      <c r="AB122" s="2"/>
      <c r="AC122" s="2"/>
      <c r="AD122" s="2">
        <v>21573.75</v>
      </c>
      <c r="AE122" s="32"/>
      <c r="AF122" s="5" t="s">
        <v>71</v>
      </c>
      <c r="AG122" s="2">
        <v>150</v>
      </c>
      <c r="AH122" s="32">
        <f t="shared" si="27"/>
        <v>23258.63</v>
      </c>
      <c r="AI122" s="33">
        <v>20916</v>
      </c>
      <c r="AJ122" s="33">
        <v>2342.63</v>
      </c>
      <c r="AK122" s="33"/>
      <c r="AL122" s="33">
        <v>1387.97</v>
      </c>
      <c r="AM122" s="33">
        <v>24647</v>
      </c>
      <c r="AN122" s="35">
        <v>42736</v>
      </c>
      <c r="AO122" s="32">
        <f t="shared" si="35"/>
        <v>-1684.880000000001</v>
      </c>
      <c r="AP122" s="36">
        <f t="shared" si="39"/>
        <v>155.05753333333334</v>
      </c>
      <c r="AQ122" s="37">
        <f t="shared" si="36"/>
        <v>155.05753333333334</v>
      </c>
      <c r="AR122" s="36">
        <f t="shared" si="37"/>
        <v>581.46575000000007</v>
      </c>
      <c r="AS122" s="36">
        <f t="shared" si="33"/>
        <v>865.80000000000007</v>
      </c>
      <c r="AT122" s="36">
        <v>0.75</v>
      </c>
      <c r="AU122" s="38">
        <f t="shared" si="38"/>
        <v>12.921461111111112</v>
      </c>
      <c r="AV122" s="38">
        <f t="shared" si="23"/>
        <v>48.45547916666667</v>
      </c>
      <c r="AW122" s="38">
        <f t="shared" si="23"/>
        <v>72.150000000000006</v>
      </c>
      <c r="AX122" s="38">
        <f t="shared" si="34"/>
        <v>1.3880139322014322</v>
      </c>
      <c r="AY122" s="38">
        <f t="shared" si="29"/>
        <v>133.52694027777778</v>
      </c>
      <c r="AZ122" s="38">
        <f t="shared" si="30"/>
        <v>1602.3232833333334</v>
      </c>
    </row>
    <row r="123" spans="1:52" s="7" customFormat="1" x14ac:dyDescent="0.25">
      <c r="A123" s="2">
        <f t="shared" si="31"/>
        <v>108</v>
      </c>
      <c r="B123" s="34" t="s">
        <v>94</v>
      </c>
      <c r="C123" s="29">
        <v>15</v>
      </c>
      <c r="D123" s="32">
        <v>64.900000000000006</v>
      </c>
      <c r="E123" s="2"/>
      <c r="F123" s="2" t="s">
        <v>591</v>
      </c>
      <c r="G123" s="2"/>
      <c r="H123" s="2">
        <v>3</v>
      </c>
      <c r="I123" s="2"/>
      <c r="J123" s="2"/>
      <c r="K123" s="2"/>
      <c r="L123" s="2"/>
      <c r="M123" s="2"/>
      <c r="N123" s="2"/>
      <c r="O123" s="2"/>
      <c r="P123" s="2"/>
      <c r="Q123" s="2"/>
      <c r="R123" s="2"/>
      <c r="S123" s="2"/>
      <c r="T123" s="2"/>
      <c r="U123" s="2"/>
      <c r="V123" s="2"/>
      <c r="W123" s="2"/>
      <c r="X123" s="2"/>
      <c r="Y123" s="2"/>
      <c r="Z123" s="2"/>
      <c r="AA123" s="2"/>
      <c r="AB123" s="2"/>
      <c r="AC123" s="2"/>
      <c r="AD123" s="2">
        <v>14865.56</v>
      </c>
      <c r="AE123" s="32"/>
      <c r="AF123" s="5" t="s">
        <v>71</v>
      </c>
      <c r="AG123" s="2">
        <v>150</v>
      </c>
      <c r="AH123" s="32">
        <f t="shared" si="27"/>
        <v>17770.2</v>
      </c>
      <c r="AI123" s="33">
        <v>16156</v>
      </c>
      <c r="AJ123" s="33">
        <v>1614.2</v>
      </c>
      <c r="AK123" s="33"/>
      <c r="AL123" s="33">
        <v>956.39</v>
      </c>
      <c r="AM123" s="33">
        <v>18727</v>
      </c>
      <c r="AN123" s="35">
        <v>42736</v>
      </c>
      <c r="AO123" s="32">
        <f t="shared" si="35"/>
        <v>-2904.6400000000012</v>
      </c>
      <c r="AP123" s="36">
        <f t="shared" si="39"/>
        <v>118.468</v>
      </c>
      <c r="AQ123" s="37">
        <f t="shared" si="36"/>
        <v>118.468</v>
      </c>
      <c r="AR123" s="36">
        <f t="shared" si="37"/>
        <v>444.25500000000005</v>
      </c>
      <c r="AS123" s="36">
        <f t="shared" si="33"/>
        <v>584.1</v>
      </c>
      <c r="AT123" s="36">
        <v>0.75</v>
      </c>
      <c r="AU123" s="38">
        <f t="shared" si="38"/>
        <v>9.8723333333333336</v>
      </c>
      <c r="AV123" s="38">
        <f t="shared" si="23"/>
        <v>37.021250000000002</v>
      </c>
      <c r="AW123" s="38">
        <f t="shared" si="23"/>
        <v>48.675000000000004</v>
      </c>
      <c r="AX123" s="38">
        <f t="shared" si="34"/>
        <v>1.4725513610683103</v>
      </c>
      <c r="AY123" s="38">
        <f t="shared" si="29"/>
        <v>95.568583333333351</v>
      </c>
      <c r="AZ123" s="38">
        <f t="shared" si="30"/>
        <v>1146.8230000000003</v>
      </c>
    </row>
    <row r="124" spans="1:52" s="7" customFormat="1" x14ac:dyDescent="0.25">
      <c r="A124" s="2">
        <f t="shared" si="31"/>
        <v>109</v>
      </c>
      <c r="B124" s="34" t="s">
        <v>94</v>
      </c>
      <c r="C124" s="29">
        <v>154</v>
      </c>
      <c r="D124" s="32">
        <v>64.5</v>
      </c>
      <c r="E124" s="2"/>
      <c r="F124" s="2" t="s">
        <v>591</v>
      </c>
      <c r="G124" s="2"/>
      <c r="H124" s="2">
        <v>3</v>
      </c>
      <c r="I124" s="2"/>
      <c r="J124" s="2"/>
      <c r="K124" s="2"/>
      <c r="L124" s="2"/>
      <c r="M124" s="2"/>
      <c r="N124" s="2"/>
      <c r="O124" s="2"/>
      <c r="P124" s="2"/>
      <c r="Q124" s="2"/>
      <c r="R124" s="2"/>
      <c r="S124" s="2"/>
      <c r="T124" s="2"/>
      <c r="U124" s="2"/>
      <c r="V124" s="2"/>
      <c r="W124" s="2"/>
      <c r="X124" s="2"/>
      <c r="Y124" s="2"/>
      <c r="Z124" s="2"/>
      <c r="AA124" s="2"/>
      <c r="AB124" s="2"/>
      <c r="AC124" s="2"/>
      <c r="AD124" s="2">
        <v>14772.05</v>
      </c>
      <c r="AE124" s="32"/>
      <c r="AF124" s="5" t="s">
        <v>71</v>
      </c>
      <c r="AG124" s="2">
        <v>150</v>
      </c>
      <c r="AH124" s="32">
        <f t="shared" si="27"/>
        <v>17657.05</v>
      </c>
      <c r="AI124" s="33">
        <v>16053</v>
      </c>
      <c r="AJ124" s="33">
        <v>1604.05</v>
      </c>
      <c r="AK124" s="33"/>
      <c r="AL124" s="33">
        <v>950.38</v>
      </c>
      <c r="AM124" s="33">
        <v>18607</v>
      </c>
      <c r="AN124" s="35">
        <v>42736</v>
      </c>
      <c r="AO124" s="32">
        <f t="shared" si="35"/>
        <v>-2885</v>
      </c>
      <c r="AP124" s="36">
        <f t="shared" si="39"/>
        <v>117.71366666666667</v>
      </c>
      <c r="AQ124" s="37">
        <f t="shared" si="36"/>
        <v>117.71366666666667</v>
      </c>
      <c r="AR124" s="36">
        <f t="shared" si="37"/>
        <v>441.42624999999998</v>
      </c>
      <c r="AS124" s="36">
        <f t="shared" si="33"/>
        <v>580.5</v>
      </c>
      <c r="AT124" s="36">
        <v>0.75</v>
      </c>
      <c r="AU124" s="38">
        <f t="shared" si="38"/>
        <v>9.8094722222222224</v>
      </c>
      <c r="AV124" s="38">
        <f t="shared" si="23"/>
        <v>36.785520833333329</v>
      </c>
      <c r="AW124" s="38">
        <f t="shared" si="23"/>
        <v>48.375</v>
      </c>
      <c r="AX124" s="38">
        <f t="shared" si="34"/>
        <v>1.4724029931093883</v>
      </c>
      <c r="AY124" s="38">
        <f t="shared" si="29"/>
        <v>94.969993055555548</v>
      </c>
      <c r="AZ124" s="38">
        <f t="shared" si="30"/>
        <v>1139.6399166666665</v>
      </c>
    </row>
    <row r="125" spans="1:52" s="7" customFormat="1" x14ac:dyDescent="0.25">
      <c r="A125" s="2">
        <f t="shared" si="31"/>
        <v>110</v>
      </c>
      <c r="B125" s="34" t="s">
        <v>94</v>
      </c>
      <c r="C125" s="29">
        <v>165</v>
      </c>
      <c r="D125" s="32">
        <v>52.9</v>
      </c>
      <c r="E125" s="2"/>
      <c r="F125" s="2" t="s">
        <v>591</v>
      </c>
      <c r="G125" s="2"/>
      <c r="H125" s="2">
        <v>2</v>
      </c>
      <c r="I125" s="2"/>
      <c r="J125" s="2"/>
      <c r="K125" s="2"/>
      <c r="L125" s="2"/>
      <c r="M125" s="2"/>
      <c r="N125" s="2"/>
      <c r="O125" s="2"/>
      <c r="P125" s="2"/>
      <c r="Q125" s="2"/>
      <c r="R125" s="2"/>
      <c r="S125" s="2"/>
      <c r="T125" s="2"/>
      <c r="U125" s="2"/>
      <c r="V125" s="2"/>
      <c r="W125" s="2"/>
      <c r="X125" s="2"/>
      <c r="Y125" s="2"/>
      <c r="Z125" s="2"/>
      <c r="AA125" s="2"/>
      <c r="AB125" s="2"/>
      <c r="AC125" s="2"/>
      <c r="AD125" s="2">
        <v>12107.48</v>
      </c>
      <c r="AE125" s="32"/>
      <c r="AF125" s="5" t="s">
        <v>71</v>
      </c>
      <c r="AG125" s="2">
        <v>150</v>
      </c>
      <c r="AH125" s="32">
        <f t="shared" si="27"/>
        <v>14432.71</v>
      </c>
      <c r="AI125" s="33">
        <v>13118</v>
      </c>
      <c r="AJ125" s="33">
        <v>1314.71</v>
      </c>
      <c r="AK125" s="33"/>
      <c r="AL125" s="33">
        <v>778.95</v>
      </c>
      <c r="AM125" s="33">
        <v>15212</v>
      </c>
      <c r="AN125" s="35">
        <v>42736</v>
      </c>
      <c r="AO125" s="32">
        <f t="shared" si="35"/>
        <v>-2325.2299999999996</v>
      </c>
      <c r="AP125" s="36">
        <f t="shared" si="39"/>
        <v>96.218066666666658</v>
      </c>
      <c r="AQ125" s="37">
        <f t="shared" si="36"/>
        <v>96.218066666666658</v>
      </c>
      <c r="AR125" s="36">
        <f t="shared" si="37"/>
        <v>360.81774999999999</v>
      </c>
      <c r="AS125" s="36">
        <f t="shared" si="33"/>
        <v>476.09999999999997</v>
      </c>
      <c r="AT125" s="36">
        <v>0.75</v>
      </c>
      <c r="AU125" s="38">
        <f t="shared" si="38"/>
        <v>8.0181722222222209</v>
      </c>
      <c r="AV125" s="38">
        <f t="shared" si="23"/>
        <v>30.068145833333332</v>
      </c>
      <c r="AW125" s="38">
        <f t="shared" si="23"/>
        <v>39.674999999999997</v>
      </c>
      <c r="AX125" s="38">
        <f t="shared" si="34"/>
        <v>1.4699682052089895</v>
      </c>
      <c r="AY125" s="38">
        <f t="shared" si="29"/>
        <v>77.761318055555549</v>
      </c>
      <c r="AZ125" s="38">
        <f t="shared" si="30"/>
        <v>933.13581666666664</v>
      </c>
    </row>
    <row r="126" spans="1:52" s="7" customFormat="1" x14ac:dyDescent="0.25">
      <c r="A126" s="2">
        <f t="shared" si="31"/>
        <v>111</v>
      </c>
      <c r="B126" s="34" t="s">
        <v>94</v>
      </c>
      <c r="C126" s="29">
        <v>175</v>
      </c>
      <c r="D126" s="32">
        <v>81.7</v>
      </c>
      <c r="E126" s="2"/>
      <c r="F126" s="2" t="s">
        <v>591</v>
      </c>
      <c r="G126" s="2"/>
      <c r="H126" s="2">
        <v>4</v>
      </c>
      <c r="I126" s="2"/>
      <c r="J126" s="2"/>
      <c r="K126" s="2"/>
      <c r="L126" s="2"/>
      <c r="M126" s="2"/>
      <c r="N126" s="2"/>
      <c r="O126" s="2"/>
      <c r="P126" s="2"/>
      <c r="Q126" s="2"/>
      <c r="R126" s="2"/>
      <c r="S126" s="2"/>
      <c r="T126" s="2"/>
      <c r="U126" s="2"/>
      <c r="V126" s="2"/>
      <c r="W126" s="2"/>
      <c r="X126" s="2"/>
      <c r="Y126" s="2"/>
      <c r="Z126" s="2"/>
      <c r="AA126" s="2"/>
      <c r="AB126" s="2"/>
      <c r="AC126" s="2"/>
      <c r="AD126" s="2">
        <v>18488.46</v>
      </c>
      <c r="AE126" s="32"/>
      <c r="AF126" s="5" t="s">
        <v>71</v>
      </c>
      <c r="AG126" s="2">
        <v>150</v>
      </c>
      <c r="AH126" s="32">
        <f t="shared" si="27"/>
        <v>21999.599999999999</v>
      </c>
      <c r="AI126" s="33">
        <v>19992</v>
      </c>
      <c r="AJ126" s="33">
        <v>2007.6</v>
      </c>
      <c r="AK126" s="33"/>
      <c r="AL126" s="33">
        <v>1189.47</v>
      </c>
      <c r="AM126" s="33">
        <v>23189</v>
      </c>
      <c r="AN126" s="35">
        <v>42736</v>
      </c>
      <c r="AO126" s="32">
        <f t="shared" si="35"/>
        <v>-3511.1399999999994</v>
      </c>
      <c r="AP126" s="36">
        <f t="shared" si="39"/>
        <v>146.66399999999999</v>
      </c>
      <c r="AQ126" s="37">
        <f t="shared" si="36"/>
        <v>146.66399999999999</v>
      </c>
      <c r="AR126" s="36">
        <f t="shared" si="37"/>
        <v>549.99</v>
      </c>
      <c r="AS126" s="36">
        <f t="shared" si="33"/>
        <v>735.30000000000007</v>
      </c>
      <c r="AT126" s="36">
        <v>0.75</v>
      </c>
      <c r="AU126" s="38">
        <f t="shared" si="38"/>
        <v>12.222</v>
      </c>
      <c r="AV126" s="38">
        <f t="shared" si="23"/>
        <v>45.832500000000003</v>
      </c>
      <c r="AW126" s="38">
        <f t="shared" si="23"/>
        <v>61.275000000000006</v>
      </c>
      <c r="AX126" s="38">
        <f t="shared" si="34"/>
        <v>1.4605813953488374</v>
      </c>
      <c r="AY126" s="38">
        <f t="shared" si="29"/>
        <v>119.32950000000001</v>
      </c>
      <c r="AZ126" s="38">
        <f t="shared" si="30"/>
        <v>1431.9540000000002</v>
      </c>
    </row>
    <row r="127" spans="1:52" s="7" customFormat="1" x14ac:dyDescent="0.25">
      <c r="A127" s="2">
        <f t="shared" si="31"/>
        <v>112</v>
      </c>
      <c r="B127" s="34" t="s">
        <v>94</v>
      </c>
      <c r="C127" s="29">
        <v>178</v>
      </c>
      <c r="D127" s="32">
        <v>64.8</v>
      </c>
      <c r="E127" s="2"/>
      <c r="F127" s="2" t="s">
        <v>591</v>
      </c>
      <c r="G127" s="2"/>
      <c r="H127" s="2">
        <v>3</v>
      </c>
      <c r="I127" s="2"/>
      <c r="J127" s="2"/>
      <c r="K127" s="2"/>
      <c r="L127" s="2"/>
      <c r="M127" s="2"/>
      <c r="N127" s="2"/>
      <c r="O127" s="2"/>
      <c r="P127" s="2"/>
      <c r="Q127" s="2"/>
      <c r="R127" s="2"/>
      <c r="S127" s="2"/>
      <c r="T127" s="2"/>
      <c r="U127" s="2"/>
      <c r="V127" s="2"/>
      <c r="W127" s="2"/>
      <c r="X127" s="2"/>
      <c r="Y127" s="2"/>
      <c r="Z127" s="2"/>
      <c r="AA127" s="2"/>
      <c r="AB127" s="2"/>
      <c r="AC127" s="2"/>
      <c r="AD127" s="2">
        <v>14842.19</v>
      </c>
      <c r="AE127" s="32"/>
      <c r="AF127" s="5" t="s">
        <v>71</v>
      </c>
      <c r="AG127" s="2">
        <v>150</v>
      </c>
      <c r="AH127" s="32">
        <f t="shared" si="27"/>
        <v>17741.669999999998</v>
      </c>
      <c r="AI127" s="33">
        <v>16130</v>
      </c>
      <c r="AJ127" s="33">
        <v>1611.67</v>
      </c>
      <c r="AK127" s="33"/>
      <c r="AL127" s="33">
        <v>954.89</v>
      </c>
      <c r="AM127" s="33">
        <v>18697</v>
      </c>
      <c r="AN127" s="35">
        <v>42736</v>
      </c>
      <c r="AO127" s="32">
        <f t="shared" si="35"/>
        <v>-2899.4799999999977</v>
      </c>
      <c r="AP127" s="36">
        <f t="shared" si="39"/>
        <v>118.27779999999998</v>
      </c>
      <c r="AQ127" s="37">
        <f t="shared" si="36"/>
        <v>118.27779999999998</v>
      </c>
      <c r="AR127" s="36">
        <f t="shared" si="37"/>
        <v>443.54174999999998</v>
      </c>
      <c r="AS127" s="36">
        <f t="shared" si="33"/>
        <v>583.19999999999993</v>
      </c>
      <c r="AT127" s="36">
        <v>0.75</v>
      </c>
      <c r="AU127" s="38">
        <f t="shared" si="38"/>
        <v>9.8564833333333315</v>
      </c>
      <c r="AV127" s="38">
        <f t="shared" si="23"/>
        <v>36.961812500000001</v>
      </c>
      <c r="AW127" s="38">
        <f t="shared" si="23"/>
        <v>48.599999999999994</v>
      </c>
      <c r="AX127" s="38">
        <f t="shared" si="34"/>
        <v>1.4725045653292181</v>
      </c>
      <c r="AY127" s="38">
        <f t="shared" si="29"/>
        <v>95.418295833333332</v>
      </c>
      <c r="AZ127" s="38">
        <f t="shared" si="30"/>
        <v>1145.01955</v>
      </c>
    </row>
    <row r="128" spans="1:52" s="7" customFormat="1" x14ac:dyDescent="0.25">
      <c r="A128" s="2">
        <f t="shared" si="31"/>
        <v>113</v>
      </c>
      <c r="B128" s="34" t="s">
        <v>94</v>
      </c>
      <c r="C128" s="29">
        <v>24</v>
      </c>
      <c r="D128" s="32">
        <v>81.099999999999994</v>
      </c>
      <c r="E128" s="2"/>
      <c r="F128" s="2" t="s">
        <v>591</v>
      </c>
      <c r="G128" s="2"/>
      <c r="H128" s="2">
        <v>4</v>
      </c>
      <c r="I128" s="2"/>
      <c r="J128" s="2"/>
      <c r="K128" s="2"/>
      <c r="L128" s="2"/>
      <c r="M128" s="2"/>
      <c r="N128" s="2"/>
      <c r="O128" s="2"/>
      <c r="P128" s="2"/>
      <c r="Q128" s="2"/>
      <c r="R128" s="2"/>
      <c r="S128" s="2"/>
      <c r="T128" s="2"/>
      <c r="U128" s="2"/>
      <c r="V128" s="2"/>
      <c r="W128" s="2"/>
      <c r="X128" s="2"/>
      <c r="Y128" s="2"/>
      <c r="Z128" s="2"/>
      <c r="AA128" s="2"/>
      <c r="AB128" s="2"/>
      <c r="AC128" s="2"/>
      <c r="AD128" s="2">
        <v>18348.22</v>
      </c>
      <c r="AE128" s="32"/>
      <c r="AF128" s="5" t="s">
        <v>71</v>
      </c>
      <c r="AG128" s="2">
        <v>150</v>
      </c>
      <c r="AH128" s="32">
        <f t="shared" si="27"/>
        <v>21831.38</v>
      </c>
      <c r="AI128" s="33">
        <v>19839</v>
      </c>
      <c r="AJ128" s="33">
        <v>1992.38</v>
      </c>
      <c r="AK128" s="33"/>
      <c r="AL128" s="33">
        <v>1180.45</v>
      </c>
      <c r="AM128" s="33">
        <v>23012</v>
      </c>
      <c r="AN128" s="35">
        <v>42736</v>
      </c>
      <c r="AO128" s="32">
        <f t="shared" si="35"/>
        <v>-3483.16</v>
      </c>
      <c r="AP128" s="36">
        <f t="shared" si="39"/>
        <v>145.54253333333335</v>
      </c>
      <c r="AQ128" s="37">
        <f t="shared" si="36"/>
        <v>145.54253333333335</v>
      </c>
      <c r="AR128" s="36">
        <f t="shared" si="37"/>
        <v>545.78450000000009</v>
      </c>
      <c r="AS128" s="36">
        <f t="shared" si="33"/>
        <v>729.9</v>
      </c>
      <c r="AT128" s="36">
        <v>0.75</v>
      </c>
      <c r="AU128" s="38">
        <f t="shared" si="38"/>
        <v>12.128544444444445</v>
      </c>
      <c r="AV128" s="38">
        <f t="shared" si="23"/>
        <v>45.482041666666674</v>
      </c>
      <c r="AW128" s="38">
        <f t="shared" si="23"/>
        <v>60.824999999999996</v>
      </c>
      <c r="AX128" s="38">
        <f t="shared" si="34"/>
        <v>1.4603648102479794</v>
      </c>
      <c r="AY128" s="38">
        <f t="shared" si="29"/>
        <v>118.43558611111112</v>
      </c>
      <c r="AZ128" s="38">
        <f t="shared" si="30"/>
        <v>1421.2270333333336</v>
      </c>
    </row>
    <row r="129" spans="1:52" s="7" customFormat="1" x14ac:dyDescent="0.25">
      <c r="A129" s="2">
        <f t="shared" si="31"/>
        <v>114</v>
      </c>
      <c r="B129" s="34" t="s">
        <v>94</v>
      </c>
      <c r="C129" s="29">
        <v>5</v>
      </c>
      <c r="D129" s="32">
        <v>33.700000000000003</v>
      </c>
      <c r="E129" s="2"/>
      <c r="F129" s="2" t="s">
        <v>591</v>
      </c>
      <c r="G129" s="2"/>
      <c r="H129" s="2">
        <v>1</v>
      </c>
      <c r="I129" s="2"/>
      <c r="J129" s="2"/>
      <c r="K129" s="2"/>
      <c r="L129" s="2"/>
      <c r="M129" s="2"/>
      <c r="N129" s="2"/>
      <c r="O129" s="2"/>
      <c r="P129" s="2"/>
      <c r="Q129" s="2"/>
      <c r="R129" s="2"/>
      <c r="S129" s="2"/>
      <c r="T129" s="2"/>
      <c r="U129" s="2"/>
      <c r="V129" s="2"/>
      <c r="W129" s="2"/>
      <c r="X129" s="2"/>
      <c r="Y129" s="2"/>
      <c r="Z129" s="2"/>
      <c r="AA129" s="2"/>
      <c r="AB129" s="2"/>
      <c r="AC129" s="2"/>
      <c r="AD129" s="2">
        <v>13045.23</v>
      </c>
      <c r="AE129" s="32"/>
      <c r="AF129" s="5" t="s">
        <v>71</v>
      </c>
      <c r="AG129" s="2">
        <v>150</v>
      </c>
      <c r="AH129" s="32">
        <f t="shared" si="27"/>
        <v>8987.33</v>
      </c>
      <c r="AI129" s="33">
        <v>8165</v>
      </c>
      <c r="AJ129" s="33">
        <v>822.33</v>
      </c>
      <c r="AK129" s="33"/>
      <c r="AL129" s="33">
        <v>487.22</v>
      </c>
      <c r="AM129" s="33">
        <v>9475</v>
      </c>
      <c r="AN129" s="35">
        <v>42736</v>
      </c>
      <c r="AO129" s="32">
        <f t="shared" si="35"/>
        <v>4057.8999999999996</v>
      </c>
      <c r="AP129" s="36">
        <f>AD129/AG129</f>
        <v>86.968199999999996</v>
      </c>
      <c r="AQ129" s="37">
        <f t="shared" si="36"/>
        <v>86.968199999999996</v>
      </c>
      <c r="AR129" s="36">
        <f t="shared" si="37"/>
        <v>224.68325000000002</v>
      </c>
      <c r="AS129" s="36">
        <f t="shared" ref="AS129:AS158" si="40">AT129*D129*12</f>
        <v>303.3</v>
      </c>
      <c r="AT129" s="36">
        <v>0.75</v>
      </c>
      <c r="AU129" s="38">
        <f t="shared" si="38"/>
        <v>7.24735</v>
      </c>
      <c r="AV129" s="38">
        <f t="shared" si="23"/>
        <v>18.723604166666668</v>
      </c>
      <c r="AW129" s="38">
        <f t="shared" si="23"/>
        <v>25.275000000000002</v>
      </c>
      <c r="AX129" s="38">
        <f t="shared" ref="AX129:AX158" si="41">AY129/D129</f>
        <v>1.5206514589515332</v>
      </c>
      <c r="AY129" s="38">
        <f t="shared" si="29"/>
        <v>51.245954166666671</v>
      </c>
      <c r="AZ129" s="38">
        <f t="shared" si="30"/>
        <v>614.95145000000002</v>
      </c>
    </row>
    <row r="130" spans="1:52" s="7" customFormat="1" x14ac:dyDescent="0.25">
      <c r="A130" s="2">
        <f t="shared" si="31"/>
        <v>115</v>
      </c>
      <c r="B130" s="34" t="s">
        <v>94</v>
      </c>
      <c r="C130" s="29">
        <v>52</v>
      </c>
      <c r="D130" s="32">
        <v>65.7</v>
      </c>
      <c r="E130" s="2"/>
      <c r="F130" s="2" t="s">
        <v>591</v>
      </c>
      <c r="G130" s="2"/>
      <c r="H130" s="2">
        <v>3</v>
      </c>
      <c r="I130" s="2"/>
      <c r="J130" s="2"/>
      <c r="K130" s="2"/>
      <c r="L130" s="2"/>
      <c r="M130" s="2"/>
      <c r="N130" s="2"/>
      <c r="O130" s="2"/>
      <c r="P130" s="2"/>
      <c r="Q130" s="2"/>
      <c r="R130" s="2"/>
      <c r="S130" s="2"/>
      <c r="T130" s="2"/>
      <c r="U130" s="2"/>
      <c r="V130" s="2"/>
      <c r="W130" s="2"/>
      <c r="X130" s="2"/>
      <c r="Y130" s="2"/>
      <c r="Z130" s="2"/>
      <c r="AA130" s="2"/>
      <c r="AB130" s="2"/>
      <c r="AC130" s="2"/>
      <c r="AD130" s="2">
        <v>15052.54</v>
      </c>
      <c r="AE130" s="32"/>
      <c r="AF130" s="5" t="s">
        <v>71</v>
      </c>
      <c r="AG130" s="2">
        <v>150</v>
      </c>
      <c r="AH130" s="32">
        <f t="shared" si="27"/>
        <v>17994.509999999998</v>
      </c>
      <c r="AI130" s="33">
        <v>16360</v>
      </c>
      <c r="AJ130" s="33">
        <v>1634.51</v>
      </c>
      <c r="AK130" s="33"/>
      <c r="AL130" s="33">
        <v>968.42</v>
      </c>
      <c r="AM130" s="33">
        <v>18963</v>
      </c>
      <c r="AN130" s="35">
        <v>42736</v>
      </c>
      <c r="AO130" s="32">
        <f t="shared" si="35"/>
        <v>-2941.9699999999975</v>
      </c>
      <c r="AP130" s="36">
        <f>AH130/AG130</f>
        <v>119.96339999999999</v>
      </c>
      <c r="AQ130" s="37">
        <f t="shared" si="36"/>
        <v>119.96339999999999</v>
      </c>
      <c r="AR130" s="36">
        <f t="shared" si="37"/>
        <v>449.86275000000001</v>
      </c>
      <c r="AS130" s="36">
        <f t="shared" si="40"/>
        <v>591.30000000000007</v>
      </c>
      <c r="AT130" s="36">
        <v>0.75</v>
      </c>
      <c r="AU130" s="38">
        <f t="shared" si="38"/>
        <v>9.99695</v>
      </c>
      <c r="AV130" s="38">
        <f t="shared" si="23"/>
        <v>37.4885625</v>
      </c>
      <c r="AW130" s="38">
        <f t="shared" si="23"/>
        <v>49.275000000000006</v>
      </c>
      <c r="AX130" s="38">
        <f t="shared" si="41"/>
        <v>1.4727627473363776</v>
      </c>
      <c r="AY130" s="38">
        <f t="shared" si="29"/>
        <v>96.760512500000004</v>
      </c>
      <c r="AZ130" s="38">
        <f t="shared" si="30"/>
        <v>1161.1261500000001</v>
      </c>
    </row>
    <row r="131" spans="1:52" s="7" customFormat="1" x14ac:dyDescent="0.25">
      <c r="A131" s="2">
        <f t="shared" si="31"/>
        <v>116</v>
      </c>
      <c r="B131" s="34" t="s">
        <v>94</v>
      </c>
      <c r="C131" s="29">
        <v>55</v>
      </c>
      <c r="D131" s="32">
        <v>64.3</v>
      </c>
      <c r="E131" s="2"/>
      <c r="F131" s="2" t="s">
        <v>591</v>
      </c>
      <c r="G131" s="2"/>
      <c r="H131" s="2">
        <v>3</v>
      </c>
      <c r="I131" s="2"/>
      <c r="J131" s="2"/>
      <c r="K131" s="2"/>
      <c r="L131" s="2"/>
      <c r="M131" s="2"/>
      <c r="N131" s="2"/>
      <c r="O131" s="2"/>
      <c r="P131" s="2"/>
      <c r="Q131" s="2"/>
      <c r="R131" s="2"/>
      <c r="S131" s="2"/>
      <c r="T131" s="2"/>
      <c r="U131" s="2"/>
      <c r="V131" s="2"/>
      <c r="W131" s="2"/>
      <c r="X131" s="2"/>
      <c r="Y131" s="2"/>
      <c r="Z131" s="2"/>
      <c r="AA131" s="2"/>
      <c r="AB131" s="2"/>
      <c r="AC131" s="2"/>
      <c r="AD131" s="2">
        <v>14725.31</v>
      </c>
      <c r="AE131" s="32"/>
      <c r="AF131" s="5" t="s">
        <v>71</v>
      </c>
      <c r="AG131" s="2">
        <v>150</v>
      </c>
      <c r="AH131" s="32">
        <f t="shared" si="27"/>
        <v>17600.98</v>
      </c>
      <c r="AI131" s="33">
        <v>16002</v>
      </c>
      <c r="AJ131" s="33">
        <v>1598.98</v>
      </c>
      <c r="AK131" s="33"/>
      <c r="AL131" s="33">
        <v>947.37</v>
      </c>
      <c r="AM131" s="33">
        <v>18548</v>
      </c>
      <c r="AN131" s="35">
        <v>42736</v>
      </c>
      <c r="AO131" s="32">
        <f t="shared" si="35"/>
        <v>-2875.67</v>
      </c>
      <c r="AP131" s="36">
        <f>AH131/AG131</f>
        <v>117.33986666666667</v>
      </c>
      <c r="AQ131" s="37">
        <f t="shared" si="36"/>
        <v>117.33986666666667</v>
      </c>
      <c r="AR131" s="36">
        <f t="shared" si="37"/>
        <v>440.02449999999999</v>
      </c>
      <c r="AS131" s="36">
        <f t="shared" si="40"/>
        <v>578.69999999999993</v>
      </c>
      <c r="AT131" s="36">
        <v>0.75</v>
      </c>
      <c r="AU131" s="38">
        <f t="shared" si="38"/>
        <v>9.7783222222222221</v>
      </c>
      <c r="AV131" s="38">
        <f t="shared" si="23"/>
        <v>36.668708333333335</v>
      </c>
      <c r="AW131" s="38">
        <f t="shared" si="23"/>
        <v>48.224999999999994</v>
      </c>
      <c r="AX131" s="38">
        <f t="shared" si="41"/>
        <v>1.4723488422325903</v>
      </c>
      <c r="AY131" s="38">
        <f t="shared" si="29"/>
        <v>94.672030555555551</v>
      </c>
      <c r="AZ131" s="38">
        <f t="shared" si="30"/>
        <v>1136.0643666666665</v>
      </c>
    </row>
    <row r="132" spans="1:52" s="7" customFormat="1" x14ac:dyDescent="0.25">
      <c r="A132" s="2">
        <f t="shared" si="31"/>
        <v>117</v>
      </c>
      <c r="B132" s="34" t="s">
        <v>94</v>
      </c>
      <c r="C132" s="29">
        <v>62</v>
      </c>
      <c r="D132" s="32">
        <v>52.2</v>
      </c>
      <c r="E132" s="2"/>
      <c r="F132" s="2" t="s">
        <v>591</v>
      </c>
      <c r="G132" s="2"/>
      <c r="H132" s="2">
        <v>2</v>
      </c>
      <c r="I132" s="2"/>
      <c r="J132" s="2"/>
      <c r="K132" s="2"/>
      <c r="L132" s="2"/>
      <c r="M132" s="2"/>
      <c r="N132" s="2"/>
      <c r="O132" s="2"/>
      <c r="P132" s="2"/>
      <c r="Q132" s="2"/>
      <c r="R132" s="2"/>
      <c r="S132" s="2"/>
      <c r="T132" s="2"/>
      <c r="U132" s="2"/>
      <c r="V132" s="2"/>
      <c r="W132" s="2"/>
      <c r="X132" s="2"/>
      <c r="Y132" s="2"/>
      <c r="Z132" s="2"/>
      <c r="AA132" s="2"/>
      <c r="AB132" s="2"/>
      <c r="AC132" s="2"/>
      <c r="AD132" s="2">
        <v>25233.72</v>
      </c>
      <c r="AE132" s="32"/>
      <c r="AF132" s="5" t="s">
        <v>71</v>
      </c>
      <c r="AG132" s="2">
        <v>150</v>
      </c>
      <c r="AH132" s="32">
        <f t="shared" si="27"/>
        <v>14745.49</v>
      </c>
      <c r="AI132" s="33">
        <v>13446</v>
      </c>
      <c r="AJ132" s="33">
        <v>1299.49</v>
      </c>
      <c r="AK132" s="33"/>
      <c r="AL132" s="33">
        <v>769.92</v>
      </c>
      <c r="AM132" s="33">
        <v>15515</v>
      </c>
      <c r="AN132" s="35">
        <v>42736</v>
      </c>
      <c r="AO132" s="32">
        <f t="shared" si="35"/>
        <v>10488.230000000001</v>
      </c>
      <c r="AP132" s="36">
        <f>AD132/AG132</f>
        <v>168.22480000000002</v>
      </c>
      <c r="AQ132" s="37">
        <f t="shared" si="36"/>
        <v>168.22480000000002</v>
      </c>
      <c r="AR132" s="36">
        <f t="shared" si="37"/>
        <v>368.63724999999999</v>
      </c>
      <c r="AS132" s="36">
        <f t="shared" si="40"/>
        <v>469.80000000000007</v>
      </c>
      <c r="AT132" s="36">
        <v>0.75</v>
      </c>
      <c r="AU132" s="38">
        <f t="shared" si="38"/>
        <v>14.018733333333335</v>
      </c>
      <c r="AV132" s="38">
        <f t="shared" ref="AV132:AW192" si="42">AR132/12</f>
        <v>30.719770833333332</v>
      </c>
      <c r="AW132" s="38">
        <f t="shared" si="42"/>
        <v>39.150000000000006</v>
      </c>
      <c r="AX132" s="38">
        <f t="shared" si="41"/>
        <v>1.6070594667943807</v>
      </c>
      <c r="AY132" s="38">
        <f t="shared" si="29"/>
        <v>83.888504166666678</v>
      </c>
      <c r="AZ132" s="38">
        <f t="shared" si="30"/>
        <v>1006.6620500000001</v>
      </c>
    </row>
    <row r="133" spans="1:52" s="7" customFormat="1" x14ac:dyDescent="0.25">
      <c r="A133" s="2">
        <f t="shared" si="31"/>
        <v>118</v>
      </c>
      <c r="B133" s="34" t="s">
        <v>95</v>
      </c>
      <c r="C133" s="29">
        <v>43</v>
      </c>
      <c r="D133" s="32">
        <v>27.9</v>
      </c>
      <c r="E133" s="2"/>
      <c r="F133" s="2">
        <v>3</v>
      </c>
      <c r="G133" s="2"/>
      <c r="H133" s="2">
        <v>1</v>
      </c>
      <c r="I133" s="2"/>
      <c r="J133" s="2"/>
      <c r="K133" s="2"/>
      <c r="L133" s="2"/>
      <c r="M133" s="2"/>
      <c r="N133" s="2"/>
      <c r="O133" s="2"/>
      <c r="P133" s="2"/>
      <c r="Q133" s="2"/>
      <c r="R133" s="2"/>
      <c r="S133" s="2"/>
      <c r="T133" s="2"/>
      <c r="U133" s="2"/>
      <c r="V133" s="2"/>
      <c r="W133" s="2"/>
      <c r="X133" s="2"/>
      <c r="Y133" s="2"/>
      <c r="Z133" s="2"/>
      <c r="AA133" s="2"/>
      <c r="AB133" s="2"/>
      <c r="AC133" s="2"/>
      <c r="AD133" s="2">
        <v>18638.12</v>
      </c>
      <c r="AE133" s="32"/>
      <c r="AF133" s="5" t="s">
        <v>42</v>
      </c>
      <c r="AG133" s="2">
        <v>100</v>
      </c>
      <c r="AH133" s="32">
        <f t="shared" si="27"/>
        <v>15110.98</v>
      </c>
      <c r="AI133" s="33">
        <v>13497</v>
      </c>
      <c r="AJ133" s="33">
        <v>1613.98</v>
      </c>
      <c r="AK133" s="33"/>
      <c r="AL133" s="33">
        <v>6185.96</v>
      </c>
      <c r="AM133" s="33">
        <v>21297</v>
      </c>
      <c r="AN133" s="35">
        <v>42736</v>
      </c>
      <c r="AO133" s="32">
        <f t="shared" si="35"/>
        <v>3527.1399999999994</v>
      </c>
      <c r="AP133" s="36">
        <f>AD133/AG133</f>
        <v>186.38119999999998</v>
      </c>
      <c r="AQ133" s="37">
        <f t="shared" si="36"/>
        <v>186.38119999999998</v>
      </c>
      <c r="AR133" s="36">
        <f t="shared" si="37"/>
        <v>377.77449999999999</v>
      </c>
      <c r="AS133" s="36">
        <f t="shared" si="40"/>
        <v>235.69919999999996</v>
      </c>
      <c r="AT133" s="36">
        <v>0.70399999999999996</v>
      </c>
      <c r="AU133" s="38">
        <f t="shared" si="38"/>
        <v>15.531766666666664</v>
      </c>
      <c r="AV133" s="38">
        <f t="shared" si="42"/>
        <v>31.481208333333331</v>
      </c>
      <c r="AW133" s="38">
        <f t="shared" si="42"/>
        <v>19.641599999999997</v>
      </c>
      <c r="AX133" s="38">
        <f t="shared" si="41"/>
        <v>2.3890528673835125</v>
      </c>
      <c r="AY133" s="38">
        <f t="shared" si="29"/>
        <v>66.654574999999994</v>
      </c>
      <c r="AZ133" s="38">
        <f t="shared" si="30"/>
        <v>799.85489999999993</v>
      </c>
    </row>
    <row r="134" spans="1:52" s="7" customFormat="1" x14ac:dyDescent="0.25">
      <c r="A134" s="2">
        <f t="shared" si="31"/>
        <v>119</v>
      </c>
      <c r="B134" s="34" t="s">
        <v>96</v>
      </c>
      <c r="C134" s="29">
        <v>5</v>
      </c>
      <c r="D134" s="32">
        <v>55.1</v>
      </c>
      <c r="E134" s="2"/>
      <c r="F134" s="2" t="s">
        <v>591</v>
      </c>
      <c r="G134" s="2"/>
      <c r="H134" s="2">
        <v>2</v>
      </c>
      <c r="I134" s="2"/>
      <c r="J134" s="2"/>
      <c r="K134" s="2"/>
      <c r="L134" s="2"/>
      <c r="M134" s="2"/>
      <c r="N134" s="2"/>
      <c r="O134" s="2"/>
      <c r="P134" s="2"/>
      <c r="Q134" s="2"/>
      <c r="R134" s="2"/>
      <c r="S134" s="2"/>
      <c r="T134" s="2"/>
      <c r="U134" s="2"/>
      <c r="V134" s="2"/>
      <c r="W134" s="2"/>
      <c r="X134" s="2"/>
      <c r="Y134" s="2"/>
      <c r="Z134" s="2"/>
      <c r="AA134" s="2"/>
      <c r="AB134" s="2"/>
      <c r="AC134" s="2"/>
      <c r="AD134" s="2">
        <v>12655.85</v>
      </c>
      <c r="AE134" s="32"/>
      <c r="AF134" s="5" t="s">
        <v>42</v>
      </c>
      <c r="AG134" s="2">
        <v>100</v>
      </c>
      <c r="AH134" s="32">
        <f t="shared" si="27"/>
        <v>21985.58</v>
      </c>
      <c r="AI134" s="33">
        <v>20254</v>
      </c>
      <c r="AJ134" s="33">
        <v>1731.58</v>
      </c>
      <c r="AK134" s="33"/>
      <c r="AL134" s="33">
        <v>1885.57</v>
      </c>
      <c r="AM134" s="33">
        <v>23871</v>
      </c>
      <c r="AN134" s="35">
        <v>42736</v>
      </c>
      <c r="AO134" s="32">
        <f t="shared" si="35"/>
        <v>-9329.7300000000014</v>
      </c>
      <c r="AP134" s="36">
        <f t="shared" ref="AP134:AP139" si="43">AH134/AG134</f>
        <v>219.85580000000002</v>
      </c>
      <c r="AQ134" s="37">
        <f t="shared" si="36"/>
        <v>219.85580000000002</v>
      </c>
      <c r="AR134" s="36">
        <f t="shared" si="37"/>
        <v>549.63950000000011</v>
      </c>
      <c r="AS134" s="36">
        <f t="shared" si="40"/>
        <v>462.84000000000003</v>
      </c>
      <c r="AT134" s="36">
        <v>0.7</v>
      </c>
      <c r="AU134" s="38">
        <f t="shared" si="38"/>
        <v>18.321316666666668</v>
      </c>
      <c r="AV134" s="38">
        <f t="shared" si="42"/>
        <v>45.803291666666674</v>
      </c>
      <c r="AW134" s="38">
        <f t="shared" si="42"/>
        <v>38.57</v>
      </c>
      <c r="AX134" s="38">
        <f t="shared" si="41"/>
        <v>1.8637859951603148</v>
      </c>
      <c r="AY134" s="38">
        <f t="shared" si="29"/>
        <v>102.69460833333335</v>
      </c>
      <c r="AZ134" s="38">
        <f t="shared" si="30"/>
        <v>1232.3353000000002</v>
      </c>
    </row>
    <row r="135" spans="1:52" s="7" customFormat="1" ht="15" customHeight="1" x14ac:dyDescent="0.25">
      <c r="A135" s="2">
        <f t="shared" si="31"/>
        <v>120</v>
      </c>
      <c r="B135" s="34" t="s">
        <v>97</v>
      </c>
      <c r="C135" s="29">
        <v>111</v>
      </c>
      <c r="D135" s="32">
        <v>34.9</v>
      </c>
      <c r="E135" s="2"/>
      <c r="F135" s="2" t="s">
        <v>591</v>
      </c>
      <c r="G135" s="2"/>
      <c r="H135" s="2">
        <v>1</v>
      </c>
      <c r="I135" s="2"/>
      <c r="J135" s="2"/>
      <c r="K135" s="2"/>
      <c r="L135" s="2"/>
      <c r="M135" s="2"/>
      <c r="N135" s="2"/>
      <c r="O135" s="2"/>
      <c r="P135" s="2"/>
      <c r="Q135" s="2"/>
      <c r="R135" s="2"/>
      <c r="S135" s="2"/>
      <c r="T135" s="2"/>
      <c r="U135" s="2"/>
      <c r="V135" s="2"/>
      <c r="W135" s="2"/>
      <c r="X135" s="2"/>
      <c r="Y135" s="2"/>
      <c r="Z135" s="2"/>
      <c r="AA135" s="2"/>
      <c r="AB135" s="2"/>
      <c r="AC135" s="2"/>
      <c r="AD135" s="2">
        <v>5752.65</v>
      </c>
      <c r="AE135" s="32"/>
      <c r="AF135" s="5" t="s">
        <v>42</v>
      </c>
      <c r="AG135" s="2">
        <v>100</v>
      </c>
      <c r="AH135" s="32">
        <f t="shared" si="27"/>
        <v>8153.3</v>
      </c>
      <c r="AI135" s="33">
        <v>7449</v>
      </c>
      <c r="AJ135" s="33">
        <v>704.3</v>
      </c>
      <c r="AK135" s="33"/>
      <c r="AL135" s="33">
        <v>579.73</v>
      </c>
      <c r="AM135" s="33">
        <v>8733</v>
      </c>
      <c r="AN135" s="35">
        <v>42736</v>
      </c>
      <c r="AO135" s="32">
        <f t="shared" si="35"/>
        <v>-2400.6500000000005</v>
      </c>
      <c r="AP135" s="36">
        <f t="shared" si="43"/>
        <v>81.533000000000001</v>
      </c>
      <c r="AQ135" s="37">
        <f t="shared" si="36"/>
        <v>81.533000000000001</v>
      </c>
      <c r="AR135" s="36">
        <f t="shared" si="37"/>
        <v>203.83250000000001</v>
      </c>
      <c r="AS135" s="36">
        <f t="shared" si="40"/>
        <v>253.7928</v>
      </c>
      <c r="AT135" s="36">
        <v>0.60599999999999998</v>
      </c>
      <c r="AU135" s="38">
        <f t="shared" si="38"/>
        <v>6.7944166666666668</v>
      </c>
      <c r="AV135" s="38">
        <f t="shared" si="42"/>
        <v>16.986041666666669</v>
      </c>
      <c r="AW135" s="38">
        <f t="shared" si="42"/>
        <v>21.1494</v>
      </c>
      <c r="AX135" s="38">
        <f t="shared" si="41"/>
        <v>1.2873884909264566</v>
      </c>
      <c r="AY135" s="38">
        <f t="shared" si="29"/>
        <v>44.929858333333335</v>
      </c>
      <c r="AZ135" s="38">
        <f t="shared" si="30"/>
        <v>539.15830000000005</v>
      </c>
    </row>
    <row r="136" spans="1:52" s="7" customFormat="1" x14ac:dyDescent="0.25">
      <c r="A136" s="2">
        <f t="shared" si="31"/>
        <v>121</v>
      </c>
      <c r="B136" s="34" t="s">
        <v>97</v>
      </c>
      <c r="C136" s="29">
        <v>29</v>
      </c>
      <c r="D136" s="32">
        <v>54.3</v>
      </c>
      <c r="E136" s="2"/>
      <c r="F136" s="2" t="s">
        <v>591</v>
      </c>
      <c r="G136" s="2"/>
      <c r="H136" s="2">
        <v>2</v>
      </c>
      <c r="I136" s="2"/>
      <c r="J136" s="2"/>
      <c r="K136" s="2"/>
      <c r="L136" s="2"/>
      <c r="M136" s="2"/>
      <c r="N136" s="2"/>
      <c r="O136" s="2"/>
      <c r="P136" s="2"/>
      <c r="Q136" s="2"/>
      <c r="R136" s="2"/>
      <c r="S136" s="2"/>
      <c r="T136" s="2"/>
      <c r="U136" s="2"/>
      <c r="V136" s="2"/>
      <c r="W136" s="2"/>
      <c r="X136" s="2"/>
      <c r="Y136" s="2"/>
      <c r="Z136" s="2"/>
      <c r="AA136" s="2"/>
      <c r="AB136" s="2"/>
      <c r="AC136" s="2"/>
      <c r="AD136" s="2">
        <v>8788.33</v>
      </c>
      <c r="AE136" s="32"/>
      <c r="AF136" s="5" t="s">
        <v>42</v>
      </c>
      <c r="AG136" s="2">
        <v>100</v>
      </c>
      <c r="AH136" s="32">
        <f t="shared" si="27"/>
        <v>11088.96</v>
      </c>
      <c r="AI136" s="33">
        <v>10013</v>
      </c>
      <c r="AJ136" s="33">
        <v>1075.96</v>
      </c>
      <c r="AK136" s="33"/>
      <c r="AL136" s="33">
        <v>885.65</v>
      </c>
      <c r="AM136" s="33">
        <v>11975</v>
      </c>
      <c r="AN136" s="35">
        <v>42736</v>
      </c>
      <c r="AO136" s="32">
        <f t="shared" si="35"/>
        <v>-2300.6299999999992</v>
      </c>
      <c r="AP136" s="36">
        <f t="shared" si="43"/>
        <v>110.88959999999999</v>
      </c>
      <c r="AQ136" s="37">
        <f t="shared" si="36"/>
        <v>110.88959999999999</v>
      </c>
      <c r="AR136" s="36">
        <f t="shared" si="37"/>
        <v>277.22399999999999</v>
      </c>
      <c r="AS136" s="36">
        <f t="shared" si="40"/>
        <v>394.86959999999999</v>
      </c>
      <c r="AT136" s="36">
        <v>0.60599999999999998</v>
      </c>
      <c r="AU136" s="38">
        <f t="shared" si="38"/>
        <v>9.2407999999999983</v>
      </c>
      <c r="AV136" s="38">
        <f t="shared" si="42"/>
        <v>23.102</v>
      </c>
      <c r="AW136" s="38">
        <f t="shared" si="42"/>
        <v>32.905799999999999</v>
      </c>
      <c r="AX136" s="38">
        <f t="shared" si="41"/>
        <v>1.2016316758747698</v>
      </c>
      <c r="AY136" s="38">
        <f t="shared" si="29"/>
        <v>65.248599999999996</v>
      </c>
      <c r="AZ136" s="38">
        <f t="shared" si="30"/>
        <v>782.9831999999999</v>
      </c>
    </row>
    <row r="137" spans="1:52" s="7" customFormat="1" x14ac:dyDescent="0.25">
      <c r="A137" s="2">
        <f t="shared" si="31"/>
        <v>122</v>
      </c>
      <c r="B137" s="34" t="s">
        <v>97</v>
      </c>
      <c r="C137" s="29">
        <v>66</v>
      </c>
      <c r="D137" s="32">
        <v>33.700000000000003</v>
      </c>
      <c r="E137" s="2"/>
      <c r="F137" s="2">
        <v>3</v>
      </c>
      <c r="G137" s="2"/>
      <c r="H137" s="2">
        <v>1</v>
      </c>
      <c r="I137" s="2"/>
      <c r="J137" s="2"/>
      <c r="K137" s="2"/>
      <c r="L137" s="2"/>
      <c r="M137" s="2"/>
      <c r="N137" s="2"/>
      <c r="O137" s="2"/>
      <c r="P137" s="2"/>
      <c r="Q137" s="2"/>
      <c r="R137" s="2"/>
      <c r="S137" s="2"/>
      <c r="T137" s="2"/>
      <c r="U137" s="2"/>
      <c r="V137" s="2"/>
      <c r="W137" s="2"/>
      <c r="X137" s="2"/>
      <c r="Y137" s="2"/>
      <c r="Z137" s="2"/>
      <c r="AA137" s="2"/>
      <c r="AB137" s="2"/>
      <c r="AC137" s="2"/>
      <c r="AD137" s="2">
        <v>5652.03</v>
      </c>
      <c r="AE137" s="32"/>
      <c r="AF137" s="5" t="s">
        <v>42</v>
      </c>
      <c r="AG137" s="2">
        <v>100</v>
      </c>
      <c r="AH137" s="32">
        <f t="shared" si="27"/>
        <v>7884.98</v>
      </c>
      <c r="AI137" s="33">
        <v>7193</v>
      </c>
      <c r="AJ137" s="33">
        <v>691.98</v>
      </c>
      <c r="AK137" s="33"/>
      <c r="AL137" s="33">
        <v>569.59</v>
      </c>
      <c r="AM137" s="33">
        <v>8455</v>
      </c>
      <c r="AN137" s="35">
        <v>42736</v>
      </c>
      <c r="AO137" s="32">
        <f t="shared" si="35"/>
        <v>-2232.9499999999998</v>
      </c>
      <c r="AP137" s="36">
        <f t="shared" si="43"/>
        <v>78.849800000000002</v>
      </c>
      <c r="AQ137" s="37">
        <f t="shared" si="36"/>
        <v>78.849800000000002</v>
      </c>
      <c r="AR137" s="36">
        <f t="shared" si="37"/>
        <v>197.12450000000001</v>
      </c>
      <c r="AS137" s="36">
        <f t="shared" si="40"/>
        <v>245.06639999999999</v>
      </c>
      <c r="AT137" s="36">
        <v>0.60599999999999998</v>
      </c>
      <c r="AU137" s="38">
        <f t="shared" si="38"/>
        <v>6.5708166666666665</v>
      </c>
      <c r="AV137" s="38">
        <f t="shared" si="42"/>
        <v>16.427041666666668</v>
      </c>
      <c r="AW137" s="38">
        <f t="shared" si="42"/>
        <v>20.4222</v>
      </c>
      <c r="AX137" s="38">
        <f t="shared" si="41"/>
        <v>1.28842903066271</v>
      </c>
      <c r="AY137" s="38">
        <f t="shared" si="29"/>
        <v>43.42005833333333</v>
      </c>
      <c r="AZ137" s="38">
        <f t="shared" si="30"/>
        <v>521.04070000000002</v>
      </c>
    </row>
    <row r="138" spans="1:52" s="7" customFormat="1" x14ac:dyDescent="0.25">
      <c r="A138" s="2">
        <f t="shared" si="31"/>
        <v>123</v>
      </c>
      <c r="B138" s="34" t="s">
        <v>97</v>
      </c>
      <c r="C138" s="29">
        <v>96</v>
      </c>
      <c r="D138" s="32">
        <v>54.3</v>
      </c>
      <c r="E138" s="2"/>
      <c r="F138" s="2" t="s">
        <v>591</v>
      </c>
      <c r="G138" s="2"/>
      <c r="H138" s="2">
        <v>2</v>
      </c>
      <c r="I138" s="2"/>
      <c r="J138" s="2"/>
      <c r="K138" s="2"/>
      <c r="L138" s="2"/>
      <c r="M138" s="2"/>
      <c r="N138" s="2"/>
      <c r="O138" s="2"/>
      <c r="P138" s="2"/>
      <c r="Q138" s="2"/>
      <c r="R138" s="2"/>
      <c r="S138" s="2"/>
      <c r="T138" s="2"/>
      <c r="U138" s="2"/>
      <c r="V138" s="2"/>
      <c r="W138" s="2"/>
      <c r="X138" s="2"/>
      <c r="Y138" s="2"/>
      <c r="Z138" s="2"/>
      <c r="AA138" s="2"/>
      <c r="AB138" s="2"/>
      <c r="AC138" s="2"/>
      <c r="AD138" s="2">
        <v>8838.64</v>
      </c>
      <c r="AE138" s="32"/>
      <c r="AF138" s="5" t="s">
        <v>42</v>
      </c>
      <c r="AG138" s="2">
        <v>100</v>
      </c>
      <c r="AH138" s="32">
        <f t="shared" si="27"/>
        <v>12193.119999999999</v>
      </c>
      <c r="AI138" s="33">
        <v>11111</v>
      </c>
      <c r="AJ138" s="33">
        <v>1082.1199999999999</v>
      </c>
      <c r="AK138" s="33"/>
      <c r="AL138" s="33">
        <v>890.72</v>
      </c>
      <c r="AM138" s="33">
        <v>13084</v>
      </c>
      <c r="AN138" s="35">
        <v>42736</v>
      </c>
      <c r="AO138" s="32">
        <f t="shared" si="35"/>
        <v>-3354.4799999999996</v>
      </c>
      <c r="AP138" s="36">
        <f t="shared" si="43"/>
        <v>121.93119999999999</v>
      </c>
      <c r="AQ138" s="37">
        <f t="shared" si="36"/>
        <v>121.93119999999999</v>
      </c>
      <c r="AR138" s="36">
        <f t="shared" si="37"/>
        <v>304.82799999999997</v>
      </c>
      <c r="AS138" s="36">
        <f t="shared" si="40"/>
        <v>394.86959999999999</v>
      </c>
      <c r="AT138" s="36">
        <v>0.60599999999999998</v>
      </c>
      <c r="AU138" s="38">
        <f t="shared" si="38"/>
        <v>10.160933333333332</v>
      </c>
      <c r="AV138" s="38">
        <f t="shared" si="42"/>
        <v>25.402333333333331</v>
      </c>
      <c r="AW138" s="38">
        <f t="shared" si="42"/>
        <v>32.905799999999999</v>
      </c>
      <c r="AX138" s="38">
        <f t="shared" si="41"/>
        <v>1.2609404542664211</v>
      </c>
      <c r="AY138" s="38">
        <f t="shared" si="29"/>
        <v>68.469066666666663</v>
      </c>
      <c r="AZ138" s="38">
        <f t="shared" si="30"/>
        <v>821.62879999999996</v>
      </c>
    </row>
    <row r="139" spans="1:52" s="7" customFormat="1" x14ac:dyDescent="0.25">
      <c r="A139" s="2">
        <f t="shared" si="31"/>
        <v>124</v>
      </c>
      <c r="B139" s="34" t="s">
        <v>98</v>
      </c>
      <c r="C139" s="29">
        <v>4</v>
      </c>
      <c r="D139" s="32">
        <v>45.1</v>
      </c>
      <c r="E139" s="2"/>
      <c r="F139" s="2" t="s">
        <v>591</v>
      </c>
      <c r="G139" s="2"/>
      <c r="H139" s="2">
        <v>2</v>
      </c>
      <c r="I139" s="2"/>
      <c r="J139" s="2"/>
      <c r="K139" s="2"/>
      <c r="L139" s="2"/>
      <c r="M139" s="2"/>
      <c r="N139" s="2"/>
      <c r="O139" s="2"/>
      <c r="P139" s="2"/>
      <c r="Q139" s="2"/>
      <c r="R139" s="2"/>
      <c r="S139" s="2"/>
      <c r="T139" s="2"/>
      <c r="U139" s="2"/>
      <c r="V139" s="2"/>
      <c r="W139" s="2"/>
      <c r="X139" s="2"/>
      <c r="Y139" s="2"/>
      <c r="Z139" s="2"/>
      <c r="AA139" s="2"/>
      <c r="AB139" s="2"/>
      <c r="AC139" s="2"/>
      <c r="AD139" s="2">
        <v>6762.16</v>
      </c>
      <c r="AE139" s="32"/>
      <c r="AF139" s="5" t="s">
        <v>42</v>
      </c>
      <c r="AG139" s="2">
        <v>100</v>
      </c>
      <c r="AH139" s="32">
        <f t="shared" si="27"/>
        <v>9935.23</v>
      </c>
      <c r="AI139" s="33">
        <v>9626</v>
      </c>
      <c r="AJ139" s="33">
        <v>309.23</v>
      </c>
      <c r="AK139" s="33"/>
      <c r="AL139" s="33">
        <v>2183.4299999999998</v>
      </c>
      <c r="AM139" s="33">
        <v>12119</v>
      </c>
      <c r="AN139" s="35">
        <v>42736</v>
      </c>
      <c r="AO139" s="32">
        <f t="shared" si="35"/>
        <v>-3173.0699999999997</v>
      </c>
      <c r="AP139" s="36">
        <f t="shared" si="43"/>
        <v>99.3523</v>
      </c>
      <c r="AQ139" s="37">
        <f t="shared" si="36"/>
        <v>99.3523</v>
      </c>
      <c r="AR139" s="36">
        <f t="shared" si="37"/>
        <v>248.38075000000001</v>
      </c>
      <c r="AS139" s="36">
        <f t="shared" si="40"/>
        <v>324.71999999999997</v>
      </c>
      <c r="AT139" s="36">
        <v>0.6</v>
      </c>
      <c r="AU139" s="38">
        <f t="shared" si="38"/>
        <v>8.2793583333333327</v>
      </c>
      <c r="AV139" s="38">
        <f t="shared" si="42"/>
        <v>20.698395833333333</v>
      </c>
      <c r="AW139" s="38">
        <f t="shared" si="42"/>
        <v>27.06</v>
      </c>
      <c r="AX139" s="38">
        <f t="shared" si="41"/>
        <v>1.2425222653362895</v>
      </c>
      <c r="AY139" s="38">
        <f t="shared" si="29"/>
        <v>56.037754166666659</v>
      </c>
      <c r="AZ139" s="38">
        <f t="shared" si="30"/>
        <v>672.45304999999985</v>
      </c>
    </row>
    <row r="140" spans="1:52" s="7" customFormat="1" ht="15" customHeight="1" x14ac:dyDescent="0.25">
      <c r="A140" s="2">
        <f t="shared" si="31"/>
        <v>125</v>
      </c>
      <c r="B140" s="34" t="s">
        <v>99</v>
      </c>
      <c r="C140" s="29">
        <v>31</v>
      </c>
      <c r="D140" s="32">
        <v>55.4</v>
      </c>
      <c r="E140" s="2"/>
      <c r="F140" s="2"/>
      <c r="G140" s="2"/>
      <c r="H140" s="2">
        <v>2</v>
      </c>
      <c r="I140" s="2">
        <v>1</v>
      </c>
      <c r="J140" s="2">
        <v>1</v>
      </c>
      <c r="K140" s="2"/>
      <c r="L140" s="2"/>
      <c r="M140" s="2"/>
      <c r="N140" s="2"/>
      <c r="O140" s="2">
        <v>1</v>
      </c>
      <c r="P140" s="2"/>
      <c r="Q140" s="2"/>
      <c r="R140" s="2"/>
      <c r="S140" s="2"/>
      <c r="T140" s="2"/>
      <c r="U140" s="2">
        <v>1</v>
      </c>
      <c r="V140" s="2"/>
      <c r="W140" s="2"/>
      <c r="X140" s="2"/>
      <c r="Y140" s="2"/>
      <c r="Z140" s="2"/>
      <c r="AA140" s="2"/>
      <c r="AB140" s="2"/>
      <c r="AC140" s="2"/>
      <c r="AD140" s="2">
        <v>18385.95</v>
      </c>
      <c r="AE140" s="32"/>
      <c r="AF140" s="5" t="s">
        <v>42</v>
      </c>
      <c r="AG140" s="2">
        <v>100</v>
      </c>
      <c r="AH140" s="32">
        <f t="shared" si="27"/>
        <v>12593.09</v>
      </c>
      <c r="AI140" s="33">
        <v>11346</v>
      </c>
      <c r="AJ140" s="33">
        <v>1247.0899999999999</v>
      </c>
      <c r="AK140" s="33"/>
      <c r="AL140" s="33"/>
      <c r="AM140" s="33">
        <v>12593</v>
      </c>
      <c r="AN140" s="35">
        <v>42736</v>
      </c>
      <c r="AO140" s="32">
        <f t="shared" si="35"/>
        <v>5792.8600000000006</v>
      </c>
      <c r="AP140" s="36">
        <f>AD140/AG140</f>
        <v>183.8595</v>
      </c>
      <c r="AQ140" s="37">
        <f t="shared" si="36"/>
        <v>183.8595</v>
      </c>
      <c r="AR140" s="36">
        <f t="shared" si="37"/>
        <v>314.82725000000005</v>
      </c>
      <c r="AS140" s="36">
        <f t="shared" si="40"/>
        <v>454.05840000000001</v>
      </c>
      <c r="AT140" s="36">
        <v>0.68300000000000005</v>
      </c>
      <c r="AU140" s="38">
        <f t="shared" si="38"/>
        <v>15.321624999999999</v>
      </c>
      <c r="AV140" s="38">
        <f t="shared" si="42"/>
        <v>26.235604166666672</v>
      </c>
      <c r="AW140" s="38">
        <f t="shared" si="42"/>
        <v>37.838200000000001</v>
      </c>
      <c r="AX140" s="38">
        <f t="shared" si="41"/>
        <v>1.4331304903730446</v>
      </c>
      <c r="AY140" s="38">
        <f t="shared" si="29"/>
        <v>79.395429166666673</v>
      </c>
      <c r="AZ140" s="38">
        <f t="shared" si="30"/>
        <v>952.74515000000008</v>
      </c>
    </row>
    <row r="141" spans="1:52" s="7" customFormat="1" x14ac:dyDescent="0.25">
      <c r="A141" s="2">
        <f t="shared" si="31"/>
        <v>126</v>
      </c>
      <c r="B141" s="34" t="s">
        <v>99</v>
      </c>
      <c r="C141" s="29">
        <v>17</v>
      </c>
      <c r="D141" s="32">
        <v>55.5</v>
      </c>
      <c r="E141" s="2"/>
      <c r="F141" s="2" t="s">
        <v>591</v>
      </c>
      <c r="G141" s="2"/>
      <c r="H141" s="2">
        <v>2</v>
      </c>
      <c r="I141" s="2"/>
      <c r="J141" s="2"/>
      <c r="K141" s="2"/>
      <c r="L141" s="2"/>
      <c r="M141" s="2"/>
      <c r="N141" s="2"/>
      <c r="O141" s="2"/>
      <c r="P141" s="2"/>
      <c r="Q141" s="2"/>
      <c r="R141" s="2"/>
      <c r="S141" s="2"/>
      <c r="T141" s="2"/>
      <c r="U141" s="2"/>
      <c r="V141" s="2"/>
      <c r="W141" s="2"/>
      <c r="X141" s="2"/>
      <c r="Y141" s="2"/>
      <c r="Z141" s="2"/>
      <c r="AA141" s="2"/>
      <c r="AB141" s="2"/>
      <c r="AC141" s="2"/>
      <c r="AD141" s="2">
        <v>9330.4599999999991</v>
      </c>
      <c r="AE141" s="32"/>
      <c r="AF141" s="5" t="s">
        <v>42</v>
      </c>
      <c r="AG141" s="2">
        <v>100</v>
      </c>
      <c r="AH141" s="32">
        <f t="shared" si="27"/>
        <v>12615.71</v>
      </c>
      <c r="AI141" s="33">
        <v>11367</v>
      </c>
      <c r="AJ141" s="33">
        <v>1248.71</v>
      </c>
      <c r="AK141" s="33"/>
      <c r="AL141" s="33"/>
      <c r="AM141" s="33">
        <v>12616</v>
      </c>
      <c r="AN141" s="35">
        <v>42736</v>
      </c>
      <c r="AO141" s="32">
        <f t="shared" si="35"/>
        <v>-3285.25</v>
      </c>
      <c r="AP141" s="36">
        <f>AH141/AG141</f>
        <v>126.15709999999999</v>
      </c>
      <c r="AQ141" s="37">
        <f t="shared" si="36"/>
        <v>126.15709999999999</v>
      </c>
      <c r="AR141" s="36">
        <f t="shared" si="37"/>
        <v>315.39274999999998</v>
      </c>
      <c r="AS141" s="36">
        <f t="shared" si="40"/>
        <v>454.87800000000004</v>
      </c>
      <c r="AT141" s="36">
        <v>0.68300000000000005</v>
      </c>
      <c r="AU141" s="38">
        <f t="shared" si="38"/>
        <v>10.513091666666666</v>
      </c>
      <c r="AV141" s="38">
        <f t="shared" si="42"/>
        <v>26.282729166666666</v>
      </c>
      <c r="AW141" s="38">
        <f t="shared" si="42"/>
        <v>37.906500000000001</v>
      </c>
      <c r="AX141" s="38">
        <f t="shared" si="41"/>
        <v>1.3459877627627628</v>
      </c>
      <c r="AY141" s="38">
        <f t="shared" si="29"/>
        <v>74.702320833333332</v>
      </c>
      <c r="AZ141" s="38">
        <f t="shared" si="30"/>
        <v>896.42785000000003</v>
      </c>
    </row>
    <row r="142" spans="1:52" s="7" customFormat="1" x14ac:dyDescent="0.25">
      <c r="A142" s="2">
        <f t="shared" si="31"/>
        <v>127</v>
      </c>
      <c r="B142" s="34" t="s">
        <v>99</v>
      </c>
      <c r="C142" s="29">
        <v>26</v>
      </c>
      <c r="D142" s="32">
        <v>55.8</v>
      </c>
      <c r="E142" s="2"/>
      <c r="F142" s="2">
        <v>3</v>
      </c>
      <c r="G142" s="2"/>
      <c r="H142" s="2">
        <v>2</v>
      </c>
      <c r="I142" s="2"/>
      <c r="J142" s="2"/>
      <c r="K142" s="2"/>
      <c r="L142" s="2"/>
      <c r="M142" s="2"/>
      <c r="N142" s="2"/>
      <c r="O142" s="2"/>
      <c r="P142" s="2"/>
      <c r="Q142" s="2"/>
      <c r="R142" s="2"/>
      <c r="S142" s="2"/>
      <c r="T142" s="2"/>
      <c r="U142" s="2"/>
      <c r="V142" s="2"/>
      <c r="W142" s="2"/>
      <c r="X142" s="2"/>
      <c r="Y142" s="2"/>
      <c r="Z142" s="2"/>
      <c r="AA142" s="2"/>
      <c r="AB142" s="2"/>
      <c r="AC142" s="2"/>
      <c r="AD142" s="2">
        <v>15236.92</v>
      </c>
      <c r="AE142" s="32"/>
      <c r="AF142" s="5" t="s">
        <v>42</v>
      </c>
      <c r="AG142" s="2">
        <v>100</v>
      </c>
      <c r="AH142" s="32">
        <f t="shared" si="27"/>
        <v>12683.41</v>
      </c>
      <c r="AI142" s="33">
        <v>11431</v>
      </c>
      <c r="AJ142" s="33">
        <v>1252.4100000000001</v>
      </c>
      <c r="AK142" s="33"/>
      <c r="AL142" s="33"/>
      <c r="AM142" s="33">
        <v>12683</v>
      </c>
      <c r="AN142" s="35">
        <v>42736</v>
      </c>
      <c r="AO142" s="32">
        <f t="shared" si="35"/>
        <v>2553.5100000000002</v>
      </c>
      <c r="AP142" s="36">
        <f>AD142/AG142</f>
        <v>152.36920000000001</v>
      </c>
      <c r="AQ142" s="37">
        <f t="shared" si="36"/>
        <v>152.36920000000001</v>
      </c>
      <c r="AR142" s="36">
        <f t="shared" si="37"/>
        <v>317.08525000000003</v>
      </c>
      <c r="AS142" s="36">
        <f t="shared" si="40"/>
        <v>457.33680000000004</v>
      </c>
      <c r="AT142" s="36">
        <v>0.68300000000000005</v>
      </c>
      <c r="AU142" s="38">
        <f t="shared" si="38"/>
        <v>12.697433333333334</v>
      </c>
      <c r="AV142" s="38">
        <f t="shared" si="42"/>
        <v>26.423770833333336</v>
      </c>
      <c r="AW142" s="38">
        <f t="shared" si="42"/>
        <v>38.111400000000003</v>
      </c>
      <c r="AX142" s="38">
        <f t="shared" si="41"/>
        <v>1.3840968488649943</v>
      </c>
      <c r="AY142" s="38">
        <f t="shared" si="29"/>
        <v>77.232604166666675</v>
      </c>
      <c r="AZ142" s="38">
        <f t="shared" si="30"/>
        <v>926.7912500000001</v>
      </c>
    </row>
    <row r="143" spans="1:52" s="7" customFormat="1" x14ac:dyDescent="0.25">
      <c r="A143" s="2">
        <f t="shared" si="31"/>
        <v>128</v>
      </c>
      <c r="B143" s="34" t="s">
        <v>100</v>
      </c>
      <c r="C143" s="29">
        <v>6</v>
      </c>
      <c r="D143" s="32">
        <v>42.6</v>
      </c>
      <c r="E143" s="2"/>
      <c r="F143" s="2" t="s">
        <v>591</v>
      </c>
      <c r="G143" s="2"/>
      <c r="H143" s="2">
        <v>2</v>
      </c>
      <c r="I143" s="2"/>
      <c r="J143" s="2"/>
      <c r="K143" s="2"/>
      <c r="L143" s="2"/>
      <c r="M143" s="2"/>
      <c r="N143" s="2"/>
      <c r="O143" s="2"/>
      <c r="P143" s="2"/>
      <c r="Q143" s="2"/>
      <c r="R143" s="2"/>
      <c r="S143" s="2"/>
      <c r="T143" s="2"/>
      <c r="U143" s="2"/>
      <c r="V143" s="2"/>
      <c r="W143" s="2"/>
      <c r="X143" s="2"/>
      <c r="Y143" s="2"/>
      <c r="Z143" s="2"/>
      <c r="AA143" s="2"/>
      <c r="AB143" s="2"/>
      <c r="AC143" s="2"/>
      <c r="AD143" s="2">
        <v>3566.03</v>
      </c>
      <c r="AE143" s="32"/>
      <c r="AF143" s="5" t="s">
        <v>36</v>
      </c>
      <c r="AG143" s="2">
        <v>30</v>
      </c>
      <c r="AH143" s="32">
        <f t="shared" si="27"/>
        <v>4991</v>
      </c>
      <c r="AI143" s="33">
        <v>4849</v>
      </c>
      <c r="AJ143" s="33">
        <v>142</v>
      </c>
      <c r="AK143" s="33"/>
      <c r="AL143" s="33">
        <v>1238.3699999999999</v>
      </c>
      <c r="AM143" s="33">
        <v>6229</v>
      </c>
      <c r="AN143" s="35">
        <v>42736</v>
      </c>
      <c r="AO143" s="32">
        <f t="shared" si="35"/>
        <v>-1424.9699999999998</v>
      </c>
      <c r="AP143" s="36">
        <f t="shared" ref="AP143:AP149" si="44">AH143/AG143</f>
        <v>166.36666666666667</v>
      </c>
      <c r="AQ143" s="37">
        <f t="shared" si="36"/>
        <v>166.36666666666667</v>
      </c>
      <c r="AR143" s="36">
        <f t="shared" si="37"/>
        <v>124.77500000000001</v>
      </c>
      <c r="AS143" s="36">
        <f t="shared" si="40"/>
        <v>529.60320000000002</v>
      </c>
      <c r="AT143" s="36">
        <v>1.036</v>
      </c>
      <c r="AU143" s="38">
        <f t="shared" si="38"/>
        <v>13.863888888888889</v>
      </c>
      <c r="AV143" s="38">
        <f t="shared" si="42"/>
        <v>10.397916666666667</v>
      </c>
      <c r="AW143" s="38">
        <f t="shared" si="42"/>
        <v>44.133600000000001</v>
      </c>
      <c r="AX143" s="38">
        <f t="shared" si="41"/>
        <v>1.6055259520083462</v>
      </c>
      <c r="AY143" s="38">
        <f t="shared" si="29"/>
        <v>68.395405555555556</v>
      </c>
      <c r="AZ143" s="38">
        <f t="shared" si="30"/>
        <v>820.74486666666667</v>
      </c>
    </row>
    <row r="144" spans="1:52" s="7" customFormat="1" x14ac:dyDescent="0.25">
      <c r="A144" s="2">
        <f t="shared" si="31"/>
        <v>129</v>
      </c>
      <c r="B144" s="34" t="s">
        <v>101</v>
      </c>
      <c r="C144" s="29">
        <v>12</v>
      </c>
      <c r="D144" s="32">
        <v>41.8</v>
      </c>
      <c r="E144" s="2"/>
      <c r="F144" s="2" t="s">
        <v>615</v>
      </c>
      <c r="G144" s="2"/>
      <c r="H144" s="2">
        <v>2</v>
      </c>
      <c r="I144" s="2"/>
      <c r="J144" s="2"/>
      <c r="K144" s="2"/>
      <c r="L144" s="2">
        <v>1</v>
      </c>
      <c r="M144" s="2"/>
      <c r="N144" s="2"/>
      <c r="O144" s="2"/>
      <c r="P144" s="2"/>
      <c r="Q144" s="2"/>
      <c r="R144" s="2"/>
      <c r="S144" s="2"/>
      <c r="T144" s="2"/>
      <c r="U144" s="2"/>
      <c r="V144" s="2"/>
      <c r="W144" s="2"/>
      <c r="X144" s="2"/>
      <c r="Y144" s="2"/>
      <c r="Z144" s="2"/>
      <c r="AA144" s="2"/>
      <c r="AB144" s="2"/>
      <c r="AC144" s="2"/>
      <c r="AD144" s="2">
        <v>4533.2700000000004</v>
      </c>
      <c r="AE144" s="32"/>
      <c r="AF144" s="5" t="s">
        <v>36</v>
      </c>
      <c r="AG144" s="2">
        <v>30</v>
      </c>
      <c r="AH144" s="32">
        <f t="shared" si="27"/>
        <v>6367.52</v>
      </c>
      <c r="AI144" s="33">
        <v>6185</v>
      </c>
      <c r="AJ144" s="33">
        <v>182.52</v>
      </c>
      <c r="AK144" s="33"/>
      <c r="AL144" s="33">
        <v>1312.28</v>
      </c>
      <c r="AM144" s="33">
        <v>7680</v>
      </c>
      <c r="AN144" s="35">
        <v>42736</v>
      </c>
      <c r="AO144" s="32">
        <f t="shared" ref="AO144:AO158" si="45">AD144-AH144</f>
        <v>-1834.25</v>
      </c>
      <c r="AP144" s="36">
        <f t="shared" si="44"/>
        <v>212.25066666666669</v>
      </c>
      <c r="AQ144" s="37">
        <f t="shared" ref="AQ144:AQ156" si="46">AE144+AP144</f>
        <v>212.25066666666669</v>
      </c>
      <c r="AR144" s="36">
        <f t="shared" ref="AR144:AR158" si="47">AH144*2.5%</f>
        <v>159.18800000000002</v>
      </c>
      <c r="AS144" s="36">
        <f t="shared" si="40"/>
        <v>329.55119999999999</v>
      </c>
      <c r="AT144" s="36">
        <v>0.65700000000000003</v>
      </c>
      <c r="AU144" s="38">
        <f t="shared" si="38"/>
        <v>17.687555555555559</v>
      </c>
      <c r="AV144" s="38">
        <f t="shared" si="42"/>
        <v>13.265666666666668</v>
      </c>
      <c r="AW144" s="38">
        <f t="shared" si="42"/>
        <v>27.462599999999998</v>
      </c>
      <c r="AX144" s="38">
        <f t="shared" si="41"/>
        <v>1.3975077086656036</v>
      </c>
      <c r="AY144" s="38">
        <f t="shared" si="29"/>
        <v>58.415822222222225</v>
      </c>
      <c r="AZ144" s="38">
        <f t="shared" si="30"/>
        <v>700.98986666666667</v>
      </c>
    </row>
    <row r="145" spans="1:52" s="7" customFormat="1" ht="15" customHeight="1" x14ac:dyDescent="0.25">
      <c r="A145" s="2">
        <f t="shared" si="31"/>
        <v>130</v>
      </c>
      <c r="B145" s="34" t="s">
        <v>102</v>
      </c>
      <c r="C145" s="29">
        <v>28</v>
      </c>
      <c r="D145" s="32">
        <v>55.8</v>
      </c>
      <c r="E145" s="2"/>
      <c r="F145" s="2" t="s">
        <v>591</v>
      </c>
      <c r="G145" s="2"/>
      <c r="H145" s="2">
        <v>2</v>
      </c>
      <c r="I145" s="2"/>
      <c r="J145" s="2"/>
      <c r="K145" s="2"/>
      <c r="L145" s="2"/>
      <c r="M145" s="2"/>
      <c r="N145" s="2"/>
      <c r="O145" s="2"/>
      <c r="P145" s="2"/>
      <c r="Q145" s="2"/>
      <c r="R145" s="2"/>
      <c r="S145" s="2"/>
      <c r="T145" s="2"/>
      <c r="U145" s="2"/>
      <c r="V145" s="2"/>
      <c r="W145" s="2"/>
      <c r="X145" s="2"/>
      <c r="Y145" s="2"/>
      <c r="Z145" s="2"/>
      <c r="AA145" s="2"/>
      <c r="AB145" s="2"/>
      <c r="AC145" s="2"/>
      <c r="AD145" s="2">
        <v>10286.9</v>
      </c>
      <c r="AE145" s="32"/>
      <c r="AF145" s="5" t="s">
        <v>42</v>
      </c>
      <c r="AG145" s="2">
        <v>100</v>
      </c>
      <c r="AH145" s="32">
        <f t="shared" ref="AH145:AH156" si="48">AI145+AJ145+AK145</f>
        <v>14214.48</v>
      </c>
      <c r="AI145" s="33">
        <v>12955</v>
      </c>
      <c r="AJ145" s="33">
        <v>1259.48</v>
      </c>
      <c r="AK145" s="33"/>
      <c r="AL145" s="33">
        <v>914.6</v>
      </c>
      <c r="AM145" s="33">
        <v>15129</v>
      </c>
      <c r="AN145" s="35">
        <v>42736</v>
      </c>
      <c r="AO145" s="32">
        <f t="shared" si="45"/>
        <v>-3927.58</v>
      </c>
      <c r="AP145" s="36">
        <f t="shared" si="44"/>
        <v>142.1448</v>
      </c>
      <c r="AQ145" s="37">
        <f t="shared" si="46"/>
        <v>142.1448</v>
      </c>
      <c r="AR145" s="36">
        <f t="shared" si="47"/>
        <v>355.36200000000002</v>
      </c>
      <c r="AS145" s="36">
        <f t="shared" si="40"/>
        <v>421.17840000000001</v>
      </c>
      <c r="AT145" s="36">
        <v>0.629</v>
      </c>
      <c r="AU145" s="38">
        <f t="shared" ref="AU145:AU158" si="49">AQ145/12</f>
        <v>11.8454</v>
      </c>
      <c r="AV145" s="38">
        <f t="shared" si="42"/>
        <v>29.613500000000002</v>
      </c>
      <c r="AW145" s="38">
        <f t="shared" si="42"/>
        <v>35.098199999999999</v>
      </c>
      <c r="AX145" s="38">
        <f t="shared" si="41"/>
        <v>1.3719910394265231</v>
      </c>
      <c r="AY145" s="38">
        <f t="shared" ref="AY145:AY208" si="50">AU145+AV145+AW145</f>
        <v>76.557099999999991</v>
      </c>
      <c r="AZ145" s="38">
        <f t="shared" ref="AZ145:AZ208" si="51">AY145*12</f>
        <v>918.6851999999999</v>
      </c>
    </row>
    <row r="146" spans="1:52" s="7" customFormat="1" x14ac:dyDescent="0.25">
      <c r="A146" s="2">
        <f t="shared" ref="A146:A209" si="52">SUM(A145,1)</f>
        <v>131</v>
      </c>
      <c r="B146" s="34" t="s">
        <v>102</v>
      </c>
      <c r="C146" s="29">
        <v>43</v>
      </c>
      <c r="D146" s="32">
        <v>70.2</v>
      </c>
      <c r="E146" s="2"/>
      <c r="F146" s="2" t="s">
        <v>591</v>
      </c>
      <c r="G146" s="2"/>
      <c r="H146" s="2">
        <v>3</v>
      </c>
      <c r="I146" s="2"/>
      <c r="J146" s="2"/>
      <c r="K146" s="2"/>
      <c r="L146" s="2"/>
      <c r="M146" s="2"/>
      <c r="N146" s="2"/>
      <c r="O146" s="2"/>
      <c r="P146" s="2"/>
      <c r="Q146" s="2"/>
      <c r="R146" s="2"/>
      <c r="S146" s="2"/>
      <c r="T146" s="2"/>
      <c r="U146" s="2"/>
      <c r="V146" s="2"/>
      <c r="W146" s="2"/>
      <c r="X146" s="2"/>
      <c r="Y146" s="2"/>
      <c r="Z146" s="2"/>
      <c r="AA146" s="2"/>
      <c r="AB146" s="2"/>
      <c r="AC146" s="2"/>
      <c r="AD146" s="2">
        <v>12681.27</v>
      </c>
      <c r="AE146" s="32"/>
      <c r="AF146" s="5" t="s">
        <v>42</v>
      </c>
      <c r="AG146" s="2">
        <v>100</v>
      </c>
      <c r="AH146" s="32">
        <f t="shared" si="48"/>
        <v>15737.64</v>
      </c>
      <c r="AI146" s="33">
        <v>14185</v>
      </c>
      <c r="AJ146" s="33">
        <v>1552.64</v>
      </c>
      <c r="AK146" s="33"/>
      <c r="AL146" s="33">
        <v>1127.49</v>
      </c>
      <c r="AM146" s="33">
        <v>16865</v>
      </c>
      <c r="AN146" s="35">
        <v>42736</v>
      </c>
      <c r="AO146" s="32">
        <f t="shared" si="45"/>
        <v>-3056.369999999999</v>
      </c>
      <c r="AP146" s="36">
        <f t="shared" si="44"/>
        <v>157.37639999999999</v>
      </c>
      <c r="AQ146" s="37">
        <f t="shared" si="46"/>
        <v>157.37639999999999</v>
      </c>
      <c r="AR146" s="36">
        <f t="shared" si="47"/>
        <v>393.44100000000003</v>
      </c>
      <c r="AS146" s="36">
        <f t="shared" si="40"/>
        <v>529.86959999999999</v>
      </c>
      <c r="AT146" s="36">
        <v>0.629</v>
      </c>
      <c r="AU146" s="38">
        <f t="shared" si="49"/>
        <v>13.114699999999999</v>
      </c>
      <c r="AV146" s="38">
        <f t="shared" si="42"/>
        <v>32.786750000000005</v>
      </c>
      <c r="AW146" s="38">
        <f t="shared" si="42"/>
        <v>44.155799999999999</v>
      </c>
      <c r="AX146" s="38">
        <f t="shared" si="41"/>
        <v>1.2828668091168092</v>
      </c>
      <c r="AY146" s="38">
        <f t="shared" si="50"/>
        <v>90.05725000000001</v>
      </c>
      <c r="AZ146" s="38">
        <f t="shared" si="51"/>
        <v>1080.6870000000001</v>
      </c>
    </row>
    <row r="147" spans="1:52" s="7" customFormat="1" x14ac:dyDescent="0.25">
      <c r="A147" s="2">
        <f t="shared" si="52"/>
        <v>132</v>
      </c>
      <c r="B147" s="34" t="s">
        <v>102</v>
      </c>
      <c r="C147" s="29">
        <v>58</v>
      </c>
      <c r="D147" s="32">
        <v>55.5</v>
      </c>
      <c r="E147" s="2"/>
      <c r="F147" s="2" t="s">
        <v>591</v>
      </c>
      <c r="G147" s="2"/>
      <c r="H147" s="2">
        <v>2</v>
      </c>
      <c r="I147" s="2"/>
      <c r="J147" s="2"/>
      <c r="K147" s="2"/>
      <c r="L147" s="2"/>
      <c r="M147" s="2"/>
      <c r="N147" s="2"/>
      <c r="O147" s="2"/>
      <c r="P147" s="2"/>
      <c r="Q147" s="2"/>
      <c r="R147" s="2"/>
      <c r="S147" s="2"/>
      <c r="T147" s="2"/>
      <c r="U147" s="2"/>
      <c r="V147" s="2"/>
      <c r="W147" s="2"/>
      <c r="X147" s="2"/>
      <c r="Y147" s="2"/>
      <c r="Z147" s="2"/>
      <c r="AA147" s="2"/>
      <c r="AB147" s="2"/>
      <c r="AC147" s="2"/>
      <c r="AD147" s="2">
        <v>10243.16</v>
      </c>
      <c r="AE147" s="32"/>
      <c r="AF147" s="5" t="s">
        <v>42</v>
      </c>
      <c r="AG147" s="2">
        <v>100</v>
      </c>
      <c r="AH147" s="32">
        <f t="shared" si="48"/>
        <v>12848.119999999999</v>
      </c>
      <c r="AI147" s="33">
        <v>11594</v>
      </c>
      <c r="AJ147" s="33">
        <v>1254.1199999999999</v>
      </c>
      <c r="AK147" s="33"/>
      <c r="AL147" s="33">
        <v>910.72</v>
      </c>
      <c r="AM147" s="33">
        <v>13759</v>
      </c>
      <c r="AN147" s="35">
        <v>42736</v>
      </c>
      <c r="AO147" s="32">
        <f t="shared" si="45"/>
        <v>-2604.9599999999991</v>
      </c>
      <c r="AP147" s="36">
        <f t="shared" si="44"/>
        <v>128.4812</v>
      </c>
      <c r="AQ147" s="37">
        <f t="shared" si="46"/>
        <v>128.4812</v>
      </c>
      <c r="AR147" s="36">
        <f t="shared" si="47"/>
        <v>321.20299999999997</v>
      </c>
      <c r="AS147" s="36">
        <f t="shared" si="40"/>
        <v>418.91399999999999</v>
      </c>
      <c r="AT147" s="36">
        <v>0.629</v>
      </c>
      <c r="AU147" s="38">
        <f t="shared" si="49"/>
        <v>10.706766666666667</v>
      </c>
      <c r="AV147" s="38">
        <f t="shared" si="42"/>
        <v>26.766916666666663</v>
      </c>
      <c r="AW147" s="38">
        <f t="shared" si="42"/>
        <v>34.909500000000001</v>
      </c>
      <c r="AX147" s="38">
        <f t="shared" si="41"/>
        <v>1.3042015015015016</v>
      </c>
      <c r="AY147" s="38">
        <f t="shared" si="50"/>
        <v>72.383183333333335</v>
      </c>
      <c r="AZ147" s="38">
        <f t="shared" si="51"/>
        <v>868.59820000000002</v>
      </c>
    </row>
    <row r="148" spans="1:52" s="7" customFormat="1" x14ac:dyDescent="0.25">
      <c r="A148" s="2">
        <f t="shared" si="52"/>
        <v>133</v>
      </c>
      <c r="B148" s="34" t="s">
        <v>102</v>
      </c>
      <c r="C148" s="29">
        <v>9</v>
      </c>
      <c r="D148" s="32">
        <v>70.8</v>
      </c>
      <c r="E148" s="2"/>
      <c r="F148" s="2" t="s">
        <v>591</v>
      </c>
      <c r="G148" s="2"/>
      <c r="H148" s="2">
        <v>3</v>
      </c>
      <c r="I148" s="2"/>
      <c r="J148" s="2"/>
      <c r="K148" s="2"/>
      <c r="L148" s="2"/>
      <c r="M148" s="2"/>
      <c r="N148" s="2"/>
      <c r="O148" s="2"/>
      <c r="P148" s="2"/>
      <c r="Q148" s="2"/>
      <c r="R148" s="2"/>
      <c r="S148" s="2"/>
      <c r="T148" s="2"/>
      <c r="U148" s="2"/>
      <c r="V148" s="2"/>
      <c r="W148" s="2"/>
      <c r="X148" s="2"/>
      <c r="Y148" s="2"/>
      <c r="Z148" s="2"/>
      <c r="AA148" s="2"/>
      <c r="AB148" s="2"/>
      <c r="AC148" s="2"/>
      <c r="AD148" s="2">
        <v>12787.78</v>
      </c>
      <c r="AE148" s="32"/>
      <c r="AF148" s="5" t="s">
        <v>42</v>
      </c>
      <c r="AG148" s="2">
        <v>100</v>
      </c>
      <c r="AH148" s="32">
        <f t="shared" si="48"/>
        <v>17471.68</v>
      </c>
      <c r="AI148" s="33">
        <v>15906</v>
      </c>
      <c r="AJ148" s="33">
        <v>1565.68</v>
      </c>
      <c r="AK148" s="33"/>
      <c r="AL148" s="33">
        <v>1136.96</v>
      </c>
      <c r="AM148" s="33">
        <v>18609</v>
      </c>
      <c r="AN148" s="35">
        <v>42736</v>
      </c>
      <c r="AO148" s="32">
        <f t="shared" si="45"/>
        <v>-4683.8999999999996</v>
      </c>
      <c r="AP148" s="36">
        <f t="shared" si="44"/>
        <v>174.71680000000001</v>
      </c>
      <c r="AQ148" s="37">
        <f t="shared" si="46"/>
        <v>174.71680000000001</v>
      </c>
      <c r="AR148" s="36">
        <f t="shared" si="47"/>
        <v>436.79200000000003</v>
      </c>
      <c r="AS148" s="36">
        <f t="shared" si="40"/>
        <v>534.39840000000004</v>
      </c>
      <c r="AT148" s="36">
        <v>0.629</v>
      </c>
      <c r="AU148" s="38">
        <f t="shared" si="49"/>
        <v>14.559733333333334</v>
      </c>
      <c r="AV148" s="38">
        <f t="shared" si="42"/>
        <v>36.399333333333338</v>
      </c>
      <c r="AW148" s="38">
        <f t="shared" si="42"/>
        <v>44.533200000000001</v>
      </c>
      <c r="AX148" s="38">
        <f t="shared" si="41"/>
        <v>1.3487608286252355</v>
      </c>
      <c r="AY148" s="38">
        <f t="shared" si="50"/>
        <v>95.492266666666666</v>
      </c>
      <c r="AZ148" s="38">
        <f t="shared" si="51"/>
        <v>1145.9072000000001</v>
      </c>
    </row>
    <row r="149" spans="1:52" s="7" customFormat="1" x14ac:dyDescent="0.25">
      <c r="A149" s="2">
        <f t="shared" si="52"/>
        <v>134</v>
      </c>
      <c r="B149" s="34" t="s">
        <v>103</v>
      </c>
      <c r="C149" s="29">
        <v>3</v>
      </c>
      <c r="D149" s="32">
        <v>56.1</v>
      </c>
      <c r="E149" s="2"/>
      <c r="F149" s="2" t="s">
        <v>591</v>
      </c>
      <c r="G149" s="2"/>
      <c r="H149" s="2">
        <v>3</v>
      </c>
      <c r="I149" s="2"/>
      <c r="J149" s="2"/>
      <c r="K149" s="2"/>
      <c r="L149" s="2"/>
      <c r="M149" s="2"/>
      <c r="N149" s="2"/>
      <c r="O149" s="2"/>
      <c r="P149" s="2"/>
      <c r="Q149" s="2"/>
      <c r="R149" s="2"/>
      <c r="S149" s="2"/>
      <c r="T149" s="2"/>
      <c r="U149" s="2"/>
      <c r="V149" s="2"/>
      <c r="W149" s="2"/>
      <c r="X149" s="2"/>
      <c r="Y149" s="2"/>
      <c r="Z149" s="2"/>
      <c r="AA149" s="2"/>
      <c r="AB149" s="2"/>
      <c r="AC149" s="2"/>
      <c r="AD149" s="2">
        <v>7326.17</v>
      </c>
      <c r="AE149" s="32"/>
      <c r="AF149" s="5" t="s">
        <v>42</v>
      </c>
      <c r="AG149" s="2">
        <v>100</v>
      </c>
      <c r="AH149" s="32">
        <f t="shared" si="48"/>
        <v>10704.94</v>
      </c>
      <c r="AI149" s="33">
        <v>10377</v>
      </c>
      <c r="AJ149" s="33">
        <v>327.94</v>
      </c>
      <c r="AK149" s="33"/>
      <c r="AL149" s="33"/>
      <c r="AM149" s="33">
        <v>10705</v>
      </c>
      <c r="AN149" s="35">
        <v>42736</v>
      </c>
      <c r="AO149" s="32">
        <f t="shared" si="45"/>
        <v>-3378.7700000000004</v>
      </c>
      <c r="AP149" s="36">
        <f t="shared" si="44"/>
        <v>107.04940000000001</v>
      </c>
      <c r="AQ149" s="37">
        <f t="shared" si="46"/>
        <v>107.04940000000001</v>
      </c>
      <c r="AR149" s="36">
        <f t="shared" si="47"/>
        <v>267.62350000000004</v>
      </c>
      <c r="AS149" s="36">
        <f t="shared" si="40"/>
        <v>350.06400000000002</v>
      </c>
      <c r="AT149" s="36">
        <v>0.52</v>
      </c>
      <c r="AU149" s="38">
        <f t="shared" si="49"/>
        <v>8.9207833333333344</v>
      </c>
      <c r="AV149" s="38">
        <f t="shared" si="42"/>
        <v>22.301958333333335</v>
      </c>
      <c r="AW149" s="38">
        <f t="shared" si="42"/>
        <v>29.172000000000001</v>
      </c>
      <c r="AX149" s="38">
        <f t="shared" si="41"/>
        <v>1.076555109922757</v>
      </c>
      <c r="AY149" s="38">
        <f t="shared" si="50"/>
        <v>60.394741666666675</v>
      </c>
      <c r="AZ149" s="38">
        <f t="shared" si="51"/>
        <v>724.73690000000011</v>
      </c>
    </row>
    <row r="150" spans="1:52" s="7" customFormat="1" ht="15" customHeight="1" x14ac:dyDescent="0.25">
      <c r="A150" s="2">
        <f t="shared" si="52"/>
        <v>135</v>
      </c>
      <c r="B150" s="34" t="s">
        <v>105</v>
      </c>
      <c r="C150" s="29">
        <v>7</v>
      </c>
      <c r="D150" s="32">
        <v>40.200000000000003</v>
      </c>
      <c r="E150" s="2"/>
      <c r="F150" s="2" t="s">
        <v>591</v>
      </c>
      <c r="G150" s="2"/>
      <c r="H150" s="2">
        <v>2</v>
      </c>
      <c r="I150" s="2"/>
      <c r="J150" s="2"/>
      <c r="K150" s="2"/>
      <c r="L150" s="2"/>
      <c r="M150" s="2"/>
      <c r="N150" s="2"/>
      <c r="O150" s="2"/>
      <c r="P150" s="2"/>
      <c r="Q150" s="2"/>
      <c r="R150" s="2"/>
      <c r="S150" s="2"/>
      <c r="T150" s="2"/>
      <c r="U150" s="2"/>
      <c r="V150" s="2"/>
      <c r="W150" s="2"/>
      <c r="X150" s="2"/>
      <c r="Y150" s="2"/>
      <c r="Z150" s="2"/>
      <c r="AA150" s="2"/>
      <c r="AB150" s="2"/>
      <c r="AC150" s="2"/>
      <c r="AD150" s="2">
        <v>5046.01</v>
      </c>
      <c r="AE150" s="32"/>
      <c r="AF150" s="5" t="s">
        <v>104</v>
      </c>
      <c r="AG150" s="2">
        <v>100</v>
      </c>
      <c r="AH150" s="32">
        <f t="shared" si="48"/>
        <v>3189.59</v>
      </c>
      <c r="AI150" s="33">
        <v>3089</v>
      </c>
      <c r="AJ150" s="33">
        <v>100.59</v>
      </c>
      <c r="AK150" s="33"/>
      <c r="AL150" s="33"/>
      <c r="AM150" s="33">
        <v>3190</v>
      </c>
      <c r="AN150" s="35">
        <v>42736</v>
      </c>
      <c r="AO150" s="32">
        <f t="shared" si="45"/>
        <v>1856.42</v>
      </c>
      <c r="AP150" s="36">
        <f>AD150/AG150</f>
        <v>50.460100000000004</v>
      </c>
      <c r="AQ150" s="37">
        <f t="shared" si="46"/>
        <v>50.460100000000004</v>
      </c>
      <c r="AR150" s="36">
        <f t="shared" si="47"/>
        <v>79.739750000000015</v>
      </c>
      <c r="AS150" s="36">
        <f t="shared" si="40"/>
        <v>429.33600000000007</v>
      </c>
      <c r="AT150" s="36">
        <v>0.89</v>
      </c>
      <c r="AU150" s="38">
        <f t="shared" si="49"/>
        <v>4.2050083333333337</v>
      </c>
      <c r="AV150" s="38">
        <f t="shared" si="42"/>
        <v>6.6449791666666682</v>
      </c>
      <c r="AW150" s="38">
        <f t="shared" si="42"/>
        <v>35.778000000000006</v>
      </c>
      <c r="AX150" s="38">
        <f t="shared" si="41"/>
        <v>1.1599001865671641</v>
      </c>
      <c r="AY150" s="38">
        <f t="shared" si="50"/>
        <v>46.627987500000003</v>
      </c>
      <c r="AZ150" s="38">
        <f t="shared" si="51"/>
        <v>559.53584999999998</v>
      </c>
    </row>
    <row r="151" spans="1:52" s="7" customFormat="1" ht="15" customHeight="1" x14ac:dyDescent="0.25">
      <c r="A151" s="2">
        <f t="shared" si="52"/>
        <v>136</v>
      </c>
      <c r="B151" s="34" t="s">
        <v>106</v>
      </c>
      <c r="C151" s="29">
        <v>1</v>
      </c>
      <c r="D151" s="32">
        <v>42.8</v>
      </c>
      <c r="E151" s="2"/>
      <c r="F151" s="2" t="s">
        <v>591</v>
      </c>
      <c r="G151" s="2"/>
      <c r="H151" s="2">
        <v>2</v>
      </c>
      <c r="I151" s="2"/>
      <c r="J151" s="2"/>
      <c r="K151" s="2"/>
      <c r="L151" s="2"/>
      <c r="M151" s="2"/>
      <c r="N151" s="2"/>
      <c r="O151" s="2"/>
      <c r="P151" s="2"/>
      <c r="Q151" s="2"/>
      <c r="R151" s="2"/>
      <c r="S151" s="2"/>
      <c r="T151" s="2"/>
      <c r="U151" s="2"/>
      <c r="V151" s="2"/>
      <c r="W151" s="2"/>
      <c r="X151" s="2"/>
      <c r="Y151" s="2"/>
      <c r="Z151" s="2"/>
      <c r="AA151" s="2"/>
      <c r="AB151" s="2"/>
      <c r="AC151" s="2"/>
      <c r="AD151" s="2">
        <v>11233.68</v>
      </c>
      <c r="AE151" s="32"/>
      <c r="AF151" s="5" t="s">
        <v>36</v>
      </c>
      <c r="AG151" s="2">
        <v>30</v>
      </c>
      <c r="AH151" s="32">
        <f t="shared" si="48"/>
        <v>4528.2299999999996</v>
      </c>
      <c r="AI151" s="33">
        <v>4385</v>
      </c>
      <c r="AJ151" s="33">
        <v>143.22999999999999</v>
      </c>
      <c r="AK151" s="33"/>
      <c r="AL151" s="33">
        <v>1855.05</v>
      </c>
      <c r="AM151" s="33">
        <v>6383</v>
      </c>
      <c r="AN151" s="35">
        <v>42736</v>
      </c>
      <c r="AO151" s="32">
        <f t="shared" si="45"/>
        <v>6705.4500000000007</v>
      </c>
      <c r="AP151" s="36">
        <f>AD151/AG151</f>
        <v>374.45600000000002</v>
      </c>
      <c r="AQ151" s="37">
        <f t="shared" si="46"/>
        <v>374.45600000000002</v>
      </c>
      <c r="AR151" s="36">
        <f t="shared" si="47"/>
        <v>113.20574999999999</v>
      </c>
      <c r="AS151" s="36">
        <f t="shared" si="40"/>
        <v>299.94239999999996</v>
      </c>
      <c r="AT151" s="36">
        <v>0.58399999999999996</v>
      </c>
      <c r="AU151" s="38">
        <f t="shared" si="49"/>
        <v>31.204666666666668</v>
      </c>
      <c r="AV151" s="38">
        <f t="shared" si="42"/>
        <v>9.4338125000000002</v>
      </c>
      <c r="AW151" s="38">
        <f t="shared" si="42"/>
        <v>24.995199999999997</v>
      </c>
      <c r="AX151" s="38">
        <f t="shared" si="41"/>
        <v>1.5334971767912773</v>
      </c>
      <c r="AY151" s="38">
        <f t="shared" si="50"/>
        <v>65.633679166666667</v>
      </c>
      <c r="AZ151" s="38">
        <f t="shared" si="51"/>
        <v>787.60415</v>
      </c>
    </row>
    <row r="152" spans="1:52" s="7" customFormat="1" x14ac:dyDescent="0.25">
      <c r="A152" s="2">
        <f t="shared" si="52"/>
        <v>137</v>
      </c>
      <c r="B152" s="34" t="s">
        <v>106</v>
      </c>
      <c r="C152" s="29">
        <v>4</v>
      </c>
      <c r="D152" s="32">
        <v>43.2</v>
      </c>
      <c r="E152" s="2"/>
      <c r="F152" s="2" t="s">
        <v>591</v>
      </c>
      <c r="G152" s="2"/>
      <c r="H152" s="2">
        <v>2</v>
      </c>
      <c r="I152" s="2"/>
      <c r="J152" s="2"/>
      <c r="K152" s="2"/>
      <c r="L152" s="2"/>
      <c r="M152" s="2"/>
      <c r="N152" s="2"/>
      <c r="O152" s="2"/>
      <c r="P152" s="2"/>
      <c r="Q152" s="2"/>
      <c r="R152" s="2"/>
      <c r="S152" s="2"/>
      <c r="T152" s="2"/>
      <c r="U152" s="2"/>
      <c r="V152" s="2"/>
      <c r="W152" s="2"/>
      <c r="X152" s="2"/>
      <c r="Y152" s="2"/>
      <c r="Z152" s="2"/>
      <c r="AA152" s="2"/>
      <c r="AB152" s="2"/>
      <c r="AC152" s="2"/>
      <c r="AD152" s="2">
        <v>5500.96</v>
      </c>
      <c r="AE152" s="32"/>
      <c r="AF152" s="5" t="s">
        <v>36</v>
      </c>
      <c r="AG152" s="2">
        <v>30</v>
      </c>
      <c r="AH152" s="32">
        <f t="shared" si="48"/>
        <v>5061.57</v>
      </c>
      <c r="AI152" s="33">
        <v>4917</v>
      </c>
      <c r="AJ152" s="33">
        <v>144.57</v>
      </c>
      <c r="AK152" s="33"/>
      <c r="AL152" s="33">
        <v>1872.39</v>
      </c>
      <c r="AM152" s="33">
        <v>6934</v>
      </c>
      <c r="AN152" s="35">
        <v>42736</v>
      </c>
      <c r="AO152" s="32">
        <f t="shared" si="45"/>
        <v>439.39000000000033</v>
      </c>
      <c r="AP152" s="36">
        <f>AD152/AG152</f>
        <v>183.36533333333333</v>
      </c>
      <c r="AQ152" s="37">
        <f t="shared" si="46"/>
        <v>183.36533333333333</v>
      </c>
      <c r="AR152" s="36">
        <f t="shared" si="47"/>
        <v>126.53925</v>
      </c>
      <c r="AS152" s="36">
        <f t="shared" si="40"/>
        <v>302.74559999999997</v>
      </c>
      <c r="AT152" s="36">
        <v>0.58399999999999996</v>
      </c>
      <c r="AU152" s="38">
        <f t="shared" si="49"/>
        <v>15.280444444444443</v>
      </c>
      <c r="AV152" s="38">
        <f t="shared" si="42"/>
        <v>10.5449375</v>
      </c>
      <c r="AW152" s="38">
        <f t="shared" si="42"/>
        <v>25.228799999999996</v>
      </c>
      <c r="AX152" s="38">
        <f t="shared" si="41"/>
        <v>1.1818097672325101</v>
      </c>
      <c r="AY152" s="38">
        <f t="shared" si="50"/>
        <v>51.054181944444437</v>
      </c>
      <c r="AZ152" s="38">
        <f t="shared" si="51"/>
        <v>612.65018333333319</v>
      </c>
    </row>
    <row r="153" spans="1:52" s="7" customFormat="1" x14ac:dyDescent="0.25">
      <c r="A153" s="2">
        <f t="shared" si="52"/>
        <v>138</v>
      </c>
      <c r="B153" s="34" t="s">
        <v>106</v>
      </c>
      <c r="C153" s="29">
        <v>6</v>
      </c>
      <c r="D153" s="32">
        <v>42.3</v>
      </c>
      <c r="E153" s="2"/>
      <c r="F153" s="2" t="s">
        <v>591</v>
      </c>
      <c r="G153" s="2"/>
      <c r="H153" s="2">
        <v>2</v>
      </c>
      <c r="I153" s="2"/>
      <c r="J153" s="2"/>
      <c r="K153" s="2"/>
      <c r="L153" s="2"/>
      <c r="M153" s="2"/>
      <c r="N153" s="2"/>
      <c r="O153" s="2"/>
      <c r="P153" s="2"/>
      <c r="Q153" s="2"/>
      <c r="R153" s="2"/>
      <c r="S153" s="2"/>
      <c r="T153" s="2"/>
      <c r="U153" s="2"/>
      <c r="V153" s="2"/>
      <c r="W153" s="2"/>
      <c r="X153" s="2"/>
      <c r="Y153" s="2"/>
      <c r="Z153" s="2"/>
      <c r="AA153" s="2"/>
      <c r="AB153" s="2"/>
      <c r="AC153" s="2"/>
      <c r="AD153" s="2">
        <v>3538.43</v>
      </c>
      <c r="AE153" s="32"/>
      <c r="AF153" s="5" t="s">
        <v>36</v>
      </c>
      <c r="AG153" s="2">
        <v>30</v>
      </c>
      <c r="AH153" s="32">
        <f t="shared" si="48"/>
        <v>4956.5600000000004</v>
      </c>
      <c r="AI153" s="33">
        <v>4815</v>
      </c>
      <c r="AJ153" s="33">
        <v>141.56</v>
      </c>
      <c r="AK153" s="33"/>
      <c r="AL153" s="33">
        <v>1833.38</v>
      </c>
      <c r="AM153" s="33">
        <v>6790</v>
      </c>
      <c r="AN153" s="35">
        <v>42736</v>
      </c>
      <c r="AO153" s="32">
        <f t="shared" si="45"/>
        <v>-1418.1300000000006</v>
      </c>
      <c r="AP153" s="36">
        <f>AH153/AG153</f>
        <v>165.21866666666668</v>
      </c>
      <c r="AQ153" s="37">
        <f t="shared" si="46"/>
        <v>165.21866666666668</v>
      </c>
      <c r="AR153" s="36">
        <f t="shared" si="47"/>
        <v>123.91400000000002</v>
      </c>
      <c r="AS153" s="36">
        <f t="shared" si="40"/>
        <v>296.43839999999994</v>
      </c>
      <c r="AT153" s="36">
        <v>0.58399999999999996</v>
      </c>
      <c r="AU153" s="38">
        <f t="shared" si="49"/>
        <v>13.768222222222223</v>
      </c>
      <c r="AV153" s="38">
        <f t="shared" si="42"/>
        <v>10.326166666666667</v>
      </c>
      <c r="AW153" s="38">
        <f t="shared" si="42"/>
        <v>24.703199999999995</v>
      </c>
      <c r="AX153" s="38">
        <f t="shared" si="41"/>
        <v>1.1536073023377986</v>
      </c>
      <c r="AY153" s="38">
        <f t="shared" si="50"/>
        <v>48.797588888888882</v>
      </c>
      <c r="AZ153" s="38">
        <f t="shared" si="51"/>
        <v>585.57106666666664</v>
      </c>
    </row>
    <row r="154" spans="1:52" s="7" customFormat="1" x14ac:dyDescent="0.25">
      <c r="A154" s="2">
        <f t="shared" si="52"/>
        <v>139</v>
      </c>
      <c r="B154" s="34" t="s">
        <v>106</v>
      </c>
      <c r="C154" s="29">
        <v>8</v>
      </c>
      <c r="D154" s="32">
        <v>34.6</v>
      </c>
      <c r="E154" s="2"/>
      <c r="F154" s="2">
        <v>3</v>
      </c>
      <c r="G154" s="2"/>
      <c r="H154" s="2">
        <v>1</v>
      </c>
      <c r="I154" s="2"/>
      <c r="J154" s="2"/>
      <c r="K154" s="2"/>
      <c r="L154" s="2"/>
      <c r="M154" s="2"/>
      <c r="N154" s="2"/>
      <c r="O154" s="2"/>
      <c r="P154" s="2"/>
      <c r="Q154" s="2"/>
      <c r="R154" s="2"/>
      <c r="S154" s="2"/>
      <c r="T154" s="2"/>
      <c r="U154" s="2"/>
      <c r="V154" s="2"/>
      <c r="W154" s="2"/>
      <c r="X154" s="2"/>
      <c r="Y154" s="2"/>
      <c r="Z154" s="2"/>
      <c r="AA154" s="2"/>
      <c r="AB154" s="2"/>
      <c r="AC154" s="2"/>
      <c r="AD154" s="2">
        <v>14277.21</v>
      </c>
      <c r="AE154" s="32"/>
      <c r="AF154" s="5" t="s">
        <v>36</v>
      </c>
      <c r="AG154" s="2">
        <v>30</v>
      </c>
      <c r="AH154" s="32">
        <f t="shared" si="48"/>
        <v>3660.79</v>
      </c>
      <c r="AI154" s="33">
        <v>3545</v>
      </c>
      <c r="AJ154" s="33">
        <v>115.79</v>
      </c>
      <c r="AK154" s="33"/>
      <c r="AL154" s="33">
        <v>1499.65</v>
      </c>
      <c r="AM154" s="33">
        <v>5160</v>
      </c>
      <c r="AN154" s="35">
        <v>42736</v>
      </c>
      <c r="AO154" s="32">
        <f t="shared" si="45"/>
        <v>10616.419999999998</v>
      </c>
      <c r="AP154" s="36">
        <f>AD154/AG154</f>
        <v>475.90699999999998</v>
      </c>
      <c r="AQ154" s="37">
        <f t="shared" si="46"/>
        <v>475.90699999999998</v>
      </c>
      <c r="AR154" s="36">
        <f t="shared" si="47"/>
        <v>91.519750000000002</v>
      </c>
      <c r="AS154" s="36">
        <f t="shared" si="40"/>
        <v>242.47679999999997</v>
      </c>
      <c r="AT154" s="36">
        <v>0.58399999999999996</v>
      </c>
      <c r="AU154" s="38">
        <f t="shared" si="49"/>
        <v>39.658916666666663</v>
      </c>
      <c r="AV154" s="38">
        <f t="shared" si="42"/>
        <v>7.6266458333333338</v>
      </c>
      <c r="AW154" s="38">
        <f t="shared" si="42"/>
        <v>20.206399999999999</v>
      </c>
      <c r="AX154" s="38">
        <f t="shared" si="41"/>
        <v>1.95063475433526</v>
      </c>
      <c r="AY154" s="38">
        <f t="shared" si="50"/>
        <v>67.4919625</v>
      </c>
      <c r="AZ154" s="38">
        <f t="shared" si="51"/>
        <v>809.90355</v>
      </c>
    </row>
    <row r="155" spans="1:52" s="7" customFormat="1" x14ac:dyDescent="0.25">
      <c r="A155" s="2">
        <f t="shared" si="52"/>
        <v>140</v>
      </c>
      <c r="B155" s="34" t="s">
        <v>107</v>
      </c>
      <c r="C155" s="29">
        <v>1</v>
      </c>
      <c r="D155" s="32">
        <v>41.4</v>
      </c>
      <c r="E155" s="2"/>
      <c r="F155" s="2" t="s">
        <v>591</v>
      </c>
      <c r="G155" s="2"/>
      <c r="H155" s="2">
        <v>2</v>
      </c>
      <c r="I155" s="2"/>
      <c r="J155" s="2"/>
      <c r="K155" s="2"/>
      <c r="L155" s="2"/>
      <c r="M155" s="2"/>
      <c r="N155" s="2"/>
      <c r="O155" s="2"/>
      <c r="P155" s="2"/>
      <c r="Q155" s="2"/>
      <c r="R155" s="2"/>
      <c r="S155" s="2"/>
      <c r="T155" s="2"/>
      <c r="U155" s="2"/>
      <c r="V155" s="2"/>
      <c r="W155" s="2"/>
      <c r="X155" s="2"/>
      <c r="Y155" s="2"/>
      <c r="Z155" s="2"/>
      <c r="AA155" s="2"/>
      <c r="AB155" s="2"/>
      <c r="AC155" s="2"/>
      <c r="AD155" s="2">
        <v>8841.86</v>
      </c>
      <c r="AE155" s="32"/>
      <c r="AF155" s="5" t="s">
        <v>42</v>
      </c>
      <c r="AG155" s="2">
        <v>100</v>
      </c>
      <c r="AH155" s="32">
        <f t="shared" si="48"/>
        <v>13150.44</v>
      </c>
      <c r="AI155" s="33">
        <v>11929</v>
      </c>
      <c r="AJ155" s="33">
        <v>1221.44</v>
      </c>
      <c r="AK155" s="33"/>
      <c r="AL155" s="33">
        <v>1366.95</v>
      </c>
      <c r="AM155" s="33">
        <v>14517</v>
      </c>
      <c r="AN155" s="35">
        <v>42736</v>
      </c>
      <c r="AO155" s="32">
        <f t="shared" si="45"/>
        <v>-4308.58</v>
      </c>
      <c r="AP155" s="36">
        <f>AH155/AG155</f>
        <v>131.5044</v>
      </c>
      <c r="AQ155" s="37">
        <f t="shared" si="46"/>
        <v>131.5044</v>
      </c>
      <c r="AR155" s="36">
        <f t="shared" si="47"/>
        <v>328.76100000000002</v>
      </c>
      <c r="AS155" s="36">
        <f t="shared" si="40"/>
        <v>311.49360000000001</v>
      </c>
      <c r="AT155" s="36">
        <v>0.627</v>
      </c>
      <c r="AU155" s="38">
        <f t="shared" si="49"/>
        <v>10.9587</v>
      </c>
      <c r="AV155" s="38">
        <f t="shared" si="42"/>
        <v>27.396750000000001</v>
      </c>
      <c r="AW155" s="38">
        <f t="shared" si="42"/>
        <v>25.957800000000002</v>
      </c>
      <c r="AX155" s="38">
        <f t="shared" si="41"/>
        <v>1.5534601449275365</v>
      </c>
      <c r="AY155" s="38">
        <f t="shared" si="50"/>
        <v>64.313250000000011</v>
      </c>
      <c r="AZ155" s="38">
        <f t="shared" si="51"/>
        <v>771.75900000000013</v>
      </c>
    </row>
    <row r="156" spans="1:52" s="7" customFormat="1" ht="15" customHeight="1" x14ac:dyDescent="0.25">
      <c r="A156" s="2">
        <f t="shared" si="52"/>
        <v>141</v>
      </c>
      <c r="B156" s="34" t="s">
        <v>108</v>
      </c>
      <c r="C156" s="29">
        <v>2</v>
      </c>
      <c r="D156" s="32">
        <v>16.2</v>
      </c>
      <c r="E156" s="2"/>
      <c r="F156" s="2" t="s">
        <v>591</v>
      </c>
      <c r="G156" s="2"/>
      <c r="H156" s="2">
        <v>1</v>
      </c>
      <c r="I156" s="2"/>
      <c r="J156" s="2"/>
      <c r="K156" s="2"/>
      <c r="L156" s="2"/>
      <c r="M156" s="2"/>
      <c r="N156" s="2"/>
      <c r="O156" s="2"/>
      <c r="P156" s="2"/>
      <c r="Q156" s="2"/>
      <c r="R156" s="2"/>
      <c r="S156" s="2"/>
      <c r="T156" s="2"/>
      <c r="U156" s="2"/>
      <c r="V156" s="2"/>
      <c r="W156" s="2"/>
      <c r="X156" s="2"/>
      <c r="Y156" s="2"/>
      <c r="Z156" s="2"/>
      <c r="AA156" s="2"/>
      <c r="AB156" s="2"/>
      <c r="AC156" s="2"/>
      <c r="AD156" s="2">
        <v>2315.65</v>
      </c>
      <c r="AE156" s="32"/>
      <c r="AF156" s="5" t="s">
        <v>36</v>
      </c>
      <c r="AG156" s="2">
        <v>30</v>
      </c>
      <c r="AH156" s="32">
        <f t="shared" si="48"/>
        <v>2837.58</v>
      </c>
      <c r="AI156" s="33">
        <v>2697</v>
      </c>
      <c r="AJ156" s="33">
        <v>89.02</v>
      </c>
      <c r="AK156" s="33">
        <v>51.56</v>
      </c>
      <c r="AL156" s="33">
        <v>1389.72</v>
      </c>
      <c r="AM156" s="33">
        <v>4227</v>
      </c>
      <c r="AN156" s="35">
        <v>42736</v>
      </c>
      <c r="AO156" s="32">
        <f t="shared" si="45"/>
        <v>-521.92999999999984</v>
      </c>
      <c r="AP156" s="43">
        <f>AH156/AG156</f>
        <v>94.585999999999999</v>
      </c>
      <c r="AQ156" s="37">
        <f t="shared" si="46"/>
        <v>94.585999999999999</v>
      </c>
      <c r="AR156" s="36">
        <f t="shared" si="47"/>
        <v>70.939499999999995</v>
      </c>
      <c r="AS156" s="36">
        <f t="shared" si="40"/>
        <v>184.87439999999998</v>
      </c>
      <c r="AT156" s="36">
        <v>0.95099999999999996</v>
      </c>
      <c r="AU156" s="38">
        <f t="shared" si="49"/>
        <v>7.8821666666666665</v>
      </c>
      <c r="AV156" s="38">
        <f t="shared" si="42"/>
        <v>5.9116249999999999</v>
      </c>
      <c r="AW156" s="38">
        <f t="shared" si="42"/>
        <v>15.406199999999998</v>
      </c>
      <c r="AX156" s="38">
        <f t="shared" si="41"/>
        <v>1.802468621399177</v>
      </c>
      <c r="AY156" s="38">
        <f t="shared" si="50"/>
        <v>29.199991666666666</v>
      </c>
      <c r="AZ156" s="38">
        <f t="shared" si="51"/>
        <v>350.3999</v>
      </c>
    </row>
    <row r="157" spans="1:52" s="7" customFormat="1" ht="13.9" customHeight="1" x14ac:dyDescent="0.25">
      <c r="A157" s="2">
        <f t="shared" si="52"/>
        <v>142</v>
      </c>
      <c r="B157" s="50" t="s">
        <v>109</v>
      </c>
      <c r="C157" s="2">
        <v>1</v>
      </c>
      <c r="D157" s="32">
        <v>127</v>
      </c>
      <c r="E157" s="2"/>
      <c r="F157" s="2" t="s">
        <v>591</v>
      </c>
      <c r="G157" s="2"/>
      <c r="H157" s="2">
        <v>1</v>
      </c>
      <c r="I157" s="2"/>
      <c r="J157" s="2"/>
      <c r="K157" s="2"/>
      <c r="L157" s="2"/>
      <c r="M157" s="2"/>
      <c r="N157" s="2"/>
      <c r="O157" s="2"/>
      <c r="P157" s="2"/>
      <c r="Q157" s="2"/>
      <c r="R157" s="2"/>
      <c r="S157" s="2"/>
      <c r="T157" s="2"/>
      <c r="U157" s="2"/>
      <c r="V157" s="2"/>
      <c r="W157" s="2"/>
      <c r="X157" s="2"/>
      <c r="Y157" s="2"/>
      <c r="Z157" s="2"/>
      <c r="AA157" s="2"/>
      <c r="AB157" s="2"/>
      <c r="AC157" s="2"/>
      <c r="AD157" s="2">
        <v>14885.52</v>
      </c>
      <c r="AE157" s="32"/>
      <c r="AF157" s="5" t="s">
        <v>104</v>
      </c>
      <c r="AG157" s="2">
        <v>100</v>
      </c>
      <c r="AH157" s="3">
        <v>23425</v>
      </c>
      <c r="AI157" s="2"/>
      <c r="AJ157" s="2"/>
      <c r="AK157" s="2"/>
      <c r="AL157" s="2"/>
      <c r="AM157" s="2"/>
      <c r="AN157" s="2"/>
      <c r="AO157" s="32">
        <f t="shared" si="45"/>
        <v>-8539.48</v>
      </c>
      <c r="AP157" s="36"/>
      <c r="AQ157" s="3">
        <v>23425</v>
      </c>
      <c r="AR157" s="36">
        <f t="shared" si="47"/>
        <v>585.625</v>
      </c>
      <c r="AS157" s="36">
        <f t="shared" si="40"/>
        <v>1965.96</v>
      </c>
      <c r="AT157" s="36">
        <v>1.29</v>
      </c>
      <c r="AU157" s="38">
        <f t="shared" si="49"/>
        <v>1952.0833333333333</v>
      </c>
      <c r="AV157" s="38">
        <f t="shared" si="42"/>
        <v>48.802083333333336</v>
      </c>
      <c r="AW157" s="38">
        <f t="shared" si="42"/>
        <v>163.83000000000001</v>
      </c>
      <c r="AX157" s="38">
        <f t="shared" si="41"/>
        <v>17.045003280839893</v>
      </c>
      <c r="AY157" s="38">
        <f t="shared" si="50"/>
        <v>2164.7154166666664</v>
      </c>
      <c r="AZ157" s="38">
        <f t="shared" si="51"/>
        <v>25976.584999999999</v>
      </c>
    </row>
    <row r="158" spans="1:52" s="67" customFormat="1" ht="13.5" customHeight="1" x14ac:dyDescent="0.25">
      <c r="A158" s="2">
        <f t="shared" si="52"/>
        <v>143</v>
      </c>
      <c r="B158" s="60" t="s">
        <v>109</v>
      </c>
      <c r="C158" s="59">
        <v>2</v>
      </c>
      <c r="D158" s="61"/>
      <c r="E158" s="59"/>
      <c r="F158" s="59" t="s">
        <v>591</v>
      </c>
      <c r="G158" s="59"/>
      <c r="H158" s="59">
        <v>2</v>
      </c>
      <c r="I158" s="59"/>
      <c r="J158" s="59"/>
      <c r="K158" s="59"/>
      <c r="L158" s="59"/>
      <c r="M158" s="59"/>
      <c r="N158" s="59"/>
      <c r="O158" s="59"/>
      <c r="P158" s="59"/>
      <c r="Q158" s="59"/>
      <c r="R158" s="59"/>
      <c r="S158" s="59"/>
      <c r="T158" s="59"/>
      <c r="U158" s="59"/>
      <c r="V158" s="59"/>
      <c r="W158" s="59"/>
      <c r="X158" s="59"/>
      <c r="Y158" s="59"/>
      <c r="Z158" s="59"/>
      <c r="AA158" s="59"/>
      <c r="AB158" s="59"/>
      <c r="AC158" s="59"/>
      <c r="AD158" s="59"/>
      <c r="AE158" s="61"/>
      <c r="AF158" s="62"/>
      <c r="AG158" s="59"/>
      <c r="AH158" s="59"/>
      <c r="AI158" s="59"/>
      <c r="AJ158" s="59"/>
      <c r="AK158" s="59"/>
      <c r="AL158" s="59"/>
      <c r="AM158" s="59"/>
      <c r="AN158" s="59"/>
      <c r="AO158" s="61">
        <f t="shared" si="45"/>
        <v>0</v>
      </c>
      <c r="AP158" s="64"/>
      <c r="AQ158" s="65">
        <f>AE158+AP158</f>
        <v>0</v>
      </c>
      <c r="AR158" s="64">
        <f t="shared" si="47"/>
        <v>0</v>
      </c>
      <c r="AS158" s="64">
        <f t="shared" si="40"/>
        <v>0</v>
      </c>
      <c r="AT158" s="64"/>
      <c r="AU158" s="66">
        <f t="shared" si="49"/>
        <v>0</v>
      </c>
      <c r="AV158" s="66">
        <f t="shared" si="42"/>
        <v>0</v>
      </c>
      <c r="AW158" s="66">
        <f t="shared" si="42"/>
        <v>0</v>
      </c>
      <c r="AX158" s="66" t="e">
        <f t="shared" si="41"/>
        <v>#DIV/0!</v>
      </c>
      <c r="AY158" s="66">
        <f t="shared" si="50"/>
        <v>0</v>
      </c>
      <c r="AZ158" s="66">
        <f t="shared" si="51"/>
        <v>0</v>
      </c>
    </row>
    <row r="159" spans="1:52" s="67" customFormat="1" ht="13.5" customHeight="1" x14ac:dyDescent="0.25">
      <c r="A159" s="2">
        <f t="shared" si="52"/>
        <v>144</v>
      </c>
      <c r="B159" s="60" t="s">
        <v>109</v>
      </c>
      <c r="C159" s="59">
        <v>3</v>
      </c>
      <c r="D159" s="61"/>
      <c r="E159" s="59"/>
      <c r="F159" s="59" t="s">
        <v>591</v>
      </c>
      <c r="G159" s="59"/>
      <c r="H159" s="59">
        <v>2</v>
      </c>
      <c r="I159" s="59"/>
      <c r="J159" s="59"/>
      <c r="K159" s="59"/>
      <c r="L159" s="59"/>
      <c r="M159" s="59"/>
      <c r="N159" s="59"/>
      <c r="O159" s="59"/>
      <c r="P159" s="59"/>
      <c r="Q159" s="59"/>
      <c r="R159" s="59"/>
      <c r="S159" s="59"/>
      <c r="T159" s="59"/>
      <c r="U159" s="59"/>
      <c r="V159" s="59"/>
      <c r="W159" s="59"/>
      <c r="X159" s="59"/>
      <c r="Y159" s="59"/>
      <c r="Z159" s="59"/>
      <c r="AA159" s="59"/>
      <c r="AB159" s="59"/>
      <c r="AC159" s="59"/>
      <c r="AD159" s="59"/>
      <c r="AE159" s="61"/>
      <c r="AF159" s="62"/>
      <c r="AG159" s="59"/>
      <c r="AH159" s="59"/>
      <c r="AI159" s="59"/>
      <c r="AJ159" s="59"/>
      <c r="AK159" s="59"/>
      <c r="AL159" s="59"/>
      <c r="AM159" s="59"/>
      <c r="AN159" s="59"/>
      <c r="AO159" s="61"/>
      <c r="AP159" s="64"/>
      <c r="AQ159" s="65"/>
      <c r="AR159" s="64"/>
      <c r="AS159" s="64"/>
      <c r="AT159" s="64"/>
      <c r="AU159" s="66"/>
      <c r="AV159" s="66"/>
      <c r="AW159" s="66"/>
      <c r="AX159" s="66"/>
      <c r="AY159" s="66"/>
      <c r="AZ159" s="66"/>
    </row>
    <row r="160" spans="1:52" s="46" customFormat="1" ht="36.75" customHeight="1" x14ac:dyDescent="0.25">
      <c r="A160" s="2">
        <f t="shared" si="52"/>
        <v>145</v>
      </c>
      <c r="B160" s="41" t="s">
        <v>112</v>
      </c>
      <c r="C160" s="3">
        <v>65</v>
      </c>
      <c r="D160" s="40">
        <v>43.5</v>
      </c>
      <c r="E160" s="53" t="s">
        <v>222</v>
      </c>
      <c r="F160" s="3">
        <v>3</v>
      </c>
      <c r="G160" s="3"/>
      <c r="H160" s="2">
        <v>1</v>
      </c>
      <c r="I160" s="2"/>
      <c r="J160" s="3"/>
      <c r="K160" s="3"/>
      <c r="L160" s="3"/>
      <c r="M160" s="3">
        <v>1</v>
      </c>
      <c r="N160" s="3"/>
      <c r="O160" s="3"/>
      <c r="P160" s="3"/>
      <c r="Q160" s="3"/>
      <c r="R160" s="3"/>
      <c r="S160" s="3"/>
      <c r="T160" s="3"/>
      <c r="U160" s="3"/>
      <c r="V160" s="3"/>
      <c r="W160" s="3"/>
      <c r="X160" s="3"/>
      <c r="Y160" s="3"/>
      <c r="Z160" s="3"/>
      <c r="AA160" s="3"/>
      <c r="AB160" s="3"/>
      <c r="AC160" s="3"/>
      <c r="AD160" s="3">
        <v>31197.23</v>
      </c>
      <c r="AE160" s="40"/>
      <c r="AF160" s="39" t="s">
        <v>42</v>
      </c>
      <c r="AG160" s="3">
        <v>100</v>
      </c>
      <c r="AH160" s="40">
        <f t="shared" ref="AH160:AH171" si="53">AI160+AJ160+AK160</f>
        <v>13104</v>
      </c>
      <c r="AI160" s="40">
        <v>13104</v>
      </c>
      <c r="AJ160" s="40"/>
      <c r="AK160" s="40"/>
      <c r="AL160" s="40"/>
      <c r="AM160" s="40">
        <v>13104</v>
      </c>
      <c r="AN160" s="42">
        <v>42736</v>
      </c>
      <c r="AO160" s="40">
        <f t="shared" ref="AO160:AO223" si="54">AD160-AH160</f>
        <v>18093.23</v>
      </c>
      <c r="AP160" s="43">
        <f>AD160/AG160</f>
        <v>311.97230000000002</v>
      </c>
      <c r="AQ160" s="44">
        <f t="shared" ref="AQ160:AQ223" si="55">AE160+AP160</f>
        <v>311.97230000000002</v>
      </c>
      <c r="AR160" s="43">
        <f t="shared" ref="AR160:AR223" si="56">AH160*2.5%</f>
        <v>327.60000000000002</v>
      </c>
      <c r="AS160" s="43">
        <f t="shared" ref="AS160:AS223" si="57">AT160*D160*12</f>
        <v>187.92000000000002</v>
      </c>
      <c r="AT160" s="43">
        <v>0.36</v>
      </c>
      <c r="AU160" s="45">
        <f t="shared" ref="AU160:AU223" si="58">AQ160/12</f>
        <v>25.997691666666668</v>
      </c>
      <c r="AV160" s="45">
        <f t="shared" si="42"/>
        <v>27.3</v>
      </c>
      <c r="AW160" s="45">
        <f t="shared" si="42"/>
        <v>15.660000000000002</v>
      </c>
      <c r="AX160" s="45">
        <f t="shared" ref="AX160:AX223" si="59">AY160/D160</f>
        <v>1.5852342911877393</v>
      </c>
      <c r="AY160" s="45">
        <f t="shared" si="50"/>
        <v>68.957691666666662</v>
      </c>
      <c r="AZ160" s="45">
        <f t="shared" si="51"/>
        <v>827.49229999999989</v>
      </c>
    </row>
    <row r="161" spans="1:52" s="7" customFormat="1" x14ac:dyDescent="0.25">
      <c r="A161" s="2">
        <f t="shared" si="52"/>
        <v>146</v>
      </c>
      <c r="B161" s="34" t="s">
        <v>113</v>
      </c>
      <c r="C161" s="29">
        <v>1</v>
      </c>
      <c r="D161" s="32">
        <v>31.1</v>
      </c>
      <c r="E161" s="2"/>
      <c r="F161" s="2" t="s">
        <v>591</v>
      </c>
      <c r="G161" s="2"/>
      <c r="H161" s="2">
        <v>2</v>
      </c>
      <c r="I161" s="2"/>
      <c r="J161" s="2"/>
      <c r="K161" s="2"/>
      <c r="L161" s="2"/>
      <c r="M161" s="2"/>
      <c r="N161" s="2"/>
      <c r="O161" s="2"/>
      <c r="P161" s="2"/>
      <c r="Q161" s="2"/>
      <c r="R161" s="2"/>
      <c r="S161" s="2"/>
      <c r="T161" s="2"/>
      <c r="U161" s="2"/>
      <c r="V161" s="2"/>
      <c r="W161" s="2"/>
      <c r="X161" s="2"/>
      <c r="Y161" s="2"/>
      <c r="Z161" s="2"/>
      <c r="AA161" s="2"/>
      <c r="AB161" s="2"/>
      <c r="AC161" s="2"/>
      <c r="AD161" s="2">
        <v>3156.19</v>
      </c>
      <c r="AE161" s="32"/>
      <c r="AF161" s="5" t="s">
        <v>36</v>
      </c>
      <c r="AG161" s="2">
        <v>30</v>
      </c>
      <c r="AH161" s="32">
        <f t="shared" si="53"/>
        <v>2694.13</v>
      </c>
      <c r="AI161" s="33">
        <v>2651</v>
      </c>
      <c r="AJ161" s="33"/>
      <c r="AK161" s="33">
        <v>43.13</v>
      </c>
      <c r="AL161" s="33">
        <v>813.45</v>
      </c>
      <c r="AM161" s="33">
        <v>3508</v>
      </c>
      <c r="AN161" s="35">
        <v>42736</v>
      </c>
      <c r="AO161" s="32">
        <f t="shared" si="54"/>
        <v>462.05999999999995</v>
      </c>
      <c r="AP161" s="36">
        <f>AD161/AG161</f>
        <v>105.20633333333333</v>
      </c>
      <c r="AQ161" s="37">
        <f t="shared" si="55"/>
        <v>105.20633333333333</v>
      </c>
      <c r="AR161" s="36">
        <f t="shared" si="56"/>
        <v>67.353250000000003</v>
      </c>
      <c r="AS161" s="36">
        <f t="shared" si="57"/>
        <v>211.60439999999997</v>
      </c>
      <c r="AT161" s="36">
        <v>0.56699999999999995</v>
      </c>
      <c r="AU161" s="38">
        <f t="shared" si="58"/>
        <v>8.7671944444444438</v>
      </c>
      <c r="AV161" s="38">
        <f t="shared" si="42"/>
        <v>5.6127708333333333</v>
      </c>
      <c r="AW161" s="38">
        <f t="shared" si="42"/>
        <v>17.633699999999997</v>
      </c>
      <c r="AX161" s="38">
        <f t="shared" si="59"/>
        <v>1.0293783047516969</v>
      </c>
      <c r="AY161" s="38">
        <f t="shared" si="50"/>
        <v>32.013665277777775</v>
      </c>
      <c r="AZ161" s="38">
        <f t="shared" si="51"/>
        <v>384.16398333333331</v>
      </c>
    </row>
    <row r="162" spans="1:52" s="7" customFormat="1" x14ac:dyDescent="0.25">
      <c r="A162" s="2">
        <f t="shared" si="52"/>
        <v>147</v>
      </c>
      <c r="B162" s="34" t="s">
        <v>113</v>
      </c>
      <c r="C162" s="29">
        <v>3</v>
      </c>
      <c r="D162" s="32">
        <v>31</v>
      </c>
      <c r="E162" s="2"/>
      <c r="F162" s="2" t="s">
        <v>591</v>
      </c>
      <c r="G162" s="2"/>
      <c r="H162" s="2">
        <v>1</v>
      </c>
      <c r="I162" s="2"/>
      <c r="J162" s="2"/>
      <c r="K162" s="2"/>
      <c r="L162" s="2"/>
      <c r="M162" s="2"/>
      <c r="N162" s="2"/>
      <c r="O162" s="2"/>
      <c r="P162" s="2"/>
      <c r="Q162" s="2"/>
      <c r="R162" s="2"/>
      <c r="S162" s="2"/>
      <c r="T162" s="2"/>
      <c r="U162" s="2"/>
      <c r="V162" s="2"/>
      <c r="W162" s="2"/>
      <c r="X162" s="2"/>
      <c r="Y162" s="2"/>
      <c r="Z162" s="2"/>
      <c r="AA162" s="2"/>
      <c r="AB162" s="2"/>
      <c r="AC162" s="2"/>
      <c r="AD162" s="2">
        <v>3146.11</v>
      </c>
      <c r="AE162" s="32"/>
      <c r="AF162" s="5" t="s">
        <v>36</v>
      </c>
      <c r="AG162" s="2">
        <v>30</v>
      </c>
      <c r="AH162" s="32">
        <f t="shared" si="53"/>
        <v>2685</v>
      </c>
      <c r="AI162" s="33">
        <v>2642</v>
      </c>
      <c r="AJ162" s="33"/>
      <c r="AK162" s="33">
        <v>43</v>
      </c>
      <c r="AL162" s="33">
        <v>810.85</v>
      </c>
      <c r="AM162" s="33">
        <v>3496</v>
      </c>
      <c r="AN162" s="35">
        <v>42736</v>
      </c>
      <c r="AO162" s="32">
        <f t="shared" si="54"/>
        <v>461.11000000000013</v>
      </c>
      <c r="AP162" s="36">
        <f>AD162/AG162</f>
        <v>104.87033333333333</v>
      </c>
      <c r="AQ162" s="37">
        <f t="shared" si="55"/>
        <v>104.87033333333333</v>
      </c>
      <c r="AR162" s="36">
        <f t="shared" si="56"/>
        <v>67.125</v>
      </c>
      <c r="AS162" s="36">
        <f t="shared" si="57"/>
        <v>210.92399999999998</v>
      </c>
      <c r="AT162" s="36">
        <v>0.56699999999999995</v>
      </c>
      <c r="AU162" s="38">
        <f t="shared" si="58"/>
        <v>8.7391944444444452</v>
      </c>
      <c r="AV162" s="38">
        <f t="shared" si="42"/>
        <v>5.59375</v>
      </c>
      <c r="AW162" s="38">
        <f t="shared" si="42"/>
        <v>17.576999999999998</v>
      </c>
      <c r="AX162" s="38">
        <f t="shared" si="59"/>
        <v>1.0293530465949821</v>
      </c>
      <c r="AY162" s="38">
        <f t="shared" si="50"/>
        <v>31.909944444444442</v>
      </c>
      <c r="AZ162" s="38">
        <f t="shared" si="51"/>
        <v>382.91933333333327</v>
      </c>
    </row>
    <row r="163" spans="1:52" s="7" customFormat="1" x14ac:dyDescent="0.25">
      <c r="A163" s="2">
        <f t="shared" si="52"/>
        <v>148</v>
      </c>
      <c r="B163" s="34" t="s">
        <v>114</v>
      </c>
      <c r="C163" s="29">
        <v>146</v>
      </c>
      <c r="D163" s="32">
        <v>62.6</v>
      </c>
      <c r="E163" s="2"/>
      <c r="F163" s="2" t="s">
        <v>591</v>
      </c>
      <c r="G163" s="2"/>
      <c r="H163" s="2">
        <v>3</v>
      </c>
      <c r="I163" s="2"/>
      <c r="J163" s="2"/>
      <c r="K163" s="2"/>
      <c r="L163" s="2"/>
      <c r="M163" s="2"/>
      <c r="N163" s="2"/>
      <c r="O163" s="2"/>
      <c r="P163" s="2"/>
      <c r="Q163" s="2"/>
      <c r="R163" s="2"/>
      <c r="S163" s="2"/>
      <c r="T163" s="2"/>
      <c r="U163" s="2"/>
      <c r="V163" s="2"/>
      <c r="W163" s="2"/>
      <c r="X163" s="2"/>
      <c r="Y163" s="2"/>
      <c r="Z163" s="2"/>
      <c r="AA163" s="2"/>
      <c r="AB163" s="2"/>
      <c r="AC163" s="2"/>
      <c r="AD163" s="2">
        <v>14350.46</v>
      </c>
      <c r="AE163" s="32"/>
      <c r="AF163" s="5" t="s">
        <v>71</v>
      </c>
      <c r="AG163" s="2">
        <v>150</v>
      </c>
      <c r="AH163" s="32">
        <f t="shared" si="53"/>
        <v>15596.82</v>
      </c>
      <c r="AI163" s="33">
        <v>14042</v>
      </c>
      <c r="AJ163" s="33">
        <v>1554.82</v>
      </c>
      <c r="AK163" s="33"/>
      <c r="AL163" s="33">
        <v>761.75</v>
      </c>
      <c r="AM163" s="33">
        <v>16359</v>
      </c>
      <c r="AN163" s="35">
        <v>42736</v>
      </c>
      <c r="AO163" s="32">
        <f t="shared" si="54"/>
        <v>-1246.3600000000006</v>
      </c>
      <c r="AP163" s="36">
        <f>AH163/AG163</f>
        <v>103.97879999999999</v>
      </c>
      <c r="AQ163" s="37">
        <f t="shared" si="55"/>
        <v>103.97879999999999</v>
      </c>
      <c r="AR163" s="36">
        <f t="shared" si="56"/>
        <v>389.9205</v>
      </c>
      <c r="AS163" s="36">
        <f t="shared" si="57"/>
        <v>389.87280000000004</v>
      </c>
      <c r="AT163" s="36">
        <v>0.51900000000000002</v>
      </c>
      <c r="AU163" s="38">
        <f t="shared" si="58"/>
        <v>8.6648999999999994</v>
      </c>
      <c r="AV163" s="38">
        <f t="shared" si="42"/>
        <v>32.493375</v>
      </c>
      <c r="AW163" s="38">
        <f t="shared" si="42"/>
        <v>32.489400000000003</v>
      </c>
      <c r="AX163" s="38">
        <f t="shared" si="59"/>
        <v>1.1764804313099042</v>
      </c>
      <c r="AY163" s="38">
        <f t="shared" si="50"/>
        <v>73.647675000000007</v>
      </c>
      <c r="AZ163" s="38">
        <f t="shared" si="51"/>
        <v>883.77210000000014</v>
      </c>
    </row>
    <row r="164" spans="1:52" s="7" customFormat="1" x14ac:dyDescent="0.25">
      <c r="A164" s="2">
        <f t="shared" si="52"/>
        <v>149</v>
      </c>
      <c r="B164" s="34" t="s">
        <v>114</v>
      </c>
      <c r="C164" s="29">
        <v>177</v>
      </c>
      <c r="D164" s="32">
        <v>51.4</v>
      </c>
      <c r="E164" s="2"/>
      <c r="F164" s="2" t="s">
        <v>591</v>
      </c>
      <c r="G164" s="2"/>
      <c r="H164" s="2">
        <v>2</v>
      </c>
      <c r="I164" s="2"/>
      <c r="J164" s="2"/>
      <c r="K164" s="2"/>
      <c r="L164" s="2"/>
      <c r="M164" s="2"/>
      <c r="N164" s="2"/>
      <c r="O164" s="2"/>
      <c r="P164" s="2"/>
      <c r="Q164" s="2"/>
      <c r="R164" s="2"/>
      <c r="S164" s="2"/>
      <c r="T164" s="2"/>
      <c r="U164" s="2"/>
      <c r="V164" s="2"/>
      <c r="W164" s="2"/>
      <c r="X164" s="2"/>
      <c r="Y164" s="2"/>
      <c r="Z164" s="2"/>
      <c r="AA164" s="2"/>
      <c r="AB164" s="2"/>
      <c r="AC164" s="2"/>
      <c r="AD164" s="2">
        <v>11732.78</v>
      </c>
      <c r="AE164" s="32"/>
      <c r="AF164" s="5" t="s">
        <v>71</v>
      </c>
      <c r="AG164" s="2">
        <v>150</v>
      </c>
      <c r="AH164" s="32">
        <f t="shared" si="53"/>
        <v>14005.21</v>
      </c>
      <c r="AI164" s="33">
        <v>12734</v>
      </c>
      <c r="AJ164" s="33">
        <v>1271.21</v>
      </c>
      <c r="AK164" s="33"/>
      <c r="AL164" s="33">
        <v>622.79999999999995</v>
      </c>
      <c r="AM164" s="33">
        <v>14628</v>
      </c>
      <c r="AN164" s="35">
        <v>42736</v>
      </c>
      <c r="AO164" s="32">
        <f t="shared" si="54"/>
        <v>-2272.4299999999985</v>
      </c>
      <c r="AP164" s="36">
        <f>AH164/AG164</f>
        <v>93.368066666666664</v>
      </c>
      <c r="AQ164" s="37">
        <f t="shared" si="55"/>
        <v>93.368066666666664</v>
      </c>
      <c r="AR164" s="36">
        <f t="shared" si="56"/>
        <v>350.13024999999999</v>
      </c>
      <c r="AS164" s="36">
        <f t="shared" si="57"/>
        <v>320.11919999999998</v>
      </c>
      <c r="AT164" s="36">
        <v>0.51900000000000002</v>
      </c>
      <c r="AU164" s="38">
        <f t="shared" si="58"/>
        <v>7.780672222222222</v>
      </c>
      <c r="AV164" s="38">
        <f t="shared" si="42"/>
        <v>29.177520833333332</v>
      </c>
      <c r="AW164" s="38">
        <f t="shared" si="42"/>
        <v>26.676599999999997</v>
      </c>
      <c r="AX164" s="38">
        <f t="shared" si="59"/>
        <v>1.2380309932987461</v>
      </c>
      <c r="AY164" s="38">
        <f t="shared" si="50"/>
        <v>63.634793055555548</v>
      </c>
      <c r="AZ164" s="38">
        <f t="shared" si="51"/>
        <v>763.61751666666657</v>
      </c>
    </row>
    <row r="165" spans="1:52" s="7" customFormat="1" x14ac:dyDescent="0.25">
      <c r="A165" s="2">
        <f t="shared" si="52"/>
        <v>150</v>
      </c>
      <c r="B165" s="34" t="s">
        <v>114</v>
      </c>
      <c r="C165" s="29">
        <v>33</v>
      </c>
      <c r="D165" s="32">
        <v>32.799999999999997</v>
      </c>
      <c r="E165" s="2"/>
      <c r="F165" s="2">
        <v>3</v>
      </c>
      <c r="G165" s="2"/>
      <c r="H165" s="2">
        <v>1</v>
      </c>
      <c r="I165" s="2"/>
      <c r="J165" s="2"/>
      <c r="K165" s="2"/>
      <c r="L165" s="2"/>
      <c r="M165" s="2"/>
      <c r="N165" s="2"/>
      <c r="O165" s="2"/>
      <c r="P165" s="2"/>
      <c r="Q165" s="2"/>
      <c r="R165" s="2"/>
      <c r="S165" s="2"/>
      <c r="T165" s="2"/>
      <c r="U165" s="2"/>
      <c r="V165" s="2"/>
      <c r="W165" s="2"/>
      <c r="X165" s="2"/>
      <c r="Y165" s="2"/>
      <c r="Z165" s="2"/>
      <c r="AA165" s="2"/>
      <c r="AB165" s="2"/>
      <c r="AC165" s="2"/>
      <c r="AD165" s="2">
        <v>11626.33</v>
      </c>
      <c r="AE165" s="32"/>
      <c r="AF165" s="5" t="s">
        <v>71</v>
      </c>
      <c r="AG165" s="2">
        <v>150</v>
      </c>
      <c r="AH165" s="32">
        <f t="shared" si="53"/>
        <v>8770.2000000000007</v>
      </c>
      <c r="AI165" s="33">
        <v>7970</v>
      </c>
      <c r="AJ165" s="33">
        <v>800.2</v>
      </c>
      <c r="AK165" s="33"/>
      <c r="AL165" s="33">
        <v>392.04</v>
      </c>
      <c r="AM165" s="33">
        <v>9162</v>
      </c>
      <c r="AN165" s="35">
        <v>42736</v>
      </c>
      <c r="AO165" s="32">
        <f t="shared" si="54"/>
        <v>2856.1299999999992</v>
      </c>
      <c r="AP165" s="36">
        <f>AD165/AG165</f>
        <v>77.508866666666663</v>
      </c>
      <c r="AQ165" s="37">
        <f t="shared" si="55"/>
        <v>77.508866666666663</v>
      </c>
      <c r="AR165" s="36">
        <f t="shared" si="56"/>
        <v>219.25500000000002</v>
      </c>
      <c r="AS165" s="36">
        <f t="shared" si="57"/>
        <v>204.27839999999998</v>
      </c>
      <c r="AT165" s="36">
        <v>0.51900000000000002</v>
      </c>
      <c r="AU165" s="38">
        <f t="shared" si="58"/>
        <v>6.4590722222222219</v>
      </c>
      <c r="AV165" s="38">
        <f t="shared" si="42"/>
        <v>18.271250000000002</v>
      </c>
      <c r="AW165" s="38">
        <f t="shared" si="42"/>
        <v>17.023199999999999</v>
      </c>
      <c r="AX165" s="38">
        <f t="shared" si="59"/>
        <v>1.2729732384823849</v>
      </c>
      <c r="AY165" s="38">
        <f t="shared" si="50"/>
        <v>41.753522222222223</v>
      </c>
      <c r="AZ165" s="38">
        <f t="shared" si="51"/>
        <v>501.04226666666671</v>
      </c>
    </row>
    <row r="166" spans="1:52" s="7" customFormat="1" x14ac:dyDescent="0.25">
      <c r="A166" s="2">
        <f t="shared" si="52"/>
        <v>151</v>
      </c>
      <c r="B166" s="34" t="s">
        <v>114</v>
      </c>
      <c r="C166" s="29">
        <v>45</v>
      </c>
      <c r="D166" s="32">
        <v>51.8</v>
      </c>
      <c r="E166" s="2"/>
      <c r="F166" s="2" t="s">
        <v>591</v>
      </c>
      <c r="G166" s="2"/>
      <c r="H166" s="2">
        <v>2</v>
      </c>
      <c r="I166" s="2"/>
      <c r="J166" s="2"/>
      <c r="K166" s="2"/>
      <c r="L166" s="2"/>
      <c r="M166" s="2"/>
      <c r="N166" s="2"/>
      <c r="O166" s="2"/>
      <c r="P166" s="2"/>
      <c r="Q166" s="2"/>
      <c r="R166" s="2"/>
      <c r="S166" s="2"/>
      <c r="T166" s="2"/>
      <c r="U166" s="2"/>
      <c r="V166" s="2"/>
      <c r="W166" s="2"/>
      <c r="X166" s="2"/>
      <c r="Y166" s="2"/>
      <c r="Z166" s="2"/>
      <c r="AA166" s="2"/>
      <c r="AB166" s="2"/>
      <c r="AC166" s="2"/>
      <c r="AD166" s="2">
        <v>11826.29</v>
      </c>
      <c r="AE166" s="32"/>
      <c r="AF166" s="5" t="s">
        <v>71</v>
      </c>
      <c r="AG166" s="2">
        <v>150</v>
      </c>
      <c r="AH166" s="32">
        <f t="shared" si="53"/>
        <v>14117.34</v>
      </c>
      <c r="AI166" s="33">
        <v>12836</v>
      </c>
      <c r="AJ166" s="33">
        <v>1281.3399999999999</v>
      </c>
      <c r="AK166" s="33"/>
      <c r="AL166" s="33">
        <v>627.76</v>
      </c>
      <c r="AM166" s="33">
        <v>14745</v>
      </c>
      <c r="AN166" s="35">
        <v>42736</v>
      </c>
      <c r="AO166" s="32">
        <f t="shared" si="54"/>
        <v>-2291.0499999999993</v>
      </c>
      <c r="AP166" s="36">
        <f>AH166/AG166</f>
        <v>94.115600000000001</v>
      </c>
      <c r="AQ166" s="37">
        <f t="shared" si="55"/>
        <v>94.115600000000001</v>
      </c>
      <c r="AR166" s="36">
        <f t="shared" si="56"/>
        <v>352.93350000000004</v>
      </c>
      <c r="AS166" s="36">
        <f t="shared" si="57"/>
        <v>322.61040000000003</v>
      </c>
      <c r="AT166" s="36">
        <v>0.51900000000000002</v>
      </c>
      <c r="AU166" s="38">
        <f t="shared" si="58"/>
        <v>7.8429666666666664</v>
      </c>
      <c r="AV166" s="38">
        <f t="shared" si="42"/>
        <v>29.411125000000002</v>
      </c>
      <c r="AW166" s="38">
        <f t="shared" si="42"/>
        <v>26.884200000000003</v>
      </c>
      <c r="AX166" s="38">
        <f t="shared" si="59"/>
        <v>1.238190958815959</v>
      </c>
      <c r="AY166" s="38">
        <f t="shared" si="50"/>
        <v>64.138291666666674</v>
      </c>
      <c r="AZ166" s="38">
        <f t="shared" si="51"/>
        <v>769.65950000000009</v>
      </c>
    </row>
    <row r="167" spans="1:52" s="7" customFormat="1" x14ac:dyDescent="0.25">
      <c r="A167" s="2">
        <f t="shared" si="52"/>
        <v>152</v>
      </c>
      <c r="B167" s="34" t="s">
        <v>114</v>
      </c>
      <c r="C167" s="29">
        <v>59</v>
      </c>
      <c r="D167" s="32">
        <v>62</v>
      </c>
      <c r="E167" s="2"/>
      <c r="F167" s="2" t="s">
        <v>591</v>
      </c>
      <c r="G167" s="2"/>
      <c r="H167" s="2">
        <v>3</v>
      </c>
      <c r="I167" s="2"/>
      <c r="J167" s="2"/>
      <c r="K167" s="2"/>
      <c r="L167" s="2"/>
      <c r="M167" s="2"/>
      <c r="N167" s="2"/>
      <c r="O167" s="2"/>
      <c r="P167" s="2"/>
      <c r="Q167" s="2"/>
      <c r="R167" s="2"/>
      <c r="S167" s="2"/>
      <c r="T167" s="2"/>
      <c r="U167" s="2"/>
      <c r="V167" s="2"/>
      <c r="W167" s="2"/>
      <c r="X167" s="2"/>
      <c r="Y167" s="2"/>
      <c r="Z167" s="2"/>
      <c r="AA167" s="2"/>
      <c r="AB167" s="2"/>
      <c r="AC167" s="2"/>
      <c r="AD167" s="2">
        <v>14186.86</v>
      </c>
      <c r="AE167" s="32"/>
      <c r="AF167" s="5" t="s">
        <v>71</v>
      </c>
      <c r="AG167" s="2">
        <v>150</v>
      </c>
      <c r="AH167" s="32">
        <f t="shared" si="53"/>
        <v>16986.099999999999</v>
      </c>
      <c r="AI167" s="33">
        <v>15449</v>
      </c>
      <c r="AJ167" s="33">
        <v>1537.1</v>
      </c>
      <c r="AK167" s="33"/>
      <c r="AL167" s="33">
        <v>753.06</v>
      </c>
      <c r="AM167" s="33">
        <v>17739</v>
      </c>
      <c r="AN167" s="35">
        <v>42736</v>
      </c>
      <c r="AO167" s="32">
        <f t="shared" si="54"/>
        <v>-2799.239999999998</v>
      </c>
      <c r="AP167" s="36">
        <f>AH167/AG167</f>
        <v>113.24066666666666</v>
      </c>
      <c r="AQ167" s="37">
        <f t="shared" si="55"/>
        <v>113.24066666666666</v>
      </c>
      <c r="AR167" s="36">
        <f t="shared" si="56"/>
        <v>424.65249999999997</v>
      </c>
      <c r="AS167" s="36">
        <f t="shared" si="57"/>
        <v>386.13600000000008</v>
      </c>
      <c r="AT167" s="36">
        <v>0.51900000000000002</v>
      </c>
      <c r="AU167" s="38">
        <f t="shared" si="58"/>
        <v>9.4367222222222207</v>
      </c>
      <c r="AV167" s="38">
        <f t="shared" si="42"/>
        <v>35.387708333333329</v>
      </c>
      <c r="AW167" s="38">
        <f t="shared" si="42"/>
        <v>32.178000000000004</v>
      </c>
      <c r="AX167" s="38">
        <f t="shared" si="59"/>
        <v>1.2419746863799281</v>
      </c>
      <c r="AY167" s="38">
        <f t="shared" si="50"/>
        <v>77.002430555555549</v>
      </c>
      <c r="AZ167" s="38">
        <f t="shared" si="51"/>
        <v>924.02916666666658</v>
      </c>
    </row>
    <row r="168" spans="1:52" s="7" customFormat="1" x14ac:dyDescent="0.25">
      <c r="A168" s="2">
        <f t="shared" si="52"/>
        <v>153</v>
      </c>
      <c r="B168" s="34" t="s">
        <v>114</v>
      </c>
      <c r="C168" s="29">
        <v>65</v>
      </c>
      <c r="D168" s="32">
        <v>51.2</v>
      </c>
      <c r="E168" s="2"/>
      <c r="F168" s="2" t="s">
        <v>591</v>
      </c>
      <c r="G168" s="2"/>
      <c r="H168" s="2">
        <v>2</v>
      </c>
      <c r="I168" s="2"/>
      <c r="J168" s="2"/>
      <c r="K168" s="2"/>
      <c r="L168" s="2"/>
      <c r="M168" s="2"/>
      <c r="N168" s="2"/>
      <c r="O168" s="2"/>
      <c r="P168" s="2"/>
      <c r="Q168" s="2"/>
      <c r="R168" s="2"/>
      <c r="S168" s="2"/>
      <c r="T168" s="2"/>
      <c r="U168" s="2"/>
      <c r="V168" s="2"/>
      <c r="W168" s="2"/>
      <c r="X168" s="2"/>
      <c r="Y168" s="2"/>
      <c r="Z168" s="2"/>
      <c r="AA168" s="2"/>
      <c r="AB168" s="2"/>
      <c r="AC168" s="2"/>
      <c r="AD168" s="2">
        <v>11686.05</v>
      </c>
      <c r="AE168" s="32"/>
      <c r="AF168" s="5" t="s">
        <v>71</v>
      </c>
      <c r="AG168" s="2">
        <v>150</v>
      </c>
      <c r="AH168" s="32">
        <f t="shared" si="53"/>
        <v>13949.14</v>
      </c>
      <c r="AI168" s="33">
        <v>12683</v>
      </c>
      <c r="AJ168" s="33">
        <v>1266.1400000000001</v>
      </c>
      <c r="AK168" s="33"/>
      <c r="AL168" s="33">
        <v>620.32000000000005</v>
      </c>
      <c r="AM168" s="33">
        <v>14569</v>
      </c>
      <c r="AN168" s="35">
        <v>42736</v>
      </c>
      <c r="AO168" s="32">
        <f t="shared" si="54"/>
        <v>-2263.09</v>
      </c>
      <c r="AP168" s="36">
        <f>AH168/AG168</f>
        <v>92.994266666666661</v>
      </c>
      <c r="AQ168" s="37">
        <f t="shared" si="55"/>
        <v>92.994266666666661</v>
      </c>
      <c r="AR168" s="36">
        <f t="shared" si="56"/>
        <v>348.7285</v>
      </c>
      <c r="AS168" s="36">
        <f t="shared" si="57"/>
        <v>318.87360000000001</v>
      </c>
      <c r="AT168" s="36">
        <v>0.51900000000000002</v>
      </c>
      <c r="AU168" s="38">
        <f t="shared" si="58"/>
        <v>7.7495222222222218</v>
      </c>
      <c r="AV168" s="38">
        <f t="shared" si="42"/>
        <v>29.060708333333334</v>
      </c>
      <c r="AW168" s="38">
        <f t="shared" si="42"/>
        <v>26.572800000000001</v>
      </c>
      <c r="AX168" s="38">
        <f t="shared" si="59"/>
        <v>1.2379498155381945</v>
      </c>
      <c r="AY168" s="38">
        <f t="shared" si="50"/>
        <v>63.383030555555557</v>
      </c>
      <c r="AZ168" s="38">
        <f t="shared" si="51"/>
        <v>760.59636666666665</v>
      </c>
    </row>
    <row r="169" spans="1:52" s="7" customFormat="1" x14ac:dyDescent="0.25">
      <c r="A169" s="2">
        <f t="shared" si="52"/>
        <v>154</v>
      </c>
      <c r="B169" s="34" t="s">
        <v>114</v>
      </c>
      <c r="C169" s="29">
        <v>70</v>
      </c>
      <c r="D169" s="32">
        <v>57.6</v>
      </c>
      <c r="E169" s="2"/>
      <c r="F169" s="2" t="s">
        <v>591</v>
      </c>
      <c r="G169" s="2"/>
      <c r="H169" s="2">
        <v>2</v>
      </c>
      <c r="I169" s="2"/>
      <c r="J169" s="2"/>
      <c r="K169" s="2"/>
      <c r="L169" s="2"/>
      <c r="M169" s="2"/>
      <c r="N169" s="2"/>
      <c r="O169" s="2"/>
      <c r="P169" s="2"/>
      <c r="Q169" s="2"/>
      <c r="R169" s="2"/>
      <c r="S169" s="2"/>
      <c r="T169" s="2"/>
      <c r="U169" s="2"/>
      <c r="V169" s="2"/>
      <c r="W169" s="2"/>
      <c r="X169" s="2"/>
      <c r="Y169" s="2"/>
      <c r="Z169" s="2"/>
      <c r="AA169" s="2"/>
      <c r="AB169" s="2"/>
      <c r="AC169" s="2"/>
      <c r="AD169" s="2">
        <v>11779.53</v>
      </c>
      <c r="AE169" s="32"/>
      <c r="AF169" s="5" t="s">
        <v>71</v>
      </c>
      <c r="AG169" s="2">
        <v>150</v>
      </c>
      <c r="AH169" s="32">
        <f t="shared" si="53"/>
        <v>14061.27</v>
      </c>
      <c r="AI169" s="33">
        <v>12785</v>
      </c>
      <c r="AJ169" s="33">
        <v>1276.27</v>
      </c>
      <c r="AK169" s="33"/>
      <c r="AL169" s="33">
        <v>625.28</v>
      </c>
      <c r="AM169" s="33">
        <v>14687</v>
      </c>
      <c r="AN169" s="35">
        <v>42736</v>
      </c>
      <c r="AO169" s="32">
        <f t="shared" si="54"/>
        <v>-2281.7399999999998</v>
      </c>
      <c r="AP169" s="36">
        <f>AH169/AG169</f>
        <v>93.741799999999998</v>
      </c>
      <c r="AQ169" s="37">
        <f t="shared" si="55"/>
        <v>93.741799999999998</v>
      </c>
      <c r="AR169" s="36">
        <f t="shared" si="56"/>
        <v>351.53175000000005</v>
      </c>
      <c r="AS169" s="36">
        <f t="shared" si="57"/>
        <v>358.7328</v>
      </c>
      <c r="AT169" s="36">
        <v>0.51900000000000002</v>
      </c>
      <c r="AU169" s="38">
        <f t="shared" si="58"/>
        <v>7.8118166666666662</v>
      </c>
      <c r="AV169" s="38">
        <f t="shared" si="42"/>
        <v>29.294312500000004</v>
      </c>
      <c r="AW169" s="38">
        <f t="shared" si="42"/>
        <v>29.894400000000001</v>
      </c>
      <c r="AX169" s="38">
        <f t="shared" si="59"/>
        <v>1.1632036313657408</v>
      </c>
      <c r="AY169" s="38">
        <f t="shared" si="50"/>
        <v>67.000529166666666</v>
      </c>
      <c r="AZ169" s="38">
        <f t="shared" si="51"/>
        <v>804.00635</v>
      </c>
    </row>
    <row r="170" spans="1:52" s="7" customFormat="1" x14ac:dyDescent="0.25">
      <c r="A170" s="2">
        <f t="shared" si="52"/>
        <v>155</v>
      </c>
      <c r="B170" s="34" t="s">
        <v>114</v>
      </c>
      <c r="C170" s="29">
        <v>74</v>
      </c>
      <c r="D170" s="32">
        <v>51.8</v>
      </c>
      <c r="E170" s="2"/>
      <c r="F170" s="2" t="s">
        <v>591</v>
      </c>
      <c r="G170" s="2"/>
      <c r="H170" s="2">
        <v>2</v>
      </c>
      <c r="I170" s="2"/>
      <c r="J170" s="2"/>
      <c r="K170" s="2"/>
      <c r="L170" s="2"/>
      <c r="M170" s="2"/>
      <c r="N170" s="2"/>
      <c r="O170" s="2"/>
      <c r="P170" s="2"/>
      <c r="Q170" s="2"/>
      <c r="R170" s="2"/>
      <c r="S170" s="2"/>
      <c r="T170" s="2"/>
      <c r="U170" s="2"/>
      <c r="V170" s="2"/>
      <c r="W170" s="2"/>
      <c r="X170" s="2"/>
      <c r="Y170" s="2"/>
      <c r="Z170" s="2"/>
      <c r="AA170" s="2"/>
      <c r="AB170" s="2"/>
      <c r="AC170" s="2"/>
      <c r="AD170" s="2">
        <v>11826.28</v>
      </c>
      <c r="AE170" s="32"/>
      <c r="AF170" s="5" t="s">
        <v>71</v>
      </c>
      <c r="AG170" s="2">
        <v>150</v>
      </c>
      <c r="AH170" s="32">
        <f t="shared" si="53"/>
        <v>12834.34</v>
      </c>
      <c r="AI170" s="33">
        <v>11553</v>
      </c>
      <c r="AJ170" s="33">
        <v>1281.3399999999999</v>
      </c>
      <c r="AK170" s="33"/>
      <c r="AL170" s="33">
        <v>627.76</v>
      </c>
      <c r="AM170" s="33">
        <v>13462</v>
      </c>
      <c r="AN170" s="35">
        <v>42736</v>
      </c>
      <c r="AO170" s="32">
        <f t="shared" si="54"/>
        <v>-1008.0599999999995</v>
      </c>
      <c r="AP170" s="36">
        <f>AH170/AG170</f>
        <v>85.562266666666673</v>
      </c>
      <c r="AQ170" s="37">
        <f t="shared" si="55"/>
        <v>85.562266666666673</v>
      </c>
      <c r="AR170" s="36">
        <f t="shared" si="56"/>
        <v>320.85850000000005</v>
      </c>
      <c r="AS170" s="36">
        <f t="shared" si="57"/>
        <v>322.61040000000003</v>
      </c>
      <c r="AT170" s="36">
        <v>0.51900000000000002</v>
      </c>
      <c r="AU170" s="38">
        <f t="shared" si="58"/>
        <v>7.1301888888888891</v>
      </c>
      <c r="AV170" s="38">
        <f t="shared" si="42"/>
        <v>26.738208333333336</v>
      </c>
      <c r="AW170" s="38">
        <f t="shared" si="42"/>
        <v>26.884200000000003</v>
      </c>
      <c r="AX170" s="38">
        <f t="shared" si="59"/>
        <v>1.1728300622050625</v>
      </c>
      <c r="AY170" s="38">
        <f t="shared" si="50"/>
        <v>60.752597222222235</v>
      </c>
      <c r="AZ170" s="38">
        <f t="shared" si="51"/>
        <v>729.03116666666688</v>
      </c>
    </row>
    <row r="171" spans="1:52" s="7" customFormat="1" x14ac:dyDescent="0.25">
      <c r="A171" s="2">
        <f t="shared" si="52"/>
        <v>156</v>
      </c>
      <c r="B171" s="34" t="s">
        <v>115</v>
      </c>
      <c r="C171" s="29">
        <v>1</v>
      </c>
      <c r="D171" s="32">
        <v>28.8</v>
      </c>
      <c r="E171" s="2"/>
      <c r="F171" s="2" t="s">
        <v>591</v>
      </c>
      <c r="G171" s="2"/>
      <c r="H171" s="2">
        <v>2</v>
      </c>
      <c r="I171" s="2"/>
      <c r="J171" s="2"/>
      <c r="K171" s="2"/>
      <c r="L171" s="2"/>
      <c r="M171" s="2"/>
      <c r="N171" s="2"/>
      <c r="O171" s="2"/>
      <c r="P171" s="2"/>
      <c r="Q171" s="2"/>
      <c r="R171" s="2"/>
      <c r="S171" s="2"/>
      <c r="T171" s="2"/>
      <c r="U171" s="2"/>
      <c r="V171" s="2"/>
      <c r="W171" s="2"/>
      <c r="X171" s="2"/>
      <c r="Y171" s="2"/>
      <c r="Z171" s="2"/>
      <c r="AA171" s="2"/>
      <c r="AB171" s="2"/>
      <c r="AC171" s="2"/>
      <c r="AD171" s="2">
        <v>4712.46</v>
      </c>
      <c r="AE171" s="32"/>
      <c r="AF171" s="5" t="s">
        <v>42</v>
      </c>
      <c r="AG171" s="2">
        <v>100</v>
      </c>
      <c r="AH171" s="32">
        <f t="shared" si="53"/>
        <v>4400.79</v>
      </c>
      <c r="AI171" s="33">
        <v>3983</v>
      </c>
      <c r="AJ171" s="33">
        <v>231.05</v>
      </c>
      <c r="AK171" s="33">
        <v>186.74</v>
      </c>
      <c r="AL171" s="33">
        <v>859.89</v>
      </c>
      <c r="AM171" s="33">
        <v>5261</v>
      </c>
      <c r="AN171" s="35">
        <v>42736</v>
      </c>
      <c r="AO171" s="32">
        <f t="shared" si="54"/>
        <v>311.67000000000007</v>
      </c>
      <c r="AP171" s="36">
        <f>AD171/AG171</f>
        <v>47.124600000000001</v>
      </c>
      <c r="AQ171" s="37">
        <f t="shared" si="55"/>
        <v>47.124600000000001</v>
      </c>
      <c r="AR171" s="36">
        <f t="shared" si="56"/>
        <v>110.01975</v>
      </c>
      <c r="AS171" s="36">
        <f t="shared" si="57"/>
        <v>177.98400000000001</v>
      </c>
      <c r="AT171" s="36">
        <v>0.51500000000000001</v>
      </c>
      <c r="AU171" s="38">
        <f t="shared" si="58"/>
        <v>3.9270499999999999</v>
      </c>
      <c r="AV171" s="38">
        <f t="shared" si="42"/>
        <v>9.1683125000000008</v>
      </c>
      <c r="AW171" s="38">
        <f t="shared" si="42"/>
        <v>14.832000000000001</v>
      </c>
      <c r="AX171" s="38">
        <f t="shared" si="59"/>
        <v>0.96970008680555553</v>
      </c>
      <c r="AY171" s="38">
        <f t="shared" si="50"/>
        <v>27.927362500000001</v>
      </c>
      <c r="AZ171" s="38">
        <f t="shared" si="51"/>
        <v>335.12835000000001</v>
      </c>
    </row>
    <row r="172" spans="1:52" s="7" customFormat="1" ht="15" customHeight="1" x14ac:dyDescent="0.25">
      <c r="A172" s="2">
        <f t="shared" si="52"/>
        <v>157</v>
      </c>
      <c r="B172" s="50" t="s">
        <v>116</v>
      </c>
      <c r="C172" s="2">
        <v>5</v>
      </c>
      <c r="D172" s="32">
        <v>37.9</v>
      </c>
      <c r="E172" s="2"/>
      <c r="F172" s="2" t="s">
        <v>591</v>
      </c>
      <c r="G172" s="2"/>
      <c r="H172" s="2">
        <v>2</v>
      </c>
      <c r="I172" s="2"/>
      <c r="J172" s="2"/>
      <c r="K172" s="2"/>
      <c r="L172" s="2"/>
      <c r="M172" s="2"/>
      <c r="N172" s="2"/>
      <c r="O172" s="2"/>
      <c r="P172" s="2"/>
      <c r="Q172" s="2"/>
      <c r="R172" s="2"/>
      <c r="S172" s="2"/>
      <c r="T172" s="2"/>
      <c r="U172" s="2"/>
      <c r="V172" s="2"/>
      <c r="W172" s="2"/>
      <c r="X172" s="2"/>
      <c r="Y172" s="2"/>
      <c r="Z172" s="2"/>
      <c r="AA172" s="2"/>
      <c r="AB172" s="2"/>
      <c r="AC172" s="2"/>
      <c r="AD172" s="2">
        <v>4191.7</v>
      </c>
      <c r="AE172" s="32"/>
      <c r="AF172" s="5" t="s">
        <v>36</v>
      </c>
      <c r="AG172" s="2">
        <v>30</v>
      </c>
      <c r="AH172" s="3">
        <v>3883</v>
      </c>
      <c r="AI172" s="2"/>
      <c r="AJ172" s="2"/>
      <c r="AK172" s="2"/>
      <c r="AL172" s="2"/>
      <c r="AM172" s="2"/>
      <c r="AN172" s="2"/>
      <c r="AO172" s="32">
        <f t="shared" si="54"/>
        <v>308.69999999999982</v>
      </c>
      <c r="AP172" s="36">
        <f>AD172/AG172</f>
        <v>139.72333333333333</v>
      </c>
      <c r="AQ172" s="37">
        <f t="shared" si="55"/>
        <v>139.72333333333333</v>
      </c>
      <c r="AR172" s="36">
        <f t="shared" si="56"/>
        <v>97.075000000000003</v>
      </c>
      <c r="AS172" s="36">
        <f t="shared" si="57"/>
        <v>210.11759999999998</v>
      </c>
      <c r="AT172" s="36">
        <v>0.46200000000000002</v>
      </c>
      <c r="AU172" s="38">
        <f t="shared" si="58"/>
        <v>11.643611111111111</v>
      </c>
      <c r="AV172" s="38">
        <f t="shared" si="42"/>
        <v>8.0895833333333336</v>
      </c>
      <c r="AW172" s="38">
        <f t="shared" si="42"/>
        <v>17.509799999999998</v>
      </c>
      <c r="AX172" s="38">
        <f t="shared" si="59"/>
        <v>0.98266476106713574</v>
      </c>
      <c r="AY172" s="38">
        <f t="shared" si="50"/>
        <v>37.242994444444442</v>
      </c>
      <c r="AZ172" s="38">
        <f t="shared" si="51"/>
        <v>446.91593333333333</v>
      </c>
    </row>
    <row r="173" spans="1:52" s="7" customFormat="1" x14ac:dyDescent="0.25">
      <c r="A173" s="2">
        <f t="shared" si="52"/>
        <v>158</v>
      </c>
      <c r="B173" s="50" t="s">
        <v>116</v>
      </c>
      <c r="C173" s="2">
        <v>6</v>
      </c>
      <c r="D173" s="32">
        <v>49.3</v>
      </c>
      <c r="E173" s="2"/>
      <c r="F173" s="2" t="s">
        <v>591</v>
      </c>
      <c r="G173" s="2"/>
      <c r="H173" s="2">
        <v>2</v>
      </c>
      <c r="I173" s="2"/>
      <c r="J173" s="2"/>
      <c r="K173" s="2"/>
      <c r="L173" s="2"/>
      <c r="M173" s="2"/>
      <c r="N173" s="2"/>
      <c r="O173" s="2"/>
      <c r="P173" s="2"/>
      <c r="Q173" s="2"/>
      <c r="R173" s="2"/>
      <c r="S173" s="2"/>
      <c r="T173" s="2"/>
      <c r="U173" s="2"/>
      <c r="V173" s="2"/>
      <c r="W173" s="2"/>
      <c r="X173" s="2"/>
      <c r="Y173" s="2"/>
      <c r="Z173" s="2"/>
      <c r="AA173" s="2"/>
      <c r="AB173" s="2"/>
      <c r="AC173" s="2"/>
      <c r="AD173" s="2">
        <v>5452.52</v>
      </c>
      <c r="AE173" s="32"/>
      <c r="AF173" s="5" t="s">
        <v>36</v>
      </c>
      <c r="AG173" s="2">
        <v>30</v>
      </c>
      <c r="AH173" s="3">
        <v>5051</v>
      </c>
      <c r="AI173" s="2"/>
      <c r="AJ173" s="2"/>
      <c r="AK173" s="2"/>
      <c r="AL173" s="2"/>
      <c r="AM173" s="2"/>
      <c r="AN173" s="2"/>
      <c r="AO173" s="32">
        <f t="shared" si="54"/>
        <v>401.52000000000044</v>
      </c>
      <c r="AP173" s="36">
        <f>AD173/AG173</f>
        <v>181.75066666666669</v>
      </c>
      <c r="AQ173" s="37">
        <f t="shared" si="55"/>
        <v>181.75066666666669</v>
      </c>
      <c r="AR173" s="36">
        <f t="shared" si="56"/>
        <v>126.27500000000001</v>
      </c>
      <c r="AS173" s="36">
        <f t="shared" si="57"/>
        <v>273.31919999999997</v>
      </c>
      <c r="AT173" s="36">
        <v>0.46200000000000002</v>
      </c>
      <c r="AU173" s="38">
        <f t="shared" si="58"/>
        <v>15.145888888888891</v>
      </c>
      <c r="AV173" s="38">
        <f t="shared" si="42"/>
        <v>10.522916666666667</v>
      </c>
      <c r="AW173" s="38">
        <f t="shared" si="42"/>
        <v>22.776599999999998</v>
      </c>
      <c r="AX173" s="38">
        <f t="shared" si="59"/>
        <v>0.98266542709037641</v>
      </c>
      <c r="AY173" s="38">
        <f t="shared" si="50"/>
        <v>48.445405555555553</v>
      </c>
      <c r="AZ173" s="38">
        <f t="shared" si="51"/>
        <v>581.34486666666658</v>
      </c>
    </row>
    <row r="174" spans="1:52" s="7" customFormat="1" x14ac:dyDescent="0.25">
      <c r="A174" s="2">
        <f t="shared" si="52"/>
        <v>159</v>
      </c>
      <c r="B174" s="34" t="s">
        <v>117</v>
      </c>
      <c r="C174" s="29">
        <v>3</v>
      </c>
      <c r="D174" s="32">
        <v>53.5</v>
      </c>
      <c r="E174" s="2"/>
      <c r="F174" s="2" t="s">
        <v>591</v>
      </c>
      <c r="G174" s="2"/>
      <c r="H174" s="2">
        <v>4</v>
      </c>
      <c r="I174" s="2"/>
      <c r="J174" s="2"/>
      <c r="K174" s="2"/>
      <c r="L174" s="2"/>
      <c r="M174" s="2"/>
      <c r="N174" s="2"/>
      <c r="O174" s="2"/>
      <c r="P174" s="2"/>
      <c r="Q174" s="2"/>
      <c r="R174" s="2"/>
      <c r="S174" s="2"/>
      <c r="T174" s="2"/>
      <c r="U174" s="2"/>
      <c r="V174" s="2"/>
      <c r="W174" s="2"/>
      <c r="X174" s="2"/>
      <c r="Y174" s="2"/>
      <c r="Z174" s="2"/>
      <c r="AA174" s="2"/>
      <c r="AB174" s="2"/>
      <c r="AC174" s="2"/>
      <c r="AD174" s="2">
        <v>4786.9399999999996</v>
      </c>
      <c r="AE174" s="32"/>
      <c r="AF174" s="5" t="s">
        <v>36</v>
      </c>
      <c r="AG174" s="2">
        <v>30</v>
      </c>
      <c r="AH174" s="32">
        <f t="shared" ref="AH174:AH237" si="60">AI174+AJ174+AK174</f>
        <v>5370.53</v>
      </c>
      <c r="AI174" s="33">
        <v>4933</v>
      </c>
      <c r="AJ174" s="33">
        <v>88.21</v>
      </c>
      <c r="AK174" s="33">
        <v>349.32</v>
      </c>
      <c r="AL174" s="33">
        <v>5365.28</v>
      </c>
      <c r="AM174" s="33">
        <v>10736</v>
      </c>
      <c r="AN174" s="35">
        <v>42736</v>
      </c>
      <c r="AO174" s="32">
        <f t="shared" si="54"/>
        <v>-583.59000000000015</v>
      </c>
      <c r="AP174" s="36">
        <f>AH174/AG174</f>
        <v>179.01766666666666</v>
      </c>
      <c r="AQ174" s="37">
        <f t="shared" si="55"/>
        <v>179.01766666666666</v>
      </c>
      <c r="AR174" s="36">
        <f t="shared" si="56"/>
        <v>134.26325</v>
      </c>
      <c r="AS174" s="36">
        <f t="shared" si="57"/>
        <v>438.48599999999999</v>
      </c>
      <c r="AT174" s="36">
        <v>0.68300000000000005</v>
      </c>
      <c r="AU174" s="38">
        <f t="shared" si="58"/>
        <v>14.918138888888889</v>
      </c>
      <c r="AV174" s="38">
        <f t="shared" si="42"/>
        <v>11.188604166666666</v>
      </c>
      <c r="AW174" s="38">
        <f t="shared" si="42"/>
        <v>36.540500000000002</v>
      </c>
      <c r="AX174" s="38">
        <f t="shared" si="59"/>
        <v>1.1709765057113188</v>
      </c>
      <c r="AY174" s="38">
        <f t="shared" si="50"/>
        <v>62.647243055555556</v>
      </c>
      <c r="AZ174" s="38">
        <f t="shared" si="51"/>
        <v>751.7669166666667</v>
      </c>
    </row>
    <row r="175" spans="1:52" s="7" customFormat="1" x14ac:dyDescent="0.25">
      <c r="A175" s="2">
        <f t="shared" si="52"/>
        <v>160</v>
      </c>
      <c r="B175" s="34" t="s">
        <v>118</v>
      </c>
      <c r="C175" s="29">
        <v>4</v>
      </c>
      <c r="D175" s="32">
        <v>32.4</v>
      </c>
      <c r="E175" s="2"/>
      <c r="F175" s="2" t="s">
        <v>591</v>
      </c>
      <c r="G175" s="2"/>
      <c r="H175" s="2">
        <v>1</v>
      </c>
      <c r="I175" s="2"/>
      <c r="J175" s="2"/>
      <c r="K175" s="2"/>
      <c r="L175" s="2"/>
      <c r="M175" s="2"/>
      <c r="N175" s="2"/>
      <c r="O175" s="2"/>
      <c r="P175" s="2"/>
      <c r="Q175" s="2"/>
      <c r="R175" s="2"/>
      <c r="S175" s="2"/>
      <c r="T175" s="2"/>
      <c r="U175" s="2"/>
      <c r="V175" s="2"/>
      <c r="W175" s="2"/>
      <c r="X175" s="2"/>
      <c r="Y175" s="2"/>
      <c r="Z175" s="2"/>
      <c r="AA175" s="2"/>
      <c r="AB175" s="2"/>
      <c r="AC175" s="2"/>
      <c r="AD175" s="2">
        <v>11664.08</v>
      </c>
      <c r="AE175" s="32"/>
      <c r="AF175" s="5" t="s">
        <v>36</v>
      </c>
      <c r="AG175" s="2">
        <v>30</v>
      </c>
      <c r="AH175" s="32">
        <f t="shared" si="60"/>
        <v>1976.9299999999998</v>
      </c>
      <c r="AI175" s="33">
        <v>1648</v>
      </c>
      <c r="AJ175" s="33">
        <v>259.32</v>
      </c>
      <c r="AK175" s="33">
        <v>69.61</v>
      </c>
      <c r="AL175" s="33">
        <v>852.68</v>
      </c>
      <c r="AM175" s="33">
        <v>2830</v>
      </c>
      <c r="AN175" s="35">
        <v>42736</v>
      </c>
      <c r="AO175" s="32">
        <f t="shared" si="54"/>
        <v>9687.15</v>
      </c>
      <c r="AP175" s="36">
        <f>AD175/AG175</f>
        <v>388.80266666666665</v>
      </c>
      <c r="AQ175" s="37">
        <f t="shared" si="55"/>
        <v>388.80266666666665</v>
      </c>
      <c r="AR175" s="36">
        <f t="shared" si="56"/>
        <v>49.423249999999996</v>
      </c>
      <c r="AS175" s="36">
        <f t="shared" si="57"/>
        <v>204.12</v>
      </c>
      <c r="AT175" s="36">
        <v>0.52500000000000002</v>
      </c>
      <c r="AU175" s="38">
        <f t="shared" si="58"/>
        <v>32.400222222222219</v>
      </c>
      <c r="AV175" s="38">
        <f t="shared" si="42"/>
        <v>4.1186041666666666</v>
      </c>
      <c r="AW175" s="38">
        <f t="shared" si="42"/>
        <v>17.010000000000002</v>
      </c>
      <c r="AX175" s="38">
        <f t="shared" si="59"/>
        <v>1.6521242712620028</v>
      </c>
      <c r="AY175" s="38">
        <f t="shared" si="50"/>
        <v>53.528826388888888</v>
      </c>
      <c r="AZ175" s="38">
        <f t="shared" si="51"/>
        <v>642.34591666666665</v>
      </c>
    </row>
    <row r="176" spans="1:52" s="7" customFormat="1" x14ac:dyDescent="0.25">
      <c r="A176" s="2">
        <f t="shared" si="52"/>
        <v>161</v>
      </c>
      <c r="B176" s="34" t="s">
        <v>119</v>
      </c>
      <c r="C176" s="29">
        <v>11</v>
      </c>
      <c r="D176" s="32">
        <v>23.6</v>
      </c>
      <c r="E176" s="2"/>
      <c r="F176" s="2" t="s">
        <v>591</v>
      </c>
      <c r="G176" s="2"/>
      <c r="H176" s="2">
        <v>1</v>
      </c>
      <c r="I176" s="2"/>
      <c r="J176" s="2"/>
      <c r="K176" s="2"/>
      <c r="L176" s="2"/>
      <c r="M176" s="2"/>
      <c r="N176" s="2"/>
      <c r="O176" s="2"/>
      <c r="P176" s="2"/>
      <c r="Q176" s="2"/>
      <c r="R176" s="2"/>
      <c r="S176" s="2"/>
      <c r="T176" s="2"/>
      <c r="U176" s="2"/>
      <c r="V176" s="2"/>
      <c r="W176" s="2"/>
      <c r="X176" s="2"/>
      <c r="Y176" s="2"/>
      <c r="Z176" s="2"/>
      <c r="AA176" s="2"/>
      <c r="AB176" s="2"/>
      <c r="AC176" s="2"/>
      <c r="AD176" s="2">
        <v>2656.3</v>
      </c>
      <c r="AE176" s="32"/>
      <c r="AF176" s="5" t="s">
        <v>36</v>
      </c>
      <c r="AG176" s="2">
        <v>30</v>
      </c>
      <c r="AH176" s="32">
        <f t="shared" si="60"/>
        <v>3691.35</v>
      </c>
      <c r="AI176" s="33">
        <v>3492</v>
      </c>
      <c r="AJ176" s="33">
        <v>95.72</v>
      </c>
      <c r="AK176" s="33">
        <v>103.63</v>
      </c>
      <c r="AL176" s="33">
        <v>2080.88</v>
      </c>
      <c r="AM176" s="33">
        <v>5772</v>
      </c>
      <c r="AN176" s="35">
        <v>42736</v>
      </c>
      <c r="AO176" s="32">
        <f t="shared" si="54"/>
        <v>-1035.0499999999997</v>
      </c>
      <c r="AP176" s="36">
        <f>AH176/AG176</f>
        <v>123.045</v>
      </c>
      <c r="AQ176" s="37">
        <f t="shared" si="55"/>
        <v>123.045</v>
      </c>
      <c r="AR176" s="36">
        <f t="shared" si="56"/>
        <v>92.283749999999998</v>
      </c>
      <c r="AS176" s="36">
        <f t="shared" si="57"/>
        <v>401.01120000000003</v>
      </c>
      <c r="AT176" s="36">
        <v>1.4159999999999999</v>
      </c>
      <c r="AU176" s="38">
        <f t="shared" si="58"/>
        <v>10.25375</v>
      </c>
      <c r="AV176" s="38">
        <f t="shared" si="42"/>
        <v>7.6903125000000001</v>
      </c>
      <c r="AW176" s="38">
        <f t="shared" si="42"/>
        <v>33.4176</v>
      </c>
      <c r="AX176" s="38">
        <f t="shared" si="59"/>
        <v>2.1763416313559323</v>
      </c>
      <c r="AY176" s="38">
        <f t="shared" si="50"/>
        <v>51.361662500000001</v>
      </c>
      <c r="AZ176" s="38">
        <f t="shared" si="51"/>
        <v>616.33995000000004</v>
      </c>
    </row>
    <row r="177" spans="1:52" s="7" customFormat="1" x14ac:dyDescent="0.25">
      <c r="A177" s="2">
        <f t="shared" si="52"/>
        <v>162</v>
      </c>
      <c r="B177" s="34" t="s">
        <v>119</v>
      </c>
      <c r="C177" s="29">
        <v>13</v>
      </c>
      <c r="D177" s="32">
        <v>24</v>
      </c>
      <c r="E177" s="2"/>
      <c r="F177" s="2" t="s">
        <v>591</v>
      </c>
      <c r="G177" s="2"/>
      <c r="H177" s="2">
        <v>1</v>
      </c>
      <c r="I177" s="2"/>
      <c r="J177" s="2"/>
      <c r="K177" s="2"/>
      <c r="L177" s="2"/>
      <c r="M177" s="2"/>
      <c r="N177" s="2"/>
      <c r="O177" s="2"/>
      <c r="P177" s="2"/>
      <c r="Q177" s="2"/>
      <c r="R177" s="2"/>
      <c r="S177" s="2"/>
      <c r="T177" s="2"/>
      <c r="U177" s="2"/>
      <c r="V177" s="2"/>
      <c r="W177" s="2"/>
      <c r="X177" s="2"/>
      <c r="Y177" s="2"/>
      <c r="Z177" s="2"/>
      <c r="AA177" s="2"/>
      <c r="AB177" s="2"/>
      <c r="AC177" s="2"/>
      <c r="AD177" s="2">
        <v>2701.34</v>
      </c>
      <c r="AE177" s="32"/>
      <c r="AF177" s="5" t="s">
        <v>36</v>
      </c>
      <c r="AG177" s="2">
        <v>30</v>
      </c>
      <c r="AH177" s="32">
        <f t="shared" si="60"/>
        <v>3753.7200000000003</v>
      </c>
      <c r="AI177" s="33">
        <v>3551</v>
      </c>
      <c r="AJ177" s="33">
        <v>97.34</v>
      </c>
      <c r="AK177" s="33">
        <v>105.38</v>
      </c>
      <c r="AL177" s="33">
        <v>2116.15</v>
      </c>
      <c r="AM177" s="33">
        <v>5870</v>
      </c>
      <c r="AN177" s="35">
        <v>42736</v>
      </c>
      <c r="AO177" s="32">
        <f t="shared" si="54"/>
        <v>-1052.3800000000001</v>
      </c>
      <c r="AP177" s="36">
        <f>AH177/AG177</f>
        <v>125.12400000000001</v>
      </c>
      <c r="AQ177" s="37">
        <f t="shared" si="55"/>
        <v>125.12400000000001</v>
      </c>
      <c r="AR177" s="36">
        <f t="shared" si="56"/>
        <v>93.843000000000018</v>
      </c>
      <c r="AS177" s="36">
        <f t="shared" si="57"/>
        <v>407.80799999999994</v>
      </c>
      <c r="AT177" s="36">
        <v>1.4159999999999999</v>
      </c>
      <c r="AU177" s="38">
        <f t="shared" si="58"/>
        <v>10.427000000000001</v>
      </c>
      <c r="AV177" s="38">
        <f t="shared" si="42"/>
        <v>7.8202500000000015</v>
      </c>
      <c r="AW177" s="38">
        <f t="shared" si="42"/>
        <v>33.983999999999995</v>
      </c>
      <c r="AX177" s="38">
        <f t="shared" si="59"/>
        <v>2.1763020833333333</v>
      </c>
      <c r="AY177" s="38">
        <f t="shared" si="50"/>
        <v>52.231249999999996</v>
      </c>
      <c r="AZ177" s="38">
        <f t="shared" si="51"/>
        <v>626.77499999999998</v>
      </c>
    </row>
    <row r="178" spans="1:52" s="7" customFormat="1" x14ac:dyDescent="0.25">
      <c r="A178" s="2">
        <f t="shared" si="52"/>
        <v>163</v>
      </c>
      <c r="B178" s="34" t="s">
        <v>119</v>
      </c>
      <c r="C178" s="29">
        <v>2</v>
      </c>
      <c r="D178" s="32">
        <v>23.9</v>
      </c>
      <c r="E178" s="2"/>
      <c r="F178" s="2" t="s">
        <v>591</v>
      </c>
      <c r="G178" s="2"/>
      <c r="H178" s="2">
        <v>1</v>
      </c>
      <c r="I178" s="2"/>
      <c r="J178" s="2"/>
      <c r="K178" s="2"/>
      <c r="L178" s="2"/>
      <c r="M178" s="2"/>
      <c r="N178" s="2"/>
      <c r="O178" s="2"/>
      <c r="P178" s="2"/>
      <c r="Q178" s="2"/>
      <c r="R178" s="2"/>
      <c r="S178" s="2"/>
      <c r="T178" s="2"/>
      <c r="U178" s="2"/>
      <c r="V178" s="2"/>
      <c r="W178" s="2"/>
      <c r="X178" s="2"/>
      <c r="Y178" s="2"/>
      <c r="Z178" s="2"/>
      <c r="AA178" s="2"/>
      <c r="AB178" s="2"/>
      <c r="AC178" s="2"/>
      <c r="AD178" s="2">
        <v>2690.07</v>
      </c>
      <c r="AE178" s="32"/>
      <c r="AF178" s="5" t="s">
        <v>36</v>
      </c>
      <c r="AG178" s="2">
        <v>30</v>
      </c>
      <c r="AH178" s="32">
        <f t="shared" si="60"/>
        <v>2111.87</v>
      </c>
      <c r="AI178" s="33">
        <v>1910</v>
      </c>
      <c r="AJ178" s="33">
        <v>96.93</v>
      </c>
      <c r="AK178" s="33">
        <v>104.94</v>
      </c>
      <c r="AL178" s="33">
        <v>2107.33</v>
      </c>
      <c r="AM178" s="33">
        <v>4219</v>
      </c>
      <c r="AN178" s="35">
        <v>42736</v>
      </c>
      <c r="AO178" s="32">
        <f t="shared" si="54"/>
        <v>578.20000000000027</v>
      </c>
      <c r="AP178" s="36">
        <f>AD178/AG178</f>
        <v>89.669000000000011</v>
      </c>
      <c r="AQ178" s="37">
        <f t="shared" si="55"/>
        <v>89.669000000000011</v>
      </c>
      <c r="AR178" s="36">
        <f t="shared" si="56"/>
        <v>52.796750000000003</v>
      </c>
      <c r="AS178" s="36">
        <f t="shared" si="57"/>
        <v>406.10879999999997</v>
      </c>
      <c r="AT178" s="36">
        <v>1.4159999999999999</v>
      </c>
      <c r="AU178" s="38">
        <f t="shared" si="58"/>
        <v>7.4724166666666676</v>
      </c>
      <c r="AV178" s="38">
        <f t="shared" si="42"/>
        <v>4.3997291666666669</v>
      </c>
      <c r="AW178" s="38">
        <f t="shared" si="42"/>
        <v>33.842399999999998</v>
      </c>
      <c r="AX178" s="38">
        <f t="shared" si="59"/>
        <v>1.9127425034867505</v>
      </c>
      <c r="AY178" s="38">
        <f t="shared" si="50"/>
        <v>45.714545833333332</v>
      </c>
      <c r="AZ178" s="38">
        <f t="shared" si="51"/>
        <v>548.57455000000004</v>
      </c>
    </row>
    <row r="179" spans="1:52" s="7" customFormat="1" x14ac:dyDescent="0.25">
      <c r="A179" s="2">
        <f t="shared" si="52"/>
        <v>164</v>
      </c>
      <c r="B179" s="34" t="s">
        <v>119</v>
      </c>
      <c r="C179" s="29">
        <v>7</v>
      </c>
      <c r="D179" s="32">
        <v>26.4</v>
      </c>
      <c r="E179" s="2"/>
      <c r="F179" s="2" t="s">
        <v>591</v>
      </c>
      <c r="G179" s="2"/>
      <c r="H179" s="2">
        <v>1</v>
      </c>
      <c r="I179" s="2"/>
      <c r="J179" s="2"/>
      <c r="K179" s="2"/>
      <c r="L179" s="2"/>
      <c r="M179" s="2"/>
      <c r="N179" s="2"/>
      <c r="O179" s="2"/>
      <c r="P179" s="2"/>
      <c r="Q179" s="2"/>
      <c r="R179" s="2"/>
      <c r="S179" s="2"/>
      <c r="T179" s="2"/>
      <c r="U179" s="2"/>
      <c r="V179" s="2"/>
      <c r="W179" s="2"/>
      <c r="X179" s="2"/>
      <c r="Y179" s="2"/>
      <c r="Z179" s="2"/>
      <c r="AA179" s="2"/>
      <c r="AB179" s="2"/>
      <c r="AC179" s="2"/>
      <c r="AD179" s="2">
        <v>2971.47</v>
      </c>
      <c r="AE179" s="32"/>
      <c r="AF179" s="5" t="s">
        <v>36</v>
      </c>
      <c r="AG179" s="2">
        <v>30</v>
      </c>
      <c r="AH179" s="32">
        <f t="shared" si="60"/>
        <v>2332.9900000000002</v>
      </c>
      <c r="AI179" s="33">
        <v>2110</v>
      </c>
      <c r="AJ179" s="33">
        <v>107.07</v>
      </c>
      <c r="AK179" s="33">
        <v>115.92</v>
      </c>
      <c r="AL179" s="33">
        <v>2327.77</v>
      </c>
      <c r="AM179" s="33">
        <v>4661</v>
      </c>
      <c r="AN179" s="35">
        <v>42736</v>
      </c>
      <c r="AO179" s="32">
        <f t="shared" si="54"/>
        <v>638.47999999999956</v>
      </c>
      <c r="AP179" s="36">
        <f>AD179/AG179</f>
        <v>99.048999999999992</v>
      </c>
      <c r="AQ179" s="37">
        <f t="shared" si="55"/>
        <v>99.048999999999992</v>
      </c>
      <c r="AR179" s="36">
        <f t="shared" si="56"/>
        <v>58.324750000000009</v>
      </c>
      <c r="AS179" s="36">
        <f t="shared" si="57"/>
        <v>448.58879999999999</v>
      </c>
      <c r="AT179" s="36">
        <v>1.4159999999999999</v>
      </c>
      <c r="AU179" s="38">
        <f t="shared" si="58"/>
        <v>8.2540833333333321</v>
      </c>
      <c r="AV179" s="38">
        <f t="shared" si="42"/>
        <v>4.8603958333333344</v>
      </c>
      <c r="AW179" s="38">
        <f t="shared" si="42"/>
        <v>37.382399999999997</v>
      </c>
      <c r="AX179" s="38">
        <f t="shared" si="59"/>
        <v>1.9127605744949494</v>
      </c>
      <c r="AY179" s="38">
        <f t="shared" si="50"/>
        <v>50.496879166666659</v>
      </c>
      <c r="AZ179" s="38">
        <f t="shared" si="51"/>
        <v>605.96254999999996</v>
      </c>
    </row>
    <row r="180" spans="1:52" s="7" customFormat="1" x14ac:dyDescent="0.25">
      <c r="A180" s="2">
        <f t="shared" si="52"/>
        <v>165</v>
      </c>
      <c r="B180" s="34" t="s">
        <v>120</v>
      </c>
      <c r="C180" s="29">
        <v>3</v>
      </c>
      <c r="D180" s="32">
        <v>46.5</v>
      </c>
      <c r="E180" s="2"/>
      <c r="F180" s="2" t="s">
        <v>591</v>
      </c>
      <c r="G180" s="2"/>
      <c r="H180" s="2">
        <v>3</v>
      </c>
      <c r="I180" s="2"/>
      <c r="J180" s="2"/>
      <c r="K180" s="2"/>
      <c r="L180" s="2"/>
      <c r="M180" s="2"/>
      <c r="N180" s="2"/>
      <c r="O180" s="2"/>
      <c r="P180" s="2"/>
      <c r="Q180" s="2"/>
      <c r="R180" s="2"/>
      <c r="S180" s="2"/>
      <c r="T180" s="2"/>
      <c r="U180" s="2"/>
      <c r="V180" s="2"/>
      <c r="W180" s="2"/>
      <c r="X180" s="2"/>
      <c r="Y180" s="2"/>
      <c r="Z180" s="2"/>
      <c r="AA180" s="2"/>
      <c r="AB180" s="2"/>
      <c r="AC180" s="2"/>
      <c r="AD180" s="2">
        <v>7035.29</v>
      </c>
      <c r="AE180" s="32"/>
      <c r="AF180" s="5" t="s">
        <v>36</v>
      </c>
      <c r="AG180" s="2">
        <v>30</v>
      </c>
      <c r="AH180" s="32">
        <f t="shared" si="60"/>
        <v>4733.1899999999996</v>
      </c>
      <c r="AI180" s="33">
        <v>4234</v>
      </c>
      <c r="AJ180" s="33">
        <v>219.53</v>
      </c>
      <c r="AK180" s="33">
        <v>279.66000000000003</v>
      </c>
      <c r="AL180" s="33">
        <v>7734.23</v>
      </c>
      <c r="AM180" s="33">
        <v>12467</v>
      </c>
      <c r="AN180" s="35">
        <v>42736</v>
      </c>
      <c r="AO180" s="32">
        <f t="shared" si="54"/>
        <v>2302.1000000000004</v>
      </c>
      <c r="AP180" s="36">
        <f>AD180/AG180</f>
        <v>234.50966666666667</v>
      </c>
      <c r="AQ180" s="37">
        <f t="shared" si="55"/>
        <v>234.50966666666667</v>
      </c>
      <c r="AR180" s="36">
        <f t="shared" si="56"/>
        <v>118.32974999999999</v>
      </c>
      <c r="AS180" s="36">
        <f t="shared" si="57"/>
        <v>256.12200000000001</v>
      </c>
      <c r="AT180" s="36">
        <v>0.45900000000000002</v>
      </c>
      <c r="AU180" s="38">
        <f t="shared" si="58"/>
        <v>19.542472222222223</v>
      </c>
      <c r="AV180" s="38">
        <f t="shared" si="42"/>
        <v>9.8608124999999998</v>
      </c>
      <c r="AW180" s="38">
        <f t="shared" si="42"/>
        <v>21.343500000000002</v>
      </c>
      <c r="AX180" s="38">
        <f t="shared" si="59"/>
        <v>1.0913287037037038</v>
      </c>
      <c r="AY180" s="38">
        <f t="shared" si="50"/>
        <v>50.74678472222223</v>
      </c>
      <c r="AZ180" s="38">
        <f t="shared" si="51"/>
        <v>608.96141666666676</v>
      </c>
    </row>
    <row r="181" spans="1:52" s="46" customFormat="1" ht="25.5" x14ac:dyDescent="0.25">
      <c r="A181" s="2">
        <f t="shared" si="52"/>
        <v>166</v>
      </c>
      <c r="B181" s="41" t="s">
        <v>121</v>
      </c>
      <c r="C181" s="3">
        <v>15</v>
      </c>
      <c r="D181" s="40">
        <v>41.9</v>
      </c>
      <c r="E181" s="53" t="s">
        <v>221</v>
      </c>
      <c r="F181" s="3">
        <v>3</v>
      </c>
      <c r="G181" s="3"/>
      <c r="H181" s="2">
        <v>1</v>
      </c>
      <c r="I181" s="2"/>
      <c r="J181" s="3"/>
      <c r="K181" s="3"/>
      <c r="L181" s="3"/>
      <c r="M181" s="3"/>
      <c r="N181" s="3"/>
      <c r="O181" s="3"/>
      <c r="P181" s="3"/>
      <c r="Q181" s="3"/>
      <c r="R181" s="3"/>
      <c r="S181" s="3"/>
      <c r="T181" s="3"/>
      <c r="U181" s="3"/>
      <c r="V181" s="3"/>
      <c r="W181" s="3"/>
      <c r="X181" s="3"/>
      <c r="Y181" s="3"/>
      <c r="Z181" s="3"/>
      <c r="AA181" s="3"/>
      <c r="AB181" s="3"/>
      <c r="AC181" s="3"/>
      <c r="AD181" s="3">
        <v>12269.78</v>
      </c>
      <c r="AE181" s="40"/>
      <c r="AF181" s="39" t="s">
        <v>42</v>
      </c>
      <c r="AG181" s="3">
        <v>100</v>
      </c>
      <c r="AH181" s="40">
        <f t="shared" si="60"/>
        <v>10133.219999999999</v>
      </c>
      <c r="AI181" s="40">
        <v>8950</v>
      </c>
      <c r="AJ181" s="40">
        <v>1183.22</v>
      </c>
      <c r="AK181" s="40"/>
      <c r="AL181" s="40">
        <v>745.55</v>
      </c>
      <c r="AM181" s="40">
        <v>10879</v>
      </c>
      <c r="AN181" s="42">
        <v>42736</v>
      </c>
      <c r="AO181" s="40">
        <f t="shared" si="54"/>
        <v>2136.5600000000013</v>
      </c>
      <c r="AP181" s="43">
        <f>AD181/AG181</f>
        <v>122.6978</v>
      </c>
      <c r="AQ181" s="44">
        <f t="shared" si="55"/>
        <v>122.6978</v>
      </c>
      <c r="AR181" s="43">
        <f t="shared" si="56"/>
        <v>253.3305</v>
      </c>
      <c r="AS181" s="43">
        <f t="shared" si="57"/>
        <v>351.96</v>
      </c>
      <c r="AT181" s="43">
        <v>0.7</v>
      </c>
      <c r="AU181" s="45">
        <f t="shared" si="58"/>
        <v>10.224816666666667</v>
      </c>
      <c r="AV181" s="45">
        <f t="shared" si="42"/>
        <v>21.110875</v>
      </c>
      <c r="AW181" s="45">
        <f t="shared" si="42"/>
        <v>29.33</v>
      </c>
      <c r="AX181" s="45">
        <f t="shared" si="59"/>
        <v>1.4478685361972952</v>
      </c>
      <c r="AY181" s="45">
        <f t="shared" si="50"/>
        <v>60.665691666666667</v>
      </c>
      <c r="AZ181" s="45">
        <f t="shared" si="51"/>
        <v>727.98829999999998</v>
      </c>
    </row>
    <row r="182" spans="1:52" s="7" customFormat="1" x14ac:dyDescent="0.25">
      <c r="A182" s="2">
        <f t="shared" si="52"/>
        <v>167</v>
      </c>
      <c r="B182" s="34" t="s">
        <v>122</v>
      </c>
      <c r="C182" s="29">
        <v>33</v>
      </c>
      <c r="D182" s="32">
        <v>79</v>
      </c>
      <c r="E182" s="2"/>
      <c r="F182" s="2" t="s">
        <v>591</v>
      </c>
      <c r="G182" s="2"/>
      <c r="H182" s="2">
        <v>4</v>
      </c>
      <c r="I182" s="2"/>
      <c r="J182" s="2"/>
      <c r="K182" s="2"/>
      <c r="L182" s="2"/>
      <c r="M182" s="2"/>
      <c r="N182" s="2"/>
      <c r="O182" s="2"/>
      <c r="P182" s="2"/>
      <c r="Q182" s="2"/>
      <c r="R182" s="2"/>
      <c r="S182" s="2"/>
      <c r="T182" s="2"/>
      <c r="U182" s="2"/>
      <c r="V182" s="2"/>
      <c r="W182" s="2"/>
      <c r="X182" s="2"/>
      <c r="Y182" s="2"/>
      <c r="Z182" s="2"/>
      <c r="AA182" s="2"/>
      <c r="AB182" s="2"/>
      <c r="AC182" s="2"/>
      <c r="AD182" s="2">
        <v>14078.26</v>
      </c>
      <c r="AE182" s="32"/>
      <c r="AF182" s="5" t="s">
        <v>71</v>
      </c>
      <c r="AG182" s="2">
        <v>150</v>
      </c>
      <c r="AH182" s="32">
        <f t="shared" si="60"/>
        <v>17155.27</v>
      </c>
      <c r="AI182" s="33">
        <v>15845</v>
      </c>
      <c r="AJ182" s="33">
        <v>1310.27</v>
      </c>
      <c r="AK182" s="33"/>
      <c r="AL182" s="33">
        <v>662.78</v>
      </c>
      <c r="AM182" s="33">
        <v>17818</v>
      </c>
      <c r="AN182" s="35">
        <v>42736</v>
      </c>
      <c r="AO182" s="32">
        <f t="shared" si="54"/>
        <v>-3077.01</v>
      </c>
      <c r="AP182" s="36">
        <f>AH182/AG182</f>
        <v>114.36846666666666</v>
      </c>
      <c r="AQ182" s="37">
        <f t="shared" si="55"/>
        <v>114.36846666666666</v>
      </c>
      <c r="AR182" s="36">
        <f t="shared" si="56"/>
        <v>428.88175000000001</v>
      </c>
      <c r="AS182" s="36">
        <f t="shared" si="57"/>
        <v>663.59999999999991</v>
      </c>
      <c r="AT182" s="36">
        <v>0.7</v>
      </c>
      <c r="AU182" s="38">
        <f t="shared" si="58"/>
        <v>9.5307055555555547</v>
      </c>
      <c r="AV182" s="38">
        <f t="shared" si="42"/>
        <v>35.740145833333337</v>
      </c>
      <c r="AW182" s="38">
        <f t="shared" si="42"/>
        <v>55.29999999999999</v>
      </c>
      <c r="AX182" s="38">
        <f t="shared" si="59"/>
        <v>1.2730487517580871</v>
      </c>
      <c r="AY182" s="38">
        <f t="shared" si="50"/>
        <v>100.57085138888888</v>
      </c>
      <c r="AZ182" s="38">
        <f t="shared" si="51"/>
        <v>1206.8502166666667</v>
      </c>
    </row>
    <row r="183" spans="1:52" s="7" customFormat="1" x14ac:dyDescent="0.25">
      <c r="A183" s="2">
        <f t="shared" si="52"/>
        <v>168</v>
      </c>
      <c r="B183" s="34" t="s">
        <v>122</v>
      </c>
      <c r="C183" s="29">
        <v>57</v>
      </c>
      <c r="D183" s="32">
        <v>60.7</v>
      </c>
      <c r="E183" s="2"/>
      <c r="F183" s="2" t="s">
        <v>591</v>
      </c>
      <c r="G183" s="2"/>
      <c r="H183" s="2">
        <v>3</v>
      </c>
      <c r="I183" s="2"/>
      <c r="J183" s="2"/>
      <c r="K183" s="2"/>
      <c r="L183" s="2"/>
      <c r="M183" s="2"/>
      <c r="N183" s="2"/>
      <c r="O183" s="2"/>
      <c r="P183" s="2"/>
      <c r="Q183" s="2"/>
      <c r="R183" s="2"/>
      <c r="S183" s="2"/>
      <c r="T183" s="2"/>
      <c r="U183" s="2"/>
      <c r="V183" s="2"/>
      <c r="W183" s="2"/>
      <c r="X183" s="2"/>
      <c r="Y183" s="2"/>
      <c r="Z183" s="2"/>
      <c r="AA183" s="2"/>
      <c r="AB183" s="2"/>
      <c r="AC183" s="2"/>
      <c r="AD183" s="2">
        <v>12519.34</v>
      </c>
      <c r="AE183" s="32"/>
      <c r="AF183" s="5" t="s">
        <v>71</v>
      </c>
      <c r="AG183" s="2">
        <v>150</v>
      </c>
      <c r="AH183" s="32">
        <f t="shared" si="60"/>
        <v>13436.64</v>
      </c>
      <c r="AI183" s="33">
        <v>12417</v>
      </c>
      <c r="AJ183" s="33">
        <v>1019.64</v>
      </c>
      <c r="AK183" s="33"/>
      <c r="AL183" s="33">
        <v>515.77</v>
      </c>
      <c r="AM183" s="33">
        <v>13952</v>
      </c>
      <c r="AN183" s="35">
        <v>42736</v>
      </c>
      <c r="AO183" s="32">
        <f t="shared" si="54"/>
        <v>-917.29999999999927</v>
      </c>
      <c r="AP183" s="36">
        <f>AH183/AG183</f>
        <v>89.57759999999999</v>
      </c>
      <c r="AQ183" s="37">
        <f t="shared" si="55"/>
        <v>89.57759999999999</v>
      </c>
      <c r="AR183" s="36">
        <f t="shared" si="56"/>
        <v>335.916</v>
      </c>
      <c r="AS183" s="36">
        <f t="shared" si="57"/>
        <v>509.88</v>
      </c>
      <c r="AT183" s="36">
        <v>0.7</v>
      </c>
      <c r="AU183" s="38">
        <f t="shared" si="58"/>
        <v>7.4647999999999994</v>
      </c>
      <c r="AV183" s="38">
        <f t="shared" si="42"/>
        <v>27.992999999999999</v>
      </c>
      <c r="AW183" s="38">
        <f t="shared" si="42"/>
        <v>42.49</v>
      </c>
      <c r="AX183" s="38">
        <f t="shared" si="59"/>
        <v>1.284148270181219</v>
      </c>
      <c r="AY183" s="38">
        <f t="shared" si="50"/>
        <v>77.947800000000001</v>
      </c>
      <c r="AZ183" s="38">
        <f t="shared" si="51"/>
        <v>935.37360000000001</v>
      </c>
    </row>
    <row r="184" spans="1:52" s="7" customFormat="1" x14ac:dyDescent="0.25">
      <c r="A184" s="2">
        <f t="shared" si="52"/>
        <v>169</v>
      </c>
      <c r="B184" s="34" t="s">
        <v>123</v>
      </c>
      <c r="C184" s="29">
        <v>22</v>
      </c>
      <c r="D184" s="32">
        <v>33.1</v>
      </c>
      <c r="E184" s="2"/>
      <c r="F184" s="2" t="s">
        <v>591</v>
      </c>
      <c r="G184" s="2"/>
      <c r="H184" s="2">
        <v>1</v>
      </c>
      <c r="I184" s="2"/>
      <c r="J184" s="2"/>
      <c r="K184" s="2"/>
      <c r="L184" s="2"/>
      <c r="M184" s="2"/>
      <c r="N184" s="2"/>
      <c r="O184" s="2"/>
      <c r="P184" s="2"/>
      <c r="Q184" s="2"/>
      <c r="R184" s="2"/>
      <c r="S184" s="2"/>
      <c r="T184" s="2"/>
      <c r="U184" s="2"/>
      <c r="V184" s="2"/>
      <c r="W184" s="2"/>
      <c r="X184" s="2"/>
      <c r="Y184" s="2"/>
      <c r="Z184" s="2"/>
      <c r="AA184" s="2"/>
      <c r="AB184" s="2"/>
      <c r="AC184" s="2"/>
      <c r="AD184" s="2">
        <v>9044.6299999999992</v>
      </c>
      <c r="AE184" s="32"/>
      <c r="AF184" s="5" t="s">
        <v>71</v>
      </c>
      <c r="AG184" s="2">
        <v>150</v>
      </c>
      <c r="AH184" s="32">
        <f t="shared" si="60"/>
        <v>7617.8099999999995</v>
      </c>
      <c r="AI184" s="33">
        <v>7064</v>
      </c>
      <c r="AJ184" s="33">
        <v>553.80999999999995</v>
      </c>
      <c r="AK184" s="33"/>
      <c r="AL184" s="33">
        <v>308.45</v>
      </c>
      <c r="AM184" s="33">
        <v>7926</v>
      </c>
      <c r="AN184" s="35">
        <v>42736</v>
      </c>
      <c r="AO184" s="32">
        <f t="shared" si="54"/>
        <v>1426.8199999999997</v>
      </c>
      <c r="AP184" s="36">
        <f>AD184/AG184</f>
        <v>60.297533333333327</v>
      </c>
      <c r="AQ184" s="37">
        <f t="shared" si="55"/>
        <v>60.297533333333327</v>
      </c>
      <c r="AR184" s="36">
        <f t="shared" si="56"/>
        <v>190.44524999999999</v>
      </c>
      <c r="AS184" s="36">
        <f t="shared" si="57"/>
        <v>264.53520000000003</v>
      </c>
      <c r="AT184" s="36">
        <v>0.66600000000000004</v>
      </c>
      <c r="AU184" s="38">
        <f t="shared" si="58"/>
        <v>5.0247944444444439</v>
      </c>
      <c r="AV184" s="38">
        <f t="shared" si="42"/>
        <v>15.8704375</v>
      </c>
      <c r="AW184" s="38">
        <f t="shared" si="42"/>
        <v>22.044600000000003</v>
      </c>
      <c r="AX184" s="38">
        <f t="shared" si="59"/>
        <v>1.2972758895602552</v>
      </c>
      <c r="AY184" s="38">
        <f t="shared" si="50"/>
        <v>42.93983194444445</v>
      </c>
      <c r="AZ184" s="38">
        <f t="shared" si="51"/>
        <v>515.2779833333334</v>
      </c>
    </row>
    <row r="185" spans="1:52" s="7" customFormat="1" x14ac:dyDescent="0.25">
      <c r="A185" s="2">
        <f t="shared" si="52"/>
        <v>170</v>
      </c>
      <c r="B185" s="34" t="s">
        <v>123</v>
      </c>
      <c r="C185" s="29">
        <v>58</v>
      </c>
      <c r="D185" s="32">
        <v>50.4</v>
      </c>
      <c r="E185" s="2"/>
      <c r="F185" s="2" t="s">
        <v>591</v>
      </c>
      <c r="G185" s="2"/>
      <c r="H185" s="2">
        <v>2</v>
      </c>
      <c r="I185" s="2"/>
      <c r="J185" s="2"/>
      <c r="K185" s="2"/>
      <c r="L185" s="2"/>
      <c r="M185" s="2"/>
      <c r="N185" s="2"/>
      <c r="O185" s="2"/>
      <c r="P185" s="2"/>
      <c r="Q185" s="2"/>
      <c r="R185" s="2"/>
      <c r="S185" s="2"/>
      <c r="T185" s="2"/>
      <c r="U185" s="2"/>
      <c r="V185" s="2"/>
      <c r="W185" s="2"/>
      <c r="X185" s="2"/>
      <c r="Y185" s="2"/>
      <c r="Z185" s="2"/>
      <c r="AA185" s="2"/>
      <c r="AB185" s="2"/>
      <c r="AC185" s="2"/>
      <c r="AD185" s="2">
        <v>8735.44</v>
      </c>
      <c r="AE185" s="32"/>
      <c r="AF185" s="5" t="s">
        <v>71</v>
      </c>
      <c r="AG185" s="2">
        <v>150</v>
      </c>
      <c r="AH185" s="32">
        <f t="shared" si="60"/>
        <v>11038.72</v>
      </c>
      <c r="AI185" s="33">
        <v>10249</v>
      </c>
      <c r="AJ185" s="33">
        <v>789.72</v>
      </c>
      <c r="AK185" s="33"/>
      <c r="AL185" s="33">
        <v>439.84</v>
      </c>
      <c r="AM185" s="33">
        <v>11479</v>
      </c>
      <c r="AN185" s="35">
        <v>42736</v>
      </c>
      <c r="AO185" s="32">
        <f t="shared" si="54"/>
        <v>-2303.2799999999988</v>
      </c>
      <c r="AP185" s="36">
        <f>AH185/AG185</f>
        <v>73.591466666666662</v>
      </c>
      <c r="AQ185" s="37">
        <f t="shared" si="55"/>
        <v>73.591466666666662</v>
      </c>
      <c r="AR185" s="36">
        <f t="shared" si="56"/>
        <v>275.96800000000002</v>
      </c>
      <c r="AS185" s="36">
        <f t="shared" si="57"/>
        <v>402.79680000000002</v>
      </c>
      <c r="AT185" s="36">
        <v>0.66600000000000004</v>
      </c>
      <c r="AU185" s="38">
        <f t="shared" si="58"/>
        <v>6.1326222222222215</v>
      </c>
      <c r="AV185" s="38">
        <f t="shared" si="42"/>
        <v>22.997333333333334</v>
      </c>
      <c r="AW185" s="38">
        <f t="shared" si="42"/>
        <v>33.566400000000002</v>
      </c>
      <c r="AX185" s="38">
        <f t="shared" si="59"/>
        <v>1.2439753086419754</v>
      </c>
      <c r="AY185" s="38">
        <f t="shared" si="50"/>
        <v>62.696355555555556</v>
      </c>
      <c r="AZ185" s="38">
        <f t="shared" si="51"/>
        <v>752.35626666666667</v>
      </c>
    </row>
    <row r="186" spans="1:52" s="7" customFormat="1" x14ac:dyDescent="0.25">
      <c r="A186" s="2">
        <f t="shared" si="52"/>
        <v>171</v>
      </c>
      <c r="B186" s="34" t="s">
        <v>123</v>
      </c>
      <c r="C186" s="29">
        <v>63</v>
      </c>
      <c r="D186" s="32">
        <v>32.5</v>
      </c>
      <c r="E186" s="2"/>
      <c r="F186" s="2" t="s">
        <v>591</v>
      </c>
      <c r="G186" s="2"/>
      <c r="H186" s="2">
        <v>1</v>
      </c>
      <c r="I186" s="2"/>
      <c r="J186" s="2"/>
      <c r="K186" s="2"/>
      <c r="L186" s="2"/>
      <c r="M186" s="2"/>
      <c r="N186" s="2"/>
      <c r="O186" s="2"/>
      <c r="P186" s="2"/>
      <c r="Q186" s="2"/>
      <c r="R186" s="2"/>
      <c r="S186" s="2"/>
      <c r="T186" s="2"/>
      <c r="U186" s="2"/>
      <c r="V186" s="2"/>
      <c r="W186" s="2"/>
      <c r="X186" s="2"/>
      <c r="Y186" s="2"/>
      <c r="Z186" s="2"/>
      <c r="AA186" s="2"/>
      <c r="AB186" s="2"/>
      <c r="AC186" s="2"/>
      <c r="AD186" s="2">
        <v>6014.88</v>
      </c>
      <c r="AE186" s="32"/>
      <c r="AF186" s="5" t="s">
        <v>71</v>
      </c>
      <c r="AG186" s="2">
        <v>150</v>
      </c>
      <c r="AH186" s="32">
        <f t="shared" si="60"/>
        <v>7479.77</v>
      </c>
      <c r="AI186" s="33">
        <v>6936</v>
      </c>
      <c r="AJ186" s="33">
        <v>543.77</v>
      </c>
      <c r="AK186" s="33"/>
      <c r="AL186" s="33">
        <v>302.86</v>
      </c>
      <c r="AM186" s="33">
        <v>7783</v>
      </c>
      <c r="AN186" s="35">
        <v>42736</v>
      </c>
      <c r="AO186" s="32">
        <f t="shared" si="54"/>
        <v>-1464.8900000000003</v>
      </c>
      <c r="AP186" s="36">
        <f>AH186/AG186</f>
        <v>49.86513333333334</v>
      </c>
      <c r="AQ186" s="37">
        <f t="shared" si="55"/>
        <v>49.86513333333334</v>
      </c>
      <c r="AR186" s="36">
        <f t="shared" si="56"/>
        <v>186.99425000000002</v>
      </c>
      <c r="AS186" s="36">
        <f t="shared" si="57"/>
        <v>259.74</v>
      </c>
      <c r="AT186" s="36">
        <v>0.66600000000000004</v>
      </c>
      <c r="AU186" s="38">
        <f t="shared" si="58"/>
        <v>4.1554277777777786</v>
      </c>
      <c r="AV186" s="38">
        <f t="shared" si="42"/>
        <v>15.582854166666669</v>
      </c>
      <c r="AW186" s="38">
        <f t="shared" si="42"/>
        <v>21.645</v>
      </c>
      <c r="AX186" s="38">
        <f t="shared" si="59"/>
        <v>1.2733317521367522</v>
      </c>
      <c r="AY186" s="38">
        <f t="shared" si="50"/>
        <v>41.383281944444448</v>
      </c>
      <c r="AZ186" s="38">
        <f t="shared" si="51"/>
        <v>496.59938333333338</v>
      </c>
    </row>
    <row r="187" spans="1:52" s="7" customFormat="1" x14ac:dyDescent="0.25">
      <c r="A187" s="2">
        <f t="shared" si="52"/>
        <v>172</v>
      </c>
      <c r="B187" s="34" t="s">
        <v>123</v>
      </c>
      <c r="C187" s="29">
        <v>72</v>
      </c>
      <c r="D187" s="32">
        <v>77.900000000000006</v>
      </c>
      <c r="E187" s="2"/>
      <c r="F187" s="2"/>
      <c r="G187" s="2"/>
      <c r="H187" s="2">
        <v>4</v>
      </c>
      <c r="I187" s="2">
        <v>1</v>
      </c>
      <c r="J187" s="2">
        <v>1</v>
      </c>
      <c r="K187" s="2"/>
      <c r="L187" s="2"/>
      <c r="M187" s="2"/>
      <c r="N187" s="2"/>
      <c r="O187" s="2"/>
      <c r="P187" s="2">
        <v>1</v>
      </c>
      <c r="Q187" s="2"/>
      <c r="R187" s="2"/>
      <c r="S187" s="2"/>
      <c r="T187" s="2"/>
      <c r="U187" s="2"/>
      <c r="V187" s="2">
        <v>1</v>
      </c>
      <c r="W187" s="2"/>
      <c r="X187" s="2"/>
      <c r="Y187" s="2"/>
      <c r="Z187" s="2"/>
      <c r="AA187" s="2"/>
      <c r="AB187" s="2"/>
      <c r="AC187" s="2"/>
      <c r="AD187" s="2">
        <v>27230.44</v>
      </c>
      <c r="AE187" s="32"/>
      <c r="AF187" s="5" t="s">
        <v>71</v>
      </c>
      <c r="AG187" s="2">
        <v>150</v>
      </c>
      <c r="AH187" s="32">
        <f t="shared" si="60"/>
        <v>16856.490000000002</v>
      </c>
      <c r="AI187" s="33">
        <v>15610</v>
      </c>
      <c r="AJ187" s="33">
        <v>1246.49</v>
      </c>
      <c r="AK187" s="33"/>
      <c r="AL187" s="33">
        <v>694.24</v>
      </c>
      <c r="AM187" s="33">
        <v>17551</v>
      </c>
      <c r="AN187" s="35">
        <v>42736</v>
      </c>
      <c r="AO187" s="32">
        <f t="shared" si="54"/>
        <v>10373.949999999997</v>
      </c>
      <c r="AP187" s="36">
        <f>AD187/AG187</f>
        <v>181.53626666666665</v>
      </c>
      <c r="AQ187" s="37">
        <f t="shared" si="55"/>
        <v>181.53626666666665</v>
      </c>
      <c r="AR187" s="36">
        <f t="shared" si="56"/>
        <v>421.41225000000009</v>
      </c>
      <c r="AS187" s="36">
        <f t="shared" si="57"/>
        <v>622.57680000000005</v>
      </c>
      <c r="AT187" s="36">
        <v>0.66600000000000004</v>
      </c>
      <c r="AU187" s="38">
        <f t="shared" si="58"/>
        <v>15.128022222222221</v>
      </c>
      <c r="AV187" s="38">
        <f t="shared" si="42"/>
        <v>35.117687500000009</v>
      </c>
      <c r="AW187" s="38">
        <f t="shared" si="42"/>
        <v>51.881400000000006</v>
      </c>
      <c r="AX187" s="38">
        <f t="shared" si="59"/>
        <v>1.3110026921979747</v>
      </c>
      <c r="AY187" s="38">
        <f t="shared" si="50"/>
        <v>102.12710972222223</v>
      </c>
      <c r="AZ187" s="38">
        <f t="shared" si="51"/>
        <v>1225.5253166666666</v>
      </c>
    </row>
    <row r="188" spans="1:52" s="7" customFormat="1" x14ac:dyDescent="0.25">
      <c r="A188" s="2">
        <f t="shared" si="52"/>
        <v>173</v>
      </c>
      <c r="B188" s="34" t="s">
        <v>123</v>
      </c>
      <c r="C188" s="29">
        <v>28</v>
      </c>
      <c r="D188" s="32">
        <v>60.6</v>
      </c>
      <c r="E188" s="2"/>
      <c r="F188" s="2" t="s">
        <v>591</v>
      </c>
      <c r="G188" s="2"/>
      <c r="H188" s="2">
        <v>3</v>
      </c>
      <c r="I188" s="2"/>
      <c r="J188" s="2"/>
      <c r="K188" s="2"/>
      <c r="L188" s="2"/>
      <c r="M188" s="2"/>
      <c r="N188" s="2"/>
      <c r="O188" s="2"/>
      <c r="P188" s="2"/>
      <c r="Q188" s="2"/>
      <c r="R188" s="2"/>
      <c r="S188" s="2"/>
      <c r="T188" s="2"/>
      <c r="U188" s="2"/>
      <c r="V188" s="2"/>
      <c r="W188" s="2"/>
      <c r="X188" s="2"/>
      <c r="Y188" s="2"/>
      <c r="Z188" s="2"/>
      <c r="AA188" s="2"/>
      <c r="AB188" s="2"/>
      <c r="AC188" s="2"/>
      <c r="AD188" s="2">
        <v>19570.62</v>
      </c>
      <c r="AE188" s="32"/>
      <c r="AF188" s="5" t="s">
        <v>71</v>
      </c>
      <c r="AG188" s="2">
        <v>150</v>
      </c>
      <c r="AH188" s="32">
        <f t="shared" si="60"/>
        <v>13379.81</v>
      </c>
      <c r="AI188" s="33">
        <v>12396</v>
      </c>
      <c r="AJ188" s="33">
        <v>983.81</v>
      </c>
      <c r="AK188" s="33"/>
      <c r="AL188" s="33">
        <v>547.94000000000005</v>
      </c>
      <c r="AM188" s="33">
        <v>13928</v>
      </c>
      <c r="AN188" s="35">
        <v>42736</v>
      </c>
      <c r="AO188" s="32">
        <f t="shared" si="54"/>
        <v>6190.8099999999995</v>
      </c>
      <c r="AP188" s="36">
        <f>AD188/AG188</f>
        <v>130.4708</v>
      </c>
      <c r="AQ188" s="37">
        <f t="shared" si="55"/>
        <v>130.4708</v>
      </c>
      <c r="AR188" s="36">
        <f t="shared" si="56"/>
        <v>334.49525</v>
      </c>
      <c r="AS188" s="36">
        <f t="shared" si="57"/>
        <v>484.3152</v>
      </c>
      <c r="AT188" s="36">
        <v>0.66600000000000004</v>
      </c>
      <c r="AU188" s="38">
        <f t="shared" si="58"/>
        <v>10.872566666666666</v>
      </c>
      <c r="AV188" s="38">
        <f t="shared" si="42"/>
        <v>27.874604166666668</v>
      </c>
      <c r="AW188" s="38">
        <f t="shared" si="42"/>
        <v>40.3596</v>
      </c>
      <c r="AX188" s="38">
        <f t="shared" si="59"/>
        <v>1.3053922579757977</v>
      </c>
      <c r="AY188" s="38">
        <f t="shared" si="50"/>
        <v>79.106770833333343</v>
      </c>
      <c r="AZ188" s="38">
        <f t="shared" si="51"/>
        <v>949.28125000000011</v>
      </c>
    </row>
    <row r="189" spans="1:52" s="7" customFormat="1" x14ac:dyDescent="0.25">
      <c r="A189" s="2">
        <f t="shared" si="52"/>
        <v>174</v>
      </c>
      <c r="B189" s="34" t="s">
        <v>124</v>
      </c>
      <c r="C189" s="29">
        <v>36</v>
      </c>
      <c r="D189" s="32">
        <v>61.5</v>
      </c>
      <c r="E189" s="2"/>
      <c r="F189" s="2" t="s">
        <v>591</v>
      </c>
      <c r="G189" s="2"/>
      <c r="H189" s="2">
        <v>3</v>
      </c>
      <c r="I189" s="2"/>
      <c r="J189" s="2"/>
      <c r="K189" s="2"/>
      <c r="L189" s="2"/>
      <c r="M189" s="2"/>
      <c r="N189" s="2"/>
      <c r="O189" s="2"/>
      <c r="P189" s="2"/>
      <c r="Q189" s="2"/>
      <c r="R189" s="2"/>
      <c r="S189" s="2"/>
      <c r="T189" s="2"/>
      <c r="U189" s="2"/>
      <c r="V189" s="2"/>
      <c r="W189" s="2"/>
      <c r="X189" s="2"/>
      <c r="Y189" s="2"/>
      <c r="Z189" s="2"/>
      <c r="AA189" s="2"/>
      <c r="AB189" s="2"/>
      <c r="AC189" s="2"/>
      <c r="AD189" s="2">
        <v>11174.58</v>
      </c>
      <c r="AE189" s="32"/>
      <c r="AF189" s="5" t="s">
        <v>71</v>
      </c>
      <c r="AG189" s="2">
        <v>150</v>
      </c>
      <c r="AH189" s="32">
        <f t="shared" si="60"/>
        <v>13648.14</v>
      </c>
      <c r="AI189" s="33">
        <v>12588</v>
      </c>
      <c r="AJ189" s="33">
        <v>1060.1400000000001</v>
      </c>
      <c r="AK189" s="33"/>
      <c r="AL189" s="33">
        <v>503.8</v>
      </c>
      <c r="AM189" s="33">
        <v>14152</v>
      </c>
      <c r="AN189" s="35">
        <v>42736</v>
      </c>
      <c r="AO189" s="32">
        <f t="shared" si="54"/>
        <v>-2473.5599999999995</v>
      </c>
      <c r="AP189" s="36">
        <f>AH189/AG189</f>
        <v>90.9876</v>
      </c>
      <c r="AQ189" s="37">
        <f t="shared" si="55"/>
        <v>90.9876</v>
      </c>
      <c r="AR189" s="36">
        <f t="shared" si="56"/>
        <v>341.20350000000002</v>
      </c>
      <c r="AS189" s="36">
        <f t="shared" si="57"/>
        <v>509.21999999999991</v>
      </c>
      <c r="AT189" s="36">
        <v>0.69</v>
      </c>
      <c r="AU189" s="38">
        <f t="shared" si="58"/>
        <v>7.5823</v>
      </c>
      <c r="AV189" s="38">
        <f t="shared" si="42"/>
        <v>28.433625000000003</v>
      </c>
      <c r="AW189" s="38">
        <f t="shared" si="42"/>
        <v>42.434999999999995</v>
      </c>
      <c r="AX189" s="38">
        <f t="shared" si="59"/>
        <v>1.2756247967479675</v>
      </c>
      <c r="AY189" s="38">
        <f t="shared" si="50"/>
        <v>78.450924999999998</v>
      </c>
      <c r="AZ189" s="38">
        <f t="shared" si="51"/>
        <v>941.41110000000003</v>
      </c>
    </row>
    <row r="190" spans="1:52" s="7" customFormat="1" x14ac:dyDescent="0.25">
      <c r="A190" s="2">
        <f t="shared" si="52"/>
        <v>175</v>
      </c>
      <c r="B190" s="34" t="s">
        <v>124</v>
      </c>
      <c r="C190" s="29">
        <v>41</v>
      </c>
      <c r="D190" s="32">
        <v>61.1</v>
      </c>
      <c r="E190" s="2"/>
      <c r="F190" s="2" t="s">
        <v>591</v>
      </c>
      <c r="G190" s="2"/>
      <c r="H190" s="2">
        <v>3</v>
      </c>
      <c r="I190" s="2"/>
      <c r="J190" s="2"/>
      <c r="K190" s="2"/>
      <c r="L190" s="2"/>
      <c r="M190" s="2"/>
      <c r="N190" s="2"/>
      <c r="O190" s="2"/>
      <c r="P190" s="2"/>
      <c r="Q190" s="2"/>
      <c r="R190" s="2"/>
      <c r="S190" s="2"/>
      <c r="T190" s="2"/>
      <c r="U190" s="2"/>
      <c r="V190" s="2"/>
      <c r="W190" s="2"/>
      <c r="X190" s="2"/>
      <c r="Y190" s="2"/>
      <c r="Z190" s="2"/>
      <c r="AA190" s="2"/>
      <c r="AB190" s="2"/>
      <c r="AC190" s="2"/>
      <c r="AD190" s="2">
        <v>11082.93</v>
      </c>
      <c r="AE190" s="32"/>
      <c r="AF190" s="5" t="s">
        <v>71</v>
      </c>
      <c r="AG190" s="2">
        <v>150</v>
      </c>
      <c r="AH190" s="32">
        <f t="shared" si="60"/>
        <v>13524.44</v>
      </c>
      <c r="AI190" s="33">
        <v>12473</v>
      </c>
      <c r="AJ190" s="33">
        <v>1051.44</v>
      </c>
      <c r="AK190" s="33"/>
      <c r="AL190" s="33">
        <v>499.67</v>
      </c>
      <c r="AM190" s="33">
        <v>14024</v>
      </c>
      <c r="AN190" s="35">
        <v>42736</v>
      </c>
      <c r="AO190" s="32">
        <f t="shared" si="54"/>
        <v>-2441.5100000000002</v>
      </c>
      <c r="AP190" s="36">
        <f>AH190/AG190</f>
        <v>90.162933333333342</v>
      </c>
      <c r="AQ190" s="37">
        <f t="shared" si="55"/>
        <v>90.162933333333342</v>
      </c>
      <c r="AR190" s="36">
        <f t="shared" si="56"/>
        <v>338.11100000000005</v>
      </c>
      <c r="AS190" s="36">
        <f t="shared" si="57"/>
        <v>505.90800000000002</v>
      </c>
      <c r="AT190" s="36">
        <v>0.69</v>
      </c>
      <c r="AU190" s="38">
        <f t="shared" si="58"/>
        <v>7.5135777777777788</v>
      </c>
      <c r="AV190" s="38">
        <f t="shared" si="42"/>
        <v>28.175916666666669</v>
      </c>
      <c r="AW190" s="38">
        <f t="shared" si="42"/>
        <v>42.158999999999999</v>
      </c>
      <c r="AX190" s="38">
        <f t="shared" si="59"/>
        <v>1.2741161120203672</v>
      </c>
      <c r="AY190" s="38">
        <f t="shared" si="50"/>
        <v>77.848494444444441</v>
      </c>
      <c r="AZ190" s="38">
        <f t="shared" si="51"/>
        <v>934.18193333333329</v>
      </c>
    </row>
    <row r="191" spans="1:52" s="7" customFormat="1" x14ac:dyDescent="0.25">
      <c r="A191" s="2">
        <f t="shared" si="52"/>
        <v>176</v>
      </c>
      <c r="B191" s="34" t="s">
        <v>124</v>
      </c>
      <c r="C191" s="29">
        <v>42</v>
      </c>
      <c r="D191" s="32">
        <v>49.9</v>
      </c>
      <c r="E191" s="2"/>
      <c r="F191" s="2" t="s">
        <v>591</v>
      </c>
      <c r="G191" s="2"/>
      <c r="H191" s="2">
        <v>2</v>
      </c>
      <c r="I191" s="2"/>
      <c r="J191" s="2"/>
      <c r="K191" s="2"/>
      <c r="L191" s="2"/>
      <c r="M191" s="2"/>
      <c r="N191" s="2"/>
      <c r="O191" s="2"/>
      <c r="P191" s="2"/>
      <c r="Q191" s="2"/>
      <c r="R191" s="2"/>
      <c r="S191" s="2"/>
      <c r="T191" s="2"/>
      <c r="U191" s="2"/>
      <c r="V191" s="2"/>
      <c r="W191" s="2"/>
      <c r="X191" s="2"/>
      <c r="Y191" s="2"/>
      <c r="Z191" s="2"/>
      <c r="AA191" s="2"/>
      <c r="AB191" s="2"/>
      <c r="AC191" s="2"/>
      <c r="AD191" s="2">
        <v>9205.24</v>
      </c>
      <c r="AE191" s="32"/>
      <c r="AF191" s="5" t="s">
        <v>71</v>
      </c>
      <c r="AG191" s="2">
        <v>150</v>
      </c>
      <c r="AH191" s="32">
        <f t="shared" si="60"/>
        <v>11090.31</v>
      </c>
      <c r="AI191" s="33">
        <v>10217</v>
      </c>
      <c r="AJ191" s="33">
        <v>873.31</v>
      </c>
      <c r="AK191" s="33"/>
      <c r="AL191" s="33">
        <v>415.01</v>
      </c>
      <c r="AM191" s="33">
        <v>11505</v>
      </c>
      <c r="AN191" s="35">
        <v>42736</v>
      </c>
      <c r="AO191" s="32">
        <f t="shared" si="54"/>
        <v>-1885.0699999999997</v>
      </c>
      <c r="AP191" s="36">
        <f>AH191/AG191</f>
        <v>73.935400000000001</v>
      </c>
      <c r="AQ191" s="37">
        <f t="shared" si="55"/>
        <v>73.935400000000001</v>
      </c>
      <c r="AR191" s="36">
        <f t="shared" si="56"/>
        <v>277.25774999999999</v>
      </c>
      <c r="AS191" s="36">
        <f t="shared" si="57"/>
        <v>413.17199999999997</v>
      </c>
      <c r="AT191" s="36">
        <v>0.69</v>
      </c>
      <c r="AU191" s="38">
        <f t="shared" si="58"/>
        <v>6.1612833333333334</v>
      </c>
      <c r="AV191" s="38">
        <f t="shared" si="42"/>
        <v>23.104812499999998</v>
      </c>
      <c r="AW191" s="38">
        <f t="shared" si="42"/>
        <v>34.430999999999997</v>
      </c>
      <c r="AX191" s="38">
        <f t="shared" si="59"/>
        <v>1.2764949064796258</v>
      </c>
      <c r="AY191" s="38">
        <f t="shared" si="50"/>
        <v>63.697095833333329</v>
      </c>
      <c r="AZ191" s="38">
        <f t="shared" si="51"/>
        <v>764.36514999999997</v>
      </c>
    </row>
    <row r="192" spans="1:52" s="7" customFormat="1" x14ac:dyDescent="0.25">
      <c r="A192" s="2">
        <f t="shared" si="52"/>
        <v>177</v>
      </c>
      <c r="B192" s="34" t="s">
        <v>125</v>
      </c>
      <c r="C192" s="29">
        <v>12</v>
      </c>
      <c r="D192" s="32">
        <v>61.1</v>
      </c>
      <c r="E192" s="2"/>
      <c r="F192" s="2" t="s">
        <v>591</v>
      </c>
      <c r="G192" s="2"/>
      <c r="H192" s="2">
        <v>3</v>
      </c>
      <c r="I192" s="2"/>
      <c r="J192" s="2"/>
      <c r="K192" s="2"/>
      <c r="L192" s="2"/>
      <c r="M192" s="2"/>
      <c r="N192" s="2"/>
      <c r="O192" s="2"/>
      <c r="P192" s="2"/>
      <c r="Q192" s="2"/>
      <c r="R192" s="2"/>
      <c r="S192" s="2"/>
      <c r="T192" s="2"/>
      <c r="U192" s="2"/>
      <c r="V192" s="2"/>
      <c r="W192" s="2"/>
      <c r="X192" s="2"/>
      <c r="Y192" s="2"/>
      <c r="Z192" s="2"/>
      <c r="AA192" s="2"/>
      <c r="AB192" s="2"/>
      <c r="AC192" s="2"/>
      <c r="AD192" s="2">
        <v>21558.77</v>
      </c>
      <c r="AE192" s="32"/>
      <c r="AF192" s="5" t="s">
        <v>71</v>
      </c>
      <c r="AG192" s="2">
        <v>150</v>
      </c>
      <c r="AH192" s="32">
        <f t="shared" si="60"/>
        <v>13508.4</v>
      </c>
      <c r="AI192" s="33">
        <v>12473</v>
      </c>
      <c r="AJ192" s="33">
        <v>1035.4000000000001</v>
      </c>
      <c r="AK192" s="33"/>
      <c r="AL192" s="33">
        <v>602.1</v>
      </c>
      <c r="AM192" s="33">
        <v>14110</v>
      </c>
      <c r="AN192" s="35">
        <v>42736</v>
      </c>
      <c r="AO192" s="32">
        <f t="shared" si="54"/>
        <v>8050.3700000000008</v>
      </c>
      <c r="AP192" s="36">
        <f>AD192/AG192</f>
        <v>143.72513333333333</v>
      </c>
      <c r="AQ192" s="37">
        <f t="shared" si="55"/>
        <v>143.72513333333333</v>
      </c>
      <c r="AR192" s="36">
        <f t="shared" si="56"/>
        <v>337.71000000000004</v>
      </c>
      <c r="AS192" s="36">
        <f t="shared" si="57"/>
        <v>634.95119999999997</v>
      </c>
      <c r="AT192" s="36">
        <v>0.86599999999999999</v>
      </c>
      <c r="AU192" s="38">
        <f t="shared" si="58"/>
        <v>11.977094444444445</v>
      </c>
      <c r="AV192" s="38">
        <f t="shared" si="42"/>
        <v>28.142500000000002</v>
      </c>
      <c r="AW192" s="38">
        <f t="shared" si="42"/>
        <v>52.912599999999998</v>
      </c>
      <c r="AX192" s="38">
        <f t="shared" si="59"/>
        <v>1.5226218403346061</v>
      </c>
      <c r="AY192" s="38">
        <f t="shared" si="50"/>
        <v>93.032194444444443</v>
      </c>
      <c r="AZ192" s="38">
        <f t="shared" si="51"/>
        <v>1116.3863333333334</v>
      </c>
    </row>
    <row r="193" spans="1:52" s="7" customFormat="1" x14ac:dyDescent="0.25">
      <c r="A193" s="2">
        <f t="shared" si="52"/>
        <v>178</v>
      </c>
      <c r="B193" s="34" t="s">
        <v>125</v>
      </c>
      <c r="C193" s="29">
        <v>23</v>
      </c>
      <c r="D193" s="32">
        <v>50.8</v>
      </c>
      <c r="E193" s="2"/>
      <c r="F193" s="2" t="s">
        <v>591</v>
      </c>
      <c r="G193" s="2"/>
      <c r="H193" s="2">
        <v>2</v>
      </c>
      <c r="I193" s="2"/>
      <c r="J193" s="2"/>
      <c r="K193" s="2"/>
      <c r="L193" s="2"/>
      <c r="M193" s="2"/>
      <c r="N193" s="2"/>
      <c r="O193" s="2"/>
      <c r="P193" s="2"/>
      <c r="Q193" s="2"/>
      <c r="R193" s="2"/>
      <c r="S193" s="2"/>
      <c r="T193" s="2"/>
      <c r="U193" s="2"/>
      <c r="V193" s="2"/>
      <c r="W193" s="2"/>
      <c r="X193" s="2"/>
      <c r="Y193" s="2"/>
      <c r="Z193" s="2"/>
      <c r="AA193" s="2"/>
      <c r="AB193" s="2"/>
      <c r="AC193" s="2"/>
      <c r="AD193" s="2">
        <v>1033.32</v>
      </c>
      <c r="AE193" s="32"/>
      <c r="AF193" s="5" t="s">
        <v>71</v>
      </c>
      <c r="AG193" s="2">
        <v>150</v>
      </c>
      <c r="AH193" s="32">
        <f t="shared" si="60"/>
        <v>11227.94</v>
      </c>
      <c r="AI193" s="33">
        <v>10364</v>
      </c>
      <c r="AJ193" s="33">
        <v>863.94</v>
      </c>
      <c r="AK193" s="33"/>
      <c r="AL193" s="33">
        <v>502.4</v>
      </c>
      <c r="AM193" s="33">
        <v>11730</v>
      </c>
      <c r="AN193" s="35">
        <v>42736</v>
      </c>
      <c r="AO193" s="32">
        <f t="shared" si="54"/>
        <v>-10194.620000000001</v>
      </c>
      <c r="AP193" s="36">
        <f t="shared" ref="AP193:AP199" si="61">AH193/AG193</f>
        <v>74.85293333333334</v>
      </c>
      <c r="AQ193" s="37">
        <f t="shared" si="55"/>
        <v>74.85293333333334</v>
      </c>
      <c r="AR193" s="36">
        <f t="shared" si="56"/>
        <v>280.69850000000002</v>
      </c>
      <c r="AS193" s="36">
        <f t="shared" si="57"/>
        <v>527.91359999999997</v>
      </c>
      <c r="AT193" s="36">
        <v>0.86599999999999999</v>
      </c>
      <c r="AU193" s="38">
        <f t="shared" si="58"/>
        <v>6.237744444444445</v>
      </c>
      <c r="AV193" s="38">
        <f t="shared" ref="AV193:AW250" si="62">AR193/12</f>
        <v>23.391541666666669</v>
      </c>
      <c r="AW193" s="38">
        <f t="shared" si="62"/>
        <v>43.992799999999995</v>
      </c>
      <c r="AX193" s="38">
        <f t="shared" si="59"/>
        <v>1.4492536636045497</v>
      </c>
      <c r="AY193" s="38">
        <f t="shared" si="50"/>
        <v>73.622086111111116</v>
      </c>
      <c r="AZ193" s="38">
        <f t="shared" si="51"/>
        <v>883.46503333333339</v>
      </c>
    </row>
    <row r="194" spans="1:52" s="7" customFormat="1" x14ac:dyDescent="0.25">
      <c r="A194" s="2">
        <f t="shared" si="52"/>
        <v>179</v>
      </c>
      <c r="B194" s="34" t="s">
        <v>125</v>
      </c>
      <c r="C194" s="29">
        <v>58</v>
      </c>
      <c r="D194" s="32">
        <v>50.7</v>
      </c>
      <c r="E194" s="2"/>
      <c r="F194" s="2" t="s">
        <v>591</v>
      </c>
      <c r="G194" s="2"/>
      <c r="H194" s="2">
        <v>2</v>
      </c>
      <c r="I194" s="2"/>
      <c r="J194" s="2"/>
      <c r="K194" s="2"/>
      <c r="L194" s="2"/>
      <c r="M194" s="2"/>
      <c r="N194" s="2"/>
      <c r="O194" s="2"/>
      <c r="P194" s="2"/>
      <c r="Q194" s="2"/>
      <c r="R194" s="2"/>
      <c r="S194" s="2"/>
      <c r="T194" s="2"/>
      <c r="U194" s="2"/>
      <c r="V194" s="2"/>
      <c r="W194" s="2"/>
      <c r="X194" s="2"/>
      <c r="Y194" s="2"/>
      <c r="Z194" s="2"/>
      <c r="AA194" s="2"/>
      <c r="AB194" s="2"/>
      <c r="AC194" s="2"/>
      <c r="AD194" s="2">
        <v>1026.8599999999999</v>
      </c>
      <c r="AE194" s="32"/>
      <c r="AF194" s="5" t="s">
        <v>71</v>
      </c>
      <c r="AG194" s="2">
        <v>150</v>
      </c>
      <c r="AH194" s="32">
        <f t="shared" si="60"/>
        <v>11172.03</v>
      </c>
      <c r="AI194" s="33">
        <v>10313</v>
      </c>
      <c r="AJ194" s="33">
        <v>859.03</v>
      </c>
      <c r="AK194" s="33"/>
      <c r="AL194" s="33">
        <v>499.54</v>
      </c>
      <c r="AM194" s="33">
        <v>11672</v>
      </c>
      <c r="AN194" s="35">
        <v>42736</v>
      </c>
      <c r="AO194" s="32">
        <f t="shared" si="54"/>
        <v>-10145.17</v>
      </c>
      <c r="AP194" s="36">
        <f t="shared" si="61"/>
        <v>74.480200000000011</v>
      </c>
      <c r="AQ194" s="37">
        <f t="shared" si="55"/>
        <v>74.480200000000011</v>
      </c>
      <c r="AR194" s="36">
        <f t="shared" si="56"/>
        <v>279.30075000000005</v>
      </c>
      <c r="AS194" s="36">
        <f t="shared" si="57"/>
        <v>526.87440000000004</v>
      </c>
      <c r="AT194" s="36">
        <v>0.86599999999999999</v>
      </c>
      <c r="AU194" s="38">
        <f t="shared" si="58"/>
        <v>6.2066833333333342</v>
      </c>
      <c r="AV194" s="38">
        <f t="shared" si="62"/>
        <v>23.275062500000004</v>
      </c>
      <c r="AW194" s="38">
        <f t="shared" si="62"/>
        <v>43.906200000000005</v>
      </c>
      <c r="AX194" s="38">
        <f t="shared" si="59"/>
        <v>1.4474940006574624</v>
      </c>
      <c r="AY194" s="38">
        <f t="shared" si="50"/>
        <v>73.387945833333347</v>
      </c>
      <c r="AZ194" s="38">
        <f t="shared" si="51"/>
        <v>880.65535000000023</v>
      </c>
    </row>
    <row r="195" spans="1:52" s="7" customFormat="1" x14ac:dyDescent="0.25">
      <c r="A195" s="2">
        <f t="shared" si="52"/>
        <v>180</v>
      </c>
      <c r="B195" s="34" t="s">
        <v>126</v>
      </c>
      <c r="C195" s="29">
        <v>5</v>
      </c>
      <c r="D195" s="32">
        <v>56.2</v>
      </c>
      <c r="E195" s="2"/>
      <c r="F195" s="2" t="s">
        <v>591</v>
      </c>
      <c r="G195" s="2"/>
      <c r="H195" s="2">
        <v>2</v>
      </c>
      <c r="I195" s="2"/>
      <c r="J195" s="2"/>
      <c r="K195" s="2"/>
      <c r="L195" s="2"/>
      <c r="M195" s="2"/>
      <c r="N195" s="2"/>
      <c r="O195" s="2"/>
      <c r="P195" s="2"/>
      <c r="Q195" s="2"/>
      <c r="R195" s="2"/>
      <c r="S195" s="2"/>
      <c r="T195" s="2"/>
      <c r="U195" s="2"/>
      <c r="V195" s="2"/>
      <c r="W195" s="2"/>
      <c r="X195" s="2"/>
      <c r="Y195" s="2"/>
      <c r="Z195" s="2"/>
      <c r="AA195" s="2"/>
      <c r="AB195" s="2"/>
      <c r="AC195" s="2"/>
      <c r="AD195" s="2">
        <v>9112.7800000000007</v>
      </c>
      <c r="AE195" s="32"/>
      <c r="AF195" s="5" t="s">
        <v>71</v>
      </c>
      <c r="AG195" s="2">
        <v>150</v>
      </c>
      <c r="AH195" s="32">
        <f t="shared" si="60"/>
        <v>12593.74</v>
      </c>
      <c r="AI195" s="33">
        <v>11487</v>
      </c>
      <c r="AJ195" s="33">
        <v>1106.74</v>
      </c>
      <c r="AK195" s="33"/>
      <c r="AL195" s="33">
        <v>610.14</v>
      </c>
      <c r="AM195" s="33">
        <v>13204</v>
      </c>
      <c r="AN195" s="35">
        <v>42736</v>
      </c>
      <c r="AO195" s="32">
        <f t="shared" si="54"/>
        <v>-3480.9599999999991</v>
      </c>
      <c r="AP195" s="36">
        <f t="shared" si="61"/>
        <v>83.95826666666666</v>
      </c>
      <c r="AQ195" s="37">
        <f t="shared" si="55"/>
        <v>83.95826666666666</v>
      </c>
      <c r="AR195" s="36">
        <f t="shared" si="56"/>
        <v>314.84350000000001</v>
      </c>
      <c r="AS195" s="36">
        <f t="shared" si="57"/>
        <v>421.5</v>
      </c>
      <c r="AT195" s="36">
        <v>0.625</v>
      </c>
      <c r="AU195" s="38">
        <f t="shared" si="58"/>
        <v>6.9965222222222216</v>
      </c>
      <c r="AV195" s="38">
        <f t="shared" si="62"/>
        <v>26.236958333333334</v>
      </c>
      <c r="AW195" s="38">
        <f t="shared" si="62"/>
        <v>35.125</v>
      </c>
      <c r="AX195" s="38">
        <f t="shared" si="59"/>
        <v>1.2163430703835507</v>
      </c>
      <c r="AY195" s="38">
        <f t="shared" si="50"/>
        <v>68.358480555555559</v>
      </c>
      <c r="AZ195" s="38">
        <f t="shared" si="51"/>
        <v>820.30176666666671</v>
      </c>
    </row>
    <row r="196" spans="1:52" s="7" customFormat="1" x14ac:dyDescent="0.25">
      <c r="A196" s="2">
        <f t="shared" si="52"/>
        <v>181</v>
      </c>
      <c r="B196" s="34" t="s">
        <v>126</v>
      </c>
      <c r="C196" s="29">
        <v>69</v>
      </c>
      <c r="D196" s="32">
        <v>47.2</v>
      </c>
      <c r="E196" s="2"/>
      <c r="F196" s="2" t="s">
        <v>591</v>
      </c>
      <c r="G196" s="2"/>
      <c r="H196" s="2">
        <v>2</v>
      </c>
      <c r="I196" s="2"/>
      <c r="J196" s="2"/>
      <c r="K196" s="2"/>
      <c r="L196" s="2"/>
      <c r="M196" s="2"/>
      <c r="N196" s="2"/>
      <c r="O196" s="2"/>
      <c r="P196" s="2"/>
      <c r="Q196" s="2"/>
      <c r="R196" s="2"/>
      <c r="S196" s="2"/>
      <c r="T196" s="2"/>
      <c r="U196" s="2"/>
      <c r="V196" s="2"/>
      <c r="W196" s="2"/>
      <c r="X196" s="2"/>
      <c r="Y196" s="2"/>
      <c r="Z196" s="2"/>
      <c r="AA196" s="2"/>
      <c r="AB196" s="2"/>
      <c r="AC196" s="2"/>
      <c r="AD196" s="2">
        <v>7896.27</v>
      </c>
      <c r="AE196" s="32"/>
      <c r="AF196" s="5" t="s">
        <v>71</v>
      </c>
      <c r="AG196" s="2">
        <v>150</v>
      </c>
      <c r="AH196" s="32">
        <f t="shared" si="60"/>
        <v>11033</v>
      </c>
      <c r="AI196" s="33">
        <v>10074</v>
      </c>
      <c r="AJ196" s="33">
        <v>959</v>
      </c>
      <c r="AK196" s="33"/>
      <c r="AL196" s="33">
        <v>528.69000000000005</v>
      </c>
      <c r="AM196" s="33">
        <v>11562</v>
      </c>
      <c r="AN196" s="35">
        <v>42736</v>
      </c>
      <c r="AO196" s="32">
        <f t="shared" si="54"/>
        <v>-3136.7299999999996</v>
      </c>
      <c r="AP196" s="36">
        <f t="shared" si="61"/>
        <v>73.553333333333327</v>
      </c>
      <c r="AQ196" s="37">
        <f t="shared" si="55"/>
        <v>73.553333333333327</v>
      </c>
      <c r="AR196" s="36">
        <f t="shared" si="56"/>
        <v>275.82499999999999</v>
      </c>
      <c r="AS196" s="36">
        <f t="shared" si="57"/>
        <v>354</v>
      </c>
      <c r="AT196" s="36">
        <v>0.625</v>
      </c>
      <c r="AU196" s="38">
        <f t="shared" si="58"/>
        <v>6.1294444444444443</v>
      </c>
      <c r="AV196" s="38">
        <f t="shared" si="62"/>
        <v>22.985416666666666</v>
      </c>
      <c r="AW196" s="38">
        <f t="shared" si="62"/>
        <v>29.5</v>
      </c>
      <c r="AX196" s="38">
        <f t="shared" si="59"/>
        <v>1.2418402777777777</v>
      </c>
      <c r="AY196" s="38">
        <f t="shared" si="50"/>
        <v>58.614861111111111</v>
      </c>
      <c r="AZ196" s="38">
        <f t="shared" si="51"/>
        <v>703.37833333333333</v>
      </c>
    </row>
    <row r="197" spans="1:52" s="7" customFormat="1" x14ac:dyDescent="0.25">
      <c r="A197" s="2">
        <f t="shared" si="52"/>
        <v>182</v>
      </c>
      <c r="B197" s="34" t="s">
        <v>126</v>
      </c>
      <c r="C197" s="29">
        <v>83</v>
      </c>
      <c r="D197" s="32">
        <v>47.5</v>
      </c>
      <c r="E197" s="2"/>
      <c r="F197" s="2" t="s">
        <v>591</v>
      </c>
      <c r="G197" s="2"/>
      <c r="H197" s="2">
        <v>2</v>
      </c>
      <c r="I197" s="2"/>
      <c r="J197" s="2"/>
      <c r="K197" s="2"/>
      <c r="L197" s="2"/>
      <c r="M197" s="2"/>
      <c r="N197" s="2"/>
      <c r="O197" s="2"/>
      <c r="P197" s="2"/>
      <c r="Q197" s="2"/>
      <c r="R197" s="2"/>
      <c r="S197" s="2"/>
      <c r="T197" s="2"/>
      <c r="U197" s="2"/>
      <c r="V197" s="2"/>
      <c r="W197" s="2"/>
      <c r="X197" s="2"/>
      <c r="Y197" s="2"/>
      <c r="Z197" s="2"/>
      <c r="AA197" s="2"/>
      <c r="AB197" s="2"/>
      <c r="AC197" s="2"/>
      <c r="AD197" s="2">
        <v>7949.85</v>
      </c>
      <c r="AE197" s="32"/>
      <c r="AF197" s="5" t="s">
        <v>71</v>
      </c>
      <c r="AG197" s="2">
        <v>150</v>
      </c>
      <c r="AH197" s="32">
        <f t="shared" si="60"/>
        <v>11103.5</v>
      </c>
      <c r="AI197" s="33">
        <v>10138</v>
      </c>
      <c r="AJ197" s="33">
        <v>965.5</v>
      </c>
      <c r="AK197" s="33"/>
      <c r="AL197" s="33">
        <v>532.28</v>
      </c>
      <c r="AM197" s="33">
        <v>11636</v>
      </c>
      <c r="AN197" s="35">
        <v>42736</v>
      </c>
      <c r="AO197" s="32">
        <f t="shared" si="54"/>
        <v>-3153.6499999999996</v>
      </c>
      <c r="AP197" s="36">
        <f t="shared" si="61"/>
        <v>74.023333333333326</v>
      </c>
      <c r="AQ197" s="37">
        <f t="shared" si="55"/>
        <v>74.023333333333326</v>
      </c>
      <c r="AR197" s="36">
        <f t="shared" si="56"/>
        <v>277.58750000000003</v>
      </c>
      <c r="AS197" s="36">
        <f t="shared" si="57"/>
        <v>356.25</v>
      </c>
      <c r="AT197" s="36">
        <v>0.625</v>
      </c>
      <c r="AU197" s="38">
        <f t="shared" si="58"/>
        <v>6.1686111111111108</v>
      </c>
      <c r="AV197" s="38">
        <f t="shared" si="62"/>
        <v>23.132291666666671</v>
      </c>
      <c r="AW197" s="38">
        <f t="shared" si="62"/>
        <v>29.6875</v>
      </c>
      <c r="AX197" s="38">
        <f t="shared" si="59"/>
        <v>1.2418611111111111</v>
      </c>
      <c r="AY197" s="38">
        <f t="shared" si="50"/>
        <v>58.988402777777779</v>
      </c>
      <c r="AZ197" s="38">
        <f t="shared" si="51"/>
        <v>707.8608333333334</v>
      </c>
    </row>
    <row r="198" spans="1:52" s="7" customFormat="1" x14ac:dyDescent="0.25">
      <c r="A198" s="2">
        <f t="shared" si="52"/>
        <v>183</v>
      </c>
      <c r="B198" s="34" t="s">
        <v>126</v>
      </c>
      <c r="C198" s="29">
        <v>84</v>
      </c>
      <c r="D198" s="32">
        <v>80.900000000000006</v>
      </c>
      <c r="E198" s="2"/>
      <c r="F198" s="2" t="s">
        <v>591</v>
      </c>
      <c r="G198" s="2"/>
      <c r="H198" s="2">
        <v>3</v>
      </c>
      <c r="I198" s="2"/>
      <c r="J198" s="2"/>
      <c r="K198" s="2"/>
      <c r="L198" s="2"/>
      <c r="M198" s="2"/>
      <c r="N198" s="2"/>
      <c r="O198" s="2"/>
      <c r="P198" s="2"/>
      <c r="Q198" s="2"/>
      <c r="R198" s="2"/>
      <c r="S198" s="2"/>
      <c r="T198" s="2"/>
      <c r="U198" s="2"/>
      <c r="V198" s="2"/>
      <c r="W198" s="2"/>
      <c r="X198" s="2"/>
      <c r="Y198" s="2"/>
      <c r="Z198" s="2"/>
      <c r="AA198" s="2"/>
      <c r="AB198" s="2"/>
      <c r="AC198" s="2"/>
      <c r="AD198" s="2">
        <v>13217.37</v>
      </c>
      <c r="AE198" s="32"/>
      <c r="AF198" s="5" t="s">
        <v>71</v>
      </c>
      <c r="AG198" s="2">
        <v>150</v>
      </c>
      <c r="AH198" s="32">
        <f t="shared" si="60"/>
        <v>18363.240000000002</v>
      </c>
      <c r="AI198" s="33">
        <v>16758</v>
      </c>
      <c r="AJ198" s="33">
        <v>1605.24</v>
      </c>
      <c r="AK198" s="33"/>
      <c r="AL198" s="33">
        <v>884.96</v>
      </c>
      <c r="AM198" s="33">
        <v>19248</v>
      </c>
      <c r="AN198" s="35">
        <v>42736</v>
      </c>
      <c r="AO198" s="32">
        <f t="shared" si="54"/>
        <v>-5145.8700000000008</v>
      </c>
      <c r="AP198" s="36">
        <f t="shared" si="61"/>
        <v>122.42160000000001</v>
      </c>
      <c r="AQ198" s="37">
        <f t="shared" si="55"/>
        <v>122.42160000000001</v>
      </c>
      <c r="AR198" s="36">
        <f t="shared" si="56"/>
        <v>459.08100000000007</v>
      </c>
      <c r="AS198" s="36">
        <f t="shared" si="57"/>
        <v>606.75</v>
      </c>
      <c r="AT198" s="36">
        <v>0.625</v>
      </c>
      <c r="AU198" s="38">
        <f t="shared" si="58"/>
        <v>10.2018</v>
      </c>
      <c r="AV198" s="38">
        <f t="shared" si="62"/>
        <v>38.256750000000004</v>
      </c>
      <c r="AW198" s="38">
        <f t="shared" si="62"/>
        <v>50.5625</v>
      </c>
      <c r="AX198" s="38">
        <f t="shared" si="59"/>
        <v>1.2239932014833126</v>
      </c>
      <c r="AY198" s="38">
        <f t="shared" si="50"/>
        <v>99.021050000000002</v>
      </c>
      <c r="AZ198" s="38">
        <f t="shared" si="51"/>
        <v>1188.2526</v>
      </c>
    </row>
    <row r="199" spans="1:52" s="7" customFormat="1" x14ac:dyDescent="0.25">
      <c r="A199" s="2">
        <f t="shared" si="52"/>
        <v>184</v>
      </c>
      <c r="B199" s="34" t="s">
        <v>127</v>
      </c>
      <c r="C199" s="29">
        <v>47</v>
      </c>
      <c r="D199" s="32">
        <v>80.599999999999994</v>
      </c>
      <c r="E199" s="2"/>
      <c r="F199" s="2" t="s">
        <v>591</v>
      </c>
      <c r="G199" s="2"/>
      <c r="H199" s="2">
        <v>3</v>
      </c>
      <c r="I199" s="2"/>
      <c r="J199" s="2"/>
      <c r="K199" s="2"/>
      <c r="L199" s="2"/>
      <c r="M199" s="2"/>
      <c r="N199" s="2"/>
      <c r="O199" s="2"/>
      <c r="P199" s="2"/>
      <c r="Q199" s="2"/>
      <c r="R199" s="2"/>
      <c r="S199" s="2"/>
      <c r="T199" s="2"/>
      <c r="U199" s="2"/>
      <c r="V199" s="2"/>
      <c r="W199" s="2"/>
      <c r="X199" s="2"/>
      <c r="Y199" s="2"/>
      <c r="Z199" s="2"/>
      <c r="AA199" s="2"/>
      <c r="AB199" s="2"/>
      <c r="AC199" s="2"/>
      <c r="AD199" s="2">
        <v>13272.44</v>
      </c>
      <c r="AE199" s="32"/>
      <c r="AF199" s="5" t="s">
        <v>42</v>
      </c>
      <c r="AG199" s="2">
        <v>100</v>
      </c>
      <c r="AH199" s="32">
        <f t="shared" si="60"/>
        <v>18357</v>
      </c>
      <c r="AI199" s="33">
        <v>16724</v>
      </c>
      <c r="AJ199" s="33">
        <v>1633</v>
      </c>
      <c r="AK199" s="33"/>
      <c r="AL199" s="33">
        <v>1090.03</v>
      </c>
      <c r="AM199" s="33">
        <v>19447</v>
      </c>
      <c r="AN199" s="35">
        <v>42736</v>
      </c>
      <c r="AO199" s="32">
        <f t="shared" si="54"/>
        <v>-5084.5599999999995</v>
      </c>
      <c r="AP199" s="36">
        <f t="shared" si="61"/>
        <v>183.57</v>
      </c>
      <c r="AQ199" s="37">
        <f t="shared" si="55"/>
        <v>183.57</v>
      </c>
      <c r="AR199" s="36">
        <f t="shared" si="56"/>
        <v>458.92500000000001</v>
      </c>
      <c r="AS199" s="36">
        <f t="shared" si="57"/>
        <v>655.76160000000004</v>
      </c>
      <c r="AT199" s="36">
        <v>0.67800000000000005</v>
      </c>
      <c r="AU199" s="38">
        <f t="shared" si="58"/>
        <v>15.297499999999999</v>
      </c>
      <c r="AV199" s="38">
        <f t="shared" si="62"/>
        <v>38.243749999999999</v>
      </c>
      <c r="AW199" s="38">
        <f t="shared" si="62"/>
        <v>54.646800000000006</v>
      </c>
      <c r="AX199" s="38">
        <f t="shared" si="59"/>
        <v>1.3422834987593053</v>
      </c>
      <c r="AY199" s="38">
        <f t="shared" si="50"/>
        <v>108.18805</v>
      </c>
      <c r="AZ199" s="38">
        <f t="shared" si="51"/>
        <v>1298.2566000000002</v>
      </c>
    </row>
    <row r="200" spans="1:52" s="7" customFormat="1" x14ac:dyDescent="0.25">
      <c r="A200" s="2">
        <f t="shared" si="52"/>
        <v>185</v>
      </c>
      <c r="B200" s="34" t="s">
        <v>127</v>
      </c>
      <c r="C200" s="29">
        <v>50</v>
      </c>
      <c r="D200" s="32">
        <v>79.8</v>
      </c>
      <c r="E200" s="2"/>
      <c r="F200" s="2">
        <v>3</v>
      </c>
      <c r="G200" s="2"/>
      <c r="H200" s="2">
        <v>3</v>
      </c>
      <c r="I200" s="2"/>
      <c r="J200" s="2"/>
      <c r="K200" s="2"/>
      <c r="L200" s="2"/>
      <c r="M200" s="2">
        <v>1</v>
      </c>
      <c r="N200" s="2"/>
      <c r="O200" s="2"/>
      <c r="P200" s="2"/>
      <c r="Q200" s="2"/>
      <c r="R200" s="2"/>
      <c r="S200" s="2"/>
      <c r="T200" s="2"/>
      <c r="U200" s="2"/>
      <c r="V200" s="2"/>
      <c r="W200" s="2"/>
      <c r="X200" s="2"/>
      <c r="Y200" s="2"/>
      <c r="Z200" s="2"/>
      <c r="AA200" s="2"/>
      <c r="AB200" s="2"/>
      <c r="AC200" s="2"/>
      <c r="AD200" s="2">
        <v>27129.77</v>
      </c>
      <c r="AE200" s="32"/>
      <c r="AF200" s="5" t="s">
        <v>42</v>
      </c>
      <c r="AG200" s="2">
        <v>100</v>
      </c>
      <c r="AH200" s="32">
        <f t="shared" si="60"/>
        <v>18170.29</v>
      </c>
      <c r="AI200" s="33">
        <v>16553</v>
      </c>
      <c r="AJ200" s="33">
        <v>1617.29</v>
      </c>
      <c r="AK200" s="33"/>
      <c r="AL200" s="33">
        <v>1079.55</v>
      </c>
      <c r="AM200" s="33">
        <v>19250</v>
      </c>
      <c r="AN200" s="35">
        <v>42736</v>
      </c>
      <c r="AO200" s="32">
        <f t="shared" si="54"/>
        <v>8959.48</v>
      </c>
      <c r="AP200" s="36">
        <f>AD200/AG200</f>
        <v>271.29770000000002</v>
      </c>
      <c r="AQ200" s="37">
        <f t="shared" si="55"/>
        <v>271.29770000000002</v>
      </c>
      <c r="AR200" s="36">
        <f t="shared" si="56"/>
        <v>454.25725000000006</v>
      </c>
      <c r="AS200" s="36">
        <f t="shared" si="57"/>
        <v>649.25280000000009</v>
      </c>
      <c r="AT200" s="36">
        <v>0.67800000000000005</v>
      </c>
      <c r="AU200" s="38">
        <f t="shared" si="58"/>
        <v>22.608141666666668</v>
      </c>
      <c r="AV200" s="38">
        <f t="shared" si="62"/>
        <v>37.85477083333334</v>
      </c>
      <c r="AW200" s="38">
        <f t="shared" si="62"/>
        <v>54.104400000000005</v>
      </c>
      <c r="AX200" s="38">
        <f t="shared" si="59"/>
        <v>1.4356806077694237</v>
      </c>
      <c r="AY200" s="38">
        <f t="shared" si="50"/>
        <v>114.56731250000001</v>
      </c>
      <c r="AZ200" s="38">
        <f t="shared" si="51"/>
        <v>1374.8077500000002</v>
      </c>
    </row>
    <row r="201" spans="1:52" s="7" customFormat="1" x14ac:dyDescent="0.25">
      <c r="A201" s="2">
        <f t="shared" si="52"/>
        <v>186</v>
      </c>
      <c r="B201" s="34" t="s">
        <v>127</v>
      </c>
      <c r="C201" s="29">
        <v>68</v>
      </c>
      <c r="D201" s="32">
        <v>70.099999999999994</v>
      </c>
      <c r="E201" s="2"/>
      <c r="F201" s="2" t="s">
        <v>591</v>
      </c>
      <c r="G201" s="2"/>
      <c r="H201" s="2">
        <v>3</v>
      </c>
      <c r="I201" s="2"/>
      <c r="J201" s="2"/>
      <c r="K201" s="2"/>
      <c r="L201" s="2"/>
      <c r="M201" s="2"/>
      <c r="N201" s="2"/>
      <c r="O201" s="2"/>
      <c r="P201" s="2"/>
      <c r="Q201" s="2"/>
      <c r="R201" s="2"/>
      <c r="S201" s="2"/>
      <c r="T201" s="2"/>
      <c r="U201" s="2"/>
      <c r="V201" s="2"/>
      <c r="W201" s="2"/>
      <c r="X201" s="2"/>
      <c r="Y201" s="2"/>
      <c r="Z201" s="2"/>
      <c r="AA201" s="2"/>
      <c r="AB201" s="2"/>
      <c r="AC201" s="2"/>
      <c r="AD201" s="2">
        <v>11160.88</v>
      </c>
      <c r="AE201" s="32"/>
      <c r="AF201" s="5" t="s">
        <v>42</v>
      </c>
      <c r="AG201" s="2">
        <v>100</v>
      </c>
      <c r="AH201" s="32">
        <f t="shared" si="60"/>
        <v>15259.2</v>
      </c>
      <c r="AI201" s="33">
        <v>13886</v>
      </c>
      <c r="AJ201" s="33">
        <v>1373.2</v>
      </c>
      <c r="AK201" s="33"/>
      <c r="AL201" s="33">
        <v>916.61</v>
      </c>
      <c r="AM201" s="33">
        <v>16176</v>
      </c>
      <c r="AN201" s="35">
        <v>42736</v>
      </c>
      <c r="AO201" s="32">
        <f t="shared" si="54"/>
        <v>-4098.3200000000015</v>
      </c>
      <c r="AP201" s="36">
        <f>AH201/AG201</f>
        <v>152.59200000000001</v>
      </c>
      <c r="AQ201" s="37">
        <f t="shared" si="55"/>
        <v>152.59200000000001</v>
      </c>
      <c r="AR201" s="36">
        <f t="shared" si="56"/>
        <v>381.48</v>
      </c>
      <c r="AS201" s="36">
        <f t="shared" si="57"/>
        <v>570.33359999999993</v>
      </c>
      <c r="AT201" s="36">
        <v>0.67800000000000005</v>
      </c>
      <c r="AU201" s="38">
        <f t="shared" si="58"/>
        <v>12.716000000000001</v>
      </c>
      <c r="AV201" s="38">
        <f t="shared" si="62"/>
        <v>31.790000000000003</v>
      </c>
      <c r="AW201" s="38">
        <f t="shared" si="62"/>
        <v>47.527799999999992</v>
      </c>
      <c r="AX201" s="38">
        <f t="shared" si="59"/>
        <v>1.3128930099857345</v>
      </c>
      <c r="AY201" s="38">
        <f t="shared" si="50"/>
        <v>92.033799999999985</v>
      </c>
      <c r="AZ201" s="38">
        <f t="shared" si="51"/>
        <v>1104.4055999999998</v>
      </c>
    </row>
    <row r="202" spans="1:52" s="7" customFormat="1" x14ac:dyDescent="0.25">
      <c r="A202" s="2">
        <f t="shared" si="52"/>
        <v>187</v>
      </c>
      <c r="B202" s="34" t="s">
        <v>127</v>
      </c>
      <c r="C202" s="29">
        <v>69</v>
      </c>
      <c r="D202" s="32">
        <v>33.9</v>
      </c>
      <c r="E202" s="2"/>
      <c r="F202" s="2">
        <v>3</v>
      </c>
      <c r="G202" s="2"/>
      <c r="H202" s="2">
        <v>1</v>
      </c>
      <c r="I202" s="2"/>
      <c r="J202" s="2"/>
      <c r="K202" s="2"/>
      <c r="L202" s="2"/>
      <c r="M202" s="2"/>
      <c r="N202" s="2"/>
      <c r="O202" s="2"/>
      <c r="P202" s="2"/>
      <c r="Q202" s="2"/>
      <c r="R202" s="2"/>
      <c r="S202" s="2"/>
      <c r="T202" s="2"/>
      <c r="U202" s="2"/>
      <c r="V202" s="2"/>
      <c r="W202" s="2"/>
      <c r="X202" s="2"/>
      <c r="Y202" s="2"/>
      <c r="Z202" s="2"/>
      <c r="AA202" s="2"/>
      <c r="AB202" s="2"/>
      <c r="AC202" s="2"/>
      <c r="AD202" s="2">
        <v>6351.94</v>
      </c>
      <c r="AE202" s="32"/>
      <c r="AF202" s="5" t="s">
        <v>42</v>
      </c>
      <c r="AG202" s="2">
        <v>100</v>
      </c>
      <c r="AH202" s="32">
        <f t="shared" si="60"/>
        <v>7934.41</v>
      </c>
      <c r="AI202" s="33">
        <v>7235</v>
      </c>
      <c r="AJ202" s="33">
        <v>699.41</v>
      </c>
      <c r="AK202" s="33"/>
      <c r="AL202" s="33">
        <v>466.86</v>
      </c>
      <c r="AM202" s="33">
        <v>8401</v>
      </c>
      <c r="AN202" s="35">
        <v>42736</v>
      </c>
      <c r="AO202" s="32">
        <f t="shared" si="54"/>
        <v>-1582.4700000000003</v>
      </c>
      <c r="AP202" s="36">
        <f>AH202/AG202</f>
        <v>79.344099999999997</v>
      </c>
      <c r="AQ202" s="37">
        <f t="shared" si="55"/>
        <v>79.344099999999997</v>
      </c>
      <c r="AR202" s="36">
        <f t="shared" si="56"/>
        <v>198.36025000000001</v>
      </c>
      <c r="AS202" s="36">
        <f t="shared" si="57"/>
        <v>275.81040000000002</v>
      </c>
      <c r="AT202" s="36">
        <v>0.67800000000000005</v>
      </c>
      <c r="AU202" s="38">
        <f t="shared" si="58"/>
        <v>6.6120083333333328</v>
      </c>
      <c r="AV202" s="38">
        <f t="shared" si="62"/>
        <v>16.530020833333335</v>
      </c>
      <c r="AW202" s="38">
        <f t="shared" si="62"/>
        <v>22.984200000000001</v>
      </c>
      <c r="AX202" s="38">
        <f t="shared" si="59"/>
        <v>1.3606557276302853</v>
      </c>
      <c r="AY202" s="38">
        <f t="shared" si="50"/>
        <v>46.126229166666668</v>
      </c>
      <c r="AZ202" s="38">
        <f t="shared" si="51"/>
        <v>553.51475000000005</v>
      </c>
    </row>
    <row r="203" spans="1:52" s="7" customFormat="1" x14ac:dyDescent="0.25">
      <c r="A203" s="2">
        <f t="shared" si="52"/>
        <v>188</v>
      </c>
      <c r="B203" s="34" t="s">
        <v>128</v>
      </c>
      <c r="C203" s="29">
        <v>38</v>
      </c>
      <c r="D203" s="32">
        <v>46.7</v>
      </c>
      <c r="E203" s="2"/>
      <c r="F203" s="2" t="s">
        <v>591</v>
      </c>
      <c r="G203" s="2"/>
      <c r="H203" s="2">
        <v>2</v>
      </c>
      <c r="I203" s="2"/>
      <c r="J203" s="2"/>
      <c r="K203" s="2"/>
      <c r="L203" s="2"/>
      <c r="M203" s="2"/>
      <c r="N203" s="2"/>
      <c r="O203" s="2"/>
      <c r="P203" s="2"/>
      <c r="Q203" s="2"/>
      <c r="R203" s="2"/>
      <c r="S203" s="2"/>
      <c r="T203" s="2"/>
      <c r="U203" s="2"/>
      <c r="V203" s="2"/>
      <c r="W203" s="2"/>
      <c r="X203" s="2"/>
      <c r="Y203" s="2"/>
      <c r="Z203" s="2"/>
      <c r="AA203" s="2"/>
      <c r="AB203" s="2"/>
      <c r="AC203" s="2"/>
      <c r="AD203" s="2">
        <v>7798.73</v>
      </c>
      <c r="AE203" s="32"/>
      <c r="AF203" s="5" t="s">
        <v>42</v>
      </c>
      <c r="AG203" s="2">
        <v>100</v>
      </c>
      <c r="AH203" s="32">
        <f t="shared" si="60"/>
        <v>10901.76</v>
      </c>
      <c r="AI203" s="33">
        <v>9967</v>
      </c>
      <c r="AJ203" s="33">
        <v>934.76</v>
      </c>
      <c r="AK203" s="33"/>
      <c r="AL203" s="33">
        <v>1048.8</v>
      </c>
      <c r="AM203" s="33">
        <v>11951</v>
      </c>
      <c r="AN203" s="35">
        <v>42736</v>
      </c>
      <c r="AO203" s="32">
        <f t="shared" si="54"/>
        <v>-3103.0300000000007</v>
      </c>
      <c r="AP203" s="36">
        <f>AH203/AG203</f>
        <v>109.0176</v>
      </c>
      <c r="AQ203" s="37">
        <f t="shared" si="55"/>
        <v>109.0176</v>
      </c>
      <c r="AR203" s="36">
        <f t="shared" si="56"/>
        <v>272.54400000000004</v>
      </c>
      <c r="AS203" s="36">
        <f t="shared" si="57"/>
        <v>374.34720000000004</v>
      </c>
      <c r="AT203" s="36">
        <v>0.66800000000000004</v>
      </c>
      <c r="AU203" s="38">
        <f t="shared" si="58"/>
        <v>9.0847999999999995</v>
      </c>
      <c r="AV203" s="38">
        <f t="shared" si="62"/>
        <v>22.712000000000003</v>
      </c>
      <c r="AW203" s="38">
        <f t="shared" si="62"/>
        <v>31.195600000000002</v>
      </c>
      <c r="AX203" s="38">
        <f t="shared" si="59"/>
        <v>1.3488736616702355</v>
      </c>
      <c r="AY203" s="38">
        <f t="shared" si="50"/>
        <v>62.992400000000004</v>
      </c>
      <c r="AZ203" s="38">
        <f t="shared" si="51"/>
        <v>755.90880000000004</v>
      </c>
    </row>
    <row r="204" spans="1:52" s="7" customFormat="1" x14ac:dyDescent="0.25">
      <c r="A204" s="2">
        <f t="shared" si="52"/>
        <v>189</v>
      </c>
      <c r="B204" s="34" t="s">
        <v>128</v>
      </c>
      <c r="C204" s="29">
        <v>56</v>
      </c>
      <c r="D204" s="32">
        <v>77.900000000000006</v>
      </c>
      <c r="E204" s="2"/>
      <c r="F204" s="2" t="s">
        <v>591</v>
      </c>
      <c r="G204" s="2"/>
      <c r="H204" s="2">
        <v>3</v>
      </c>
      <c r="I204" s="2"/>
      <c r="J204" s="2"/>
      <c r="K204" s="2"/>
      <c r="L204" s="2"/>
      <c r="M204" s="2"/>
      <c r="N204" s="2"/>
      <c r="O204" s="2"/>
      <c r="P204" s="2"/>
      <c r="Q204" s="2"/>
      <c r="R204" s="2"/>
      <c r="S204" s="2"/>
      <c r="T204" s="2"/>
      <c r="U204" s="2"/>
      <c r="V204" s="2"/>
      <c r="W204" s="2"/>
      <c r="X204" s="2"/>
      <c r="Y204" s="2"/>
      <c r="Z204" s="2"/>
      <c r="AA204" s="2"/>
      <c r="AB204" s="2"/>
      <c r="AC204" s="2"/>
      <c r="AD204" s="2">
        <v>12768.99</v>
      </c>
      <c r="AE204" s="32"/>
      <c r="AF204" s="5" t="s">
        <v>42</v>
      </c>
      <c r="AG204" s="2">
        <v>100</v>
      </c>
      <c r="AH204" s="32">
        <f t="shared" si="60"/>
        <v>17768.490000000002</v>
      </c>
      <c r="AI204" s="33">
        <v>16238</v>
      </c>
      <c r="AJ204" s="33">
        <v>1530.49</v>
      </c>
      <c r="AK204" s="33"/>
      <c r="AL204" s="33">
        <v>1717.22</v>
      </c>
      <c r="AM204" s="33">
        <v>19486</v>
      </c>
      <c r="AN204" s="35">
        <v>42736</v>
      </c>
      <c r="AO204" s="32">
        <f t="shared" si="54"/>
        <v>-4999.5000000000018</v>
      </c>
      <c r="AP204" s="36">
        <f>AH204/AG204</f>
        <v>177.68490000000003</v>
      </c>
      <c r="AQ204" s="37">
        <f t="shared" si="55"/>
        <v>177.68490000000003</v>
      </c>
      <c r="AR204" s="36">
        <f t="shared" si="56"/>
        <v>444.21225000000004</v>
      </c>
      <c r="AS204" s="36">
        <f t="shared" si="57"/>
        <v>624.44640000000004</v>
      </c>
      <c r="AT204" s="36">
        <v>0.66800000000000004</v>
      </c>
      <c r="AU204" s="38">
        <f t="shared" si="58"/>
        <v>14.807075000000003</v>
      </c>
      <c r="AV204" s="38">
        <f t="shared" si="62"/>
        <v>37.017687500000001</v>
      </c>
      <c r="AW204" s="38">
        <f t="shared" si="62"/>
        <v>52.037200000000006</v>
      </c>
      <c r="AX204" s="38">
        <f t="shared" si="59"/>
        <v>1.3332729460847239</v>
      </c>
      <c r="AY204" s="38">
        <f t="shared" si="50"/>
        <v>103.8619625</v>
      </c>
      <c r="AZ204" s="38">
        <f t="shared" si="51"/>
        <v>1246.3435500000001</v>
      </c>
    </row>
    <row r="205" spans="1:52" s="7" customFormat="1" ht="15" customHeight="1" x14ac:dyDescent="0.25">
      <c r="A205" s="2">
        <f t="shared" si="52"/>
        <v>190</v>
      </c>
      <c r="B205" s="34" t="s">
        <v>129</v>
      </c>
      <c r="C205" s="29">
        <v>1</v>
      </c>
      <c r="D205" s="32">
        <v>30.3</v>
      </c>
      <c r="E205" s="2"/>
      <c r="F205" s="2" t="s">
        <v>591</v>
      </c>
      <c r="G205" s="2"/>
      <c r="H205" s="2">
        <v>1</v>
      </c>
      <c r="I205" s="2"/>
      <c r="J205" s="2"/>
      <c r="K205" s="2"/>
      <c r="L205" s="2"/>
      <c r="M205" s="2"/>
      <c r="N205" s="2"/>
      <c r="O205" s="2"/>
      <c r="P205" s="2"/>
      <c r="Q205" s="2"/>
      <c r="R205" s="2"/>
      <c r="S205" s="2"/>
      <c r="T205" s="2"/>
      <c r="U205" s="2"/>
      <c r="V205" s="2"/>
      <c r="W205" s="2"/>
      <c r="X205" s="2"/>
      <c r="Y205" s="2"/>
      <c r="Z205" s="2"/>
      <c r="AA205" s="2"/>
      <c r="AB205" s="2"/>
      <c r="AC205" s="2"/>
      <c r="AD205" s="2">
        <v>7328.77</v>
      </c>
      <c r="AE205" s="32"/>
      <c r="AF205" s="5" t="s">
        <v>42</v>
      </c>
      <c r="AG205" s="2">
        <v>100</v>
      </c>
      <c r="AH205" s="32">
        <f t="shared" si="60"/>
        <v>6377.79</v>
      </c>
      <c r="AI205" s="33">
        <v>5820</v>
      </c>
      <c r="AJ205" s="33">
        <v>557.79</v>
      </c>
      <c r="AK205" s="33"/>
      <c r="AL205" s="33">
        <v>493.9</v>
      </c>
      <c r="AM205" s="33">
        <v>6872</v>
      </c>
      <c r="AN205" s="35">
        <v>42736</v>
      </c>
      <c r="AO205" s="32">
        <f t="shared" si="54"/>
        <v>950.98000000000047</v>
      </c>
      <c r="AP205" s="36">
        <f>AD205/AG205</f>
        <v>73.287700000000001</v>
      </c>
      <c r="AQ205" s="37">
        <f t="shared" si="55"/>
        <v>73.287700000000001</v>
      </c>
      <c r="AR205" s="36">
        <f t="shared" si="56"/>
        <v>159.44475</v>
      </c>
      <c r="AS205" s="36">
        <f t="shared" si="57"/>
        <v>283.608</v>
      </c>
      <c r="AT205" s="36">
        <v>0.78</v>
      </c>
      <c r="AU205" s="38">
        <f t="shared" si="58"/>
        <v>6.1073083333333331</v>
      </c>
      <c r="AV205" s="38">
        <f t="shared" si="62"/>
        <v>13.287062499999999</v>
      </c>
      <c r="AW205" s="38">
        <f t="shared" si="62"/>
        <v>23.634</v>
      </c>
      <c r="AX205" s="38">
        <f t="shared" si="59"/>
        <v>1.4200782453245324</v>
      </c>
      <c r="AY205" s="38">
        <f t="shared" si="50"/>
        <v>43.028370833333334</v>
      </c>
      <c r="AZ205" s="38">
        <f t="shared" si="51"/>
        <v>516.34045000000003</v>
      </c>
    </row>
    <row r="206" spans="1:52" s="7" customFormat="1" x14ac:dyDescent="0.25">
      <c r="A206" s="2">
        <f t="shared" si="52"/>
        <v>191</v>
      </c>
      <c r="B206" s="34" t="s">
        <v>129</v>
      </c>
      <c r="C206" s="29">
        <v>11</v>
      </c>
      <c r="D206" s="32">
        <v>42.2</v>
      </c>
      <c r="E206" s="2"/>
      <c r="F206" s="2" t="s">
        <v>591</v>
      </c>
      <c r="G206" s="2"/>
      <c r="H206" s="2">
        <v>2</v>
      </c>
      <c r="I206" s="2"/>
      <c r="J206" s="2"/>
      <c r="K206" s="2"/>
      <c r="L206" s="2"/>
      <c r="M206" s="2"/>
      <c r="N206" s="2"/>
      <c r="O206" s="2"/>
      <c r="P206" s="2"/>
      <c r="Q206" s="2"/>
      <c r="R206" s="2"/>
      <c r="S206" s="2"/>
      <c r="T206" s="2"/>
      <c r="U206" s="2"/>
      <c r="V206" s="2"/>
      <c r="W206" s="2"/>
      <c r="X206" s="2"/>
      <c r="Y206" s="2"/>
      <c r="Z206" s="2"/>
      <c r="AA206" s="2"/>
      <c r="AB206" s="2"/>
      <c r="AC206" s="2"/>
      <c r="AD206" s="2">
        <v>6699.25</v>
      </c>
      <c r="AE206" s="32"/>
      <c r="AF206" s="5" t="s">
        <v>42</v>
      </c>
      <c r="AG206" s="2">
        <v>100</v>
      </c>
      <c r="AH206" s="32">
        <f t="shared" si="60"/>
        <v>9508.0400000000009</v>
      </c>
      <c r="AI206" s="33">
        <v>8753</v>
      </c>
      <c r="AJ206" s="33">
        <v>755.04</v>
      </c>
      <c r="AK206" s="33"/>
      <c r="AL206" s="33">
        <v>668.55</v>
      </c>
      <c r="AM206" s="33">
        <v>10177</v>
      </c>
      <c r="AN206" s="35">
        <v>42736</v>
      </c>
      <c r="AO206" s="32">
        <f t="shared" si="54"/>
        <v>-2808.7900000000009</v>
      </c>
      <c r="AP206" s="36">
        <f>AH206/AG206</f>
        <v>95.080400000000012</v>
      </c>
      <c r="AQ206" s="37">
        <f t="shared" si="55"/>
        <v>95.080400000000012</v>
      </c>
      <c r="AR206" s="36">
        <f t="shared" si="56"/>
        <v>237.70100000000002</v>
      </c>
      <c r="AS206" s="36">
        <f t="shared" si="57"/>
        <v>394.99200000000008</v>
      </c>
      <c r="AT206" s="36">
        <v>0.78</v>
      </c>
      <c r="AU206" s="38">
        <f t="shared" si="58"/>
        <v>7.9233666666666673</v>
      </c>
      <c r="AV206" s="38">
        <f t="shared" si="62"/>
        <v>19.80841666666667</v>
      </c>
      <c r="AW206" s="38">
        <f t="shared" si="62"/>
        <v>32.916000000000004</v>
      </c>
      <c r="AX206" s="38">
        <f t="shared" si="59"/>
        <v>1.4371512638230648</v>
      </c>
      <c r="AY206" s="38">
        <f t="shared" si="50"/>
        <v>60.647783333333336</v>
      </c>
      <c r="AZ206" s="38">
        <f t="shared" si="51"/>
        <v>727.77340000000004</v>
      </c>
    </row>
    <row r="207" spans="1:52" s="7" customFormat="1" x14ac:dyDescent="0.25">
      <c r="A207" s="2">
        <f t="shared" si="52"/>
        <v>192</v>
      </c>
      <c r="B207" s="34" t="s">
        <v>129</v>
      </c>
      <c r="C207" s="29">
        <v>29</v>
      </c>
      <c r="D207" s="32">
        <v>43.4</v>
      </c>
      <c r="E207" s="2"/>
      <c r="F207" s="2">
        <v>3</v>
      </c>
      <c r="G207" s="2"/>
      <c r="H207" s="2">
        <v>2</v>
      </c>
      <c r="I207" s="2"/>
      <c r="J207" s="2"/>
      <c r="K207" s="2"/>
      <c r="L207" s="2"/>
      <c r="M207" s="2">
        <v>1</v>
      </c>
      <c r="N207" s="2"/>
      <c r="O207" s="2"/>
      <c r="P207" s="2"/>
      <c r="Q207" s="2"/>
      <c r="R207" s="2"/>
      <c r="S207" s="2"/>
      <c r="T207" s="2"/>
      <c r="U207" s="2"/>
      <c r="V207" s="2"/>
      <c r="W207" s="2"/>
      <c r="X207" s="2"/>
      <c r="Y207" s="2"/>
      <c r="Z207" s="2"/>
      <c r="AA207" s="2"/>
      <c r="AB207" s="2"/>
      <c r="AC207" s="2"/>
      <c r="AD207" s="2">
        <v>6903.89</v>
      </c>
      <c r="AE207" s="32"/>
      <c r="AF207" s="5" t="s">
        <v>42</v>
      </c>
      <c r="AG207" s="2">
        <v>100</v>
      </c>
      <c r="AH207" s="32">
        <f t="shared" si="60"/>
        <v>9787.11</v>
      </c>
      <c r="AI207" s="33">
        <v>9009</v>
      </c>
      <c r="AJ207" s="33">
        <v>778.11</v>
      </c>
      <c r="AK207" s="33"/>
      <c r="AL207" s="33">
        <v>688.98</v>
      </c>
      <c r="AM207" s="33">
        <v>10476</v>
      </c>
      <c r="AN207" s="35">
        <v>42736</v>
      </c>
      <c r="AO207" s="32">
        <f t="shared" si="54"/>
        <v>-2883.2200000000003</v>
      </c>
      <c r="AP207" s="36">
        <f>AH207/AG207</f>
        <v>97.871100000000013</v>
      </c>
      <c r="AQ207" s="37">
        <f t="shared" si="55"/>
        <v>97.871100000000013</v>
      </c>
      <c r="AR207" s="36">
        <f t="shared" si="56"/>
        <v>244.67775000000003</v>
      </c>
      <c r="AS207" s="36">
        <f t="shared" si="57"/>
        <v>406.22399999999993</v>
      </c>
      <c r="AT207" s="36">
        <v>0.78</v>
      </c>
      <c r="AU207" s="38">
        <f t="shared" si="58"/>
        <v>8.1559250000000016</v>
      </c>
      <c r="AV207" s="38">
        <f t="shared" si="62"/>
        <v>20.389812500000001</v>
      </c>
      <c r="AW207" s="38">
        <f t="shared" si="62"/>
        <v>33.851999999999997</v>
      </c>
      <c r="AX207" s="38">
        <f t="shared" si="59"/>
        <v>1.4377358870967742</v>
      </c>
      <c r="AY207" s="38">
        <f t="shared" si="50"/>
        <v>62.397737499999998</v>
      </c>
      <c r="AZ207" s="38">
        <f t="shared" si="51"/>
        <v>748.77284999999995</v>
      </c>
    </row>
    <row r="208" spans="1:52" s="7" customFormat="1" x14ac:dyDescent="0.25">
      <c r="A208" s="2">
        <f t="shared" si="52"/>
        <v>193</v>
      </c>
      <c r="B208" s="34" t="s">
        <v>129</v>
      </c>
      <c r="C208" s="29">
        <v>52</v>
      </c>
      <c r="D208" s="32">
        <v>42.6</v>
      </c>
      <c r="E208" s="2"/>
      <c r="F208" s="2" t="s">
        <v>591</v>
      </c>
      <c r="G208" s="2"/>
      <c r="H208" s="2">
        <v>2</v>
      </c>
      <c r="I208" s="2"/>
      <c r="J208" s="2"/>
      <c r="K208" s="2"/>
      <c r="L208" s="2"/>
      <c r="M208" s="2"/>
      <c r="N208" s="2"/>
      <c r="O208" s="2"/>
      <c r="P208" s="2"/>
      <c r="Q208" s="2"/>
      <c r="R208" s="2"/>
      <c r="S208" s="2"/>
      <c r="T208" s="2"/>
      <c r="U208" s="2"/>
      <c r="V208" s="2"/>
      <c r="W208" s="2"/>
      <c r="X208" s="2"/>
      <c r="Y208" s="2"/>
      <c r="Z208" s="2"/>
      <c r="AA208" s="2"/>
      <c r="AB208" s="2"/>
      <c r="AC208" s="2"/>
      <c r="AD208" s="2">
        <v>6761.45</v>
      </c>
      <c r="AE208" s="32"/>
      <c r="AF208" s="5" t="s">
        <v>42</v>
      </c>
      <c r="AG208" s="2">
        <v>100</v>
      </c>
      <c r="AH208" s="32">
        <f t="shared" si="60"/>
        <v>9600.0499999999993</v>
      </c>
      <c r="AI208" s="33">
        <v>8838</v>
      </c>
      <c r="AJ208" s="33">
        <v>762.05</v>
      </c>
      <c r="AK208" s="33"/>
      <c r="AL208" s="33">
        <v>674.76</v>
      </c>
      <c r="AM208" s="33">
        <v>10275</v>
      </c>
      <c r="AN208" s="35">
        <v>42736</v>
      </c>
      <c r="AO208" s="32">
        <f t="shared" si="54"/>
        <v>-2838.5999999999995</v>
      </c>
      <c r="AP208" s="36">
        <f>AH208/AG208</f>
        <v>96.000499999999988</v>
      </c>
      <c r="AQ208" s="37">
        <f t="shared" si="55"/>
        <v>96.000499999999988</v>
      </c>
      <c r="AR208" s="36">
        <f t="shared" si="56"/>
        <v>240.00125</v>
      </c>
      <c r="AS208" s="36">
        <f t="shared" si="57"/>
        <v>398.73599999999999</v>
      </c>
      <c r="AT208" s="36">
        <v>0.78</v>
      </c>
      <c r="AU208" s="38">
        <f t="shared" si="58"/>
        <v>8.0000416666666663</v>
      </c>
      <c r="AV208" s="38">
        <f t="shared" si="62"/>
        <v>20.000104166666667</v>
      </c>
      <c r="AW208" s="38">
        <f t="shared" si="62"/>
        <v>33.228000000000002</v>
      </c>
      <c r="AX208" s="38">
        <f t="shared" si="59"/>
        <v>1.4372804186228483</v>
      </c>
      <c r="AY208" s="38">
        <f t="shared" si="50"/>
        <v>61.228145833333336</v>
      </c>
      <c r="AZ208" s="38">
        <f t="shared" si="51"/>
        <v>734.73775000000001</v>
      </c>
    </row>
    <row r="209" spans="1:52" s="7" customFormat="1" ht="23.45" customHeight="1" x14ac:dyDescent="0.25">
      <c r="A209" s="2">
        <f t="shared" si="52"/>
        <v>194</v>
      </c>
      <c r="B209" s="34" t="s">
        <v>130</v>
      </c>
      <c r="C209" s="29">
        <v>1</v>
      </c>
      <c r="D209" s="32">
        <v>38.6</v>
      </c>
      <c r="E209" s="2"/>
      <c r="F209" s="2" t="s">
        <v>591</v>
      </c>
      <c r="G209" s="2"/>
      <c r="H209" s="2">
        <v>2</v>
      </c>
      <c r="I209" s="2"/>
      <c r="J209" s="2"/>
      <c r="K209" s="2"/>
      <c r="L209" s="2"/>
      <c r="M209" s="2"/>
      <c r="N209" s="2"/>
      <c r="O209" s="2"/>
      <c r="P209" s="2"/>
      <c r="Q209" s="2"/>
      <c r="R209" s="2"/>
      <c r="S209" s="2"/>
      <c r="T209" s="2"/>
      <c r="U209" s="2"/>
      <c r="V209" s="2"/>
      <c r="W209" s="2"/>
      <c r="X209" s="2"/>
      <c r="Y209" s="2"/>
      <c r="Z209" s="2"/>
      <c r="AA209" s="2"/>
      <c r="AB209" s="2"/>
      <c r="AC209" s="2"/>
      <c r="AD209" s="2">
        <v>11156.7</v>
      </c>
      <c r="AE209" s="32"/>
      <c r="AF209" s="5" t="s">
        <v>36</v>
      </c>
      <c r="AG209" s="2">
        <v>30</v>
      </c>
      <c r="AH209" s="32">
        <f t="shared" si="60"/>
        <v>7135.31</v>
      </c>
      <c r="AI209" s="33">
        <v>6723</v>
      </c>
      <c r="AJ209" s="33">
        <v>267.81</v>
      </c>
      <c r="AK209" s="33">
        <v>144.5</v>
      </c>
      <c r="AL209" s="33">
        <v>1758.17</v>
      </c>
      <c r="AM209" s="33">
        <v>8893</v>
      </c>
      <c r="AN209" s="35">
        <v>42736</v>
      </c>
      <c r="AO209" s="32">
        <f t="shared" si="54"/>
        <v>4021.3900000000003</v>
      </c>
      <c r="AP209" s="36">
        <f>AD209/AG209</f>
        <v>371.89000000000004</v>
      </c>
      <c r="AQ209" s="37">
        <f t="shared" si="55"/>
        <v>371.89000000000004</v>
      </c>
      <c r="AR209" s="36">
        <f t="shared" si="56"/>
        <v>178.38275000000002</v>
      </c>
      <c r="AS209" s="36">
        <f t="shared" si="57"/>
        <v>23.160000000000004</v>
      </c>
      <c r="AT209" s="36">
        <v>0.05</v>
      </c>
      <c r="AU209" s="38">
        <f t="shared" si="58"/>
        <v>30.990833333333338</v>
      </c>
      <c r="AV209" s="38">
        <f t="shared" si="62"/>
        <v>14.865229166666667</v>
      </c>
      <c r="AW209" s="38">
        <f t="shared" si="62"/>
        <v>1.9300000000000004</v>
      </c>
      <c r="AX209" s="38">
        <f t="shared" si="59"/>
        <v>1.2379808937823835</v>
      </c>
      <c r="AY209" s="38">
        <f t="shared" ref="AY209:AY272" si="63">AU209+AV209+AW209</f>
        <v>47.786062500000007</v>
      </c>
      <c r="AZ209" s="38">
        <f t="shared" ref="AZ209:AZ272" si="64">AY209*12</f>
        <v>573.43275000000006</v>
      </c>
    </row>
    <row r="210" spans="1:52" s="7" customFormat="1" x14ac:dyDescent="0.25">
      <c r="A210" s="2">
        <f t="shared" ref="A210:A273" si="65">SUM(A209,1)</f>
        <v>195</v>
      </c>
      <c r="B210" s="34" t="s">
        <v>131</v>
      </c>
      <c r="C210" s="29">
        <v>22</v>
      </c>
      <c r="D210" s="32">
        <v>60.8</v>
      </c>
      <c r="E210" s="2"/>
      <c r="F210" s="2" t="s">
        <v>591</v>
      </c>
      <c r="G210" s="2"/>
      <c r="H210" s="2">
        <v>3</v>
      </c>
      <c r="I210" s="2"/>
      <c r="J210" s="2"/>
      <c r="K210" s="2"/>
      <c r="L210" s="2"/>
      <c r="M210" s="2"/>
      <c r="N210" s="2"/>
      <c r="O210" s="2"/>
      <c r="P210" s="2"/>
      <c r="Q210" s="2"/>
      <c r="R210" s="2"/>
      <c r="S210" s="2"/>
      <c r="T210" s="2"/>
      <c r="U210" s="2"/>
      <c r="V210" s="2"/>
      <c r="W210" s="2"/>
      <c r="X210" s="2"/>
      <c r="Y210" s="2"/>
      <c r="Z210" s="2"/>
      <c r="AA210" s="2"/>
      <c r="AB210" s="2"/>
      <c r="AC210" s="2"/>
      <c r="AD210" s="2">
        <v>12377.48</v>
      </c>
      <c r="AE210" s="32"/>
      <c r="AF210" s="5" t="s">
        <v>71</v>
      </c>
      <c r="AG210" s="2">
        <v>150</v>
      </c>
      <c r="AH210" s="32">
        <f t="shared" si="60"/>
        <v>15206.54</v>
      </c>
      <c r="AI210" s="33">
        <v>14063</v>
      </c>
      <c r="AJ210" s="33">
        <v>1143.54</v>
      </c>
      <c r="AK210" s="33"/>
      <c r="AL210" s="33"/>
      <c r="AM210" s="33">
        <v>15207</v>
      </c>
      <c r="AN210" s="35">
        <v>42736</v>
      </c>
      <c r="AO210" s="32">
        <f t="shared" si="54"/>
        <v>-2829.0600000000013</v>
      </c>
      <c r="AP210" s="36">
        <f>AH210/AG210</f>
        <v>101.37693333333334</v>
      </c>
      <c r="AQ210" s="37">
        <f t="shared" si="55"/>
        <v>101.37693333333334</v>
      </c>
      <c r="AR210" s="36">
        <f t="shared" si="56"/>
        <v>380.16350000000006</v>
      </c>
      <c r="AS210" s="36">
        <f t="shared" si="57"/>
        <v>466.21439999999996</v>
      </c>
      <c r="AT210" s="36">
        <v>0.63900000000000001</v>
      </c>
      <c r="AU210" s="38">
        <f t="shared" si="58"/>
        <v>8.4480777777777778</v>
      </c>
      <c r="AV210" s="38">
        <f t="shared" si="62"/>
        <v>31.680291666666673</v>
      </c>
      <c r="AW210" s="38">
        <f t="shared" si="62"/>
        <v>38.851199999999999</v>
      </c>
      <c r="AX210" s="38">
        <f t="shared" si="59"/>
        <v>1.2990060763888891</v>
      </c>
      <c r="AY210" s="38">
        <f t="shared" si="63"/>
        <v>78.979569444444451</v>
      </c>
      <c r="AZ210" s="38">
        <f t="shared" si="64"/>
        <v>947.75483333333341</v>
      </c>
    </row>
    <row r="211" spans="1:52" s="7" customFormat="1" x14ac:dyDescent="0.25">
      <c r="A211" s="2">
        <f t="shared" si="65"/>
        <v>196</v>
      </c>
      <c r="B211" s="34" t="s">
        <v>131</v>
      </c>
      <c r="C211" s="29">
        <v>46</v>
      </c>
      <c r="D211" s="32">
        <v>60.2</v>
      </c>
      <c r="E211" s="2"/>
      <c r="F211" s="2" t="s">
        <v>591</v>
      </c>
      <c r="G211" s="2"/>
      <c r="H211" s="2">
        <v>3</v>
      </c>
      <c r="I211" s="2"/>
      <c r="J211" s="2"/>
      <c r="K211" s="2"/>
      <c r="L211" s="2"/>
      <c r="M211" s="2"/>
      <c r="N211" s="2"/>
      <c r="O211" s="2"/>
      <c r="P211" s="2"/>
      <c r="Q211" s="2"/>
      <c r="R211" s="2"/>
      <c r="S211" s="2"/>
      <c r="T211" s="2"/>
      <c r="U211" s="2"/>
      <c r="V211" s="2"/>
      <c r="W211" s="2"/>
      <c r="X211" s="2"/>
      <c r="Y211" s="2"/>
      <c r="Z211" s="2"/>
      <c r="AA211" s="2"/>
      <c r="AB211" s="2"/>
      <c r="AC211" s="2"/>
      <c r="AD211" s="2">
        <v>12272.42</v>
      </c>
      <c r="AE211" s="32"/>
      <c r="AF211" s="5" t="s">
        <v>71</v>
      </c>
      <c r="AG211" s="2">
        <v>150</v>
      </c>
      <c r="AH211" s="32">
        <f t="shared" si="60"/>
        <v>15051.83</v>
      </c>
      <c r="AI211" s="33">
        <v>13918</v>
      </c>
      <c r="AJ211" s="33">
        <v>1133.83</v>
      </c>
      <c r="AK211" s="33"/>
      <c r="AL211" s="33"/>
      <c r="AM211" s="33">
        <v>15052</v>
      </c>
      <c r="AN211" s="35">
        <v>42736</v>
      </c>
      <c r="AO211" s="32">
        <f t="shared" si="54"/>
        <v>-2779.41</v>
      </c>
      <c r="AP211" s="36">
        <f>AH211/AG211</f>
        <v>100.34553333333334</v>
      </c>
      <c r="AQ211" s="37">
        <f t="shared" si="55"/>
        <v>100.34553333333334</v>
      </c>
      <c r="AR211" s="36">
        <f t="shared" si="56"/>
        <v>376.29575</v>
      </c>
      <c r="AS211" s="36">
        <f t="shared" si="57"/>
        <v>461.61360000000002</v>
      </c>
      <c r="AT211" s="36">
        <v>0.63900000000000001</v>
      </c>
      <c r="AU211" s="38">
        <f t="shared" si="58"/>
        <v>8.3621277777777774</v>
      </c>
      <c r="AV211" s="38">
        <f t="shared" si="62"/>
        <v>31.357979166666667</v>
      </c>
      <c r="AW211" s="38">
        <f t="shared" si="62"/>
        <v>38.467800000000004</v>
      </c>
      <c r="AX211" s="38">
        <f t="shared" si="59"/>
        <v>1.2988024409376153</v>
      </c>
      <c r="AY211" s="38">
        <f t="shared" si="63"/>
        <v>78.18790694444445</v>
      </c>
      <c r="AZ211" s="38">
        <f t="shared" si="64"/>
        <v>938.2548833333334</v>
      </c>
    </row>
    <row r="212" spans="1:52" s="7" customFormat="1" x14ac:dyDescent="0.25">
      <c r="A212" s="2">
        <f t="shared" si="65"/>
        <v>197</v>
      </c>
      <c r="B212" s="34" t="s">
        <v>131</v>
      </c>
      <c r="C212" s="29">
        <v>49</v>
      </c>
      <c r="D212" s="32">
        <v>50.5</v>
      </c>
      <c r="E212" s="2"/>
      <c r="F212" s="2" t="s">
        <v>591</v>
      </c>
      <c r="G212" s="2"/>
      <c r="H212" s="2">
        <v>2</v>
      </c>
      <c r="I212" s="2"/>
      <c r="J212" s="2"/>
      <c r="K212" s="2"/>
      <c r="L212" s="2"/>
      <c r="M212" s="2"/>
      <c r="N212" s="2"/>
      <c r="O212" s="2"/>
      <c r="P212" s="2"/>
      <c r="Q212" s="2"/>
      <c r="R212" s="2"/>
      <c r="S212" s="2"/>
      <c r="T212" s="2"/>
      <c r="U212" s="2"/>
      <c r="V212" s="2"/>
      <c r="W212" s="2"/>
      <c r="X212" s="2"/>
      <c r="Y212" s="2"/>
      <c r="Z212" s="2"/>
      <c r="AA212" s="2"/>
      <c r="AB212" s="2"/>
      <c r="AC212" s="2"/>
      <c r="AD212" s="2">
        <v>10297.049999999999</v>
      </c>
      <c r="AE212" s="32"/>
      <c r="AF212" s="5" t="s">
        <v>71</v>
      </c>
      <c r="AG212" s="2">
        <v>150</v>
      </c>
      <c r="AH212" s="32">
        <f t="shared" si="60"/>
        <v>12574.33</v>
      </c>
      <c r="AI212" s="33">
        <v>11623</v>
      </c>
      <c r="AJ212" s="33">
        <v>951.33</v>
      </c>
      <c r="AK212" s="33"/>
      <c r="AL212" s="33"/>
      <c r="AM212" s="33">
        <v>12574</v>
      </c>
      <c r="AN212" s="35">
        <v>42736</v>
      </c>
      <c r="AO212" s="32">
        <f t="shared" si="54"/>
        <v>-2277.2800000000007</v>
      </c>
      <c r="AP212" s="36">
        <f>AH212/AG212</f>
        <v>83.82886666666667</v>
      </c>
      <c r="AQ212" s="37">
        <f t="shared" si="55"/>
        <v>83.82886666666667</v>
      </c>
      <c r="AR212" s="36">
        <f t="shared" si="56"/>
        <v>314.35825</v>
      </c>
      <c r="AS212" s="36">
        <f t="shared" si="57"/>
        <v>387.23400000000004</v>
      </c>
      <c r="AT212" s="36">
        <v>0.63900000000000001</v>
      </c>
      <c r="AU212" s="38">
        <f t="shared" si="58"/>
        <v>6.9857388888888892</v>
      </c>
      <c r="AV212" s="38">
        <f t="shared" si="62"/>
        <v>26.196520833333334</v>
      </c>
      <c r="AW212" s="38">
        <f t="shared" si="62"/>
        <v>32.269500000000001</v>
      </c>
      <c r="AX212" s="38">
        <f t="shared" si="59"/>
        <v>1.2960744499449945</v>
      </c>
      <c r="AY212" s="38">
        <f t="shared" si="63"/>
        <v>65.451759722222221</v>
      </c>
      <c r="AZ212" s="38">
        <f t="shared" si="64"/>
        <v>785.42111666666665</v>
      </c>
    </row>
    <row r="213" spans="1:52" s="7" customFormat="1" x14ac:dyDescent="0.25">
      <c r="A213" s="2">
        <f t="shared" si="65"/>
        <v>198</v>
      </c>
      <c r="B213" s="34" t="s">
        <v>132</v>
      </c>
      <c r="C213" s="29">
        <v>3</v>
      </c>
      <c r="D213" s="32">
        <v>51.2</v>
      </c>
      <c r="E213" s="2"/>
      <c r="F213" s="2" t="s">
        <v>591</v>
      </c>
      <c r="G213" s="2"/>
      <c r="H213" s="2">
        <v>2</v>
      </c>
      <c r="I213" s="2"/>
      <c r="J213" s="2"/>
      <c r="K213" s="2"/>
      <c r="L213" s="2"/>
      <c r="M213" s="2"/>
      <c r="N213" s="2"/>
      <c r="O213" s="2"/>
      <c r="P213" s="2"/>
      <c r="Q213" s="2"/>
      <c r="R213" s="2"/>
      <c r="S213" s="2"/>
      <c r="T213" s="2"/>
      <c r="U213" s="2"/>
      <c r="V213" s="2"/>
      <c r="W213" s="2"/>
      <c r="X213" s="2"/>
      <c r="Y213" s="2"/>
      <c r="Z213" s="2"/>
      <c r="AA213" s="2"/>
      <c r="AB213" s="2"/>
      <c r="AC213" s="2"/>
      <c r="AD213" s="2">
        <v>10153.61</v>
      </c>
      <c r="AE213" s="32"/>
      <c r="AF213" s="5" t="s">
        <v>42</v>
      </c>
      <c r="AG213" s="2">
        <v>100</v>
      </c>
      <c r="AH213" s="32">
        <f t="shared" si="60"/>
        <v>8126.51</v>
      </c>
      <c r="AI213" s="33">
        <v>6849</v>
      </c>
      <c r="AJ213" s="33">
        <v>1277.51</v>
      </c>
      <c r="AK213" s="33"/>
      <c r="AL213" s="33">
        <v>394.45</v>
      </c>
      <c r="AM213" s="33">
        <v>8521</v>
      </c>
      <c r="AN213" s="35">
        <v>42736</v>
      </c>
      <c r="AO213" s="32">
        <f t="shared" si="54"/>
        <v>2027.1000000000004</v>
      </c>
      <c r="AP213" s="36">
        <f>AD213/AG213</f>
        <v>101.5361</v>
      </c>
      <c r="AQ213" s="37">
        <f t="shared" si="55"/>
        <v>101.5361</v>
      </c>
      <c r="AR213" s="36">
        <f t="shared" si="56"/>
        <v>203.16275000000002</v>
      </c>
      <c r="AS213" s="36">
        <f t="shared" si="57"/>
        <v>367.41120000000001</v>
      </c>
      <c r="AT213" s="36">
        <v>0.59799999999999998</v>
      </c>
      <c r="AU213" s="38">
        <f t="shared" si="58"/>
        <v>8.4613416666666676</v>
      </c>
      <c r="AV213" s="38">
        <f t="shared" si="62"/>
        <v>16.930229166666667</v>
      </c>
      <c r="AW213" s="38">
        <f t="shared" si="62"/>
        <v>30.617599999999999</v>
      </c>
      <c r="AX213" s="38">
        <f t="shared" si="59"/>
        <v>1.0939291178385415</v>
      </c>
      <c r="AY213" s="38">
        <f t="shared" si="63"/>
        <v>56.009170833333329</v>
      </c>
      <c r="AZ213" s="38">
        <f t="shared" si="64"/>
        <v>672.11005</v>
      </c>
    </row>
    <row r="214" spans="1:52" s="7" customFormat="1" x14ac:dyDescent="0.25">
      <c r="A214" s="2">
        <f t="shared" si="65"/>
        <v>199</v>
      </c>
      <c r="B214" s="34" t="s">
        <v>132</v>
      </c>
      <c r="C214" s="29">
        <v>71</v>
      </c>
      <c r="D214" s="32">
        <v>51</v>
      </c>
      <c r="E214" s="2"/>
      <c r="F214" s="2" t="s">
        <v>591</v>
      </c>
      <c r="G214" s="2"/>
      <c r="H214" s="2">
        <v>2</v>
      </c>
      <c r="I214" s="2"/>
      <c r="J214" s="2"/>
      <c r="K214" s="2"/>
      <c r="L214" s="2"/>
      <c r="M214" s="2"/>
      <c r="N214" s="2"/>
      <c r="O214" s="2"/>
      <c r="P214" s="2"/>
      <c r="Q214" s="2"/>
      <c r="R214" s="2"/>
      <c r="S214" s="2"/>
      <c r="T214" s="2"/>
      <c r="U214" s="2"/>
      <c r="V214" s="2"/>
      <c r="W214" s="2"/>
      <c r="X214" s="2"/>
      <c r="Y214" s="2"/>
      <c r="Z214" s="2"/>
      <c r="AA214" s="2"/>
      <c r="AB214" s="2"/>
      <c r="AC214" s="2"/>
      <c r="AD214" s="2">
        <v>10113</v>
      </c>
      <c r="AE214" s="32"/>
      <c r="AF214" s="5" t="s">
        <v>42</v>
      </c>
      <c r="AG214" s="2">
        <v>100</v>
      </c>
      <c r="AH214" s="32">
        <f t="shared" si="60"/>
        <v>13903.4</v>
      </c>
      <c r="AI214" s="33">
        <v>12631</v>
      </c>
      <c r="AJ214" s="33">
        <v>1272.4000000000001</v>
      </c>
      <c r="AK214" s="33"/>
      <c r="AL214" s="33">
        <v>392.87</v>
      </c>
      <c r="AM214" s="33">
        <v>14296</v>
      </c>
      <c r="AN214" s="35">
        <v>42736</v>
      </c>
      <c r="AO214" s="32">
        <f t="shared" si="54"/>
        <v>-3790.3999999999996</v>
      </c>
      <c r="AP214" s="36">
        <f t="shared" ref="AP214:AP225" si="66">AH214/AG214</f>
        <v>139.03399999999999</v>
      </c>
      <c r="AQ214" s="37">
        <f t="shared" si="55"/>
        <v>139.03399999999999</v>
      </c>
      <c r="AR214" s="36">
        <f t="shared" si="56"/>
        <v>347.58500000000004</v>
      </c>
      <c r="AS214" s="36">
        <f t="shared" si="57"/>
        <v>365.976</v>
      </c>
      <c r="AT214" s="36">
        <v>0.59799999999999998</v>
      </c>
      <c r="AU214" s="38">
        <f t="shared" si="58"/>
        <v>11.586166666666665</v>
      </c>
      <c r="AV214" s="38">
        <f t="shared" si="62"/>
        <v>28.96541666666667</v>
      </c>
      <c r="AW214" s="38">
        <f t="shared" si="62"/>
        <v>30.498000000000001</v>
      </c>
      <c r="AX214" s="38">
        <f t="shared" si="59"/>
        <v>1.3931290849673201</v>
      </c>
      <c r="AY214" s="38">
        <f t="shared" si="63"/>
        <v>71.049583333333331</v>
      </c>
      <c r="AZ214" s="38">
        <f t="shared" si="64"/>
        <v>852.59500000000003</v>
      </c>
    </row>
    <row r="215" spans="1:52" s="7" customFormat="1" x14ac:dyDescent="0.25">
      <c r="A215" s="2">
        <f t="shared" si="65"/>
        <v>200</v>
      </c>
      <c r="B215" s="34" t="s">
        <v>133</v>
      </c>
      <c r="C215" s="29">
        <v>21</v>
      </c>
      <c r="D215" s="32">
        <v>63.7</v>
      </c>
      <c r="E215" s="2"/>
      <c r="F215" s="2" t="s">
        <v>591</v>
      </c>
      <c r="G215" s="2"/>
      <c r="H215" s="2">
        <v>3</v>
      </c>
      <c r="I215" s="2"/>
      <c r="J215" s="2"/>
      <c r="K215" s="2"/>
      <c r="L215" s="2"/>
      <c r="M215" s="2"/>
      <c r="N215" s="2"/>
      <c r="O215" s="2"/>
      <c r="P215" s="2"/>
      <c r="Q215" s="2"/>
      <c r="R215" s="2"/>
      <c r="S215" s="2"/>
      <c r="T215" s="2"/>
      <c r="U215" s="2"/>
      <c r="V215" s="2"/>
      <c r="W215" s="2"/>
      <c r="X215" s="2"/>
      <c r="Y215" s="2"/>
      <c r="Z215" s="2"/>
      <c r="AA215" s="2"/>
      <c r="AB215" s="2"/>
      <c r="AC215" s="2"/>
      <c r="AD215" s="2">
        <v>13757.39</v>
      </c>
      <c r="AE215" s="32"/>
      <c r="AF215" s="5" t="s">
        <v>71</v>
      </c>
      <c r="AG215" s="2">
        <v>150</v>
      </c>
      <c r="AH215" s="32">
        <f t="shared" si="60"/>
        <v>16462.349999999999</v>
      </c>
      <c r="AI215" s="33">
        <v>15002</v>
      </c>
      <c r="AJ215" s="33">
        <v>1460.35</v>
      </c>
      <c r="AK215" s="33"/>
      <c r="AL215" s="33">
        <v>577.58000000000004</v>
      </c>
      <c r="AM215" s="33">
        <v>17040</v>
      </c>
      <c r="AN215" s="35">
        <v>42736</v>
      </c>
      <c r="AO215" s="32">
        <f t="shared" si="54"/>
        <v>-2704.9599999999991</v>
      </c>
      <c r="AP215" s="36">
        <f t="shared" si="66"/>
        <v>109.749</v>
      </c>
      <c r="AQ215" s="37">
        <f t="shared" si="55"/>
        <v>109.749</v>
      </c>
      <c r="AR215" s="36">
        <f t="shared" si="56"/>
        <v>411.55874999999997</v>
      </c>
      <c r="AS215" s="36">
        <f t="shared" si="57"/>
        <v>501.44640000000004</v>
      </c>
      <c r="AT215" s="36">
        <v>0.65600000000000003</v>
      </c>
      <c r="AU215" s="38">
        <f t="shared" si="58"/>
        <v>9.1457499999999996</v>
      </c>
      <c r="AV215" s="38">
        <f t="shared" si="62"/>
        <v>34.2965625</v>
      </c>
      <c r="AW215" s="38">
        <f t="shared" si="62"/>
        <v>41.787200000000006</v>
      </c>
      <c r="AX215" s="38">
        <f t="shared" si="59"/>
        <v>1.3379829277864992</v>
      </c>
      <c r="AY215" s="38">
        <f t="shared" si="63"/>
        <v>85.229512499999998</v>
      </c>
      <c r="AZ215" s="38">
        <f t="shared" si="64"/>
        <v>1022.75415</v>
      </c>
    </row>
    <row r="216" spans="1:52" s="7" customFormat="1" x14ac:dyDescent="0.25">
      <c r="A216" s="2">
        <f t="shared" si="65"/>
        <v>201</v>
      </c>
      <c r="B216" s="34" t="s">
        <v>133</v>
      </c>
      <c r="C216" s="29">
        <v>51</v>
      </c>
      <c r="D216" s="32">
        <v>51.5</v>
      </c>
      <c r="E216" s="2"/>
      <c r="F216" s="2" t="s">
        <v>591</v>
      </c>
      <c r="G216" s="2"/>
      <c r="H216" s="2">
        <v>2</v>
      </c>
      <c r="I216" s="2"/>
      <c r="J216" s="2"/>
      <c r="K216" s="2"/>
      <c r="L216" s="2"/>
      <c r="M216" s="2"/>
      <c r="N216" s="2"/>
      <c r="O216" s="2"/>
      <c r="P216" s="2"/>
      <c r="Q216" s="2"/>
      <c r="R216" s="2"/>
      <c r="S216" s="2"/>
      <c r="T216" s="2"/>
      <c r="U216" s="2"/>
      <c r="V216" s="2"/>
      <c r="W216" s="2"/>
      <c r="X216" s="2"/>
      <c r="Y216" s="2"/>
      <c r="Z216" s="2"/>
      <c r="AA216" s="2"/>
      <c r="AB216" s="2"/>
      <c r="AC216" s="2"/>
      <c r="AD216" s="2">
        <v>11071.94</v>
      </c>
      <c r="AE216" s="32"/>
      <c r="AF216" s="5" t="s">
        <v>71</v>
      </c>
      <c r="AG216" s="2">
        <v>150</v>
      </c>
      <c r="AH216" s="32">
        <f t="shared" si="60"/>
        <v>13226.29</v>
      </c>
      <c r="AI216" s="33">
        <v>12051</v>
      </c>
      <c r="AJ216" s="33">
        <v>1175.29</v>
      </c>
      <c r="AK216" s="33"/>
      <c r="AL216" s="33">
        <v>464.84</v>
      </c>
      <c r="AM216" s="33">
        <v>13691</v>
      </c>
      <c r="AN216" s="35">
        <v>42736</v>
      </c>
      <c r="AO216" s="32">
        <f t="shared" si="54"/>
        <v>-2154.3500000000004</v>
      </c>
      <c r="AP216" s="36">
        <f t="shared" si="66"/>
        <v>88.175266666666673</v>
      </c>
      <c r="AQ216" s="37">
        <f t="shared" si="55"/>
        <v>88.175266666666673</v>
      </c>
      <c r="AR216" s="36">
        <f t="shared" si="56"/>
        <v>330.65725000000003</v>
      </c>
      <c r="AS216" s="36">
        <f t="shared" si="57"/>
        <v>405.40800000000002</v>
      </c>
      <c r="AT216" s="36">
        <v>0.65600000000000003</v>
      </c>
      <c r="AU216" s="38">
        <f t="shared" si="58"/>
        <v>7.3479388888888897</v>
      </c>
      <c r="AV216" s="38">
        <f t="shared" si="62"/>
        <v>27.554770833333336</v>
      </c>
      <c r="AW216" s="38">
        <f t="shared" si="62"/>
        <v>33.783999999999999</v>
      </c>
      <c r="AX216" s="38">
        <f t="shared" si="59"/>
        <v>1.3337225188781012</v>
      </c>
      <c r="AY216" s="38">
        <f t="shared" si="63"/>
        <v>68.686709722222218</v>
      </c>
      <c r="AZ216" s="38">
        <f t="shared" si="64"/>
        <v>824.24051666666662</v>
      </c>
    </row>
    <row r="217" spans="1:52" s="7" customFormat="1" x14ac:dyDescent="0.25">
      <c r="A217" s="2">
        <f t="shared" si="65"/>
        <v>202</v>
      </c>
      <c r="B217" s="34" t="s">
        <v>133</v>
      </c>
      <c r="C217" s="29">
        <v>56</v>
      </c>
      <c r="D217" s="32">
        <v>62.9</v>
      </c>
      <c r="E217" s="2"/>
      <c r="F217" s="2" t="s">
        <v>591</v>
      </c>
      <c r="G217" s="2"/>
      <c r="H217" s="2">
        <v>3</v>
      </c>
      <c r="I217" s="2"/>
      <c r="J217" s="2"/>
      <c r="K217" s="2"/>
      <c r="L217" s="2"/>
      <c r="M217" s="2"/>
      <c r="N217" s="2"/>
      <c r="O217" s="2"/>
      <c r="P217" s="2"/>
      <c r="Q217" s="2"/>
      <c r="R217" s="2"/>
      <c r="S217" s="2"/>
      <c r="T217" s="2"/>
      <c r="U217" s="2"/>
      <c r="V217" s="2"/>
      <c r="W217" s="2"/>
      <c r="X217" s="2"/>
      <c r="Y217" s="2"/>
      <c r="Z217" s="2"/>
      <c r="AA217" s="2"/>
      <c r="AB217" s="2"/>
      <c r="AC217" s="2"/>
      <c r="AD217" s="2">
        <v>13581.3</v>
      </c>
      <c r="AE217" s="32"/>
      <c r="AF217" s="5" t="s">
        <v>71</v>
      </c>
      <c r="AG217" s="2">
        <v>150</v>
      </c>
      <c r="AH217" s="32">
        <f t="shared" si="60"/>
        <v>16249.66</v>
      </c>
      <c r="AI217" s="33">
        <v>14808</v>
      </c>
      <c r="AJ217" s="33">
        <v>1441.66</v>
      </c>
      <c r="AK217" s="33"/>
      <c r="AL217" s="33">
        <v>570.19000000000005</v>
      </c>
      <c r="AM217" s="33">
        <v>16820</v>
      </c>
      <c r="AN217" s="35">
        <v>42736</v>
      </c>
      <c r="AO217" s="32">
        <f t="shared" si="54"/>
        <v>-2668.3600000000006</v>
      </c>
      <c r="AP217" s="36">
        <f t="shared" si="66"/>
        <v>108.33106666666667</v>
      </c>
      <c r="AQ217" s="37">
        <f t="shared" si="55"/>
        <v>108.33106666666667</v>
      </c>
      <c r="AR217" s="36">
        <f t="shared" si="56"/>
        <v>406.24150000000003</v>
      </c>
      <c r="AS217" s="36">
        <f t="shared" si="57"/>
        <v>495.14879999999999</v>
      </c>
      <c r="AT217" s="36">
        <v>0.65600000000000003</v>
      </c>
      <c r="AU217" s="38">
        <f t="shared" si="58"/>
        <v>9.0275888888888893</v>
      </c>
      <c r="AV217" s="38">
        <f t="shared" si="62"/>
        <v>33.853458333333336</v>
      </c>
      <c r="AW217" s="38">
        <f t="shared" si="62"/>
        <v>41.2624</v>
      </c>
      <c r="AX217" s="38">
        <f t="shared" si="59"/>
        <v>1.337733660130719</v>
      </c>
      <c r="AY217" s="38">
        <f t="shared" si="63"/>
        <v>84.143447222222221</v>
      </c>
      <c r="AZ217" s="38">
        <f t="shared" si="64"/>
        <v>1009.7213666666667</v>
      </c>
    </row>
    <row r="218" spans="1:52" s="7" customFormat="1" x14ac:dyDescent="0.25">
      <c r="A218" s="2">
        <f t="shared" si="65"/>
        <v>203</v>
      </c>
      <c r="B218" s="34" t="s">
        <v>133</v>
      </c>
      <c r="C218" s="29">
        <v>63</v>
      </c>
      <c r="D218" s="32">
        <v>51.3</v>
      </c>
      <c r="E218" s="2"/>
      <c r="F218" s="2" t="s">
        <v>591</v>
      </c>
      <c r="G218" s="2"/>
      <c r="H218" s="2">
        <v>2</v>
      </c>
      <c r="I218" s="2"/>
      <c r="J218" s="2"/>
      <c r="K218" s="2"/>
      <c r="L218" s="2"/>
      <c r="M218" s="2"/>
      <c r="N218" s="2"/>
      <c r="O218" s="2"/>
      <c r="P218" s="2"/>
      <c r="Q218" s="2"/>
      <c r="R218" s="2"/>
      <c r="S218" s="2"/>
      <c r="T218" s="2"/>
      <c r="U218" s="2"/>
      <c r="V218" s="2"/>
      <c r="W218" s="2"/>
      <c r="X218" s="2"/>
      <c r="Y218" s="2"/>
      <c r="Z218" s="2"/>
      <c r="AA218" s="2"/>
      <c r="AB218" s="2"/>
      <c r="AC218" s="2"/>
      <c r="AD218" s="2">
        <v>10885.64</v>
      </c>
      <c r="AE218" s="32"/>
      <c r="AF218" s="5" t="s">
        <v>71</v>
      </c>
      <c r="AG218" s="2">
        <v>150</v>
      </c>
      <c r="AH218" s="32">
        <f t="shared" si="60"/>
        <v>13172.619999999999</v>
      </c>
      <c r="AI218" s="33">
        <v>12002</v>
      </c>
      <c r="AJ218" s="33">
        <v>1170.6199999999999</v>
      </c>
      <c r="AK218" s="33"/>
      <c r="AL218" s="33">
        <v>462.99</v>
      </c>
      <c r="AM218" s="33">
        <v>13636</v>
      </c>
      <c r="AN218" s="35">
        <v>42736</v>
      </c>
      <c r="AO218" s="32">
        <f t="shared" si="54"/>
        <v>-2286.9799999999996</v>
      </c>
      <c r="AP218" s="36">
        <f t="shared" si="66"/>
        <v>87.817466666666661</v>
      </c>
      <c r="AQ218" s="37">
        <f t="shared" si="55"/>
        <v>87.817466666666661</v>
      </c>
      <c r="AR218" s="36">
        <f t="shared" si="56"/>
        <v>329.31549999999999</v>
      </c>
      <c r="AS218" s="36">
        <f t="shared" si="57"/>
        <v>403.83359999999999</v>
      </c>
      <c r="AT218" s="36">
        <v>0.65600000000000003</v>
      </c>
      <c r="AU218" s="38">
        <f t="shared" si="58"/>
        <v>7.3181222222222218</v>
      </c>
      <c r="AV218" s="38">
        <f t="shared" si="62"/>
        <v>27.442958333333333</v>
      </c>
      <c r="AW218" s="38">
        <f t="shared" si="62"/>
        <v>33.652799999999999</v>
      </c>
      <c r="AX218" s="38">
        <f t="shared" si="59"/>
        <v>1.3336039094650205</v>
      </c>
      <c r="AY218" s="38">
        <f t="shared" si="63"/>
        <v>68.413880555555551</v>
      </c>
      <c r="AZ218" s="38">
        <f t="shared" si="64"/>
        <v>820.96656666666661</v>
      </c>
    </row>
    <row r="219" spans="1:52" s="7" customFormat="1" x14ac:dyDescent="0.25">
      <c r="A219" s="2">
        <f t="shared" si="65"/>
        <v>204</v>
      </c>
      <c r="B219" s="34" t="s">
        <v>134</v>
      </c>
      <c r="C219" s="29">
        <v>1</v>
      </c>
      <c r="D219" s="32">
        <v>63.4</v>
      </c>
      <c r="E219" s="2"/>
      <c r="F219" s="2" t="s">
        <v>591</v>
      </c>
      <c r="G219" s="2"/>
      <c r="H219" s="2">
        <v>3</v>
      </c>
      <c r="I219" s="2"/>
      <c r="J219" s="2"/>
      <c r="K219" s="2"/>
      <c r="L219" s="2"/>
      <c r="M219" s="2"/>
      <c r="N219" s="2"/>
      <c r="O219" s="2"/>
      <c r="P219" s="2"/>
      <c r="Q219" s="2"/>
      <c r="R219" s="2"/>
      <c r="S219" s="2"/>
      <c r="T219" s="2"/>
      <c r="U219" s="2"/>
      <c r="V219" s="2"/>
      <c r="W219" s="2"/>
      <c r="X219" s="2"/>
      <c r="Y219" s="2"/>
      <c r="Z219" s="2"/>
      <c r="AA219" s="2"/>
      <c r="AB219" s="2"/>
      <c r="AC219" s="2"/>
      <c r="AD219" s="2">
        <v>13594.4</v>
      </c>
      <c r="AE219" s="32"/>
      <c r="AF219" s="5" t="s">
        <v>71</v>
      </c>
      <c r="AG219" s="2">
        <v>150</v>
      </c>
      <c r="AH219" s="32">
        <f t="shared" si="60"/>
        <v>14821.08</v>
      </c>
      <c r="AI219" s="33">
        <v>13375</v>
      </c>
      <c r="AJ219" s="33">
        <v>1446.08</v>
      </c>
      <c r="AK219" s="33"/>
      <c r="AL219" s="33"/>
      <c r="AM219" s="33">
        <v>14821</v>
      </c>
      <c r="AN219" s="35">
        <v>43070</v>
      </c>
      <c r="AO219" s="32">
        <f t="shared" si="54"/>
        <v>-1226.6800000000003</v>
      </c>
      <c r="AP219" s="36">
        <f t="shared" si="66"/>
        <v>98.807199999999995</v>
      </c>
      <c r="AQ219" s="37">
        <f t="shared" si="55"/>
        <v>98.807199999999995</v>
      </c>
      <c r="AR219" s="36">
        <f t="shared" si="56"/>
        <v>370.52700000000004</v>
      </c>
      <c r="AS219" s="36">
        <f t="shared" si="57"/>
        <v>533.32079999999996</v>
      </c>
      <c r="AT219" s="36">
        <v>0.70099999999999996</v>
      </c>
      <c r="AU219" s="38">
        <f t="shared" si="58"/>
        <v>8.2339333333333329</v>
      </c>
      <c r="AV219" s="38">
        <f t="shared" si="62"/>
        <v>30.877250000000004</v>
      </c>
      <c r="AW219" s="38">
        <f t="shared" si="62"/>
        <v>44.443399999999997</v>
      </c>
      <c r="AX219" s="38">
        <f t="shared" si="59"/>
        <v>1.3178956361724501</v>
      </c>
      <c r="AY219" s="38">
        <f t="shared" si="63"/>
        <v>83.554583333333341</v>
      </c>
      <c r="AZ219" s="38">
        <f t="shared" si="64"/>
        <v>1002.6550000000001</v>
      </c>
    </row>
    <row r="220" spans="1:52" s="7" customFormat="1" x14ac:dyDescent="0.25">
      <c r="A220" s="2">
        <f t="shared" si="65"/>
        <v>205</v>
      </c>
      <c r="B220" s="34" t="s">
        <v>134</v>
      </c>
      <c r="C220" s="29">
        <v>58</v>
      </c>
      <c r="D220" s="32">
        <v>51.5</v>
      </c>
      <c r="E220" s="2"/>
      <c r="F220" s="2" t="s">
        <v>591</v>
      </c>
      <c r="G220" s="2"/>
      <c r="H220" s="2">
        <v>2</v>
      </c>
      <c r="I220" s="2"/>
      <c r="J220" s="2"/>
      <c r="K220" s="2"/>
      <c r="L220" s="2"/>
      <c r="M220" s="2"/>
      <c r="N220" s="2"/>
      <c r="O220" s="2"/>
      <c r="P220" s="2"/>
      <c r="Q220" s="2"/>
      <c r="R220" s="2"/>
      <c r="S220" s="2"/>
      <c r="T220" s="2"/>
      <c r="U220" s="2"/>
      <c r="V220" s="2"/>
      <c r="W220" s="2"/>
      <c r="X220" s="2"/>
      <c r="Y220" s="2"/>
      <c r="Z220" s="2"/>
      <c r="AA220" s="2"/>
      <c r="AB220" s="2"/>
      <c r="AC220" s="2"/>
      <c r="AD220" s="2">
        <v>11050.93</v>
      </c>
      <c r="AE220" s="32"/>
      <c r="AF220" s="5" t="s">
        <v>71</v>
      </c>
      <c r="AG220" s="2">
        <v>150</v>
      </c>
      <c r="AH220" s="32">
        <f t="shared" si="60"/>
        <v>13260.53</v>
      </c>
      <c r="AI220" s="33">
        <v>12085</v>
      </c>
      <c r="AJ220" s="33">
        <v>1175.53</v>
      </c>
      <c r="AK220" s="33"/>
      <c r="AL220" s="33"/>
      <c r="AM220" s="33">
        <v>13261</v>
      </c>
      <c r="AN220" s="35">
        <v>43070</v>
      </c>
      <c r="AO220" s="32">
        <f t="shared" si="54"/>
        <v>-2209.6000000000004</v>
      </c>
      <c r="AP220" s="36">
        <f t="shared" si="66"/>
        <v>88.403533333333343</v>
      </c>
      <c r="AQ220" s="37">
        <f t="shared" si="55"/>
        <v>88.403533333333343</v>
      </c>
      <c r="AR220" s="36">
        <f t="shared" si="56"/>
        <v>331.51325000000003</v>
      </c>
      <c r="AS220" s="36">
        <f t="shared" si="57"/>
        <v>433.21799999999996</v>
      </c>
      <c r="AT220" s="36">
        <v>0.70099999999999996</v>
      </c>
      <c r="AU220" s="38">
        <f t="shared" si="58"/>
        <v>7.3669611111111122</v>
      </c>
      <c r="AV220" s="38">
        <f t="shared" si="62"/>
        <v>27.626104166666668</v>
      </c>
      <c r="AW220" s="38">
        <f t="shared" si="62"/>
        <v>36.101499999999994</v>
      </c>
      <c r="AX220" s="38">
        <f t="shared" si="59"/>
        <v>1.3804769956850054</v>
      </c>
      <c r="AY220" s="38">
        <f t="shared" si="63"/>
        <v>71.094565277777775</v>
      </c>
      <c r="AZ220" s="38">
        <f t="shared" si="64"/>
        <v>853.1347833333333</v>
      </c>
    </row>
    <row r="221" spans="1:52" s="7" customFormat="1" ht="15" customHeight="1" x14ac:dyDescent="0.25">
      <c r="A221" s="2">
        <f t="shared" si="65"/>
        <v>206</v>
      </c>
      <c r="B221" s="34" t="s">
        <v>135</v>
      </c>
      <c r="C221" s="29">
        <v>17</v>
      </c>
      <c r="D221" s="32">
        <v>79.2</v>
      </c>
      <c r="E221" s="2"/>
      <c r="F221" s="2" t="s">
        <v>591</v>
      </c>
      <c r="G221" s="2"/>
      <c r="H221" s="2">
        <v>4</v>
      </c>
      <c r="I221" s="2"/>
      <c r="J221" s="2"/>
      <c r="K221" s="2"/>
      <c r="L221" s="2"/>
      <c r="M221" s="2"/>
      <c r="N221" s="2"/>
      <c r="O221" s="2"/>
      <c r="P221" s="2"/>
      <c r="Q221" s="2"/>
      <c r="R221" s="2"/>
      <c r="S221" s="2"/>
      <c r="T221" s="2"/>
      <c r="U221" s="2"/>
      <c r="V221" s="2"/>
      <c r="W221" s="2"/>
      <c r="X221" s="2"/>
      <c r="Y221" s="2"/>
      <c r="Z221" s="2"/>
      <c r="AA221" s="2"/>
      <c r="AB221" s="2"/>
      <c r="AC221" s="2"/>
      <c r="AD221" s="2">
        <v>18040.2</v>
      </c>
      <c r="AE221" s="32"/>
      <c r="AF221" s="5" t="s">
        <v>71</v>
      </c>
      <c r="AG221" s="2">
        <v>150</v>
      </c>
      <c r="AH221" s="32">
        <f t="shared" si="60"/>
        <v>19422.02</v>
      </c>
      <c r="AI221" s="33">
        <v>17904</v>
      </c>
      <c r="AJ221" s="33">
        <v>1518.02</v>
      </c>
      <c r="AK221" s="33"/>
      <c r="AL221" s="33">
        <v>1131.2</v>
      </c>
      <c r="AM221" s="33">
        <v>20553</v>
      </c>
      <c r="AN221" s="35">
        <v>42736</v>
      </c>
      <c r="AO221" s="32">
        <f t="shared" si="54"/>
        <v>-1381.8199999999997</v>
      </c>
      <c r="AP221" s="36">
        <f t="shared" si="66"/>
        <v>129.48013333333333</v>
      </c>
      <c r="AQ221" s="37">
        <f t="shared" si="55"/>
        <v>129.48013333333333</v>
      </c>
      <c r="AR221" s="36">
        <f t="shared" si="56"/>
        <v>485.55050000000006</v>
      </c>
      <c r="AS221" s="36">
        <f t="shared" si="57"/>
        <v>666.23039999999992</v>
      </c>
      <c r="AT221" s="36">
        <v>0.70099999999999996</v>
      </c>
      <c r="AU221" s="38">
        <f t="shared" si="58"/>
        <v>10.790011111111111</v>
      </c>
      <c r="AV221" s="38">
        <f t="shared" si="62"/>
        <v>40.462541666666674</v>
      </c>
      <c r="AW221" s="38">
        <f t="shared" si="62"/>
        <v>55.519199999999991</v>
      </c>
      <c r="AX221" s="38">
        <f t="shared" si="59"/>
        <v>1.3481281916386083</v>
      </c>
      <c r="AY221" s="38">
        <f t="shared" si="63"/>
        <v>106.77175277777778</v>
      </c>
      <c r="AZ221" s="38">
        <f t="shared" si="64"/>
        <v>1281.2610333333332</v>
      </c>
    </row>
    <row r="222" spans="1:52" s="7" customFormat="1" x14ac:dyDescent="0.25">
      <c r="A222" s="2">
        <f t="shared" si="65"/>
        <v>207</v>
      </c>
      <c r="B222" s="34" t="s">
        <v>135</v>
      </c>
      <c r="C222" s="29">
        <v>31</v>
      </c>
      <c r="D222" s="32">
        <v>50.7</v>
      </c>
      <c r="E222" s="2"/>
      <c r="F222" s="2" t="s">
        <v>591</v>
      </c>
      <c r="G222" s="2"/>
      <c r="H222" s="2">
        <v>2</v>
      </c>
      <c r="I222" s="2"/>
      <c r="J222" s="2"/>
      <c r="K222" s="2"/>
      <c r="L222" s="2"/>
      <c r="M222" s="2"/>
      <c r="N222" s="2"/>
      <c r="O222" s="2"/>
      <c r="P222" s="2"/>
      <c r="Q222" s="2"/>
      <c r="R222" s="2"/>
      <c r="S222" s="2"/>
      <c r="T222" s="2"/>
      <c r="U222" s="2"/>
      <c r="V222" s="2"/>
      <c r="W222" s="2"/>
      <c r="X222" s="2"/>
      <c r="Y222" s="2"/>
      <c r="Z222" s="2"/>
      <c r="AA222" s="2"/>
      <c r="AB222" s="2"/>
      <c r="AC222" s="2"/>
      <c r="AD222" s="2">
        <v>11708.2</v>
      </c>
      <c r="AE222" s="32"/>
      <c r="AF222" s="5" t="s">
        <v>71</v>
      </c>
      <c r="AG222" s="2">
        <v>150</v>
      </c>
      <c r="AH222" s="32">
        <f t="shared" si="60"/>
        <v>12673.21</v>
      </c>
      <c r="AI222" s="33">
        <v>11688</v>
      </c>
      <c r="AJ222" s="33">
        <v>985.21</v>
      </c>
      <c r="AK222" s="33"/>
      <c r="AL222" s="33">
        <v>734.15</v>
      </c>
      <c r="AM222" s="33">
        <v>13407</v>
      </c>
      <c r="AN222" s="35">
        <v>42736</v>
      </c>
      <c r="AO222" s="32">
        <f t="shared" si="54"/>
        <v>-965.0099999999984</v>
      </c>
      <c r="AP222" s="36">
        <f t="shared" si="66"/>
        <v>84.488066666666654</v>
      </c>
      <c r="AQ222" s="37">
        <f t="shared" si="55"/>
        <v>84.488066666666654</v>
      </c>
      <c r="AR222" s="36">
        <f t="shared" si="56"/>
        <v>316.83024999999998</v>
      </c>
      <c r="AS222" s="36">
        <f t="shared" si="57"/>
        <v>426.48840000000001</v>
      </c>
      <c r="AT222" s="36">
        <v>0.70099999999999996</v>
      </c>
      <c r="AU222" s="38">
        <f t="shared" si="58"/>
        <v>7.0406722222222209</v>
      </c>
      <c r="AV222" s="38">
        <f t="shared" si="62"/>
        <v>26.40252083333333</v>
      </c>
      <c r="AW222" s="38">
        <f t="shared" si="62"/>
        <v>35.540700000000001</v>
      </c>
      <c r="AX222" s="38">
        <f t="shared" si="59"/>
        <v>1.3606290543502082</v>
      </c>
      <c r="AY222" s="38">
        <f t="shared" si="63"/>
        <v>68.983893055555555</v>
      </c>
      <c r="AZ222" s="38">
        <f t="shared" si="64"/>
        <v>827.80671666666672</v>
      </c>
    </row>
    <row r="223" spans="1:52" s="7" customFormat="1" x14ac:dyDescent="0.25">
      <c r="A223" s="2">
        <f t="shared" si="65"/>
        <v>208</v>
      </c>
      <c r="B223" s="34" t="s">
        <v>135</v>
      </c>
      <c r="C223" s="29">
        <v>68</v>
      </c>
      <c r="D223" s="32">
        <v>79.2</v>
      </c>
      <c r="E223" s="2"/>
      <c r="F223" s="2" t="s">
        <v>591</v>
      </c>
      <c r="G223" s="2"/>
      <c r="H223" s="2">
        <v>4</v>
      </c>
      <c r="I223" s="2"/>
      <c r="J223" s="2"/>
      <c r="K223" s="2"/>
      <c r="L223" s="2"/>
      <c r="M223" s="2"/>
      <c r="N223" s="2"/>
      <c r="O223" s="2"/>
      <c r="P223" s="2"/>
      <c r="Q223" s="2"/>
      <c r="R223" s="2"/>
      <c r="S223" s="2"/>
      <c r="T223" s="2"/>
      <c r="U223" s="2"/>
      <c r="V223" s="2"/>
      <c r="W223" s="2"/>
      <c r="X223" s="2"/>
      <c r="Y223" s="2"/>
      <c r="Z223" s="2"/>
      <c r="AA223" s="2"/>
      <c r="AB223" s="2"/>
      <c r="AC223" s="2"/>
      <c r="AD223" s="2">
        <v>18016.29</v>
      </c>
      <c r="AE223" s="32"/>
      <c r="AF223" s="5" t="s">
        <v>71</v>
      </c>
      <c r="AG223" s="2">
        <v>150</v>
      </c>
      <c r="AH223" s="32">
        <f t="shared" si="60"/>
        <v>19386.009999999998</v>
      </c>
      <c r="AI223" s="33">
        <v>17870</v>
      </c>
      <c r="AJ223" s="33">
        <v>1516.01</v>
      </c>
      <c r="AK223" s="33"/>
      <c r="AL223" s="33">
        <v>1129.7</v>
      </c>
      <c r="AM223" s="33">
        <v>20516</v>
      </c>
      <c r="AN223" s="35">
        <v>42736</v>
      </c>
      <c r="AO223" s="32">
        <f t="shared" si="54"/>
        <v>-1369.7199999999975</v>
      </c>
      <c r="AP223" s="36">
        <f t="shared" si="66"/>
        <v>129.24006666666665</v>
      </c>
      <c r="AQ223" s="37">
        <f t="shared" si="55"/>
        <v>129.24006666666665</v>
      </c>
      <c r="AR223" s="36">
        <f t="shared" si="56"/>
        <v>484.65024999999997</v>
      </c>
      <c r="AS223" s="36">
        <f t="shared" si="57"/>
        <v>666.23039999999992</v>
      </c>
      <c r="AT223" s="36">
        <v>0.70099999999999996</v>
      </c>
      <c r="AU223" s="38">
        <f t="shared" si="58"/>
        <v>10.770005555555555</v>
      </c>
      <c r="AV223" s="38">
        <f t="shared" si="62"/>
        <v>40.387520833333333</v>
      </c>
      <c r="AW223" s="38">
        <f t="shared" si="62"/>
        <v>55.519199999999991</v>
      </c>
      <c r="AX223" s="38">
        <f t="shared" si="59"/>
        <v>1.3469283634960716</v>
      </c>
      <c r="AY223" s="38">
        <f t="shared" si="63"/>
        <v>106.67672638888888</v>
      </c>
      <c r="AZ223" s="38">
        <f t="shared" si="64"/>
        <v>1280.1207166666666</v>
      </c>
    </row>
    <row r="224" spans="1:52" s="7" customFormat="1" x14ac:dyDescent="0.25">
      <c r="A224" s="2">
        <f t="shared" si="65"/>
        <v>209</v>
      </c>
      <c r="B224" s="34" t="s">
        <v>136</v>
      </c>
      <c r="C224" s="29">
        <v>1</v>
      </c>
      <c r="D224" s="32">
        <v>54.4</v>
      </c>
      <c r="E224" s="2"/>
      <c r="F224" s="2"/>
      <c r="G224" s="2"/>
      <c r="H224" s="2">
        <v>2</v>
      </c>
      <c r="I224" s="2">
        <v>1</v>
      </c>
      <c r="J224" s="2">
        <v>1</v>
      </c>
      <c r="K224" s="2"/>
      <c r="L224" s="2"/>
      <c r="M224" s="2"/>
      <c r="N224" s="2"/>
      <c r="O224" s="2">
        <v>1</v>
      </c>
      <c r="P224" s="2"/>
      <c r="Q224" s="2"/>
      <c r="R224" s="2"/>
      <c r="S224" s="2"/>
      <c r="T224" s="2"/>
      <c r="U224" s="2">
        <v>1</v>
      </c>
      <c r="V224" s="2"/>
      <c r="W224" s="2"/>
      <c r="X224" s="2"/>
      <c r="Y224" s="2"/>
      <c r="Z224" s="2"/>
      <c r="AA224" s="2"/>
      <c r="AB224" s="2"/>
      <c r="AC224" s="2"/>
      <c r="AD224" s="2">
        <v>11936.3</v>
      </c>
      <c r="AE224" s="32"/>
      <c r="AF224" s="5" t="s">
        <v>42</v>
      </c>
      <c r="AG224" s="2">
        <v>100</v>
      </c>
      <c r="AH224" s="32">
        <f t="shared" si="60"/>
        <v>13565.72</v>
      </c>
      <c r="AI224" s="33">
        <v>11386</v>
      </c>
      <c r="AJ224" s="33">
        <v>2179.7199999999998</v>
      </c>
      <c r="AK224" s="33"/>
      <c r="AL224" s="33">
        <v>808.34</v>
      </c>
      <c r="AM224" s="33">
        <v>14374</v>
      </c>
      <c r="AN224" s="35">
        <v>42736</v>
      </c>
      <c r="AO224" s="32">
        <f t="shared" ref="AO224:AO287" si="67">AD224-AH224</f>
        <v>-1629.42</v>
      </c>
      <c r="AP224" s="36">
        <f t="shared" si="66"/>
        <v>135.65719999999999</v>
      </c>
      <c r="AQ224" s="37">
        <f t="shared" ref="AQ224:AQ287" si="68">AE224+AP224</f>
        <v>135.65719999999999</v>
      </c>
      <c r="AR224" s="36">
        <f t="shared" ref="AR224:AR287" si="69">AH224*2.5%</f>
        <v>339.14300000000003</v>
      </c>
      <c r="AS224" s="36">
        <f t="shared" ref="AS224:AS287" si="70">AT224*D224*12</f>
        <v>422.36160000000007</v>
      </c>
      <c r="AT224" s="36">
        <v>0.64700000000000002</v>
      </c>
      <c r="AU224" s="38">
        <f t="shared" ref="AU224:AU287" si="71">AQ224/12</f>
        <v>11.304766666666666</v>
      </c>
      <c r="AV224" s="38">
        <f t="shared" si="62"/>
        <v>28.261916666666668</v>
      </c>
      <c r="AW224" s="38">
        <f t="shared" si="62"/>
        <v>35.196800000000003</v>
      </c>
      <c r="AX224" s="38">
        <f t="shared" ref="AX224:AX287" si="72">AY224/D224</f>
        <v>1.3743287377450981</v>
      </c>
      <c r="AY224" s="38">
        <f t="shared" si="63"/>
        <v>74.76348333333334</v>
      </c>
      <c r="AZ224" s="38">
        <f t="shared" si="64"/>
        <v>897.16180000000008</v>
      </c>
    </row>
    <row r="225" spans="1:52" s="7" customFormat="1" x14ac:dyDescent="0.25">
      <c r="A225" s="2">
        <f t="shared" si="65"/>
        <v>210</v>
      </c>
      <c r="B225" s="34" t="s">
        <v>136</v>
      </c>
      <c r="C225" s="29">
        <v>83</v>
      </c>
      <c r="D225" s="32">
        <v>33</v>
      </c>
      <c r="E225" s="2"/>
      <c r="F225" s="2" t="s">
        <v>591</v>
      </c>
      <c r="G225" s="2"/>
      <c r="H225" s="2">
        <v>1</v>
      </c>
      <c r="I225" s="2"/>
      <c r="J225" s="2"/>
      <c r="K225" s="2"/>
      <c r="L225" s="2"/>
      <c r="M225" s="2"/>
      <c r="N225" s="2"/>
      <c r="O225" s="2"/>
      <c r="P225" s="2"/>
      <c r="Q225" s="2"/>
      <c r="R225" s="2"/>
      <c r="S225" s="2"/>
      <c r="T225" s="2"/>
      <c r="U225" s="2"/>
      <c r="V225" s="2"/>
      <c r="W225" s="2"/>
      <c r="X225" s="2"/>
      <c r="Y225" s="2"/>
      <c r="Z225" s="2"/>
      <c r="AA225" s="2"/>
      <c r="AB225" s="2"/>
      <c r="AC225" s="2"/>
      <c r="AD225" s="2">
        <v>7446.09</v>
      </c>
      <c r="AE225" s="32"/>
      <c r="AF225" s="5" t="s">
        <v>42</v>
      </c>
      <c r="AG225" s="2">
        <v>100</v>
      </c>
      <c r="AH225" s="32">
        <f t="shared" si="60"/>
        <v>9341.75</v>
      </c>
      <c r="AI225" s="33">
        <v>7982</v>
      </c>
      <c r="AJ225" s="33">
        <v>1359.75</v>
      </c>
      <c r="AK225" s="33"/>
      <c r="AL225" s="33">
        <v>504.26</v>
      </c>
      <c r="AM225" s="33">
        <v>9846</v>
      </c>
      <c r="AN225" s="35">
        <v>42736</v>
      </c>
      <c r="AO225" s="32">
        <f t="shared" si="67"/>
        <v>-1895.6599999999999</v>
      </c>
      <c r="AP225" s="36">
        <f t="shared" si="66"/>
        <v>93.417500000000004</v>
      </c>
      <c r="AQ225" s="37">
        <f t="shared" si="68"/>
        <v>93.417500000000004</v>
      </c>
      <c r="AR225" s="36">
        <f t="shared" si="69"/>
        <v>233.54375000000002</v>
      </c>
      <c r="AS225" s="36">
        <f t="shared" si="70"/>
        <v>256.21199999999999</v>
      </c>
      <c r="AT225" s="36">
        <v>0.64700000000000002</v>
      </c>
      <c r="AU225" s="38">
        <f t="shared" si="71"/>
        <v>7.784791666666667</v>
      </c>
      <c r="AV225" s="38">
        <f t="shared" si="62"/>
        <v>19.461979166666669</v>
      </c>
      <c r="AW225" s="38">
        <f t="shared" si="62"/>
        <v>21.350999999999999</v>
      </c>
      <c r="AX225" s="38">
        <f t="shared" si="72"/>
        <v>1.4726597222222222</v>
      </c>
      <c r="AY225" s="38">
        <f t="shared" si="63"/>
        <v>48.597770833333335</v>
      </c>
      <c r="AZ225" s="38">
        <f t="shared" si="64"/>
        <v>583.17325000000005</v>
      </c>
    </row>
    <row r="226" spans="1:52" s="7" customFormat="1" ht="13.5" customHeight="1" x14ac:dyDescent="0.25">
      <c r="A226" s="2">
        <f t="shared" si="65"/>
        <v>211</v>
      </c>
      <c r="B226" s="34" t="s">
        <v>137</v>
      </c>
      <c r="C226" s="29">
        <v>13</v>
      </c>
      <c r="D226" s="32">
        <v>78.3</v>
      </c>
      <c r="E226" s="2"/>
      <c r="F226" s="2">
        <v>6</v>
      </c>
      <c r="G226" s="2"/>
      <c r="H226" s="2">
        <v>4</v>
      </c>
      <c r="I226" s="2"/>
      <c r="J226" s="2"/>
      <c r="K226" s="2"/>
      <c r="L226" s="2">
        <v>1</v>
      </c>
      <c r="M226" s="2"/>
      <c r="N226" s="2"/>
      <c r="O226" s="2"/>
      <c r="P226" s="2"/>
      <c r="Q226" s="2"/>
      <c r="R226" s="2"/>
      <c r="S226" s="2"/>
      <c r="T226" s="2"/>
      <c r="U226" s="2"/>
      <c r="V226" s="2"/>
      <c r="W226" s="2"/>
      <c r="X226" s="2"/>
      <c r="Y226" s="2"/>
      <c r="Z226" s="2"/>
      <c r="AA226" s="2"/>
      <c r="AB226" s="2"/>
      <c r="AC226" s="2"/>
      <c r="AD226" s="2">
        <v>18603.89</v>
      </c>
      <c r="AE226" s="32"/>
      <c r="AF226" s="5" t="s">
        <v>71</v>
      </c>
      <c r="AG226" s="2">
        <v>150</v>
      </c>
      <c r="AH226" s="32">
        <f t="shared" si="60"/>
        <v>16983.62</v>
      </c>
      <c r="AI226" s="33">
        <v>15636</v>
      </c>
      <c r="AJ226" s="33">
        <v>1347.62</v>
      </c>
      <c r="AK226" s="33"/>
      <c r="AL226" s="33">
        <v>675.02</v>
      </c>
      <c r="AM226" s="33">
        <v>17659</v>
      </c>
      <c r="AN226" s="35">
        <v>42736</v>
      </c>
      <c r="AO226" s="32">
        <f t="shared" si="67"/>
        <v>1620.2700000000004</v>
      </c>
      <c r="AP226" s="36">
        <f>AD226/AG226</f>
        <v>124.02593333333333</v>
      </c>
      <c r="AQ226" s="37">
        <f t="shared" si="68"/>
        <v>124.02593333333333</v>
      </c>
      <c r="AR226" s="36">
        <f t="shared" si="69"/>
        <v>424.59050000000002</v>
      </c>
      <c r="AS226" s="36">
        <f t="shared" si="70"/>
        <v>713.15639999999996</v>
      </c>
      <c r="AT226" s="36">
        <v>0.75900000000000001</v>
      </c>
      <c r="AU226" s="38">
        <f t="shared" si="71"/>
        <v>10.335494444444445</v>
      </c>
      <c r="AV226" s="38">
        <f t="shared" si="62"/>
        <v>35.382541666666668</v>
      </c>
      <c r="AW226" s="38">
        <f t="shared" si="62"/>
        <v>59.429699999999997</v>
      </c>
      <c r="AX226" s="38">
        <f t="shared" si="72"/>
        <v>1.3428829643820064</v>
      </c>
      <c r="AY226" s="38">
        <f t="shared" si="63"/>
        <v>105.1477361111111</v>
      </c>
      <c r="AZ226" s="38">
        <f t="shared" si="64"/>
        <v>1261.7728333333332</v>
      </c>
    </row>
    <row r="227" spans="1:52" s="7" customFormat="1" x14ac:dyDescent="0.25">
      <c r="A227" s="2">
        <f t="shared" si="65"/>
        <v>212</v>
      </c>
      <c r="B227" s="34" t="s">
        <v>137</v>
      </c>
      <c r="C227" s="29">
        <v>20</v>
      </c>
      <c r="D227" s="32">
        <v>60.3</v>
      </c>
      <c r="E227" s="2"/>
      <c r="F227" s="2" t="s">
        <v>591</v>
      </c>
      <c r="G227" s="2"/>
      <c r="H227" s="2">
        <v>3</v>
      </c>
      <c r="I227" s="2"/>
      <c r="J227" s="2"/>
      <c r="K227" s="2"/>
      <c r="L227" s="2"/>
      <c r="M227" s="2"/>
      <c r="N227" s="2"/>
      <c r="O227" s="2"/>
      <c r="P227" s="2"/>
      <c r="Q227" s="2"/>
      <c r="R227" s="2"/>
      <c r="S227" s="2"/>
      <c r="T227" s="2"/>
      <c r="U227" s="2"/>
      <c r="V227" s="2"/>
      <c r="W227" s="2"/>
      <c r="X227" s="2"/>
      <c r="Y227" s="2"/>
      <c r="Z227" s="2"/>
      <c r="AA227" s="2"/>
      <c r="AB227" s="2"/>
      <c r="AC227" s="2"/>
      <c r="AD227" s="2">
        <v>10959.5</v>
      </c>
      <c r="AE227" s="32"/>
      <c r="AF227" s="5" t="s">
        <v>71</v>
      </c>
      <c r="AG227" s="2">
        <v>150</v>
      </c>
      <c r="AH227" s="32">
        <f t="shared" si="60"/>
        <v>13355.56</v>
      </c>
      <c r="AI227" s="33">
        <v>12302</v>
      </c>
      <c r="AJ227" s="33">
        <v>1053.56</v>
      </c>
      <c r="AK227" s="33"/>
      <c r="AL227" s="33">
        <v>527.72</v>
      </c>
      <c r="AM227" s="33">
        <v>13883</v>
      </c>
      <c r="AN227" s="35">
        <v>42736</v>
      </c>
      <c r="AO227" s="32">
        <f t="shared" si="67"/>
        <v>-2396.0599999999995</v>
      </c>
      <c r="AP227" s="36">
        <f t="shared" ref="AP227:AP232" si="73">AH227/AG227</f>
        <v>89.037066666666661</v>
      </c>
      <c r="AQ227" s="37">
        <f t="shared" si="68"/>
        <v>89.037066666666661</v>
      </c>
      <c r="AR227" s="36">
        <f t="shared" si="69"/>
        <v>333.88900000000001</v>
      </c>
      <c r="AS227" s="36">
        <f t="shared" si="70"/>
        <v>549.2124</v>
      </c>
      <c r="AT227" s="36">
        <v>0.75900000000000001</v>
      </c>
      <c r="AU227" s="38">
        <f t="shared" si="71"/>
        <v>7.4197555555555548</v>
      </c>
      <c r="AV227" s="38">
        <f t="shared" si="62"/>
        <v>27.824083333333334</v>
      </c>
      <c r="AW227" s="38">
        <f t="shared" si="62"/>
        <v>45.767699999999998</v>
      </c>
      <c r="AX227" s="38">
        <f t="shared" si="72"/>
        <v>1.3434749401142434</v>
      </c>
      <c r="AY227" s="38">
        <f t="shared" si="63"/>
        <v>81.011538888888879</v>
      </c>
      <c r="AZ227" s="38">
        <f t="shared" si="64"/>
        <v>972.13846666666655</v>
      </c>
    </row>
    <row r="228" spans="1:52" s="7" customFormat="1" x14ac:dyDescent="0.25">
      <c r="A228" s="2">
        <f t="shared" si="65"/>
        <v>213</v>
      </c>
      <c r="B228" s="34" t="s">
        <v>137</v>
      </c>
      <c r="C228" s="29">
        <v>39</v>
      </c>
      <c r="D228" s="32">
        <v>31.7</v>
      </c>
      <c r="E228" s="2"/>
      <c r="F228" s="2"/>
      <c r="G228" s="2"/>
      <c r="H228" s="2">
        <v>1</v>
      </c>
      <c r="I228" s="2">
        <v>1</v>
      </c>
      <c r="J228" s="2">
        <v>1</v>
      </c>
      <c r="K228" s="2"/>
      <c r="L228" s="2"/>
      <c r="M228" s="2"/>
      <c r="N228" s="2">
        <v>1</v>
      </c>
      <c r="O228" s="2"/>
      <c r="P228" s="2"/>
      <c r="Q228" s="2"/>
      <c r="R228" s="2"/>
      <c r="S228" s="2"/>
      <c r="T228" s="2">
        <v>1</v>
      </c>
      <c r="U228" s="2"/>
      <c r="V228" s="2"/>
      <c r="W228" s="2"/>
      <c r="X228" s="2"/>
      <c r="Y228" s="2"/>
      <c r="Z228" s="2"/>
      <c r="AA228" s="2"/>
      <c r="AB228" s="2"/>
      <c r="AC228" s="2"/>
      <c r="AD228" s="2">
        <v>5948.9</v>
      </c>
      <c r="AE228" s="32"/>
      <c r="AF228" s="5" t="s">
        <v>71</v>
      </c>
      <c r="AG228" s="2">
        <v>150</v>
      </c>
      <c r="AH228" s="32">
        <f t="shared" si="60"/>
        <v>6660.88</v>
      </c>
      <c r="AI228" s="33">
        <v>6089</v>
      </c>
      <c r="AJ228" s="33">
        <v>571.88</v>
      </c>
      <c r="AK228" s="33"/>
      <c r="AL228" s="33">
        <v>286.45</v>
      </c>
      <c r="AM228" s="33">
        <v>6947</v>
      </c>
      <c r="AN228" s="35">
        <v>42736</v>
      </c>
      <c r="AO228" s="32">
        <f t="shared" si="67"/>
        <v>-711.98000000000047</v>
      </c>
      <c r="AP228" s="36">
        <f t="shared" si="73"/>
        <v>44.405866666666668</v>
      </c>
      <c r="AQ228" s="37">
        <f t="shared" si="68"/>
        <v>44.405866666666668</v>
      </c>
      <c r="AR228" s="36">
        <f t="shared" si="69"/>
        <v>166.52200000000002</v>
      </c>
      <c r="AS228" s="36">
        <f t="shared" si="70"/>
        <v>288.72359999999998</v>
      </c>
      <c r="AT228" s="36">
        <v>0.75900000000000001</v>
      </c>
      <c r="AU228" s="38">
        <f t="shared" si="71"/>
        <v>3.7004888888888892</v>
      </c>
      <c r="AV228" s="38">
        <f t="shared" si="62"/>
        <v>13.876833333333336</v>
      </c>
      <c r="AW228" s="38">
        <f t="shared" si="62"/>
        <v>24.060299999999998</v>
      </c>
      <c r="AX228" s="38">
        <f t="shared" si="72"/>
        <v>1.3134896600070101</v>
      </c>
      <c r="AY228" s="38">
        <f t="shared" si="63"/>
        <v>41.63762222222222</v>
      </c>
      <c r="AZ228" s="38">
        <f t="shared" si="64"/>
        <v>499.65146666666664</v>
      </c>
    </row>
    <row r="229" spans="1:52" s="7" customFormat="1" x14ac:dyDescent="0.25">
      <c r="A229" s="2">
        <f t="shared" si="65"/>
        <v>214</v>
      </c>
      <c r="B229" s="34" t="s">
        <v>137</v>
      </c>
      <c r="C229" s="29">
        <v>4</v>
      </c>
      <c r="D229" s="32">
        <v>60.7</v>
      </c>
      <c r="E229" s="2"/>
      <c r="F229" s="2" t="s">
        <v>591</v>
      </c>
      <c r="G229" s="2"/>
      <c r="H229" s="2">
        <v>3</v>
      </c>
      <c r="I229" s="2"/>
      <c r="J229" s="2"/>
      <c r="K229" s="2"/>
      <c r="L229" s="2"/>
      <c r="M229" s="2"/>
      <c r="N229" s="2"/>
      <c r="O229" s="2"/>
      <c r="P229" s="2"/>
      <c r="Q229" s="2"/>
      <c r="R229" s="2"/>
      <c r="S229" s="2"/>
      <c r="T229" s="2"/>
      <c r="U229" s="2"/>
      <c r="V229" s="2"/>
      <c r="W229" s="2"/>
      <c r="X229" s="2"/>
      <c r="Y229" s="2"/>
      <c r="Z229" s="2"/>
      <c r="AA229" s="2"/>
      <c r="AB229" s="2"/>
      <c r="AC229" s="2"/>
      <c r="AD229" s="2">
        <v>11034.56</v>
      </c>
      <c r="AE229" s="32"/>
      <c r="AF229" s="5" t="s">
        <v>71</v>
      </c>
      <c r="AG229" s="2">
        <v>150</v>
      </c>
      <c r="AH229" s="32">
        <f t="shared" si="60"/>
        <v>12209.78</v>
      </c>
      <c r="AI229" s="33">
        <v>11149</v>
      </c>
      <c r="AJ229" s="33">
        <v>1060.78</v>
      </c>
      <c r="AK229" s="33"/>
      <c r="AL229" s="33">
        <v>531.34</v>
      </c>
      <c r="AM229" s="33">
        <v>12741</v>
      </c>
      <c r="AN229" s="35">
        <v>42736</v>
      </c>
      <c r="AO229" s="32">
        <f t="shared" si="67"/>
        <v>-1175.2200000000012</v>
      </c>
      <c r="AP229" s="36">
        <f t="shared" si="73"/>
        <v>81.398533333333333</v>
      </c>
      <c r="AQ229" s="37">
        <f t="shared" si="68"/>
        <v>81.398533333333333</v>
      </c>
      <c r="AR229" s="36">
        <f t="shared" si="69"/>
        <v>305.24450000000002</v>
      </c>
      <c r="AS229" s="36">
        <f t="shared" si="70"/>
        <v>552.85559999999998</v>
      </c>
      <c r="AT229" s="36">
        <v>0.75900000000000001</v>
      </c>
      <c r="AU229" s="38">
        <f t="shared" si="71"/>
        <v>6.7832111111111111</v>
      </c>
      <c r="AV229" s="38">
        <f t="shared" si="62"/>
        <v>25.437041666666669</v>
      </c>
      <c r="AW229" s="38">
        <f t="shared" si="62"/>
        <v>46.071300000000001</v>
      </c>
      <c r="AX229" s="38">
        <f t="shared" si="72"/>
        <v>1.2898114131429617</v>
      </c>
      <c r="AY229" s="38">
        <f t="shared" si="63"/>
        <v>78.291552777777781</v>
      </c>
      <c r="AZ229" s="38">
        <f t="shared" si="64"/>
        <v>939.49863333333337</v>
      </c>
    </row>
    <row r="230" spans="1:52" s="7" customFormat="1" x14ac:dyDescent="0.25">
      <c r="A230" s="2">
        <f t="shared" si="65"/>
        <v>215</v>
      </c>
      <c r="B230" s="34" t="s">
        <v>137</v>
      </c>
      <c r="C230" s="29">
        <v>50</v>
      </c>
      <c r="D230" s="32">
        <v>50</v>
      </c>
      <c r="E230" s="2"/>
      <c r="F230" s="2" t="s">
        <v>591</v>
      </c>
      <c r="G230" s="2"/>
      <c r="H230" s="2">
        <v>2</v>
      </c>
      <c r="I230" s="2"/>
      <c r="J230" s="2"/>
      <c r="K230" s="2"/>
      <c r="L230" s="2"/>
      <c r="M230" s="2"/>
      <c r="N230" s="2"/>
      <c r="O230" s="2"/>
      <c r="P230" s="2"/>
      <c r="Q230" s="2"/>
      <c r="R230" s="2"/>
      <c r="S230" s="2"/>
      <c r="T230" s="2"/>
      <c r="U230" s="2"/>
      <c r="V230" s="2"/>
      <c r="W230" s="2"/>
      <c r="X230" s="2"/>
      <c r="Y230" s="2"/>
      <c r="Z230" s="2"/>
      <c r="AA230" s="2"/>
      <c r="AB230" s="2"/>
      <c r="AC230" s="2"/>
      <c r="AD230" s="2">
        <v>9045.33</v>
      </c>
      <c r="AE230" s="32"/>
      <c r="AF230" s="5" t="s">
        <v>71</v>
      </c>
      <c r="AG230" s="2">
        <v>150</v>
      </c>
      <c r="AH230" s="32">
        <f t="shared" si="60"/>
        <v>11003.55</v>
      </c>
      <c r="AI230" s="33">
        <v>10134</v>
      </c>
      <c r="AJ230" s="33">
        <v>869.55</v>
      </c>
      <c r="AK230" s="33"/>
      <c r="AL230" s="33">
        <v>435.55</v>
      </c>
      <c r="AM230" s="33">
        <v>11439</v>
      </c>
      <c r="AN230" s="35">
        <v>42736</v>
      </c>
      <c r="AO230" s="32">
        <f t="shared" si="67"/>
        <v>-1958.2199999999993</v>
      </c>
      <c r="AP230" s="36">
        <f t="shared" si="73"/>
        <v>73.356999999999999</v>
      </c>
      <c r="AQ230" s="37">
        <f t="shared" si="68"/>
        <v>73.356999999999999</v>
      </c>
      <c r="AR230" s="36">
        <f t="shared" si="69"/>
        <v>275.08875</v>
      </c>
      <c r="AS230" s="36">
        <f t="shared" si="70"/>
        <v>455.40000000000003</v>
      </c>
      <c r="AT230" s="36">
        <v>0.75900000000000001</v>
      </c>
      <c r="AU230" s="38">
        <f t="shared" si="71"/>
        <v>6.113083333333333</v>
      </c>
      <c r="AV230" s="38">
        <f t="shared" si="62"/>
        <v>22.924062500000002</v>
      </c>
      <c r="AW230" s="38">
        <f t="shared" si="62"/>
        <v>37.950000000000003</v>
      </c>
      <c r="AX230" s="38">
        <f t="shared" si="72"/>
        <v>1.3397429166666666</v>
      </c>
      <c r="AY230" s="38">
        <f t="shared" si="63"/>
        <v>66.987145833333329</v>
      </c>
      <c r="AZ230" s="38">
        <f t="shared" si="64"/>
        <v>803.84574999999995</v>
      </c>
    </row>
    <row r="231" spans="1:52" s="7" customFormat="1" x14ac:dyDescent="0.25">
      <c r="A231" s="2">
        <f t="shared" si="65"/>
        <v>216</v>
      </c>
      <c r="B231" s="34" t="s">
        <v>137</v>
      </c>
      <c r="C231" s="29">
        <v>61</v>
      </c>
      <c r="D231" s="32">
        <v>60.6</v>
      </c>
      <c r="E231" s="2"/>
      <c r="F231" s="2" t="s">
        <v>591</v>
      </c>
      <c r="G231" s="2"/>
      <c r="H231" s="2">
        <v>3</v>
      </c>
      <c r="I231" s="2"/>
      <c r="J231" s="2"/>
      <c r="K231" s="2"/>
      <c r="L231" s="2"/>
      <c r="M231" s="2"/>
      <c r="N231" s="2"/>
      <c r="O231" s="2"/>
      <c r="P231" s="2"/>
      <c r="Q231" s="2"/>
      <c r="R231" s="2"/>
      <c r="S231" s="2"/>
      <c r="T231" s="2"/>
      <c r="U231" s="2"/>
      <c r="V231" s="2"/>
      <c r="W231" s="2"/>
      <c r="X231" s="2"/>
      <c r="Y231" s="2"/>
      <c r="Z231" s="2"/>
      <c r="AA231" s="2"/>
      <c r="AB231" s="2"/>
      <c r="AC231" s="2"/>
      <c r="AD231" s="2">
        <v>11015.79</v>
      </c>
      <c r="AE231" s="32"/>
      <c r="AF231" s="5" t="s">
        <v>71</v>
      </c>
      <c r="AG231" s="2">
        <v>150</v>
      </c>
      <c r="AH231" s="32">
        <f t="shared" si="60"/>
        <v>13424.97</v>
      </c>
      <c r="AI231" s="33">
        <v>12366</v>
      </c>
      <c r="AJ231" s="33">
        <v>1058.97</v>
      </c>
      <c r="AK231" s="33"/>
      <c r="AL231" s="33">
        <v>530.42999999999995</v>
      </c>
      <c r="AM231" s="33">
        <v>13955</v>
      </c>
      <c r="AN231" s="35">
        <v>42736</v>
      </c>
      <c r="AO231" s="32">
        <f t="shared" si="67"/>
        <v>-2409.1799999999985</v>
      </c>
      <c r="AP231" s="36">
        <f t="shared" si="73"/>
        <v>89.499799999999993</v>
      </c>
      <c r="AQ231" s="37">
        <f t="shared" si="68"/>
        <v>89.499799999999993</v>
      </c>
      <c r="AR231" s="36">
        <f t="shared" si="69"/>
        <v>335.62425000000002</v>
      </c>
      <c r="AS231" s="36">
        <f t="shared" si="70"/>
        <v>551.94479999999999</v>
      </c>
      <c r="AT231" s="36">
        <v>0.75900000000000001</v>
      </c>
      <c r="AU231" s="38">
        <f t="shared" si="71"/>
        <v>7.4583166666666658</v>
      </c>
      <c r="AV231" s="38">
        <f t="shared" si="62"/>
        <v>27.968687500000001</v>
      </c>
      <c r="AW231" s="38">
        <f t="shared" si="62"/>
        <v>45.995399999999997</v>
      </c>
      <c r="AX231" s="38">
        <f t="shared" si="72"/>
        <v>1.3436040291529152</v>
      </c>
      <c r="AY231" s="38">
        <f t="shared" si="63"/>
        <v>81.422404166666666</v>
      </c>
      <c r="AZ231" s="38">
        <f t="shared" si="64"/>
        <v>977.06885</v>
      </c>
    </row>
    <row r="232" spans="1:52" s="7" customFormat="1" x14ac:dyDescent="0.25">
      <c r="A232" s="2">
        <f t="shared" si="65"/>
        <v>217</v>
      </c>
      <c r="B232" s="34" t="s">
        <v>137</v>
      </c>
      <c r="C232" s="29">
        <v>70</v>
      </c>
      <c r="D232" s="32">
        <v>50.2</v>
      </c>
      <c r="E232" s="2"/>
      <c r="F232" s="2">
        <v>3</v>
      </c>
      <c r="G232" s="2"/>
      <c r="H232" s="2">
        <v>2</v>
      </c>
      <c r="I232" s="2"/>
      <c r="J232" s="2"/>
      <c r="K232" s="2"/>
      <c r="L232" s="2"/>
      <c r="M232" s="2"/>
      <c r="N232" s="2"/>
      <c r="O232" s="2"/>
      <c r="P232" s="2"/>
      <c r="Q232" s="2"/>
      <c r="R232" s="2"/>
      <c r="S232" s="2"/>
      <c r="T232" s="2"/>
      <c r="U232" s="2"/>
      <c r="V232" s="2"/>
      <c r="W232" s="2"/>
      <c r="X232" s="2"/>
      <c r="Y232" s="2"/>
      <c r="Z232" s="2"/>
      <c r="AA232" s="2"/>
      <c r="AB232" s="2"/>
      <c r="AC232" s="2"/>
      <c r="AD232" s="2">
        <v>9082.8700000000008</v>
      </c>
      <c r="AE232" s="32"/>
      <c r="AF232" s="5" t="s">
        <v>71</v>
      </c>
      <c r="AG232" s="2">
        <v>150</v>
      </c>
      <c r="AH232" s="32">
        <f t="shared" si="60"/>
        <v>11049.16</v>
      </c>
      <c r="AI232" s="33">
        <v>10176</v>
      </c>
      <c r="AJ232" s="33">
        <v>873.16</v>
      </c>
      <c r="AK232" s="33"/>
      <c r="AL232" s="33">
        <v>437.36</v>
      </c>
      <c r="AM232" s="33">
        <v>11487</v>
      </c>
      <c r="AN232" s="35">
        <v>42736</v>
      </c>
      <c r="AO232" s="32">
        <f t="shared" si="67"/>
        <v>-1966.2899999999991</v>
      </c>
      <c r="AP232" s="36">
        <f t="shared" si="73"/>
        <v>73.66106666666667</v>
      </c>
      <c r="AQ232" s="37">
        <f t="shared" si="68"/>
        <v>73.66106666666667</v>
      </c>
      <c r="AR232" s="36">
        <f t="shared" si="69"/>
        <v>276.22899999999998</v>
      </c>
      <c r="AS232" s="36">
        <f t="shared" si="70"/>
        <v>457.22160000000008</v>
      </c>
      <c r="AT232" s="36">
        <v>0.75900000000000001</v>
      </c>
      <c r="AU232" s="38">
        <f t="shared" si="71"/>
        <v>6.1384222222222222</v>
      </c>
      <c r="AV232" s="38">
        <f t="shared" si="62"/>
        <v>23.019083333333331</v>
      </c>
      <c r="AW232" s="38">
        <f t="shared" si="62"/>
        <v>38.101800000000004</v>
      </c>
      <c r="AX232" s="38">
        <f t="shared" si="72"/>
        <v>1.339826803895529</v>
      </c>
      <c r="AY232" s="38">
        <f t="shared" si="63"/>
        <v>67.259305555555557</v>
      </c>
      <c r="AZ232" s="38">
        <f t="shared" si="64"/>
        <v>807.11166666666668</v>
      </c>
    </row>
    <row r="233" spans="1:52" s="7" customFormat="1" x14ac:dyDescent="0.25">
      <c r="A233" s="2">
        <f t="shared" si="65"/>
        <v>218</v>
      </c>
      <c r="B233" s="34" t="s">
        <v>137</v>
      </c>
      <c r="C233" s="29">
        <v>9</v>
      </c>
      <c r="D233" s="32">
        <v>78.099999999999994</v>
      </c>
      <c r="E233" s="2"/>
      <c r="F233" s="2">
        <v>3</v>
      </c>
      <c r="G233" s="2"/>
      <c r="H233" s="2">
        <v>4</v>
      </c>
      <c r="I233" s="2"/>
      <c r="J233" s="2"/>
      <c r="K233" s="2"/>
      <c r="L233" s="2"/>
      <c r="M233" s="2"/>
      <c r="N233" s="2"/>
      <c r="O233" s="2"/>
      <c r="P233" s="2"/>
      <c r="Q233" s="2"/>
      <c r="R233" s="2"/>
      <c r="S233" s="2"/>
      <c r="T233" s="2"/>
      <c r="U233" s="2"/>
      <c r="V233" s="2"/>
      <c r="W233" s="2"/>
      <c r="X233" s="2"/>
      <c r="Y233" s="2"/>
      <c r="Z233" s="2"/>
      <c r="AA233" s="2"/>
      <c r="AB233" s="2"/>
      <c r="AC233" s="2"/>
      <c r="AD233" s="2">
        <v>30378.49</v>
      </c>
      <c r="AE233" s="32"/>
      <c r="AF233" s="5" t="s">
        <v>71</v>
      </c>
      <c r="AG233" s="2">
        <v>150</v>
      </c>
      <c r="AH233" s="32">
        <f t="shared" si="60"/>
        <v>16937.009999999998</v>
      </c>
      <c r="AI233" s="33">
        <v>15593</v>
      </c>
      <c r="AJ233" s="33">
        <v>1344.01</v>
      </c>
      <c r="AK233" s="33"/>
      <c r="AL233" s="33">
        <v>673.21</v>
      </c>
      <c r="AM233" s="33">
        <v>17610</v>
      </c>
      <c r="AN233" s="35">
        <v>42736</v>
      </c>
      <c r="AO233" s="32">
        <f t="shared" si="67"/>
        <v>13441.480000000003</v>
      </c>
      <c r="AP233" s="36">
        <f>AD233/AG233</f>
        <v>202.52326666666667</v>
      </c>
      <c r="AQ233" s="37">
        <f t="shared" si="68"/>
        <v>202.52326666666667</v>
      </c>
      <c r="AR233" s="36">
        <f t="shared" si="69"/>
        <v>423.42525000000001</v>
      </c>
      <c r="AS233" s="36">
        <f t="shared" si="70"/>
        <v>711.33479999999997</v>
      </c>
      <c r="AT233" s="36">
        <v>0.75900000000000001</v>
      </c>
      <c r="AU233" s="38">
        <f t="shared" si="71"/>
        <v>16.87693888888889</v>
      </c>
      <c r="AV233" s="38">
        <f t="shared" si="62"/>
        <v>35.2854375</v>
      </c>
      <c r="AW233" s="38">
        <f t="shared" si="62"/>
        <v>59.277899999999995</v>
      </c>
      <c r="AX233" s="38">
        <f t="shared" si="72"/>
        <v>1.4268921432636223</v>
      </c>
      <c r="AY233" s="38">
        <f t="shared" si="63"/>
        <v>111.44027638888889</v>
      </c>
      <c r="AZ233" s="38">
        <f t="shared" si="64"/>
        <v>1337.2833166666667</v>
      </c>
    </row>
    <row r="234" spans="1:52" s="7" customFormat="1" x14ac:dyDescent="0.25">
      <c r="A234" s="2">
        <f t="shared" si="65"/>
        <v>219</v>
      </c>
      <c r="B234" s="34" t="s">
        <v>138</v>
      </c>
      <c r="C234" s="29">
        <v>122</v>
      </c>
      <c r="D234" s="32">
        <v>33.5</v>
      </c>
      <c r="E234" s="2"/>
      <c r="F234" s="2"/>
      <c r="G234" s="2"/>
      <c r="H234" s="2">
        <v>1</v>
      </c>
      <c r="I234" s="2">
        <v>1</v>
      </c>
      <c r="J234" s="2">
        <v>1</v>
      </c>
      <c r="K234" s="2"/>
      <c r="L234" s="2"/>
      <c r="M234" s="2"/>
      <c r="N234" s="2">
        <v>1</v>
      </c>
      <c r="O234" s="2"/>
      <c r="P234" s="2"/>
      <c r="Q234" s="2"/>
      <c r="R234" s="2"/>
      <c r="S234" s="2"/>
      <c r="T234" s="2">
        <v>1</v>
      </c>
      <c r="U234" s="2"/>
      <c r="V234" s="2"/>
      <c r="W234" s="2"/>
      <c r="X234" s="2"/>
      <c r="Y234" s="2"/>
      <c r="Z234" s="2"/>
      <c r="AA234" s="2"/>
      <c r="AB234" s="2"/>
      <c r="AC234" s="2"/>
      <c r="AD234" s="2">
        <v>6463.07</v>
      </c>
      <c r="AE234" s="32"/>
      <c r="AF234" s="5" t="s">
        <v>42</v>
      </c>
      <c r="AG234" s="2">
        <v>100</v>
      </c>
      <c r="AH234" s="32">
        <f t="shared" si="60"/>
        <v>8926.32</v>
      </c>
      <c r="AI234" s="33">
        <v>8103</v>
      </c>
      <c r="AJ234" s="33">
        <v>823.32</v>
      </c>
      <c r="AK234" s="33"/>
      <c r="AL234" s="33">
        <v>359.19</v>
      </c>
      <c r="AM234" s="33">
        <v>9286</v>
      </c>
      <c r="AN234" s="35">
        <v>42736</v>
      </c>
      <c r="AO234" s="32">
        <f t="shared" si="67"/>
        <v>-2463.25</v>
      </c>
      <c r="AP234" s="36">
        <f t="shared" ref="AP234:AP242" si="74">AH234/AG234</f>
        <v>89.263199999999998</v>
      </c>
      <c r="AQ234" s="37">
        <f t="shared" si="68"/>
        <v>89.263199999999998</v>
      </c>
      <c r="AR234" s="36">
        <f t="shared" si="69"/>
        <v>223.15800000000002</v>
      </c>
      <c r="AS234" s="36">
        <f t="shared" si="70"/>
        <v>244.01399999999998</v>
      </c>
      <c r="AT234" s="36">
        <v>0.60699999999999998</v>
      </c>
      <c r="AU234" s="38">
        <f t="shared" si="71"/>
        <v>7.4386000000000001</v>
      </c>
      <c r="AV234" s="38">
        <f t="shared" si="62"/>
        <v>18.596500000000002</v>
      </c>
      <c r="AW234" s="38">
        <f t="shared" si="62"/>
        <v>20.334499999999998</v>
      </c>
      <c r="AX234" s="38">
        <f t="shared" si="72"/>
        <v>1.3841671641791047</v>
      </c>
      <c r="AY234" s="38">
        <f t="shared" si="63"/>
        <v>46.369600000000005</v>
      </c>
      <c r="AZ234" s="38">
        <f t="shared" si="64"/>
        <v>556.43520000000012</v>
      </c>
    </row>
    <row r="235" spans="1:52" s="7" customFormat="1" x14ac:dyDescent="0.25">
      <c r="A235" s="2">
        <f t="shared" si="65"/>
        <v>220</v>
      </c>
      <c r="B235" s="34" t="s">
        <v>138</v>
      </c>
      <c r="C235" s="29">
        <v>125</v>
      </c>
      <c r="D235" s="32">
        <v>33.700000000000003</v>
      </c>
      <c r="E235" s="2"/>
      <c r="F235" s="2" t="s">
        <v>591</v>
      </c>
      <c r="G235" s="2"/>
      <c r="H235" s="2">
        <v>1</v>
      </c>
      <c r="I235" s="2"/>
      <c r="J235" s="2"/>
      <c r="K235" s="2"/>
      <c r="L235" s="2"/>
      <c r="M235" s="2"/>
      <c r="N235" s="2"/>
      <c r="O235" s="2"/>
      <c r="P235" s="2"/>
      <c r="Q235" s="2"/>
      <c r="R235" s="2"/>
      <c r="S235" s="2"/>
      <c r="T235" s="2"/>
      <c r="U235" s="2"/>
      <c r="V235" s="2"/>
      <c r="W235" s="2"/>
      <c r="X235" s="2"/>
      <c r="Y235" s="2"/>
      <c r="Z235" s="2"/>
      <c r="AA235" s="2"/>
      <c r="AB235" s="2"/>
      <c r="AC235" s="2"/>
      <c r="AD235" s="2">
        <v>6501.65</v>
      </c>
      <c r="AE235" s="32"/>
      <c r="AF235" s="5" t="s">
        <v>42</v>
      </c>
      <c r="AG235" s="2">
        <v>100</v>
      </c>
      <c r="AH235" s="32">
        <f t="shared" si="60"/>
        <v>8980.24</v>
      </c>
      <c r="AI235" s="33">
        <v>8152</v>
      </c>
      <c r="AJ235" s="33">
        <v>828.24</v>
      </c>
      <c r="AK235" s="33"/>
      <c r="AL235" s="33">
        <v>361.34</v>
      </c>
      <c r="AM235" s="33">
        <v>9342</v>
      </c>
      <c r="AN235" s="35">
        <v>42736</v>
      </c>
      <c r="AO235" s="32">
        <f t="shared" si="67"/>
        <v>-2478.59</v>
      </c>
      <c r="AP235" s="36">
        <f t="shared" si="74"/>
        <v>89.802399999999992</v>
      </c>
      <c r="AQ235" s="37">
        <f t="shared" si="68"/>
        <v>89.802399999999992</v>
      </c>
      <c r="AR235" s="36">
        <f t="shared" si="69"/>
        <v>224.506</v>
      </c>
      <c r="AS235" s="36">
        <f t="shared" si="70"/>
        <v>245.4708</v>
      </c>
      <c r="AT235" s="36">
        <v>0.60699999999999998</v>
      </c>
      <c r="AU235" s="38">
        <f t="shared" si="71"/>
        <v>7.4835333333333329</v>
      </c>
      <c r="AV235" s="38">
        <f t="shared" si="62"/>
        <v>18.708833333333335</v>
      </c>
      <c r="AW235" s="38">
        <f t="shared" si="62"/>
        <v>20.4559</v>
      </c>
      <c r="AX235" s="38">
        <f t="shared" si="72"/>
        <v>1.3842215628090999</v>
      </c>
      <c r="AY235" s="38">
        <f t="shared" si="63"/>
        <v>46.648266666666672</v>
      </c>
      <c r="AZ235" s="38">
        <f t="shared" si="64"/>
        <v>559.77920000000006</v>
      </c>
    </row>
    <row r="236" spans="1:52" s="7" customFormat="1" x14ac:dyDescent="0.25">
      <c r="A236" s="2">
        <f t="shared" si="65"/>
        <v>221</v>
      </c>
      <c r="B236" s="34" t="s">
        <v>138</v>
      </c>
      <c r="C236" s="29">
        <v>2</v>
      </c>
      <c r="D236" s="32">
        <v>67.2</v>
      </c>
      <c r="E236" s="2"/>
      <c r="F236" s="2" t="s">
        <v>591</v>
      </c>
      <c r="G236" s="2"/>
      <c r="H236" s="2">
        <v>3</v>
      </c>
      <c r="I236" s="2"/>
      <c r="J236" s="2"/>
      <c r="K236" s="2"/>
      <c r="L236" s="2"/>
      <c r="M236" s="2"/>
      <c r="N236" s="2"/>
      <c r="O236" s="2"/>
      <c r="P236" s="2"/>
      <c r="Q236" s="2"/>
      <c r="R236" s="2"/>
      <c r="S236" s="2"/>
      <c r="T236" s="2"/>
      <c r="U236" s="2"/>
      <c r="V236" s="2"/>
      <c r="W236" s="2"/>
      <c r="X236" s="2"/>
      <c r="Y236" s="2"/>
      <c r="Z236" s="2"/>
      <c r="AA236" s="2"/>
      <c r="AB236" s="2"/>
      <c r="AC236" s="2"/>
      <c r="AD236" s="2">
        <v>12656.02</v>
      </c>
      <c r="AE236" s="32"/>
      <c r="AF236" s="5" t="s">
        <v>42</v>
      </c>
      <c r="AG236" s="2">
        <v>100</v>
      </c>
      <c r="AH236" s="32">
        <f t="shared" si="60"/>
        <v>15754.24</v>
      </c>
      <c r="AI236" s="33">
        <v>14142</v>
      </c>
      <c r="AJ236" s="33">
        <v>1612.24</v>
      </c>
      <c r="AK236" s="33"/>
      <c r="AL236" s="33">
        <v>703.37</v>
      </c>
      <c r="AM236" s="33">
        <v>16458</v>
      </c>
      <c r="AN236" s="35">
        <v>42736</v>
      </c>
      <c r="AO236" s="32">
        <f t="shared" si="67"/>
        <v>-3098.2199999999993</v>
      </c>
      <c r="AP236" s="36">
        <f t="shared" si="74"/>
        <v>157.54239999999999</v>
      </c>
      <c r="AQ236" s="37">
        <f t="shared" si="68"/>
        <v>157.54239999999999</v>
      </c>
      <c r="AR236" s="36">
        <f t="shared" si="69"/>
        <v>393.85599999999999</v>
      </c>
      <c r="AS236" s="36">
        <f t="shared" si="70"/>
        <v>489.48479999999995</v>
      </c>
      <c r="AT236" s="36">
        <v>0.60699999999999998</v>
      </c>
      <c r="AU236" s="38">
        <f t="shared" si="71"/>
        <v>13.128533333333332</v>
      </c>
      <c r="AV236" s="38">
        <f t="shared" si="62"/>
        <v>32.821333333333335</v>
      </c>
      <c r="AW236" s="38">
        <f t="shared" si="62"/>
        <v>40.790399999999998</v>
      </c>
      <c r="AX236" s="38">
        <f t="shared" si="72"/>
        <v>1.2907777777777776</v>
      </c>
      <c r="AY236" s="38">
        <f t="shared" si="63"/>
        <v>86.740266666666656</v>
      </c>
      <c r="AZ236" s="38">
        <f t="shared" si="64"/>
        <v>1040.8831999999998</v>
      </c>
    </row>
    <row r="237" spans="1:52" s="7" customFormat="1" x14ac:dyDescent="0.25">
      <c r="A237" s="2">
        <f t="shared" si="65"/>
        <v>222</v>
      </c>
      <c r="B237" s="34" t="s">
        <v>138</v>
      </c>
      <c r="C237" s="29">
        <v>32</v>
      </c>
      <c r="D237" s="32">
        <v>46.3</v>
      </c>
      <c r="E237" s="2"/>
      <c r="F237" s="2" t="s">
        <v>591</v>
      </c>
      <c r="G237" s="2"/>
      <c r="H237" s="2">
        <v>2</v>
      </c>
      <c r="I237" s="2"/>
      <c r="J237" s="2"/>
      <c r="K237" s="2"/>
      <c r="L237" s="2"/>
      <c r="M237" s="2"/>
      <c r="N237" s="2"/>
      <c r="O237" s="2"/>
      <c r="P237" s="2"/>
      <c r="Q237" s="2"/>
      <c r="R237" s="2"/>
      <c r="S237" s="2"/>
      <c r="T237" s="2"/>
      <c r="U237" s="2"/>
      <c r="V237" s="2"/>
      <c r="W237" s="2"/>
      <c r="X237" s="2"/>
      <c r="Y237" s="2"/>
      <c r="Z237" s="2"/>
      <c r="AA237" s="2"/>
      <c r="AB237" s="2"/>
      <c r="AC237" s="2"/>
      <c r="AD237" s="2">
        <v>8932.5300000000007</v>
      </c>
      <c r="AE237" s="32"/>
      <c r="AF237" s="5" t="s">
        <v>42</v>
      </c>
      <c r="AG237" s="2">
        <v>100</v>
      </c>
      <c r="AH237" s="32">
        <f t="shared" si="60"/>
        <v>12336.91</v>
      </c>
      <c r="AI237" s="33">
        <v>11199</v>
      </c>
      <c r="AJ237" s="33">
        <v>1137.9100000000001</v>
      </c>
      <c r="AK237" s="33"/>
      <c r="AL237" s="33">
        <v>496.43</v>
      </c>
      <c r="AM237" s="33">
        <v>12833</v>
      </c>
      <c r="AN237" s="35">
        <v>42736</v>
      </c>
      <c r="AO237" s="32">
        <f t="shared" si="67"/>
        <v>-3404.3799999999992</v>
      </c>
      <c r="AP237" s="36">
        <f t="shared" si="74"/>
        <v>123.3691</v>
      </c>
      <c r="AQ237" s="37">
        <f t="shared" si="68"/>
        <v>123.3691</v>
      </c>
      <c r="AR237" s="36">
        <f t="shared" si="69"/>
        <v>308.42275000000001</v>
      </c>
      <c r="AS237" s="36">
        <f t="shared" si="70"/>
        <v>337.24919999999997</v>
      </c>
      <c r="AT237" s="36">
        <v>0.60699999999999998</v>
      </c>
      <c r="AU237" s="38">
        <f t="shared" si="71"/>
        <v>10.280758333333333</v>
      </c>
      <c r="AV237" s="38">
        <f t="shared" si="62"/>
        <v>25.701895833333335</v>
      </c>
      <c r="AW237" s="38">
        <f t="shared" si="62"/>
        <v>28.104099999999999</v>
      </c>
      <c r="AX237" s="38">
        <f t="shared" si="72"/>
        <v>1.3841631569474442</v>
      </c>
      <c r="AY237" s="38">
        <f t="shared" si="63"/>
        <v>64.086754166666665</v>
      </c>
      <c r="AZ237" s="38">
        <f t="shared" si="64"/>
        <v>769.04105000000004</v>
      </c>
    </row>
    <row r="238" spans="1:52" s="7" customFormat="1" x14ac:dyDescent="0.25">
      <c r="A238" s="2">
        <f t="shared" si="65"/>
        <v>223</v>
      </c>
      <c r="B238" s="34" t="s">
        <v>138</v>
      </c>
      <c r="C238" s="29">
        <v>54</v>
      </c>
      <c r="D238" s="32">
        <v>55.2</v>
      </c>
      <c r="E238" s="2"/>
      <c r="F238" s="2" t="s">
        <v>591</v>
      </c>
      <c r="G238" s="2"/>
      <c r="H238" s="2">
        <v>2</v>
      </c>
      <c r="I238" s="2"/>
      <c r="J238" s="2"/>
      <c r="K238" s="2"/>
      <c r="L238" s="2"/>
      <c r="M238" s="2"/>
      <c r="N238" s="2"/>
      <c r="O238" s="2"/>
      <c r="P238" s="2"/>
      <c r="Q238" s="2"/>
      <c r="R238" s="2"/>
      <c r="S238" s="2"/>
      <c r="T238" s="2"/>
      <c r="U238" s="2"/>
      <c r="V238" s="2"/>
      <c r="W238" s="2"/>
      <c r="X238" s="2"/>
      <c r="Y238" s="2"/>
      <c r="Z238" s="2"/>
      <c r="AA238" s="2"/>
      <c r="AB238" s="2"/>
      <c r="AC238" s="2"/>
      <c r="AD238" s="2">
        <v>10321.61</v>
      </c>
      <c r="AE238" s="32"/>
      <c r="AF238" s="5" t="s">
        <v>42</v>
      </c>
      <c r="AG238" s="2">
        <v>100</v>
      </c>
      <c r="AH238" s="32">
        <f t="shared" ref="AH238:AH285" si="75">AI238+AJ238+AK238</f>
        <v>14090.86</v>
      </c>
      <c r="AI238" s="33">
        <v>12776</v>
      </c>
      <c r="AJ238" s="33">
        <v>1314.86</v>
      </c>
      <c r="AK238" s="33"/>
      <c r="AL238" s="33">
        <v>573.63</v>
      </c>
      <c r="AM238" s="33">
        <v>14664</v>
      </c>
      <c r="AN238" s="35">
        <v>42736</v>
      </c>
      <c r="AO238" s="32">
        <f t="shared" si="67"/>
        <v>-3769.25</v>
      </c>
      <c r="AP238" s="36">
        <f t="shared" si="74"/>
        <v>140.90860000000001</v>
      </c>
      <c r="AQ238" s="37">
        <f t="shared" si="68"/>
        <v>140.90860000000001</v>
      </c>
      <c r="AR238" s="36">
        <f t="shared" si="69"/>
        <v>352.27150000000006</v>
      </c>
      <c r="AS238" s="36">
        <f t="shared" si="70"/>
        <v>402.07679999999999</v>
      </c>
      <c r="AT238" s="36">
        <v>0.60699999999999998</v>
      </c>
      <c r="AU238" s="38">
        <f t="shared" si="71"/>
        <v>11.742383333333335</v>
      </c>
      <c r="AV238" s="38">
        <f t="shared" si="62"/>
        <v>29.355958333333337</v>
      </c>
      <c r="AW238" s="38">
        <f t="shared" si="62"/>
        <v>33.506399999999999</v>
      </c>
      <c r="AX238" s="38">
        <f t="shared" si="72"/>
        <v>1.3515351751207729</v>
      </c>
      <c r="AY238" s="38">
        <f t="shared" si="63"/>
        <v>74.604741666666669</v>
      </c>
      <c r="AZ238" s="38">
        <f t="shared" si="64"/>
        <v>895.25690000000009</v>
      </c>
    </row>
    <row r="239" spans="1:52" s="7" customFormat="1" x14ac:dyDescent="0.25">
      <c r="A239" s="2">
        <f t="shared" si="65"/>
        <v>224</v>
      </c>
      <c r="B239" s="34" t="s">
        <v>138</v>
      </c>
      <c r="C239" s="29">
        <v>66</v>
      </c>
      <c r="D239" s="32">
        <v>46</v>
      </c>
      <c r="E239" s="2"/>
      <c r="F239" s="2" t="s">
        <v>591</v>
      </c>
      <c r="G239" s="2"/>
      <c r="H239" s="2">
        <v>2</v>
      </c>
      <c r="I239" s="2"/>
      <c r="J239" s="2"/>
      <c r="K239" s="2"/>
      <c r="L239" s="2"/>
      <c r="M239" s="2"/>
      <c r="N239" s="2"/>
      <c r="O239" s="2"/>
      <c r="P239" s="2"/>
      <c r="Q239" s="2"/>
      <c r="R239" s="2"/>
      <c r="S239" s="2"/>
      <c r="T239" s="2"/>
      <c r="U239" s="2"/>
      <c r="V239" s="2"/>
      <c r="W239" s="2"/>
      <c r="X239" s="2"/>
      <c r="Y239" s="2"/>
      <c r="Z239" s="2"/>
      <c r="AA239" s="2"/>
      <c r="AB239" s="2"/>
      <c r="AC239" s="2"/>
      <c r="AD239" s="2">
        <v>8874.65</v>
      </c>
      <c r="AE239" s="32"/>
      <c r="AF239" s="5" t="s">
        <v>42</v>
      </c>
      <c r="AG239" s="2">
        <v>100</v>
      </c>
      <c r="AH239" s="32">
        <f t="shared" si="75"/>
        <v>12257.53</v>
      </c>
      <c r="AI239" s="33">
        <v>11127</v>
      </c>
      <c r="AJ239" s="33">
        <v>1130.53</v>
      </c>
      <c r="AK239" s="33"/>
      <c r="AL239" s="33">
        <v>493.22</v>
      </c>
      <c r="AM239" s="33">
        <v>12751</v>
      </c>
      <c r="AN239" s="35">
        <v>42736</v>
      </c>
      <c r="AO239" s="32">
        <f t="shared" si="67"/>
        <v>-3382.880000000001</v>
      </c>
      <c r="AP239" s="36">
        <f t="shared" si="74"/>
        <v>122.57530000000001</v>
      </c>
      <c r="AQ239" s="37">
        <f t="shared" si="68"/>
        <v>122.57530000000001</v>
      </c>
      <c r="AR239" s="36">
        <f t="shared" si="69"/>
        <v>306.43825000000004</v>
      </c>
      <c r="AS239" s="36">
        <f t="shared" si="70"/>
        <v>335.06400000000002</v>
      </c>
      <c r="AT239" s="36">
        <v>0.60699999999999998</v>
      </c>
      <c r="AU239" s="38">
        <f t="shared" si="71"/>
        <v>10.214608333333334</v>
      </c>
      <c r="AV239" s="38">
        <f t="shared" si="62"/>
        <v>25.536520833333338</v>
      </c>
      <c r="AW239" s="38">
        <f t="shared" si="62"/>
        <v>27.922000000000001</v>
      </c>
      <c r="AX239" s="38">
        <f t="shared" si="72"/>
        <v>1.3841984601449275</v>
      </c>
      <c r="AY239" s="38">
        <f t="shared" si="63"/>
        <v>63.673129166666669</v>
      </c>
      <c r="AZ239" s="38">
        <f t="shared" si="64"/>
        <v>764.07754999999997</v>
      </c>
    </row>
    <row r="240" spans="1:52" s="7" customFormat="1" x14ac:dyDescent="0.25">
      <c r="A240" s="2">
        <f t="shared" si="65"/>
        <v>225</v>
      </c>
      <c r="B240" s="34" t="s">
        <v>138</v>
      </c>
      <c r="C240" s="29">
        <v>70</v>
      </c>
      <c r="D240" s="32">
        <v>54.8</v>
      </c>
      <c r="E240" s="2"/>
      <c r="F240" s="2" t="s">
        <v>591</v>
      </c>
      <c r="G240" s="2"/>
      <c r="H240" s="2">
        <v>2</v>
      </c>
      <c r="I240" s="2"/>
      <c r="J240" s="2"/>
      <c r="K240" s="2"/>
      <c r="L240" s="2"/>
      <c r="M240" s="2"/>
      <c r="N240" s="2"/>
      <c r="O240" s="2"/>
      <c r="P240" s="2"/>
      <c r="Q240" s="2"/>
      <c r="R240" s="2"/>
      <c r="S240" s="2"/>
      <c r="T240" s="2"/>
      <c r="U240" s="2"/>
      <c r="V240" s="2"/>
      <c r="W240" s="2"/>
      <c r="X240" s="2"/>
      <c r="Y240" s="2"/>
      <c r="Z240" s="2"/>
      <c r="AA240" s="2"/>
      <c r="AB240" s="2"/>
      <c r="AC240" s="2"/>
      <c r="AD240" s="2">
        <v>10302.32</v>
      </c>
      <c r="AE240" s="32"/>
      <c r="AF240" s="5" t="s">
        <v>42</v>
      </c>
      <c r="AG240" s="2">
        <v>100</v>
      </c>
      <c r="AH240" s="32">
        <f t="shared" si="75"/>
        <v>14093.4</v>
      </c>
      <c r="AI240" s="33">
        <v>12781</v>
      </c>
      <c r="AJ240" s="33">
        <v>1312.4</v>
      </c>
      <c r="AK240" s="33"/>
      <c r="AL240" s="33">
        <v>572.55999999999995</v>
      </c>
      <c r="AM240" s="33">
        <v>14666</v>
      </c>
      <c r="AN240" s="35">
        <v>42736</v>
      </c>
      <c r="AO240" s="32">
        <f t="shared" si="67"/>
        <v>-3791.08</v>
      </c>
      <c r="AP240" s="36">
        <f t="shared" si="74"/>
        <v>140.934</v>
      </c>
      <c r="AQ240" s="37">
        <f t="shared" si="68"/>
        <v>140.934</v>
      </c>
      <c r="AR240" s="36">
        <f t="shared" si="69"/>
        <v>352.33500000000004</v>
      </c>
      <c r="AS240" s="36">
        <f t="shared" si="70"/>
        <v>399.16319999999996</v>
      </c>
      <c r="AT240" s="36">
        <v>0.60699999999999998</v>
      </c>
      <c r="AU240" s="38">
        <f t="shared" si="71"/>
        <v>11.7445</v>
      </c>
      <c r="AV240" s="38">
        <f t="shared" si="62"/>
        <v>29.361250000000002</v>
      </c>
      <c r="AW240" s="38">
        <f t="shared" si="62"/>
        <v>33.263599999999997</v>
      </c>
      <c r="AX240" s="38">
        <f t="shared" si="72"/>
        <v>1.3571049270072992</v>
      </c>
      <c r="AY240" s="38">
        <f t="shared" si="63"/>
        <v>74.369349999999997</v>
      </c>
      <c r="AZ240" s="38">
        <f t="shared" si="64"/>
        <v>892.43219999999997</v>
      </c>
    </row>
    <row r="241" spans="1:52" s="7" customFormat="1" x14ac:dyDescent="0.25">
      <c r="A241" s="2">
        <f t="shared" si="65"/>
        <v>226</v>
      </c>
      <c r="B241" s="34" t="s">
        <v>139</v>
      </c>
      <c r="C241" s="29">
        <v>32</v>
      </c>
      <c r="D241" s="32">
        <v>62.9</v>
      </c>
      <c r="E241" s="2"/>
      <c r="F241" s="2" t="s">
        <v>591</v>
      </c>
      <c r="G241" s="2"/>
      <c r="H241" s="2">
        <v>3</v>
      </c>
      <c r="I241" s="2"/>
      <c r="J241" s="2"/>
      <c r="K241" s="2"/>
      <c r="L241" s="2"/>
      <c r="M241" s="2"/>
      <c r="N241" s="2"/>
      <c r="O241" s="2"/>
      <c r="P241" s="2"/>
      <c r="Q241" s="2"/>
      <c r="R241" s="2"/>
      <c r="S241" s="2"/>
      <c r="T241" s="2"/>
      <c r="U241" s="2"/>
      <c r="V241" s="2"/>
      <c r="W241" s="2"/>
      <c r="X241" s="2"/>
      <c r="Y241" s="2"/>
      <c r="Z241" s="2"/>
      <c r="AA241" s="2"/>
      <c r="AB241" s="2"/>
      <c r="AC241" s="2"/>
      <c r="AD241" s="2">
        <v>13671.89</v>
      </c>
      <c r="AE241" s="32"/>
      <c r="AF241" s="5" t="s">
        <v>71</v>
      </c>
      <c r="AG241" s="2">
        <v>150</v>
      </c>
      <c r="AH241" s="32">
        <f t="shared" si="75"/>
        <v>16268.15</v>
      </c>
      <c r="AI241" s="33">
        <v>14842</v>
      </c>
      <c r="AJ241" s="33">
        <v>1426.15</v>
      </c>
      <c r="AK241" s="33"/>
      <c r="AL241" s="33">
        <v>816.37</v>
      </c>
      <c r="AM241" s="33">
        <v>17085</v>
      </c>
      <c r="AN241" s="35">
        <v>42736</v>
      </c>
      <c r="AO241" s="32">
        <f t="shared" si="67"/>
        <v>-2596.2600000000002</v>
      </c>
      <c r="AP241" s="36">
        <f t="shared" si="74"/>
        <v>108.45433333333334</v>
      </c>
      <c r="AQ241" s="37">
        <f t="shared" si="68"/>
        <v>108.45433333333334</v>
      </c>
      <c r="AR241" s="36">
        <f t="shared" si="69"/>
        <v>406.70375000000001</v>
      </c>
      <c r="AS241" s="36">
        <f t="shared" si="70"/>
        <v>324.56400000000002</v>
      </c>
      <c r="AT241" s="36">
        <v>0.43</v>
      </c>
      <c r="AU241" s="38">
        <f t="shared" si="71"/>
        <v>9.0378611111111109</v>
      </c>
      <c r="AV241" s="38">
        <f t="shared" si="62"/>
        <v>33.891979166666665</v>
      </c>
      <c r="AW241" s="38">
        <f t="shared" si="62"/>
        <v>27.047000000000001</v>
      </c>
      <c r="AX241" s="38">
        <f t="shared" si="72"/>
        <v>1.1125093843843845</v>
      </c>
      <c r="AY241" s="38">
        <f t="shared" si="63"/>
        <v>69.976840277777782</v>
      </c>
      <c r="AZ241" s="38">
        <f t="shared" si="64"/>
        <v>839.72208333333333</v>
      </c>
    </row>
    <row r="242" spans="1:52" s="7" customFormat="1" x14ac:dyDescent="0.25">
      <c r="A242" s="2">
        <f t="shared" si="65"/>
        <v>227</v>
      </c>
      <c r="B242" s="34" t="s">
        <v>139</v>
      </c>
      <c r="C242" s="29">
        <v>33</v>
      </c>
      <c r="D242" s="32">
        <v>64.8</v>
      </c>
      <c r="E242" s="2"/>
      <c r="F242" s="2" t="s">
        <v>591</v>
      </c>
      <c r="G242" s="2"/>
      <c r="H242" s="2">
        <v>3</v>
      </c>
      <c r="I242" s="2"/>
      <c r="J242" s="2"/>
      <c r="K242" s="2"/>
      <c r="L242" s="2"/>
      <c r="M242" s="2"/>
      <c r="N242" s="2"/>
      <c r="O242" s="2"/>
      <c r="P242" s="2"/>
      <c r="Q242" s="2"/>
      <c r="R242" s="2"/>
      <c r="S242" s="2"/>
      <c r="T242" s="2"/>
      <c r="U242" s="2"/>
      <c r="V242" s="2"/>
      <c r="W242" s="2"/>
      <c r="X242" s="2"/>
      <c r="Y242" s="2"/>
      <c r="Z242" s="2"/>
      <c r="AA242" s="2"/>
      <c r="AB242" s="2"/>
      <c r="AC242" s="2"/>
      <c r="AD242" s="2">
        <v>14092.24</v>
      </c>
      <c r="AE242" s="32"/>
      <c r="AF242" s="5" t="s">
        <v>71</v>
      </c>
      <c r="AG242" s="2">
        <v>150</v>
      </c>
      <c r="AH242" s="32">
        <f t="shared" si="75"/>
        <v>16771.990000000002</v>
      </c>
      <c r="AI242" s="33">
        <v>15302</v>
      </c>
      <c r="AJ242" s="33">
        <v>1469.99</v>
      </c>
      <c r="AK242" s="33"/>
      <c r="AL242" s="33">
        <v>841.47</v>
      </c>
      <c r="AM242" s="33">
        <v>17613</v>
      </c>
      <c r="AN242" s="35">
        <v>42736</v>
      </c>
      <c r="AO242" s="32">
        <f t="shared" si="67"/>
        <v>-2679.7500000000018</v>
      </c>
      <c r="AP242" s="36">
        <f t="shared" si="74"/>
        <v>111.81326666666668</v>
      </c>
      <c r="AQ242" s="37">
        <f t="shared" si="68"/>
        <v>111.81326666666668</v>
      </c>
      <c r="AR242" s="36">
        <f t="shared" si="69"/>
        <v>419.29975000000007</v>
      </c>
      <c r="AS242" s="36">
        <f t="shared" si="70"/>
        <v>334.36799999999994</v>
      </c>
      <c r="AT242" s="36">
        <v>0.43</v>
      </c>
      <c r="AU242" s="38">
        <f t="shared" si="71"/>
        <v>9.3177722222222226</v>
      </c>
      <c r="AV242" s="38">
        <f t="shared" si="62"/>
        <v>34.94164583333334</v>
      </c>
      <c r="AW242" s="38">
        <f t="shared" si="62"/>
        <v>27.863999999999994</v>
      </c>
      <c r="AX242" s="38">
        <f t="shared" si="72"/>
        <v>1.1130157107338821</v>
      </c>
      <c r="AY242" s="38">
        <f t="shared" si="63"/>
        <v>72.123418055555561</v>
      </c>
      <c r="AZ242" s="38">
        <f t="shared" si="64"/>
        <v>865.48101666666673</v>
      </c>
    </row>
    <row r="243" spans="1:52" s="7" customFormat="1" x14ac:dyDescent="0.25">
      <c r="A243" s="2">
        <f t="shared" si="65"/>
        <v>228</v>
      </c>
      <c r="B243" s="34" t="s">
        <v>139</v>
      </c>
      <c r="C243" s="29">
        <v>41</v>
      </c>
      <c r="D243" s="32">
        <v>64.3</v>
      </c>
      <c r="E243" s="2"/>
      <c r="F243" s="2" t="s">
        <v>591</v>
      </c>
      <c r="G243" s="2"/>
      <c r="H243" s="2">
        <v>3</v>
      </c>
      <c r="I243" s="2"/>
      <c r="J243" s="2"/>
      <c r="K243" s="2"/>
      <c r="L243" s="2"/>
      <c r="M243" s="2"/>
      <c r="N243" s="2"/>
      <c r="O243" s="2"/>
      <c r="P243" s="2"/>
      <c r="Q243" s="2"/>
      <c r="R243" s="2"/>
      <c r="S243" s="2"/>
      <c r="T243" s="2"/>
      <c r="U243" s="2"/>
      <c r="V243" s="2"/>
      <c r="W243" s="2"/>
      <c r="X243" s="2"/>
      <c r="Y243" s="2"/>
      <c r="Z243" s="2"/>
      <c r="AA243" s="2"/>
      <c r="AB243" s="2"/>
      <c r="AC243" s="2"/>
      <c r="AD243" s="2">
        <v>24465.53</v>
      </c>
      <c r="AE243" s="32"/>
      <c r="AF243" s="5" t="s">
        <v>71</v>
      </c>
      <c r="AG243" s="2">
        <v>150</v>
      </c>
      <c r="AH243" s="32">
        <f t="shared" si="75"/>
        <v>16639.45</v>
      </c>
      <c r="AI243" s="33">
        <v>15181</v>
      </c>
      <c r="AJ243" s="33">
        <v>1458.45</v>
      </c>
      <c r="AK243" s="33"/>
      <c r="AL243" s="33">
        <v>834.86</v>
      </c>
      <c r="AM243" s="33">
        <v>17474</v>
      </c>
      <c r="AN243" s="35">
        <v>42736</v>
      </c>
      <c r="AO243" s="32">
        <f t="shared" si="67"/>
        <v>7826.0799999999981</v>
      </c>
      <c r="AP243" s="36">
        <f>AD243/AG243</f>
        <v>163.10353333333333</v>
      </c>
      <c r="AQ243" s="37">
        <f t="shared" si="68"/>
        <v>163.10353333333333</v>
      </c>
      <c r="AR243" s="36">
        <f t="shared" si="69"/>
        <v>415.98625000000004</v>
      </c>
      <c r="AS243" s="36">
        <f t="shared" si="70"/>
        <v>331.78799999999995</v>
      </c>
      <c r="AT243" s="36">
        <v>0.43</v>
      </c>
      <c r="AU243" s="38">
        <f t="shared" si="71"/>
        <v>13.591961111111111</v>
      </c>
      <c r="AV243" s="38">
        <f t="shared" si="62"/>
        <v>34.665520833333339</v>
      </c>
      <c r="AW243" s="38">
        <f t="shared" si="62"/>
        <v>27.648999999999997</v>
      </c>
      <c r="AX243" s="38">
        <f t="shared" si="72"/>
        <v>1.1805051624330398</v>
      </c>
      <c r="AY243" s="38">
        <f t="shared" si="63"/>
        <v>75.906481944444451</v>
      </c>
      <c r="AZ243" s="38">
        <f t="shared" si="64"/>
        <v>910.87778333333335</v>
      </c>
    </row>
    <row r="244" spans="1:52" s="7" customFormat="1" x14ac:dyDescent="0.25">
      <c r="A244" s="2">
        <f t="shared" si="65"/>
        <v>229</v>
      </c>
      <c r="B244" s="34" t="s">
        <v>139</v>
      </c>
      <c r="C244" s="29">
        <v>50</v>
      </c>
      <c r="D244" s="32">
        <v>51.9</v>
      </c>
      <c r="E244" s="2"/>
      <c r="F244" s="2" t="s">
        <v>591</v>
      </c>
      <c r="G244" s="2"/>
      <c r="H244" s="2">
        <v>2</v>
      </c>
      <c r="I244" s="2"/>
      <c r="J244" s="2"/>
      <c r="K244" s="2"/>
      <c r="L244" s="2"/>
      <c r="M244" s="2"/>
      <c r="N244" s="2"/>
      <c r="O244" s="2"/>
      <c r="P244" s="2"/>
      <c r="Q244" s="2"/>
      <c r="R244" s="2"/>
      <c r="S244" s="2"/>
      <c r="T244" s="2"/>
      <c r="U244" s="2"/>
      <c r="V244" s="2"/>
      <c r="W244" s="2"/>
      <c r="X244" s="2"/>
      <c r="Y244" s="2"/>
      <c r="Z244" s="2"/>
      <c r="AA244" s="2"/>
      <c r="AB244" s="2"/>
      <c r="AC244" s="2"/>
      <c r="AD244" s="2">
        <v>11238.38</v>
      </c>
      <c r="AE244" s="32"/>
      <c r="AF244" s="5" t="s">
        <v>71</v>
      </c>
      <c r="AG244" s="2">
        <v>150</v>
      </c>
      <c r="AH244" s="32">
        <f t="shared" si="75"/>
        <v>13353.3</v>
      </c>
      <c r="AI244" s="33">
        <v>12181</v>
      </c>
      <c r="AJ244" s="33">
        <v>1172.3</v>
      </c>
      <c r="AK244" s="33"/>
      <c r="AL244" s="33">
        <v>671.06</v>
      </c>
      <c r="AM244" s="33">
        <v>14024</v>
      </c>
      <c r="AN244" s="35">
        <v>42736</v>
      </c>
      <c r="AO244" s="32">
        <f t="shared" si="67"/>
        <v>-2114.92</v>
      </c>
      <c r="AP244" s="36">
        <f t="shared" ref="AP244:AP260" si="76">AH244/AG244</f>
        <v>89.021999999999991</v>
      </c>
      <c r="AQ244" s="37">
        <f t="shared" si="68"/>
        <v>89.021999999999991</v>
      </c>
      <c r="AR244" s="36">
        <f t="shared" si="69"/>
        <v>333.83249999999998</v>
      </c>
      <c r="AS244" s="36">
        <f t="shared" si="70"/>
        <v>267.80399999999997</v>
      </c>
      <c r="AT244" s="36">
        <v>0.43</v>
      </c>
      <c r="AU244" s="38">
        <f t="shared" si="71"/>
        <v>7.418499999999999</v>
      </c>
      <c r="AV244" s="38">
        <f t="shared" si="62"/>
        <v>27.819374999999997</v>
      </c>
      <c r="AW244" s="38">
        <f t="shared" si="62"/>
        <v>22.316999999999997</v>
      </c>
      <c r="AX244" s="38">
        <f t="shared" si="72"/>
        <v>1.1089571290944122</v>
      </c>
      <c r="AY244" s="38">
        <f t="shared" si="63"/>
        <v>57.554874999999996</v>
      </c>
      <c r="AZ244" s="38">
        <f t="shared" si="64"/>
        <v>690.6585</v>
      </c>
    </row>
    <row r="245" spans="1:52" s="7" customFormat="1" x14ac:dyDescent="0.25">
      <c r="A245" s="2">
        <f t="shared" si="65"/>
        <v>230</v>
      </c>
      <c r="B245" s="34" t="s">
        <v>139</v>
      </c>
      <c r="C245" s="29">
        <v>56</v>
      </c>
      <c r="D245" s="32">
        <v>64.7</v>
      </c>
      <c r="E245" s="2"/>
      <c r="F245" s="2">
        <v>3</v>
      </c>
      <c r="G245" s="2"/>
      <c r="H245" s="2">
        <v>3</v>
      </c>
      <c r="I245" s="2"/>
      <c r="J245" s="2"/>
      <c r="K245" s="2"/>
      <c r="L245" s="2"/>
      <c r="M245" s="2"/>
      <c r="N245" s="2"/>
      <c r="O245" s="2"/>
      <c r="P245" s="2"/>
      <c r="Q245" s="2"/>
      <c r="R245" s="2"/>
      <c r="S245" s="2"/>
      <c r="T245" s="2"/>
      <c r="U245" s="2"/>
      <c r="V245" s="2"/>
      <c r="W245" s="2"/>
      <c r="X245" s="2"/>
      <c r="Y245" s="2"/>
      <c r="Z245" s="2"/>
      <c r="AA245" s="2"/>
      <c r="AB245" s="2"/>
      <c r="AC245" s="2"/>
      <c r="AD245" s="2">
        <v>14884.97</v>
      </c>
      <c r="AE245" s="32"/>
      <c r="AF245" s="5" t="s">
        <v>71</v>
      </c>
      <c r="AG245" s="2">
        <v>150</v>
      </c>
      <c r="AH245" s="32">
        <f t="shared" si="75"/>
        <v>16687.759999999998</v>
      </c>
      <c r="AI245" s="33">
        <v>15227</v>
      </c>
      <c r="AJ245" s="33">
        <v>1460.76</v>
      </c>
      <c r="AK245" s="33"/>
      <c r="AL245" s="33">
        <v>836.18</v>
      </c>
      <c r="AM245" s="33">
        <v>17524</v>
      </c>
      <c r="AN245" s="35">
        <v>42736</v>
      </c>
      <c r="AO245" s="32">
        <f t="shared" si="67"/>
        <v>-1802.7899999999991</v>
      </c>
      <c r="AP245" s="36">
        <f t="shared" si="76"/>
        <v>111.25173333333332</v>
      </c>
      <c r="AQ245" s="37">
        <f t="shared" si="68"/>
        <v>111.25173333333332</v>
      </c>
      <c r="AR245" s="36">
        <f t="shared" si="69"/>
        <v>417.19399999999996</v>
      </c>
      <c r="AS245" s="36">
        <f t="shared" si="70"/>
        <v>333.85200000000003</v>
      </c>
      <c r="AT245" s="36">
        <v>0.43</v>
      </c>
      <c r="AU245" s="38">
        <f t="shared" si="71"/>
        <v>9.2709777777777767</v>
      </c>
      <c r="AV245" s="38">
        <f t="shared" si="62"/>
        <v>34.766166666666663</v>
      </c>
      <c r="AW245" s="38">
        <f t="shared" si="62"/>
        <v>27.821000000000002</v>
      </c>
      <c r="AX245" s="38">
        <f t="shared" si="72"/>
        <v>1.1106359264983683</v>
      </c>
      <c r="AY245" s="38">
        <f t="shared" si="63"/>
        <v>71.858144444444434</v>
      </c>
      <c r="AZ245" s="38">
        <f t="shared" si="64"/>
        <v>862.29773333333321</v>
      </c>
    </row>
    <row r="246" spans="1:52" s="7" customFormat="1" x14ac:dyDescent="0.25">
      <c r="A246" s="2">
        <f t="shared" si="65"/>
        <v>231</v>
      </c>
      <c r="B246" s="34" t="s">
        <v>139</v>
      </c>
      <c r="C246" s="29">
        <v>60</v>
      </c>
      <c r="D246" s="32">
        <v>64.099999999999994</v>
      </c>
      <c r="E246" s="2"/>
      <c r="F246" s="2" t="s">
        <v>591</v>
      </c>
      <c r="G246" s="2"/>
      <c r="H246" s="2">
        <v>3</v>
      </c>
      <c r="I246" s="2"/>
      <c r="J246" s="2"/>
      <c r="K246" s="2"/>
      <c r="L246" s="2"/>
      <c r="M246" s="2"/>
      <c r="N246" s="2"/>
      <c r="O246" s="2"/>
      <c r="P246" s="2"/>
      <c r="Q246" s="2"/>
      <c r="R246" s="2"/>
      <c r="S246" s="2"/>
      <c r="T246" s="2"/>
      <c r="U246" s="2"/>
      <c r="V246" s="2"/>
      <c r="W246" s="2"/>
      <c r="X246" s="2"/>
      <c r="Y246" s="2"/>
      <c r="Z246" s="2"/>
      <c r="AA246" s="2"/>
      <c r="AB246" s="2"/>
      <c r="AC246" s="2"/>
      <c r="AD246" s="2">
        <v>13937.38</v>
      </c>
      <c r="AE246" s="32"/>
      <c r="AF246" s="5" t="s">
        <v>71</v>
      </c>
      <c r="AG246" s="2">
        <v>150</v>
      </c>
      <c r="AH246" s="32">
        <f t="shared" si="75"/>
        <v>16958.84</v>
      </c>
      <c r="AI246" s="33">
        <v>15505</v>
      </c>
      <c r="AJ246" s="33">
        <v>1453.84</v>
      </c>
      <c r="AK246" s="33"/>
      <c r="AL246" s="33">
        <v>832.22</v>
      </c>
      <c r="AM246" s="33">
        <v>17791</v>
      </c>
      <c r="AN246" s="35">
        <v>42736</v>
      </c>
      <c r="AO246" s="32">
        <f t="shared" si="67"/>
        <v>-3021.4600000000009</v>
      </c>
      <c r="AP246" s="36">
        <f t="shared" si="76"/>
        <v>113.05893333333333</v>
      </c>
      <c r="AQ246" s="37">
        <f t="shared" si="68"/>
        <v>113.05893333333333</v>
      </c>
      <c r="AR246" s="36">
        <f t="shared" si="69"/>
        <v>423.971</v>
      </c>
      <c r="AS246" s="36">
        <f t="shared" si="70"/>
        <v>330.75599999999997</v>
      </c>
      <c r="AT246" s="36">
        <v>0.43</v>
      </c>
      <c r="AU246" s="38">
        <f t="shared" si="71"/>
        <v>9.4215777777777774</v>
      </c>
      <c r="AV246" s="38">
        <f t="shared" si="62"/>
        <v>35.330916666666667</v>
      </c>
      <c r="AW246" s="38">
        <f t="shared" si="62"/>
        <v>27.562999999999999</v>
      </c>
      <c r="AX246" s="38">
        <f t="shared" si="72"/>
        <v>1.1281668400069336</v>
      </c>
      <c r="AY246" s="38">
        <f t="shared" si="63"/>
        <v>72.31549444444444</v>
      </c>
      <c r="AZ246" s="38">
        <f t="shared" si="64"/>
        <v>867.78593333333333</v>
      </c>
    </row>
    <row r="247" spans="1:52" s="7" customFormat="1" x14ac:dyDescent="0.25">
      <c r="A247" s="2">
        <f t="shared" si="65"/>
        <v>232</v>
      </c>
      <c r="B247" s="34" t="s">
        <v>140</v>
      </c>
      <c r="C247" s="29">
        <v>4</v>
      </c>
      <c r="D247" s="32">
        <v>46.4</v>
      </c>
      <c r="E247" s="2"/>
      <c r="F247" s="2" t="s">
        <v>591</v>
      </c>
      <c r="G247" s="2"/>
      <c r="H247" s="2">
        <v>2</v>
      </c>
      <c r="I247" s="2"/>
      <c r="J247" s="2"/>
      <c r="K247" s="2"/>
      <c r="L247" s="2"/>
      <c r="M247" s="2"/>
      <c r="N247" s="2"/>
      <c r="O247" s="2"/>
      <c r="P247" s="2"/>
      <c r="Q247" s="2"/>
      <c r="R247" s="2"/>
      <c r="S247" s="2"/>
      <c r="T247" s="2"/>
      <c r="U247" s="2"/>
      <c r="V247" s="2"/>
      <c r="W247" s="2"/>
      <c r="X247" s="2"/>
      <c r="Y247" s="2"/>
      <c r="Z247" s="2"/>
      <c r="AA247" s="2"/>
      <c r="AB247" s="2"/>
      <c r="AC247" s="2"/>
      <c r="AD247" s="2">
        <v>8836.19</v>
      </c>
      <c r="AE247" s="32"/>
      <c r="AF247" s="5" t="s">
        <v>42</v>
      </c>
      <c r="AG247" s="2">
        <v>100</v>
      </c>
      <c r="AH247" s="32">
        <f t="shared" si="75"/>
        <v>12293.81</v>
      </c>
      <c r="AI247" s="33">
        <v>11223</v>
      </c>
      <c r="AJ247" s="33">
        <v>1070.81</v>
      </c>
      <c r="AK247" s="33"/>
      <c r="AL247" s="33">
        <v>686.66</v>
      </c>
      <c r="AM247" s="33">
        <v>12980</v>
      </c>
      <c r="AN247" s="35">
        <v>42736</v>
      </c>
      <c r="AO247" s="32">
        <f t="shared" si="67"/>
        <v>-3457.619999999999</v>
      </c>
      <c r="AP247" s="36">
        <f t="shared" si="76"/>
        <v>122.93809999999999</v>
      </c>
      <c r="AQ247" s="37">
        <f t="shared" si="68"/>
        <v>122.93809999999999</v>
      </c>
      <c r="AR247" s="36">
        <f t="shared" si="69"/>
        <v>307.34525000000002</v>
      </c>
      <c r="AS247" s="36">
        <f t="shared" si="70"/>
        <v>337.9776</v>
      </c>
      <c r="AT247" s="36">
        <v>0.60699999999999998</v>
      </c>
      <c r="AU247" s="38">
        <f t="shared" si="71"/>
        <v>10.244841666666666</v>
      </c>
      <c r="AV247" s="38">
        <f t="shared" si="62"/>
        <v>25.612104166666668</v>
      </c>
      <c r="AW247" s="38">
        <f t="shared" si="62"/>
        <v>28.1648</v>
      </c>
      <c r="AX247" s="38">
        <f t="shared" si="72"/>
        <v>1.3797790050287357</v>
      </c>
      <c r="AY247" s="38">
        <f t="shared" si="63"/>
        <v>64.021745833333341</v>
      </c>
      <c r="AZ247" s="38">
        <f t="shared" si="64"/>
        <v>768.26095000000009</v>
      </c>
    </row>
    <row r="248" spans="1:52" s="7" customFormat="1" x14ac:dyDescent="0.25">
      <c r="A248" s="2">
        <f t="shared" si="65"/>
        <v>233</v>
      </c>
      <c r="B248" s="34" t="s">
        <v>140</v>
      </c>
      <c r="C248" s="29">
        <v>58</v>
      </c>
      <c r="D248" s="32">
        <v>64.8</v>
      </c>
      <c r="E248" s="2"/>
      <c r="F248" s="2" t="s">
        <v>591</v>
      </c>
      <c r="G248" s="2"/>
      <c r="H248" s="2">
        <v>3</v>
      </c>
      <c r="I248" s="2"/>
      <c r="J248" s="2"/>
      <c r="K248" s="2"/>
      <c r="L248" s="2"/>
      <c r="M248" s="2"/>
      <c r="N248" s="2"/>
      <c r="O248" s="2"/>
      <c r="P248" s="2"/>
      <c r="Q248" s="2"/>
      <c r="R248" s="2"/>
      <c r="S248" s="2"/>
      <c r="T248" s="2"/>
      <c r="U248" s="2"/>
      <c r="V248" s="2"/>
      <c r="W248" s="2"/>
      <c r="X248" s="2"/>
      <c r="Y248" s="2"/>
      <c r="Z248" s="2"/>
      <c r="AA248" s="2"/>
      <c r="AB248" s="2"/>
      <c r="AC248" s="2"/>
      <c r="AD248" s="2">
        <v>11980.18</v>
      </c>
      <c r="AE248" s="32"/>
      <c r="AF248" s="5" t="s">
        <v>42</v>
      </c>
      <c r="AG248" s="2">
        <v>100</v>
      </c>
      <c r="AH248" s="32">
        <f t="shared" si="75"/>
        <v>15070.82</v>
      </c>
      <c r="AI248" s="33">
        <v>13619</v>
      </c>
      <c r="AJ248" s="33">
        <v>1451.82</v>
      </c>
      <c r="AK248" s="33"/>
      <c r="AL248" s="33">
        <v>930.98</v>
      </c>
      <c r="AM248" s="33">
        <v>16002</v>
      </c>
      <c r="AN248" s="35">
        <v>42736</v>
      </c>
      <c r="AO248" s="32">
        <f t="shared" si="67"/>
        <v>-3090.6399999999994</v>
      </c>
      <c r="AP248" s="36">
        <f t="shared" si="76"/>
        <v>150.70820000000001</v>
      </c>
      <c r="AQ248" s="37">
        <f t="shared" si="68"/>
        <v>150.70820000000001</v>
      </c>
      <c r="AR248" s="36">
        <f t="shared" si="69"/>
        <v>376.77050000000003</v>
      </c>
      <c r="AS248" s="36">
        <f t="shared" si="70"/>
        <v>472.00319999999999</v>
      </c>
      <c r="AT248" s="36">
        <v>0.60699999999999998</v>
      </c>
      <c r="AU248" s="38">
        <f t="shared" si="71"/>
        <v>12.559016666666666</v>
      </c>
      <c r="AV248" s="38">
        <f t="shared" si="62"/>
        <v>31.397541666666669</v>
      </c>
      <c r="AW248" s="38">
        <f t="shared" si="62"/>
        <v>39.333599999999997</v>
      </c>
      <c r="AX248" s="38">
        <f t="shared" si="72"/>
        <v>1.2853419495884773</v>
      </c>
      <c r="AY248" s="38">
        <f t="shared" si="63"/>
        <v>83.290158333333324</v>
      </c>
      <c r="AZ248" s="38">
        <f t="shared" si="64"/>
        <v>999.48189999999988</v>
      </c>
    </row>
    <row r="249" spans="1:52" s="7" customFormat="1" x14ac:dyDescent="0.25">
      <c r="A249" s="2">
        <f t="shared" si="65"/>
        <v>234</v>
      </c>
      <c r="B249" s="34" t="s">
        <v>140</v>
      </c>
      <c r="C249" s="29">
        <v>69</v>
      </c>
      <c r="D249" s="32">
        <v>46.4</v>
      </c>
      <c r="E249" s="2"/>
      <c r="F249" s="2" t="s">
        <v>591</v>
      </c>
      <c r="G249" s="2"/>
      <c r="H249" s="2">
        <v>2</v>
      </c>
      <c r="I249" s="2"/>
      <c r="J249" s="2"/>
      <c r="K249" s="2"/>
      <c r="L249" s="2"/>
      <c r="M249" s="2"/>
      <c r="N249" s="2"/>
      <c r="O249" s="2"/>
      <c r="P249" s="2"/>
      <c r="Q249" s="2"/>
      <c r="R249" s="2"/>
      <c r="S249" s="2"/>
      <c r="T249" s="2"/>
      <c r="U249" s="2"/>
      <c r="V249" s="2"/>
      <c r="W249" s="2"/>
      <c r="X249" s="2"/>
      <c r="Y249" s="2"/>
      <c r="Z249" s="2"/>
      <c r="AA249" s="2"/>
      <c r="AB249" s="2"/>
      <c r="AC249" s="2"/>
      <c r="AD249" s="2">
        <v>8828.6</v>
      </c>
      <c r="AE249" s="32"/>
      <c r="AF249" s="5" t="s">
        <v>42</v>
      </c>
      <c r="AG249" s="2">
        <v>100</v>
      </c>
      <c r="AH249" s="32">
        <f t="shared" si="75"/>
        <v>12292.89</v>
      </c>
      <c r="AI249" s="33">
        <v>11223</v>
      </c>
      <c r="AJ249" s="33">
        <v>1069.8900000000001</v>
      </c>
      <c r="AK249" s="33"/>
      <c r="AL249" s="33">
        <v>686.07</v>
      </c>
      <c r="AM249" s="33">
        <v>12979</v>
      </c>
      <c r="AN249" s="35">
        <v>42736</v>
      </c>
      <c r="AO249" s="32">
        <f t="shared" si="67"/>
        <v>-3464.2899999999991</v>
      </c>
      <c r="AP249" s="36">
        <f t="shared" si="76"/>
        <v>122.9289</v>
      </c>
      <c r="AQ249" s="37">
        <f t="shared" si="68"/>
        <v>122.9289</v>
      </c>
      <c r="AR249" s="36">
        <f t="shared" si="69"/>
        <v>307.32225</v>
      </c>
      <c r="AS249" s="36">
        <f t="shared" si="70"/>
        <v>337.9776</v>
      </c>
      <c r="AT249" s="36">
        <v>0.60699999999999998</v>
      </c>
      <c r="AU249" s="38">
        <f t="shared" si="71"/>
        <v>10.244075</v>
      </c>
      <c r="AV249" s="38">
        <f t="shared" si="62"/>
        <v>25.610187499999999</v>
      </c>
      <c r="AW249" s="38">
        <f t="shared" si="62"/>
        <v>28.1648</v>
      </c>
      <c r="AX249" s="38">
        <f t="shared" si="72"/>
        <v>1.3797211745689653</v>
      </c>
      <c r="AY249" s="38">
        <f t="shared" si="63"/>
        <v>64.01906249999999</v>
      </c>
      <c r="AZ249" s="38">
        <f t="shared" si="64"/>
        <v>768.22874999999988</v>
      </c>
    </row>
    <row r="250" spans="1:52" s="7" customFormat="1" x14ac:dyDescent="0.25">
      <c r="A250" s="2">
        <f t="shared" si="65"/>
        <v>235</v>
      </c>
      <c r="B250" s="34" t="s">
        <v>140</v>
      </c>
      <c r="C250" s="29">
        <v>9</v>
      </c>
      <c r="D250" s="32">
        <v>55.1</v>
      </c>
      <c r="E250" s="2"/>
      <c r="F250" s="2" t="s">
        <v>591</v>
      </c>
      <c r="G250" s="2"/>
      <c r="H250" s="2">
        <v>2</v>
      </c>
      <c r="I250" s="2"/>
      <c r="J250" s="2"/>
      <c r="K250" s="2"/>
      <c r="L250" s="2"/>
      <c r="M250" s="2"/>
      <c r="N250" s="2"/>
      <c r="O250" s="2"/>
      <c r="P250" s="2"/>
      <c r="Q250" s="2"/>
      <c r="R250" s="2"/>
      <c r="S250" s="2"/>
      <c r="T250" s="2"/>
      <c r="U250" s="2"/>
      <c r="V250" s="2"/>
      <c r="W250" s="2"/>
      <c r="X250" s="2"/>
      <c r="Y250" s="2"/>
      <c r="Z250" s="2"/>
      <c r="AA250" s="2"/>
      <c r="AB250" s="2"/>
      <c r="AC250" s="2"/>
      <c r="AD250" s="2">
        <v>10162.48</v>
      </c>
      <c r="AE250" s="32"/>
      <c r="AF250" s="5" t="s">
        <v>42</v>
      </c>
      <c r="AG250" s="2">
        <v>100</v>
      </c>
      <c r="AH250" s="32">
        <f t="shared" si="75"/>
        <v>14017.54</v>
      </c>
      <c r="AI250" s="33">
        <v>12786</v>
      </c>
      <c r="AJ250" s="33">
        <v>1231.54</v>
      </c>
      <c r="AK250" s="33"/>
      <c r="AL250" s="33">
        <v>789.72</v>
      </c>
      <c r="AM250" s="33">
        <v>14807</v>
      </c>
      <c r="AN250" s="35">
        <v>42736</v>
      </c>
      <c r="AO250" s="32">
        <f t="shared" si="67"/>
        <v>-3855.0600000000013</v>
      </c>
      <c r="AP250" s="36">
        <f t="shared" si="76"/>
        <v>140.1754</v>
      </c>
      <c r="AQ250" s="37">
        <f t="shared" si="68"/>
        <v>140.1754</v>
      </c>
      <c r="AR250" s="36">
        <f t="shared" si="69"/>
        <v>350.43850000000003</v>
      </c>
      <c r="AS250" s="36">
        <f t="shared" si="70"/>
        <v>401.34840000000003</v>
      </c>
      <c r="AT250" s="36">
        <v>0.60699999999999998</v>
      </c>
      <c r="AU250" s="38">
        <f t="shared" si="71"/>
        <v>11.681283333333333</v>
      </c>
      <c r="AV250" s="38">
        <f t="shared" si="62"/>
        <v>29.203208333333336</v>
      </c>
      <c r="AW250" s="38">
        <f t="shared" si="62"/>
        <v>33.445700000000002</v>
      </c>
      <c r="AX250" s="38">
        <f t="shared" si="72"/>
        <v>1.3490052934059289</v>
      </c>
      <c r="AY250" s="38">
        <f t="shared" si="63"/>
        <v>74.330191666666678</v>
      </c>
      <c r="AZ250" s="38">
        <f t="shared" si="64"/>
        <v>891.96230000000014</v>
      </c>
    </row>
    <row r="251" spans="1:52" s="7" customFormat="1" x14ac:dyDescent="0.25">
      <c r="A251" s="2">
        <f t="shared" si="65"/>
        <v>236</v>
      </c>
      <c r="B251" s="34" t="s">
        <v>140</v>
      </c>
      <c r="C251" s="29">
        <v>93</v>
      </c>
      <c r="D251" s="32">
        <v>69.599999999999994</v>
      </c>
      <c r="E251" s="2"/>
      <c r="F251" s="2" t="s">
        <v>591</v>
      </c>
      <c r="G251" s="2"/>
      <c r="H251" s="2">
        <v>3</v>
      </c>
      <c r="I251" s="2"/>
      <c r="J251" s="2"/>
      <c r="K251" s="2"/>
      <c r="L251" s="2"/>
      <c r="M251" s="2"/>
      <c r="N251" s="2"/>
      <c r="O251" s="2"/>
      <c r="P251" s="2"/>
      <c r="Q251" s="2"/>
      <c r="R251" s="2"/>
      <c r="S251" s="2"/>
      <c r="T251" s="2"/>
      <c r="U251" s="2"/>
      <c r="V251" s="2"/>
      <c r="W251" s="2"/>
      <c r="X251" s="2"/>
      <c r="Y251" s="2"/>
      <c r="Z251" s="2"/>
      <c r="AA251" s="2"/>
      <c r="AB251" s="2"/>
      <c r="AC251" s="2"/>
      <c r="AD251" s="2">
        <v>12471.62</v>
      </c>
      <c r="AE251" s="32"/>
      <c r="AF251" s="5" t="s">
        <v>42</v>
      </c>
      <c r="AG251" s="2">
        <v>100</v>
      </c>
      <c r="AH251" s="32">
        <f t="shared" si="75"/>
        <v>17093.37</v>
      </c>
      <c r="AI251" s="33">
        <v>15582</v>
      </c>
      <c r="AJ251" s="33">
        <v>1511.37</v>
      </c>
      <c r="AK251" s="33"/>
      <c r="AL251" s="33">
        <v>969.17</v>
      </c>
      <c r="AM251" s="33">
        <v>18063</v>
      </c>
      <c r="AN251" s="35">
        <v>42736</v>
      </c>
      <c r="AO251" s="32">
        <f t="shared" si="67"/>
        <v>-4621.7499999999982</v>
      </c>
      <c r="AP251" s="36">
        <f t="shared" si="76"/>
        <v>170.93369999999999</v>
      </c>
      <c r="AQ251" s="37">
        <f t="shared" si="68"/>
        <v>170.93369999999999</v>
      </c>
      <c r="AR251" s="36">
        <f t="shared" si="69"/>
        <v>427.33425</v>
      </c>
      <c r="AS251" s="36">
        <f t="shared" si="70"/>
        <v>506.96639999999991</v>
      </c>
      <c r="AT251" s="36">
        <v>0.60699999999999998</v>
      </c>
      <c r="AU251" s="38">
        <f t="shared" si="71"/>
        <v>14.244475</v>
      </c>
      <c r="AV251" s="38">
        <f t="shared" ref="AV251:AW312" si="77">AR251/12</f>
        <v>35.6111875</v>
      </c>
      <c r="AW251" s="38">
        <f t="shared" si="77"/>
        <v>42.247199999999992</v>
      </c>
      <c r="AX251" s="38">
        <f t="shared" si="72"/>
        <v>1.3233169899425286</v>
      </c>
      <c r="AY251" s="38">
        <f t="shared" si="63"/>
        <v>92.102862499999986</v>
      </c>
      <c r="AZ251" s="38">
        <f t="shared" si="64"/>
        <v>1105.2343499999997</v>
      </c>
    </row>
    <row r="252" spans="1:52" s="7" customFormat="1" ht="15" customHeight="1" x14ac:dyDescent="0.25">
      <c r="A252" s="2">
        <f t="shared" si="65"/>
        <v>237</v>
      </c>
      <c r="B252" s="34" t="s">
        <v>141</v>
      </c>
      <c r="C252" s="29">
        <v>18</v>
      </c>
      <c r="D252" s="32">
        <v>45.7</v>
      </c>
      <c r="E252" s="2"/>
      <c r="F252" s="2" t="s">
        <v>591</v>
      </c>
      <c r="G252" s="2"/>
      <c r="H252" s="2">
        <v>2</v>
      </c>
      <c r="I252" s="2"/>
      <c r="J252" s="2"/>
      <c r="K252" s="2"/>
      <c r="L252" s="2"/>
      <c r="M252" s="2"/>
      <c r="N252" s="2"/>
      <c r="O252" s="2"/>
      <c r="P252" s="2"/>
      <c r="Q252" s="2"/>
      <c r="R252" s="2"/>
      <c r="S252" s="2"/>
      <c r="T252" s="2"/>
      <c r="U252" s="2"/>
      <c r="V252" s="2"/>
      <c r="W252" s="2"/>
      <c r="X252" s="2"/>
      <c r="Y252" s="2"/>
      <c r="Z252" s="2"/>
      <c r="AA252" s="2"/>
      <c r="AB252" s="2"/>
      <c r="AC252" s="2"/>
      <c r="AD252" s="2">
        <v>8916.26</v>
      </c>
      <c r="AE252" s="32"/>
      <c r="AF252" s="5" t="s">
        <v>42</v>
      </c>
      <c r="AG252" s="2">
        <v>100</v>
      </c>
      <c r="AH252" s="32">
        <f t="shared" si="75"/>
        <v>11323.49</v>
      </c>
      <c r="AI252" s="33">
        <v>9754</v>
      </c>
      <c r="AJ252" s="33">
        <v>1569.49</v>
      </c>
      <c r="AK252" s="33"/>
      <c r="AL252" s="33">
        <v>936.19</v>
      </c>
      <c r="AM252" s="33">
        <v>12260</v>
      </c>
      <c r="AN252" s="35">
        <v>42736</v>
      </c>
      <c r="AO252" s="32">
        <f t="shared" si="67"/>
        <v>-2407.2299999999996</v>
      </c>
      <c r="AP252" s="36">
        <f t="shared" si="76"/>
        <v>113.2349</v>
      </c>
      <c r="AQ252" s="37">
        <f t="shared" si="68"/>
        <v>113.2349</v>
      </c>
      <c r="AR252" s="36">
        <f t="shared" si="69"/>
        <v>283.08724999999998</v>
      </c>
      <c r="AS252" s="36">
        <f t="shared" si="70"/>
        <v>350.42759999999998</v>
      </c>
      <c r="AT252" s="36">
        <v>0.63900000000000001</v>
      </c>
      <c r="AU252" s="38">
        <f t="shared" si="71"/>
        <v>9.4362416666666658</v>
      </c>
      <c r="AV252" s="38">
        <f t="shared" si="77"/>
        <v>23.590604166666665</v>
      </c>
      <c r="AW252" s="38">
        <f t="shared" si="77"/>
        <v>29.202299999999997</v>
      </c>
      <c r="AX252" s="38">
        <f t="shared" si="72"/>
        <v>1.3616880926331145</v>
      </c>
      <c r="AY252" s="38">
        <f t="shared" si="63"/>
        <v>62.229145833333334</v>
      </c>
      <c r="AZ252" s="38">
        <f t="shared" si="64"/>
        <v>746.74974999999995</v>
      </c>
    </row>
    <row r="253" spans="1:52" s="7" customFormat="1" x14ac:dyDescent="0.25">
      <c r="A253" s="2">
        <f t="shared" si="65"/>
        <v>238</v>
      </c>
      <c r="B253" s="34" t="s">
        <v>141</v>
      </c>
      <c r="C253" s="29">
        <v>20</v>
      </c>
      <c r="D253" s="32">
        <v>55.4</v>
      </c>
      <c r="E253" s="2"/>
      <c r="F253" s="2" t="s">
        <v>591</v>
      </c>
      <c r="G253" s="2"/>
      <c r="H253" s="2">
        <v>2</v>
      </c>
      <c r="I253" s="2"/>
      <c r="J253" s="2"/>
      <c r="K253" s="2"/>
      <c r="L253" s="2"/>
      <c r="M253" s="2"/>
      <c r="N253" s="2"/>
      <c r="O253" s="2"/>
      <c r="P253" s="2"/>
      <c r="Q253" s="2"/>
      <c r="R253" s="2"/>
      <c r="S253" s="2"/>
      <c r="T253" s="2"/>
      <c r="U253" s="2"/>
      <c r="V253" s="2"/>
      <c r="W253" s="2"/>
      <c r="X253" s="2"/>
      <c r="Y253" s="2"/>
      <c r="Z253" s="2"/>
      <c r="AA253" s="2"/>
      <c r="AB253" s="2"/>
      <c r="AC253" s="2"/>
      <c r="AD253" s="2">
        <v>10457.58</v>
      </c>
      <c r="AE253" s="32"/>
      <c r="AF253" s="5" t="s">
        <v>42</v>
      </c>
      <c r="AG253" s="2">
        <v>100</v>
      </c>
      <c r="AH253" s="32">
        <f t="shared" si="75"/>
        <v>13126.8</v>
      </c>
      <c r="AI253" s="33">
        <v>11286</v>
      </c>
      <c r="AJ253" s="33">
        <v>1840.8</v>
      </c>
      <c r="AK253" s="33"/>
      <c r="AL253" s="33">
        <v>1098.02</v>
      </c>
      <c r="AM253" s="33">
        <v>14225</v>
      </c>
      <c r="AN253" s="35">
        <v>42736</v>
      </c>
      <c r="AO253" s="32">
        <f t="shared" si="67"/>
        <v>-2669.2199999999993</v>
      </c>
      <c r="AP253" s="36">
        <f t="shared" si="76"/>
        <v>131.268</v>
      </c>
      <c r="AQ253" s="37">
        <f t="shared" si="68"/>
        <v>131.268</v>
      </c>
      <c r="AR253" s="36">
        <f t="shared" si="69"/>
        <v>328.17</v>
      </c>
      <c r="AS253" s="36">
        <f t="shared" si="70"/>
        <v>424.80719999999997</v>
      </c>
      <c r="AT253" s="36">
        <v>0.63900000000000001</v>
      </c>
      <c r="AU253" s="38">
        <f t="shared" si="71"/>
        <v>10.939</v>
      </c>
      <c r="AV253" s="38">
        <f t="shared" si="77"/>
        <v>27.3475</v>
      </c>
      <c r="AW253" s="38">
        <f t="shared" si="77"/>
        <v>35.400599999999997</v>
      </c>
      <c r="AX253" s="38">
        <f t="shared" si="72"/>
        <v>1.330092057761733</v>
      </c>
      <c r="AY253" s="38">
        <f t="shared" si="63"/>
        <v>73.687100000000001</v>
      </c>
      <c r="AZ253" s="38">
        <f t="shared" si="64"/>
        <v>884.24520000000007</v>
      </c>
    </row>
    <row r="254" spans="1:52" s="7" customFormat="1" x14ac:dyDescent="0.25">
      <c r="A254" s="2">
        <f t="shared" si="65"/>
        <v>239</v>
      </c>
      <c r="B254" s="34" t="s">
        <v>141</v>
      </c>
      <c r="C254" s="29">
        <v>65</v>
      </c>
      <c r="D254" s="32">
        <v>54.3</v>
      </c>
      <c r="E254" s="2"/>
      <c r="F254" s="2" t="s">
        <v>591</v>
      </c>
      <c r="G254" s="2"/>
      <c r="H254" s="2">
        <v>2</v>
      </c>
      <c r="I254" s="2"/>
      <c r="J254" s="2"/>
      <c r="K254" s="2"/>
      <c r="L254" s="2"/>
      <c r="M254" s="2"/>
      <c r="N254" s="2"/>
      <c r="O254" s="2"/>
      <c r="P254" s="2"/>
      <c r="Q254" s="2"/>
      <c r="R254" s="2"/>
      <c r="S254" s="2"/>
      <c r="T254" s="2"/>
      <c r="U254" s="2"/>
      <c r="V254" s="2"/>
      <c r="W254" s="2"/>
      <c r="X254" s="2"/>
      <c r="Y254" s="2"/>
      <c r="Z254" s="2"/>
      <c r="AA254" s="2"/>
      <c r="AB254" s="2"/>
      <c r="AC254" s="2"/>
      <c r="AD254" s="2">
        <v>10301.51</v>
      </c>
      <c r="AE254" s="32"/>
      <c r="AF254" s="5" t="s">
        <v>42</v>
      </c>
      <c r="AG254" s="2">
        <v>100</v>
      </c>
      <c r="AH254" s="32">
        <f t="shared" si="75"/>
        <v>12924.33</v>
      </c>
      <c r="AI254" s="33">
        <v>11111</v>
      </c>
      <c r="AJ254" s="33">
        <v>1813.33</v>
      </c>
      <c r="AK254" s="33"/>
      <c r="AL254" s="33">
        <v>1081.6300000000001</v>
      </c>
      <c r="AM254" s="33">
        <v>14006</v>
      </c>
      <c r="AN254" s="35">
        <v>42736</v>
      </c>
      <c r="AO254" s="32">
        <f t="shared" si="67"/>
        <v>-2622.8199999999997</v>
      </c>
      <c r="AP254" s="36">
        <f t="shared" si="76"/>
        <v>129.2433</v>
      </c>
      <c r="AQ254" s="37">
        <f t="shared" si="68"/>
        <v>129.2433</v>
      </c>
      <c r="AR254" s="36">
        <f t="shared" si="69"/>
        <v>323.10825</v>
      </c>
      <c r="AS254" s="36">
        <f t="shared" si="70"/>
        <v>416.37239999999997</v>
      </c>
      <c r="AT254" s="36">
        <v>0.63900000000000001</v>
      </c>
      <c r="AU254" s="38">
        <f t="shared" si="71"/>
        <v>10.770275</v>
      </c>
      <c r="AV254" s="38">
        <f t="shared" si="77"/>
        <v>26.925687499999999</v>
      </c>
      <c r="AW254" s="38">
        <f t="shared" si="77"/>
        <v>34.697699999999998</v>
      </c>
      <c r="AX254" s="38">
        <f t="shared" si="72"/>
        <v>1.3332166206261511</v>
      </c>
      <c r="AY254" s="38">
        <f t="shared" si="63"/>
        <v>72.393662500000005</v>
      </c>
      <c r="AZ254" s="38">
        <f t="shared" si="64"/>
        <v>868.72395000000006</v>
      </c>
    </row>
    <row r="255" spans="1:52" s="7" customFormat="1" x14ac:dyDescent="0.25">
      <c r="A255" s="2">
        <f t="shared" si="65"/>
        <v>240</v>
      </c>
      <c r="B255" s="34" t="s">
        <v>141</v>
      </c>
      <c r="C255" s="29">
        <v>68</v>
      </c>
      <c r="D255" s="32">
        <v>55</v>
      </c>
      <c r="E255" s="2"/>
      <c r="F255" s="2" t="s">
        <v>591</v>
      </c>
      <c r="G255" s="2"/>
      <c r="H255" s="2">
        <v>2</v>
      </c>
      <c r="I255" s="2"/>
      <c r="J255" s="2"/>
      <c r="K255" s="2"/>
      <c r="L255" s="2"/>
      <c r="M255" s="2"/>
      <c r="N255" s="2"/>
      <c r="O255" s="2"/>
      <c r="P255" s="2"/>
      <c r="Q255" s="2"/>
      <c r="R255" s="2"/>
      <c r="S255" s="2"/>
      <c r="T255" s="2"/>
      <c r="U255" s="2"/>
      <c r="V255" s="2"/>
      <c r="W255" s="2"/>
      <c r="X255" s="2"/>
      <c r="Y255" s="2"/>
      <c r="Z255" s="2"/>
      <c r="AA255" s="2"/>
      <c r="AB255" s="2"/>
      <c r="AC255" s="2"/>
      <c r="AD255" s="2">
        <v>10379.540000000001</v>
      </c>
      <c r="AE255" s="32"/>
      <c r="AF255" s="5" t="s">
        <v>42</v>
      </c>
      <c r="AG255" s="2">
        <v>100</v>
      </c>
      <c r="AH255" s="32">
        <f t="shared" si="75"/>
        <v>13028.06</v>
      </c>
      <c r="AI255" s="33">
        <v>11201</v>
      </c>
      <c r="AJ255" s="33">
        <v>1827.06</v>
      </c>
      <c r="AK255" s="33"/>
      <c r="AL255" s="33">
        <v>1089.83</v>
      </c>
      <c r="AM255" s="33">
        <v>14118</v>
      </c>
      <c r="AN255" s="35">
        <v>42736</v>
      </c>
      <c r="AO255" s="32">
        <f t="shared" si="67"/>
        <v>-2648.5199999999986</v>
      </c>
      <c r="AP255" s="36">
        <f t="shared" si="76"/>
        <v>130.28059999999999</v>
      </c>
      <c r="AQ255" s="37">
        <f t="shared" si="68"/>
        <v>130.28059999999999</v>
      </c>
      <c r="AR255" s="36">
        <f t="shared" si="69"/>
        <v>325.70150000000001</v>
      </c>
      <c r="AS255" s="36">
        <f t="shared" si="70"/>
        <v>421.74</v>
      </c>
      <c r="AT255" s="36">
        <v>0.63900000000000001</v>
      </c>
      <c r="AU255" s="38">
        <f t="shared" si="71"/>
        <v>10.856716666666665</v>
      </c>
      <c r="AV255" s="38">
        <f t="shared" si="77"/>
        <v>27.141791666666666</v>
      </c>
      <c r="AW255" s="38">
        <f t="shared" si="77"/>
        <v>35.145000000000003</v>
      </c>
      <c r="AX255" s="38">
        <f t="shared" si="72"/>
        <v>1.3298819696969697</v>
      </c>
      <c r="AY255" s="38">
        <f t="shared" si="63"/>
        <v>73.14350833333333</v>
      </c>
      <c r="AZ255" s="38">
        <f t="shared" si="64"/>
        <v>877.72209999999995</v>
      </c>
    </row>
    <row r="256" spans="1:52" s="7" customFormat="1" x14ac:dyDescent="0.25">
      <c r="A256" s="2">
        <f t="shared" si="65"/>
        <v>241</v>
      </c>
      <c r="B256" s="34" t="s">
        <v>141</v>
      </c>
      <c r="C256" s="29">
        <v>69</v>
      </c>
      <c r="D256" s="32">
        <v>45.7</v>
      </c>
      <c r="E256" s="2"/>
      <c r="F256" s="2" t="s">
        <v>591</v>
      </c>
      <c r="G256" s="2"/>
      <c r="H256" s="2">
        <v>2</v>
      </c>
      <c r="I256" s="2"/>
      <c r="J256" s="2"/>
      <c r="K256" s="2"/>
      <c r="L256" s="2"/>
      <c r="M256" s="2"/>
      <c r="N256" s="2"/>
      <c r="O256" s="2"/>
      <c r="P256" s="2"/>
      <c r="Q256" s="2"/>
      <c r="R256" s="2"/>
      <c r="S256" s="2"/>
      <c r="T256" s="2"/>
      <c r="U256" s="2"/>
      <c r="V256" s="2"/>
      <c r="W256" s="2"/>
      <c r="X256" s="2"/>
      <c r="Y256" s="2"/>
      <c r="Z256" s="2"/>
      <c r="AA256" s="2"/>
      <c r="AB256" s="2"/>
      <c r="AC256" s="2"/>
      <c r="AD256" s="2">
        <v>8916.25</v>
      </c>
      <c r="AE256" s="32"/>
      <c r="AF256" s="5" t="s">
        <v>42</v>
      </c>
      <c r="AG256" s="2">
        <v>100</v>
      </c>
      <c r="AH256" s="32">
        <f t="shared" si="75"/>
        <v>11323.49</v>
      </c>
      <c r="AI256" s="33">
        <v>9754</v>
      </c>
      <c r="AJ256" s="33">
        <v>1569.49</v>
      </c>
      <c r="AK256" s="33"/>
      <c r="AL256" s="33">
        <v>936.19</v>
      </c>
      <c r="AM256" s="33">
        <v>12260</v>
      </c>
      <c r="AN256" s="35">
        <v>42736</v>
      </c>
      <c r="AO256" s="32">
        <f t="shared" si="67"/>
        <v>-2407.2399999999998</v>
      </c>
      <c r="AP256" s="36">
        <f t="shared" si="76"/>
        <v>113.2349</v>
      </c>
      <c r="AQ256" s="37">
        <f t="shared" si="68"/>
        <v>113.2349</v>
      </c>
      <c r="AR256" s="36">
        <f t="shared" si="69"/>
        <v>283.08724999999998</v>
      </c>
      <c r="AS256" s="36">
        <f t="shared" si="70"/>
        <v>350.42759999999998</v>
      </c>
      <c r="AT256" s="36">
        <v>0.63900000000000001</v>
      </c>
      <c r="AU256" s="38">
        <f t="shared" si="71"/>
        <v>9.4362416666666658</v>
      </c>
      <c r="AV256" s="38">
        <f t="shared" si="77"/>
        <v>23.590604166666665</v>
      </c>
      <c r="AW256" s="38">
        <f t="shared" si="77"/>
        <v>29.202299999999997</v>
      </c>
      <c r="AX256" s="38">
        <f t="shared" si="72"/>
        <v>1.3616880926331145</v>
      </c>
      <c r="AY256" s="38">
        <f t="shared" si="63"/>
        <v>62.229145833333334</v>
      </c>
      <c r="AZ256" s="38">
        <f t="shared" si="64"/>
        <v>746.74974999999995</v>
      </c>
    </row>
    <row r="257" spans="1:52" s="7" customFormat="1" x14ac:dyDescent="0.25">
      <c r="A257" s="2">
        <f t="shared" si="65"/>
        <v>242</v>
      </c>
      <c r="B257" s="34" t="s">
        <v>141</v>
      </c>
      <c r="C257" s="29">
        <v>8</v>
      </c>
      <c r="D257" s="32">
        <v>54.4</v>
      </c>
      <c r="E257" s="2"/>
      <c r="F257" s="2" t="s">
        <v>591</v>
      </c>
      <c r="G257" s="2"/>
      <c r="H257" s="2">
        <v>2</v>
      </c>
      <c r="I257" s="2"/>
      <c r="J257" s="2"/>
      <c r="K257" s="2"/>
      <c r="L257" s="2"/>
      <c r="M257" s="2"/>
      <c r="N257" s="2"/>
      <c r="O257" s="2"/>
      <c r="P257" s="2"/>
      <c r="Q257" s="2"/>
      <c r="R257" s="2"/>
      <c r="S257" s="2"/>
      <c r="T257" s="2"/>
      <c r="U257" s="2"/>
      <c r="V257" s="2"/>
      <c r="W257" s="2"/>
      <c r="X257" s="2"/>
      <c r="Y257" s="2"/>
      <c r="Z257" s="2"/>
      <c r="AA257" s="2"/>
      <c r="AB257" s="2"/>
      <c r="AC257" s="2"/>
      <c r="AD257" s="2">
        <v>10262.48</v>
      </c>
      <c r="AE257" s="32"/>
      <c r="AF257" s="5" t="s">
        <v>42</v>
      </c>
      <c r="AG257" s="2">
        <v>100</v>
      </c>
      <c r="AH257" s="32">
        <f t="shared" si="75"/>
        <v>12879.46</v>
      </c>
      <c r="AI257" s="33">
        <v>11073</v>
      </c>
      <c r="AJ257" s="33">
        <v>1806.46</v>
      </c>
      <c r="AK257" s="33"/>
      <c r="AL257" s="33">
        <v>1077.54</v>
      </c>
      <c r="AM257" s="33">
        <v>13957</v>
      </c>
      <c r="AN257" s="35">
        <v>42736</v>
      </c>
      <c r="AO257" s="32">
        <f t="shared" si="67"/>
        <v>-2616.9799999999996</v>
      </c>
      <c r="AP257" s="36">
        <f t="shared" si="76"/>
        <v>128.7946</v>
      </c>
      <c r="AQ257" s="37">
        <f t="shared" si="68"/>
        <v>128.7946</v>
      </c>
      <c r="AR257" s="36">
        <f t="shared" si="69"/>
        <v>321.98649999999998</v>
      </c>
      <c r="AS257" s="36">
        <f t="shared" si="70"/>
        <v>417.13920000000002</v>
      </c>
      <c r="AT257" s="36">
        <v>0.63900000000000001</v>
      </c>
      <c r="AU257" s="38">
        <f t="shared" si="71"/>
        <v>10.732883333333334</v>
      </c>
      <c r="AV257" s="38">
        <f t="shared" si="77"/>
        <v>26.83220833333333</v>
      </c>
      <c r="AW257" s="38">
        <f t="shared" si="77"/>
        <v>34.761600000000001</v>
      </c>
      <c r="AX257" s="38">
        <f t="shared" si="72"/>
        <v>1.3295347732843137</v>
      </c>
      <c r="AY257" s="38">
        <f t="shared" si="63"/>
        <v>72.326691666666662</v>
      </c>
      <c r="AZ257" s="38">
        <f t="shared" si="64"/>
        <v>867.9203</v>
      </c>
    </row>
    <row r="258" spans="1:52" s="7" customFormat="1" x14ac:dyDescent="0.25">
      <c r="A258" s="2">
        <f t="shared" si="65"/>
        <v>243</v>
      </c>
      <c r="B258" s="34" t="s">
        <v>142</v>
      </c>
      <c r="C258" s="29">
        <v>118</v>
      </c>
      <c r="D258" s="32">
        <v>50.3</v>
      </c>
      <c r="E258" s="2"/>
      <c r="F258" s="2" t="s">
        <v>591</v>
      </c>
      <c r="G258" s="2"/>
      <c r="H258" s="2">
        <v>2</v>
      </c>
      <c r="I258" s="2"/>
      <c r="J258" s="2"/>
      <c r="K258" s="2"/>
      <c r="L258" s="2"/>
      <c r="M258" s="2"/>
      <c r="N258" s="2"/>
      <c r="O258" s="2"/>
      <c r="P258" s="2"/>
      <c r="Q258" s="2"/>
      <c r="R258" s="2"/>
      <c r="S258" s="2"/>
      <c r="T258" s="2"/>
      <c r="U258" s="2"/>
      <c r="V258" s="2"/>
      <c r="W258" s="2"/>
      <c r="X258" s="2"/>
      <c r="Y258" s="2"/>
      <c r="Z258" s="2"/>
      <c r="AA258" s="2"/>
      <c r="AB258" s="2"/>
      <c r="AC258" s="2"/>
      <c r="AD258" s="2">
        <v>10359.14</v>
      </c>
      <c r="AE258" s="32"/>
      <c r="AF258" s="5" t="s">
        <v>71</v>
      </c>
      <c r="AG258" s="2">
        <v>150</v>
      </c>
      <c r="AH258" s="32">
        <f t="shared" si="75"/>
        <v>12645.58</v>
      </c>
      <c r="AI258" s="33">
        <v>11659</v>
      </c>
      <c r="AJ258" s="33">
        <v>986.58</v>
      </c>
      <c r="AK258" s="33"/>
      <c r="AL258" s="33">
        <v>684.02</v>
      </c>
      <c r="AM258" s="33">
        <v>13330</v>
      </c>
      <c r="AN258" s="35">
        <v>42736</v>
      </c>
      <c r="AO258" s="32">
        <f t="shared" si="67"/>
        <v>-2286.4400000000005</v>
      </c>
      <c r="AP258" s="36">
        <f t="shared" si="76"/>
        <v>84.303866666666664</v>
      </c>
      <c r="AQ258" s="37">
        <f t="shared" si="68"/>
        <v>84.303866666666664</v>
      </c>
      <c r="AR258" s="36">
        <f t="shared" si="69"/>
        <v>316.1395</v>
      </c>
      <c r="AS258" s="36">
        <f t="shared" si="70"/>
        <v>259.548</v>
      </c>
      <c r="AT258" s="36">
        <v>0.43</v>
      </c>
      <c r="AU258" s="38">
        <f t="shared" si="71"/>
        <v>7.025322222222222</v>
      </c>
      <c r="AV258" s="38">
        <f t="shared" si="77"/>
        <v>26.344958333333334</v>
      </c>
      <c r="AW258" s="38">
        <f t="shared" si="77"/>
        <v>21.629000000000001</v>
      </c>
      <c r="AX258" s="38">
        <f t="shared" si="72"/>
        <v>1.0934250607466314</v>
      </c>
      <c r="AY258" s="38">
        <f t="shared" si="63"/>
        <v>54.999280555555558</v>
      </c>
      <c r="AZ258" s="38">
        <f t="shared" si="64"/>
        <v>659.99136666666664</v>
      </c>
    </row>
    <row r="259" spans="1:52" s="7" customFormat="1" x14ac:dyDescent="0.25">
      <c r="A259" s="2">
        <f t="shared" si="65"/>
        <v>244</v>
      </c>
      <c r="B259" s="34" t="s">
        <v>142</v>
      </c>
      <c r="C259" s="29">
        <v>138</v>
      </c>
      <c r="D259" s="32">
        <v>50.3</v>
      </c>
      <c r="E259" s="2"/>
      <c r="F259" s="2" t="s">
        <v>591</v>
      </c>
      <c r="G259" s="2"/>
      <c r="H259" s="2">
        <v>2</v>
      </c>
      <c r="I259" s="2"/>
      <c r="J259" s="2"/>
      <c r="K259" s="2"/>
      <c r="L259" s="2"/>
      <c r="M259" s="2"/>
      <c r="N259" s="2"/>
      <c r="O259" s="2"/>
      <c r="P259" s="2"/>
      <c r="Q259" s="2"/>
      <c r="R259" s="2"/>
      <c r="S259" s="2"/>
      <c r="T259" s="2"/>
      <c r="U259" s="2"/>
      <c r="V259" s="2"/>
      <c r="W259" s="2"/>
      <c r="X259" s="2"/>
      <c r="Y259" s="2"/>
      <c r="Z259" s="2"/>
      <c r="AA259" s="2"/>
      <c r="AB259" s="2"/>
      <c r="AC259" s="2"/>
      <c r="AD259" s="2">
        <v>10352.77</v>
      </c>
      <c r="AE259" s="32"/>
      <c r="AF259" s="5" t="s">
        <v>71</v>
      </c>
      <c r="AG259" s="2">
        <v>150</v>
      </c>
      <c r="AH259" s="32">
        <f t="shared" si="75"/>
        <v>12644.98</v>
      </c>
      <c r="AI259" s="33">
        <v>11659</v>
      </c>
      <c r="AJ259" s="33">
        <v>985.98</v>
      </c>
      <c r="AK259" s="33"/>
      <c r="AL259" s="33">
        <v>683.6</v>
      </c>
      <c r="AM259" s="33">
        <v>13329</v>
      </c>
      <c r="AN259" s="35">
        <v>42736</v>
      </c>
      <c r="AO259" s="32">
        <f t="shared" si="67"/>
        <v>-2292.2099999999991</v>
      </c>
      <c r="AP259" s="36">
        <f t="shared" si="76"/>
        <v>84.299866666666659</v>
      </c>
      <c r="AQ259" s="37">
        <f t="shared" si="68"/>
        <v>84.299866666666659</v>
      </c>
      <c r="AR259" s="36">
        <f t="shared" si="69"/>
        <v>316.12450000000001</v>
      </c>
      <c r="AS259" s="36">
        <f t="shared" si="70"/>
        <v>259.548</v>
      </c>
      <c r="AT259" s="36">
        <v>0.43</v>
      </c>
      <c r="AU259" s="38">
        <f t="shared" si="71"/>
        <v>7.0249888888888883</v>
      </c>
      <c r="AV259" s="38">
        <f t="shared" si="77"/>
        <v>26.343708333333336</v>
      </c>
      <c r="AW259" s="38">
        <f t="shared" si="77"/>
        <v>21.629000000000001</v>
      </c>
      <c r="AX259" s="38">
        <f t="shared" si="72"/>
        <v>1.093393582946764</v>
      </c>
      <c r="AY259" s="38">
        <f t="shared" si="63"/>
        <v>54.997697222222229</v>
      </c>
      <c r="AZ259" s="38">
        <f t="shared" si="64"/>
        <v>659.97236666666674</v>
      </c>
    </row>
    <row r="260" spans="1:52" s="7" customFormat="1" x14ac:dyDescent="0.25">
      <c r="A260" s="2">
        <f t="shared" si="65"/>
        <v>245</v>
      </c>
      <c r="B260" s="34" t="s">
        <v>142</v>
      </c>
      <c r="C260" s="29">
        <v>160</v>
      </c>
      <c r="D260" s="32">
        <v>78.7</v>
      </c>
      <c r="E260" s="2"/>
      <c r="F260" s="2" t="s">
        <v>591</v>
      </c>
      <c r="G260" s="2"/>
      <c r="H260" s="2">
        <v>4</v>
      </c>
      <c r="I260" s="2"/>
      <c r="J260" s="2"/>
      <c r="K260" s="2"/>
      <c r="L260" s="2"/>
      <c r="M260" s="2"/>
      <c r="N260" s="2"/>
      <c r="O260" s="2"/>
      <c r="P260" s="2"/>
      <c r="Q260" s="2"/>
      <c r="R260" s="2"/>
      <c r="S260" s="2"/>
      <c r="T260" s="2"/>
      <c r="U260" s="2"/>
      <c r="V260" s="2"/>
      <c r="W260" s="2"/>
      <c r="X260" s="2"/>
      <c r="Y260" s="2"/>
      <c r="Z260" s="2"/>
      <c r="AA260" s="2"/>
      <c r="AB260" s="2"/>
      <c r="AC260" s="2"/>
      <c r="AD260" s="2">
        <v>15989.89</v>
      </c>
      <c r="AE260" s="32"/>
      <c r="AF260" s="5" t="s">
        <v>71</v>
      </c>
      <c r="AG260" s="2">
        <v>150</v>
      </c>
      <c r="AH260" s="32">
        <f t="shared" si="75"/>
        <v>19441.84</v>
      </c>
      <c r="AI260" s="33">
        <v>17919</v>
      </c>
      <c r="AJ260" s="33">
        <v>1522.84</v>
      </c>
      <c r="AK260" s="33"/>
      <c r="AL260" s="33">
        <v>1055.82</v>
      </c>
      <c r="AM260" s="33">
        <v>20498</v>
      </c>
      <c r="AN260" s="35">
        <v>42736</v>
      </c>
      <c r="AO260" s="32">
        <f t="shared" si="67"/>
        <v>-3451.9500000000007</v>
      </c>
      <c r="AP260" s="36">
        <f t="shared" si="76"/>
        <v>129.61226666666667</v>
      </c>
      <c r="AQ260" s="37">
        <f t="shared" si="68"/>
        <v>129.61226666666667</v>
      </c>
      <c r="AR260" s="36">
        <f t="shared" si="69"/>
        <v>486.04600000000005</v>
      </c>
      <c r="AS260" s="36">
        <f t="shared" si="70"/>
        <v>406.09199999999998</v>
      </c>
      <c r="AT260" s="36">
        <v>0.43</v>
      </c>
      <c r="AU260" s="38">
        <f t="shared" si="71"/>
        <v>10.801022222222223</v>
      </c>
      <c r="AV260" s="38">
        <f t="shared" si="77"/>
        <v>40.50383333333334</v>
      </c>
      <c r="AW260" s="38">
        <f t="shared" si="77"/>
        <v>33.841000000000001</v>
      </c>
      <c r="AX260" s="38">
        <f t="shared" si="72"/>
        <v>1.0819041366652549</v>
      </c>
      <c r="AY260" s="38">
        <f t="shared" si="63"/>
        <v>85.145855555555556</v>
      </c>
      <c r="AZ260" s="38">
        <f t="shared" si="64"/>
        <v>1021.7502666666667</v>
      </c>
    </row>
    <row r="261" spans="1:52" s="7" customFormat="1" x14ac:dyDescent="0.25">
      <c r="A261" s="2">
        <f t="shared" si="65"/>
        <v>246</v>
      </c>
      <c r="B261" s="34" t="s">
        <v>142</v>
      </c>
      <c r="C261" s="29">
        <v>175</v>
      </c>
      <c r="D261" s="32">
        <v>32.9</v>
      </c>
      <c r="E261" s="2"/>
      <c r="F261" s="2" t="s">
        <v>591</v>
      </c>
      <c r="G261" s="2"/>
      <c r="H261" s="2">
        <v>1</v>
      </c>
      <c r="I261" s="2"/>
      <c r="J261" s="2"/>
      <c r="K261" s="2"/>
      <c r="L261" s="2"/>
      <c r="M261" s="2"/>
      <c r="N261" s="2"/>
      <c r="O261" s="2"/>
      <c r="P261" s="2"/>
      <c r="Q261" s="2"/>
      <c r="R261" s="2"/>
      <c r="S261" s="2"/>
      <c r="T261" s="2"/>
      <c r="U261" s="2"/>
      <c r="V261" s="2"/>
      <c r="W261" s="2"/>
      <c r="X261" s="2"/>
      <c r="Y261" s="2"/>
      <c r="Z261" s="2"/>
      <c r="AA261" s="2"/>
      <c r="AB261" s="2"/>
      <c r="AC261" s="2"/>
      <c r="AD261" s="2">
        <v>8909.64</v>
      </c>
      <c r="AE261" s="32"/>
      <c r="AF261" s="5" t="s">
        <v>71</v>
      </c>
      <c r="AG261" s="2">
        <v>150</v>
      </c>
      <c r="AH261" s="32">
        <f t="shared" si="75"/>
        <v>8621.4500000000007</v>
      </c>
      <c r="AI261" s="33">
        <v>7958</v>
      </c>
      <c r="AJ261" s="33">
        <v>663.45</v>
      </c>
      <c r="AK261" s="33"/>
      <c r="AL261" s="33">
        <v>459.98</v>
      </c>
      <c r="AM261" s="33">
        <v>9081</v>
      </c>
      <c r="AN261" s="35">
        <v>42736</v>
      </c>
      <c r="AO261" s="32">
        <f t="shared" si="67"/>
        <v>288.18999999999869</v>
      </c>
      <c r="AP261" s="36">
        <f>AD261/AG261</f>
        <v>59.397599999999997</v>
      </c>
      <c r="AQ261" s="37">
        <f t="shared" si="68"/>
        <v>59.397599999999997</v>
      </c>
      <c r="AR261" s="36">
        <f t="shared" si="69"/>
        <v>215.53625000000002</v>
      </c>
      <c r="AS261" s="36">
        <f t="shared" si="70"/>
        <v>169.76399999999998</v>
      </c>
      <c r="AT261" s="36">
        <v>0.43</v>
      </c>
      <c r="AU261" s="38">
        <f t="shared" si="71"/>
        <v>4.9497999999999998</v>
      </c>
      <c r="AV261" s="38">
        <f t="shared" si="77"/>
        <v>17.96135416666667</v>
      </c>
      <c r="AW261" s="38">
        <f t="shared" si="77"/>
        <v>14.146999999999998</v>
      </c>
      <c r="AX261" s="38">
        <f t="shared" si="72"/>
        <v>1.1263876646403244</v>
      </c>
      <c r="AY261" s="38">
        <f t="shared" si="63"/>
        <v>37.058154166666668</v>
      </c>
      <c r="AZ261" s="38">
        <f t="shared" si="64"/>
        <v>444.69785000000002</v>
      </c>
    </row>
    <row r="262" spans="1:52" s="7" customFormat="1" x14ac:dyDescent="0.25">
      <c r="A262" s="2">
        <f t="shared" si="65"/>
        <v>247</v>
      </c>
      <c r="B262" s="34" t="s">
        <v>142</v>
      </c>
      <c r="C262" s="29">
        <v>178</v>
      </c>
      <c r="D262" s="32">
        <v>50.5</v>
      </c>
      <c r="E262" s="2"/>
      <c r="F262" s="2" t="s">
        <v>591</v>
      </c>
      <c r="G262" s="2"/>
      <c r="H262" s="2">
        <v>2</v>
      </c>
      <c r="I262" s="2"/>
      <c r="J262" s="2"/>
      <c r="K262" s="2"/>
      <c r="L262" s="2"/>
      <c r="M262" s="2"/>
      <c r="N262" s="2"/>
      <c r="O262" s="2"/>
      <c r="P262" s="2"/>
      <c r="Q262" s="2"/>
      <c r="R262" s="2"/>
      <c r="S262" s="2"/>
      <c r="T262" s="2"/>
      <c r="U262" s="2"/>
      <c r="V262" s="2"/>
      <c r="W262" s="2"/>
      <c r="X262" s="2"/>
      <c r="Y262" s="2"/>
      <c r="Z262" s="2"/>
      <c r="AA262" s="2"/>
      <c r="AB262" s="2"/>
      <c r="AC262" s="2"/>
      <c r="AD262" s="2">
        <v>10386.74</v>
      </c>
      <c r="AE262" s="32"/>
      <c r="AF262" s="5" t="s">
        <v>71</v>
      </c>
      <c r="AG262" s="2">
        <v>150</v>
      </c>
      <c r="AH262" s="32">
        <f t="shared" si="75"/>
        <v>12696.21</v>
      </c>
      <c r="AI262" s="33">
        <v>11707</v>
      </c>
      <c r="AJ262" s="33">
        <v>989.21</v>
      </c>
      <c r="AK262" s="33"/>
      <c r="AL262" s="33">
        <v>685.84</v>
      </c>
      <c r="AM262" s="33">
        <v>13382</v>
      </c>
      <c r="AN262" s="35">
        <v>42736</v>
      </c>
      <c r="AO262" s="32">
        <f t="shared" si="67"/>
        <v>-2309.4699999999993</v>
      </c>
      <c r="AP262" s="36">
        <f>AH262/AG262</f>
        <v>84.64139999999999</v>
      </c>
      <c r="AQ262" s="37">
        <f t="shared" si="68"/>
        <v>84.64139999999999</v>
      </c>
      <c r="AR262" s="36">
        <f t="shared" si="69"/>
        <v>317.40525000000002</v>
      </c>
      <c r="AS262" s="36">
        <f t="shared" si="70"/>
        <v>260.58</v>
      </c>
      <c r="AT262" s="36">
        <v>0.43</v>
      </c>
      <c r="AU262" s="38">
        <f t="shared" si="71"/>
        <v>7.0534499999999989</v>
      </c>
      <c r="AV262" s="38">
        <f t="shared" si="77"/>
        <v>26.450437500000003</v>
      </c>
      <c r="AW262" s="38">
        <f t="shared" si="77"/>
        <v>21.715</v>
      </c>
      <c r="AX262" s="38">
        <f t="shared" si="72"/>
        <v>1.0934433168316833</v>
      </c>
      <c r="AY262" s="38">
        <f t="shared" si="63"/>
        <v>55.218887500000008</v>
      </c>
      <c r="AZ262" s="38">
        <f t="shared" si="64"/>
        <v>662.62665000000015</v>
      </c>
    </row>
    <row r="263" spans="1:52" s="7" customFormat="1" x14ac:dyDescent="0.25">
      <c r="A263" s="2">
        <f t="shared" si="65"/>
        <v>248</v>
      </c>
      <c r="B263" s="34" t="s">
        <v>142</v>
      </c>
      <c r="C263" s="29">
        <v>47</v>
      </c>
      <c r="D263" s="32">
        <v>50.4</v>
      </c>
      <c r="E263" s="2"/>
      <c r="F263" s="2" t="s">
        <v>591</v>
      </c>
      <c r="G263" s="2"/>
      <c r="H263" s="2">
        <v>2</v>
      </c>
      <c r="I263" s="2"/>
      <c r="J263" s="2"/>
      <c r="K263" s="2"/>
      <c r="L263" s="2"/>
      <c r="M263" s="2"/>
      <c r="N263" s="2"/>
      <c r="O263" s="2"/>
      <c r="P263" s="2"/>
      <c r="Q263" s="2"/>
      <c r="R263" s="2"/>
      <c r="S263" s="2"/>
      <c r="T263" s="2"/>
      <c r="U263" s="2"/>
      <c r="V263" s="2"/>
      <c r="W263" s="2"/>
      <c r="X263" s="2"/>
      <c r="Y263" s="2"/>
      <c r="Z263" s="2"/>
      <c r="AA263" s="2"/>
      <c r="AB263" s="2"/>
      <c r="AC263" s="2"/>
      <c r="AD263" s="2">
        <v>10378.24</v>
      </c>
      <c r="AE263" s="32"/>
      <c r="AF263" s="5" t="s">
        <v>71</v>
      </c>
      <c r="AG263" s="2">
        <v>150</v>
      </c>
      <c r="AH263" s="32">
        <f t="shared" si="75"/>
        <v>12671.4</v>
      </c>
      <c r="AI263" s="33">
        <v>11683</v>
      </c>
      <c r="AJ263" s="33">
        <v>988.4</v>
      </c>
      <c r="AK263" s="33"/>
      <c r="AL263" s="33">
        <v>685.28</v>
      </c>
      <c r="AM263" s="33">
        <v>13357</v>
      </c>
      <c r="AN263" s="35">
        <v>42736</v>
      </c>
      <c r="AO263" s="32">
        <f t="shared" si="67"/>
        <v>-2293.16</v>
      </c>
      <c r="AP263" s="36">
        <f>AH263/AG263</f>
        <v>84.475999999999999</v>
      </c>
      <c r="AQ263" s="37">
        <f t="shared" si="68"/>
        <v>84.475999999999999</v>
      </c>
      <c r="AR263" s="36">
        <f t="shared" si="69"/>
        <v>316.78500000000003</v>
      </c>
      <c r="AS263" s="36">
        <f t="shared" si="70"/>
        <v>260.06400000000002</v>
      </c>
      <c r="AT263" s="36">
        <v>0.43</v>
      </c>
      <c r="AU263" s="38">
        <f t="shared" si="71"/>
        <v>7.0396666666666663</v>
      </c>
      <c r="AV263" s="38">
        <f t="shared" si="77"/>
        <v>26.398750000000003</v>
      </c>
      <c r="AW263" s="38">
        <f t="shared" si="77"/>
        <v>21.672000000000001</v>
      </c>
      <c r="AX263" s="38">
        <f t="shared" si="72"/>
        <v>1.0934606481481481</v>
      </c>
      <c r="AY263" s="38">
        <f t="shared" si="63"/>
        <v>55.110416666666666</v>
      </c>
      <c r="AZ263" s="38">
        <f t="shared" si="64"/>
        <v>661.32500000000005</v>
      </c>
    </row>
    <row r="264" spans="1:52" s="7" customFormat="1" x14ac:dyDescent="0.25">
      <c r="A264" s="2">
        <f t="shared" si="65"/>
        <v>249</v>
      </c>
      <c r="B264" s="34" t="s">
        <v>142</v>
      </c>
      <c r="C264" s="29">
        <v>49</v>
      </c>
      <c r="D264" s="32">
        <v>60.9</v>
      </c>
      <c r="E264" s="2"/>
      <c r="F264" s="2" t="s">
        <v>591</v>
      </c>
      <c r="G264" s="2"/>
      <c r="H264" s="2">
        <v>3</v>
      </c>
      <c r="I264" s="2"/>
      <c r="J264" s="2"/>
      <c r="K264" s="2"/>
      <c r="L264" s="2"/>
      <c r="M264" s="2"/>
      <c r="N264" s="2"/>
      <c r="O264" s="2"/>
      <c r="P264" s="2"/>
      <c r="Q264" s="2"/>
      <c r="R264" s="2"/>
      <c r="S264" s="2"/>
      <c r="T264" s="2"/>
      <c r="U264" s="2"/>
      <c r="V264" s="2"/>
      <c r="W264" s="2"/>
      <c r="X264" s="2"/>
      <c r="Y264" s="2"/>
      <c r="Z264" s="2"/>
      <c r="AA264" s="2"/>
      <c r="AB264" s="2"/>
      <c r="AC264" s="2"/>
      <c r="AD264" s="2">
        <v>12537.55</v>
      </c>
      <c r="AE264" s="32"/>
      <c r="AF264" s="5" t="s">
        <v>71</v>
      </c>
      <c r="AG264" s="2">
        <v>150</v>
      </c>
      <c r="AH264" s="32">
        <f t="shared" si="75"/>
        <v>15315.05</v>
      </c>
      <c r="AI264" s="33">
        <v>14121</v>
      </c>
      <c r="AJ264" s="33">
        <v>1194.05</v>
      </c>
      <c r="AK264" s="33"/>
      <c r="AL264" s="33">
        <v>827.86</v>
      </c>
      <c r="AM264" s="33">
        <v>16143</v>
      </c>
      <c r="AN264" s="35">
        <v>42736</v>
      </c>
      <c r="AO264" s="32">
        <f t="shared" si="67"/>
        <v>-2777.5</v>
      </c>
      <c r="AP264" s="36">
        <f>AH264/AG264</f>
        <v>102.10033333333332</v>
      </c>
      <c r="AQ264" s="37">
        <f t="shared" si="68"/>
        <v>102.10033333333332</v>
      </c>
      <c r="AR264" s="36">
        <f t="shared" si="69"/>
        <v>382.87625000000003</v>
      </c>
      <c r="AS264" s="36">
        <f t="shared" si="70"/>
        <v>314.24399999999997</v>
      </c>
      <c r="AT264" s="36">
        <v>0.43</v>
      </c>
      <c r="AU264" s="38">
        <f t="shared" si="71"/>
        <v>8.5083611111111104</v>
      </c>
      <c r="AV264" s="38">
        <f t="shared" si="77"/>
        <v>31.90635416666667</v>
      </c>
      <c r="AW264" s="38">
        <f t="shared" si="77"/>
        <v>26.186999999999998</v>
      </c>
      <c r="AX264" s="38">
        <f t="shared" si="72"/>
        <v>1.0936242245940522</v>
      </c>
      <c r="AY264" s="38">
        <f t="shared" si="63"/>
        <v>66.601715277777771</v>
      </c>
      <c r="AZ264" s="38">
        <f t="shared" si="64"/>
        <v>799.22058333333325</v>
      </c>
    </row>
    <row r="265" spans="1:52" s="7" customFormat="1" x14ac:dyDescent="0.25">
      <c r="A265" s="2">
        <f t="shared" si="65"/>
        <v>250</v>
      </c>
      <c r="B265" s="34" t="s">
        <v>142</v>
      </c>
      <c r="C265" s="29">
        <v>77</v>
      </c>
      <c r="D265" s="32">
        <v>60.4</v>
      </c>
      <c r="E265" s="2"/>
      <c r="F265" s="2" t="s">
        <v>591</v>
      </c>
      <c r="G265" s="2"/>
      <c r="H265" s="2">
        <v>3</v>
      </c>
      <c r="I265" s="2"/>
      <c r="J265" s="2"/>
      <c r="K265" s="2"/>
      <c r="L265" s="2"/>
      <c r="M265" s="2"/>
      <c r="N265" s="2"/>
      <c r="O265" s="2"/>
      <c r="P265" s="2"/>
      <c r="Q265" s="2"/>
      <c r="R265" s="2"/>
      <c r="S265" s="2"/>
      <c r="T265" s="2"/>
      <c r="U265" s="2"/>
      <c r="V265" s="2"/>
      <c r="W265" s="2"/>
      <c r="X265" s="2"/>
      <c r="Y265" s="2"/>
      <c r="Z265" s="2"/>
      <c r="AA265" s="2"/>
      <c r="AB265" s="2"/>
      <c r="AC265" s="2"/>
      <c r="AD265" s="2">
        <v>12450.5</v>
      </c>
      <c r="AE265" s="32"/>
      <c r="AF265" s="5" t="s">
        <v>71</v>
      </c>
      <c r="AG265" s="2">
        <v>150</v>
      </c>
      <c r="AH265" s="32">
        <f t="shared" si="75"/>
        <v>15185.76</v>
      </c>
      <c r="AI265" s="33">
        <v>14000</v>
      </c>
      <c r="AJ265" s="33">
        <v>1185.76</v>
      </c>
      <c r="AK265" s="33"/>
      <c r="AL265" s="33">
        <v>822.11</v>
      </c>
      <c r="AM265" s="33">
        <v>16008</v>
      </c>
      <c r="AN265" s="35">
        <v>42736</v>
      </c>
      <c r="AO265" s="32">
        <f t="shared" si="67"/>
        <v>-2735.26</v>
      </c>
      <c r="AP265" s="36">
        <f>AH265/AG265</f>
        <v>101.2384</v>
      </c>
      <c r="AQ265" s="37">
        <f t="shared" si="68"/>
        <v>101.2384</v>
      </c>
      <c r="AR265" s="36">
        <f t="shared" si="69"/>
        <v>379.64400000000001</v>
      </c>
      <c r="AS265" s="36">
        <f t="shared" si="70"/>
        <v>311.66399999999999</v>
      </c>
      <c r="AT265" s="36">
        <v>0.43</v>
      </c>
      <c r="AU265" s="38">
        <f t="shared" si="71"/>
        <v>8.4365333333333332</v>
      </c>
      <c r="AV265" s="38">
        <f t="shared" si="77"/>
        <v>31.637</v>
      </c>
      <c r="AW265" s="38">
        <f t="shared" si="77"/>
        <v>25.971999999999998</v>
      </c>
      <c r="AX265" s="38">
        <f t="shared" si="72"/>
        <v>1.0934690949227373</v>
      </c>
      <c r="AY265" s="38">
        <f t="shared" si="63"/>
        <v>66.045533333333324</v>
      </c>
      <c r="AZ265" s="38">
        <f t="shared" si="64"/>
        <v>792.54639999999995</v>
      </c>
    </row>
    <row r="266" spans="1:52" s="7" customFormat="1" x14ac:dyDescent="0.25">
      <c r="A266" s="2">
        <f t="shared" si="65"/>
        <v>251</v>
      </c>
      <c r="B266" s="34" t="s">
        <v>143</v>
      </c>
      <c r="C266" s="29">
        <v>35</v>
      </c>
      <c r="D266" s="32">
        <v>32.799999999999997</v>
      </c>
      <c r="E266" s="2"/>
      <c r="F266" s="2"/>
      <c r="G266" s="2"/>
      <c r="H266" s="2">
        <v>1</v>
      </c>
      <c r="I266" s="2">
        <v>1</v>
      </c>
      <c r="J266" s="2">
        <v>1</v>
      </c>
      <c r="K266" s="2"/>
      <c r="L266" s="2"/>
      <c r="M266" s="2"/>
      <c r="N266" s="2">
        <v>1</v>
      </c>
      <c r="O266" s="2"/>
      <c r="P266" s="2"/>
      <c r="Q266" s="2"/>
      <c r="R266" s="2"/>
      <c r="S266" s="2"/>
      <c r="T266" s="2">
        <v>1</v>
      </c>
      <c r="U266" s="2"/>
      <c r="V266" s="2"/>
      <c r="W266" s="2"/>
      <c r="X266" s="2"/>
      <c r="Y266" s="2"/>
      <c r="Z266" s="2"/>
      <c r="AA266" s="2"/>
      <c r="AB266" s="2"/>
      <c r="AC266" s="2"/>
      <c r="AD266" s="2">
        <v>11798.52</v>
      </c>
      <c r="AE266" s="32"/>
      <c r="AF266" s="5" t="s">
        <v>71</v>
      </c>
      <c r="AG266" s="2">
        <v>150</v>
      </c>
      <c r="AH266" s="32">
        <f t="shared" si="75"/>
        <v>8251.11</v>
      </c>
      <c r="AI266" s="33">
        <v>7527</v>
      </c>
      <c r="AJ266" s="33">
        <v>724.11</v>
      </c>
      <c r="AK266" s="33"/>
      <c r="AL266" s="33">
        <v>226.27</v>
      </c>
      <c r="AM266" s="33">
        <v>8477</v>
      </c>
      <c r="AN266" s="35">
        <v>42736</v>
      </c>
      <c r="AO266" s="32">
        <f t="shared" si="67"/>
        <v>3547.41</v>
      </c>
      <c r="AP266" s="36">
        <f>AD266/AG266</f>
        <v>78.656800000000004</v>
      </c>
      <c r="AQ266" s="37">
        <f t="shared" si="68"/>
        <v>78.656800000000004</v>
      </c>
      <c r="AR266" s="36">
        <f t="shared" si="69"/>
        <v>206.27775000000003</v>
      </c>
      <c r="AS266" s="36">
        <f t="shared" si="70"/>
        <v>251.90399999999997</v>
      </c>
      <c r="AT266" s="36">
        <v>0.64</v>
      </c>
      <c r="AU266" s="38">
        <f t="shared" si="71"/>
        <v>6.554733333333334</v>
      </c>
      <c r="AV266" s="38">
        <f t="shared" si="77"/>
        <v>17.189812500000002</v>
      </c>
      <c r="AW266" s="38">
        <f t="shared" si="77"/>
        <v>20.991999999999997</v>
      </c>
      <c r="AX266" s="38">
        <f t="shared" si="72"/>
        <v>1.3639190802845531</v>
      </c>
      <c r="AY266" s="38">
        <f t="shared" si="63"/>
        <v>44.736545833333338</v>
      </c>
      <c r="AZ266" s="38">
        <f t="shared" si="64"/>
        <v>536.83855000000005</v>
      </c>
    </row>
    <row r="267" spans="1:52" s="7" customFormat="1" x14ac:dyDescent="0.25">
      <c r="A267" s="2">
        <f t="shared" si="65"/>
        <v>252</v>
      </c>
      <c r="B267" s="34" t="s">
        <v>143</v>
      </c>
      <c r="C267" s="29">
        <v>4</v>
      </c>
      <c r="D267" s="32">
        <v>33.200000000000003</v>
      </c>
      <c r="E267" s="2"/>
      <c r="F267" s="2" t="s">
        <v>591</v>
      </c>
      <c r="G267" s="2"/>
      <c r="H267" s="2">
        <v>1</v>
      </c>
      <c r="I267" s="2"/>
      <c r="J267" s="2"/>
      <c r="K267" s="2"/>
      <c r="L267" s="2"/>
      <c r="M267" s="2"/>
      <c r="N267" s="2"/>
      <c r="O267" s="2"/>
      <c r="P267" s="2"/>
      <c r="Q267" s="2"/>
      <c r="R267" s="2"/>
      <c r="S267" s="2"/>
      <c r="T267" s="2"/>
      <c r="U267" s="2"/>
      <c r="V267" s="2"/>
      <c r="W267" s="2"/>
      <c r="X267" s="2"/>
      <c r="Y267" s="2"/>
      <c r="Z267" s="2"/>
      <c r="AA267" s="2"/>
      <c r="AB267" s="2"/>
      <c r="AC267" s="2"/>
      <c r="AD267" s="2">
        <v>12649.13</v>
      </c>
      <c r="AE267" s="32"/>
      <c r="AF267" s="5" t="s">
        <v>71</v>
      </c>
      <c r="AG267" s="2">
        <v>150</v>
      </c>
      <c r="AH267" s="32">
        <f t="shared" si="75"/>
        <v>7624.35</v>
      </c>
      <c r="AI267" s="33">
        <v>6892</v>
      </c>
      <c r="AJ267" s="33">
        <v>732.35</v>
      </c>
      <c r="AK267" s="33"/>
      <c r="AL267" s="33">
        <v>228.84</v>
      </c>
      <c r="AM267" s="33">
        <v>7853</v>
      </c>
      <c r="AN267" s="35">
        <v>42736</v>
      </c>
      <c r="AO267" s="32">
        <f t="shared" si="67"/>
        <v>5024.7799999999988</v>
      </c>
      <c r="AP267" s="36">
        <f>AD267/AG267</f>
        <v>84.327533333333335</v>
      </c>
      <c r="AQ267" s="37">
        <f t="shared" si="68"/>
        <v>84.327533333333335</v>
      </c>
      <c r="AR267" s="36">
        <f t="shared" si="69"/>
        <v>190.60875000000001</v>
      </c>
      <c r="AS267" s="36">
        <f t="shared" si="70"/>
        <v>254.976</v>
      </c>
      <c r="AT267" s="36">
        <v>0.64</v>
      </c>
      <c r="AU267" s="38">
        <f t="shared" si="71"/>
        <v>7.0272944444444443</v>
      </c>
      <c r="AV267" s="38">
        <f t="shared" si="77"/>
        <v>15.884062500000001</v>
      </c>
      <c r="AW267" s="38">
        <f t="shared" si="77"/>
        <v>21.248000000000001</v>
      </c>
      <c r="AX267" s="38">
        <f t="shared" si="72"/>
        <v>1.3301011127844711</v>
      </c>
      <c r="AY267" s="38">
        <f t="shared" si="63"/>
        <v>44.159356944444447</v>
      </c>
      <c r="AZ267" s="38">
        <f t="shared" si="64"/>
        <v>529.91228333333333</v>
      </c>
    </row>
    <row r="268" spans="1:52" s="7" customFormat="1" x14ac:dyDescent="0.25">
      <c r="A268" s="2">
        <f t="shared" si="65"/>
        <v>253</v>
      </c>
      <c r="B268" s="34" t="s">
        <v>143</v>
      </c>
      <c r="C268" s="29">
        <v>46</v>
      </c>
      <c r="D268" s="32">
        <v>51.6</v>
      </c>
      <c r="E268" s="2"/>
      <c r="F268" s="2" t="s">
        <v>591</v>
      </c>
      <c r="G268" s="2"/>
      <c r="H268" s="2">
        <v>2</v>
      </c>
      <c r="I268" s="2"/>
      <c r="J268" s="2"/>
      <c r="K268" s="2"/>
      <c r="L268" s="2"/>
      <c r="M268" s="2"/>
      <c r="N268" s="2"/>
      <c r="O268" s="2"/>
      <c r="P268" s="2"/>
      <c r="Q268" s="2"/>
      <c r="R268" s="2"/>
      <c r="S268" s="2"/>
      <c r="T268" s="2"/>
      <c r="U268" s="2"/>
      <c r="V268" s="2"/>
      <c r="W268" s="2"/>
      <c r="X268" s="2"/>
      <c r="Y268" s="2"/>
      <c r="Z268" s="2"/>
      <c r="AA268" s="2"/>
      <c r="AB268" s="2"/>
      <c r="AC268" s="2"/>
      <c r="AD268" s="2">
        <v>10969.35</v>
      </c>
      <c r="AE268" s="32"/>
      <c r="AF268" s="5" t="s">
        <v>71</v>
      </c>
      <c r="AG268" s="2">
        <v>150</v>
      </c>
      <c r="AH268" s="32">
        <f t="shared" si="75"/>
        <v>13224.56</v>
      </c>
      <c r="AI268" s="33">
        <v>12075</v>
      </c>
      <c r="AJ268" s="33">
        <v>1149.56</v>
      </c>
      <c r="AK268" s="33"/>
      <c r="AL268" s="33">
        <v>359.21</v>
      </c>
      <c r="AM268" s="33">
        <v>13584</v>
      </c>
      <c r="AN268" s="35">
        <v>42736</v>
      </c>
      <c r="AO268" s="32">
        <f t="shared" si="67"/>
        <v>-2255.2099999999991</v>
      </c>
      <c r="AP268" s="36">
        <f>AH268/AG268</f>
        <v>88.163733333333326</v>
      </c>
      <c r="AQ268" s="37">
        <f t="shared" si="68"/>
        <v>88.163733333333326</v>
      </c>
      <c r="AR268" s="36">
        <f t="shared" si="69"/>
        <v>330.61400000000003</v>
      </c>
      <c r="AS268" s="36">
        <f t="shared" si="70"/>
        <v>396.28800000000001</v>
      </c>
      <c r="AT268" s="36">
        <v>0.64</v>
      </c>
      <c r="AU268" s="38">
        <f t="shared" si="71"/>
        <v>7.3469777777777772</v>
      </c>
      <c r="AV268" s="38">
        <f t="shared" si="77"/>
        <v>27.551166666666671</v>
      </c>
      <c r="AW268" s="38">
        <f t="shared" si="77"/>
        <v>33.024000000000001</v>
      </c>
      <c r="AX268" s="38">
        <f t="shared" si="72"/>
        <v>1.3163206287683034</v>
      </c>
      <c r="AY268" s="38">
        <f t="shared" si="63"/>
        <v>67.922144444444456</v>
      </c>
      <c r="AZ268" s="38">
        <f t="shared" si="64"/>
        <v>815.06573333333347</v>
      </c>
    </row>
    <row r="269" spans="1:52" s="7" customFormat="1" x14ac:dyDescent="0.25">
      <c r="A269" s="2">
        <f t="shared" si="65"/>
        <v>254</v>
      </c>
      <c r="B269" s="34" t="s">
        <v>143</v>
      </c>
      <c r="C269" s="29">
        <v>67</v>
      </c>
      <c r="D269" s="32">
        <v>51.7</v>
      </c>
      <c r="E269" s="2"/>
      <c r="F269" s="2" t="s">
        <v>591</v>
      </c>
      <c r="G269" s="2"/>
      <c r="H269" s="2">
        <v>2</v>
      </c>
      <c r="I269" s="2"/>
      <c r="J269" s="2"/>
      <c r="K269" s="2"/>
      <c r="L269" s="2"/>
      <c r="M269" s="2"/>
      <c r="N269" s="2"/>
      <c r="O269" s="2"/>
      <c r="P269" s="2"/>
      <c r="Q269" s="2"/>
      <c r="R269" s="2"/>
      <c r="S269" s="2"/>
      <c r="T269" s="2"/>
      <c r="U269" s="2"/>
      <c r="V269" s="2"/>
      <c r="W269" s="2"/>
      <c r="X269" s="2"/>
      <c r="Y269" s="2"/>
      <c r="Z269" s="2"/>
      <c r="AA269" s="2"/>
      <c r="AB269" s="2"/>
      <c r="AC269" s="2"/>
      <c r="AD269" s="2">
        <v>11030.48</v>
      </c>
      <c r="AE269" s="32"/>
      <c r="AF269" s="5" t="s">
        <v>71</v>
      </c>
      <c r="AG269" s="2">
        <v>150</v>
      </c>
      <c r="AH269" s="32">
        <f t="shared" si="75"/>
        <v>13288.97</v>
      </c>
      <c r="AI269" s="33">
        <v>12133</v>
      </c>
      <c r="AJ269" s="33">
        <v>1155.97</v>
      </c>
      <c r="AK269" s="33"/>
      <c r="AL269" s="33">
        <v>361.22</v>
      </c>
      <c r="AM269" s="33">
        <v>13650</v>
      </c>
      <c r="AN269" s="35">
        <v>42736</v>
      </c>
      <c r="AO269" s="32">
        <f t="shared" si="67"/>
        <v>-2258.4899999999998</v>
      </c>
      <c r="AP269" s="36">
        <f>AH269/AG269</f>
        <v>88.593133333333327</v>
      </c>
      <c r="AQ269" s="37">
        <f t="shared" si="68"/>
        <v>88.593133333333327</v>
      </c>
      <c r="AR269" s="36">
        <f t="shared" si="69"/>
        <v>332.22424999999998</v>
      </c>
      <c r="AS269" s="36">
        <f t="shared" si="70"/>
        <v>397.05600000000004</v>
      </c>
      <c r="AT269" s="36">
        <v>0.64</v>
      </c>
      <c r="AU269" s="38">
        <f t="shared" si="71"/>
        <v>7.3827611111111109</v>
      </c>
      <c r="AV269" s="38">
        <f t="shared" si="77"/>
        <v>27.685354166666666</v>
      </c>
      <c r="AW269" s="38">
        <f t="shared" si="77"/>
        <v>33.088000000000001</v>
      </c>
      <c r="AX269" s="38">
        <f t="shared" si="72"/>
        <v>1.3183001020846767</v>
      </c>
      <c r="AY269" s="38">
        <f t="shared" si="63"/>
        <v>68.156115277777786</v>
      </c>
      <c r="AZ269" s="38">
        <f t="shared" si="64"/>
        <v>817.87338333333344</v>
      </c>
    </row>
    <row r="270" spans="1:52" s="7" customFormat="1" x14ac:dyDescent="0.25">
      <c r="A270" s="2">
        <f t="shared" si="65"/>
        <v>255</v>
      </c>
      <c r="B270" s="34" t="s">
        <v>143</v>
      </c>
      <c r="C270" s="29">
        <v>68</v>
      </c>
      <c r="D270" s="32">
        <v>64.099999999999994</v>
      </c>
      <c r="E270" s="2"/>
      <c r="F270" s="2" t="s">
        <v>591</v>
      </c>
      <c r="G270" s="2"/>
      <c r="H270" s="2">
        <v>3</v>
      </c>
      <c r="I270" s="2"/>
      <c r="J270" s="2"/>
      <c r="K270" s="2"/>
      <c r="L270" s="2"/>
      <c r="M270" s="2"/>
      <c r="N270" s="2"/>
      <c r="O270" s="2"/>
      <c r="P270" s="2"/>
      <c r="Q270" s="2"/>
      <c r="R270" s="2"/>
      <c r="S270" s="2"/>
      <c r="T270" s="2"/>
      <c r="U270" s="2"/>
      <c r="V270" s="2"/>
      <c r="W270" s="2"/>
      <c r="X270" s="2"/>
      <c r="Y270" s="2"/>
      <c r="Z270" s="2"/>
      <c r="AA270" s="2"/>
      <c r="AB270" s="2"/>
      <c r="AC270" s="2"/>
      <c r="AD270" s="2">
        <v>13725.33</v>
      </c>
      <c r="AE270" s="32"/>
      <c r="AF270" s="5" t="s">
        <v>71</v>
      </c>
      <c r="AG270" s="2">
        <v>150</v>
      </c>
      <c r="AH270" s="32">
        <f t="shared" si="75"/>
        <v>16536.38</v>
      </c>
      <c r="AI270" s="33">
        <v>15098</v>
      </c>
      <c r="AJ270" s="33">
        <v>1438.38</v>
      </c>
      <c r="AK270" s="33"/>
      <c r="AL270" s="33">
        <v>449.47</v>
      </c>
      <c r="AM270" s="33">
        <v>16986</v>
      </c>
      <c r="AN270" s="35">
        <v>42736</v>
      </c>
      <c r="AO270" s="32">
        <f t="shared" si="67"/>
        <v>-2811.0500000000011</v>
      </c>
      <c r="AP270" s="36">
        <f>AH270/AG270</f>
        <v>110.24253333333334</v>
      </c>
      <c r="AQ270" s="37">
        <f t="shared" si="68"/>
        <v>110.24253333333334</v>
      </c>
      <c r="AR270" s="36">
        <f t="shared" si="69"/>
        <v>413.40950000000004</v>
      </c>
      <c r="AS270" s="36">
        <f t="shared" si="70"/>
        <v>492.2879999999999</v>
      </c>
      <c r="AT270" s="36">
        <v>0.64</v>
      </c>
      <c r="AU270" s="38">
        <f t="shared" si="71"/>
        <v>9.186877777777779</v>
      </c>
      <c r="AV270" s="38">
        <f t="shared" si="77"/>
        <v>34.450791666666667</v>
      </c>
      <c r="AW270" s="38">
        <f t="shared" si="77"/>
        <v>41.023999999999994</v>
      </c>
      <c r="AX270" s="38">
        <f t="shared" si="72"/>
        <v>1.3207748743283065</v>
      </c>
      <c r="AY270" s="38">
        <f t="shared" si="63"/>
        <v>84.661669444444442</v>
      </c>
      <c r="AZ270" s="38">
        <f t="shared" si="64"/>
        <v>1015.9400333333333</v>
      </c>
    </row>
    <row r="271" spans="1:52" s="7" customFormat="1" ht="15" customHeight="1" x14ac:dyDescent="0.25">
      <c r="A271" s="2">
        <f t="shared" si="65"/>
        <v>256</v>
      </c>
      <c r="B271" s="34" t="s">
        <v>144</v>
      </c>
      <c r="C271" s="29">
        <v>12</v>
      </c>
      <c r="D271" s="32">
        <v>78.7</v>
      </c>
      <c r="E271" s="2"/>
      <c r="F271" s="2" t="s">
        <v>591</v>
      </c>
      <c r="G271" s="2"/>
      <c r="H271" s="2">
        <v>4</v>
      </c>
      <c r="I271" s="2"/>
      <c r="J271" s="2"/>
      <c r="K271" s="2"/>
      <c r="L271" s="2"/>
      <c r="M271" s="2"/>
      <c r="N271" s="2"/>
      <c r="O271" s="2"/>
      <c r="P271" s="2"/>
      <c r="Q271" s="2"/>
      <c r="R271" s="2"/>
      <c r="S271" s="2"/>
      <c r="T271" s="2"/>
      <c r="U271" s="2"/>
      <c r="V271" s="2"/>
      <c r="W271" s="2"/>
      <c r="X271" s="2"/>
      <c r="Y271" s="2"/>
      <c r="Z271" s="2"/>
      <c r="AA271" s="2"/>
      <c r="AB271" s="2"/>
      <c r="AC271" s="2"/>
      <c r="AD271" s="2">
        <v>22945.5</v>
      </c>
      <c r="AE271" s="32"/>
      <c r="AF271" s="5" t="s">
        <v>71</v>
      </c>
      <c r="AG271" s="2">
        <v>150</v>
      </c>
      <c r="AH271" s="32">
        <f t="shared" si="75"/>
        <v>17597.560000000001</v>
      </c>
      <c r="AI271" s="33">
        <v>16080</v>
      </c>
      <c r="AJ271" s="33">
        <v>1517.56</v>
      </c>
      <c r="AK271" s="33"/>
      <c r="AL271" s="33">
        <v>938.69</v>
      </c>
      <c r="AM271" s="33">
        <v>18536</v>
      </c>
      <c r="AN271" s="35">
        <v>42736</v>
      </c>
      <c r="AO271" s="32">
        <f t="shared" si="67"/>
        <v>5347.9399999999987</v>
      </c>
      <c r="AP271" s="36">
        <f>AD271/AG271</f>
        <v>152.97</v>
      </c>
      <c r="AQ271" s="37">
        <f t="shared" si="68"/>
        <v>152.97</v>
      </c>
      <c r="AR271" s="36">
        <f t="shared" si="69"/>
        <v>439.93900000000008</v>
      </c>
      <c r="AS271" s="36">
        <f t="shared" si="70"/>
        <v>629.91480000000001</v>
      </c>
      <c r="AT271" s="36">
        <v>0.66700000000000004</v>
      </c>
      <c r="AU271" s="38">
        <f t="shared" si="71"/>
        <v>12.7475</v>
      </c>
      <c r="AV271" s="38">
        <f t="shared" si="77"/>
        <v>36.66158333333334</v>
      </c>
      <c r="AW271" s="38">
        <f t="shared" si="77"/>
        <v>52.492899999999999</v>
      </c>
      <c r="AX271" s="38">
        <f t="shared" si="72"/>
        <v>1.2948155442609064</v>
      </c>
      <c r="AY271" s="38">
        <f t="shared" si="63"/>
        <v>101.90198333333333</v>
      </c>
      <c r="AZ271" s="38">
        <f t="shared" si="64"/>
        <v>1222.8238000000001</v>
      </c>
    </row>
    <row r="272" spans="1:52" s="7" customFormat="1" x14ac:dyDescent="0.25">
      <c r="A272" s="2">
        <f t="shared" si="65"/>
        <v>257</v>
      </c>
      <c r="B272" s="34" t="s">
        <v>144</v>
      </c>
      <c r="C272" s="29">
        <v>30</v>
      </c>
      <c r="D272" s="32">
        <v>51.2</v>
      </c>
      <c r="E272" s="2"/>
      <c r="F272" s="2" t="s">
        <v>591</v>
      </c>
      <c r="G272" s="2"/>
      <c r="H272" s="2">
        <v>2</v>
      </c>
      <c r="I272" s="2"/>
      <c r="J272" s="2"/>
      <c r="K272" s="2"/>
      <c r="L272" s="2"/>
      <c r="M272" s="2"/>
      <c r="N272" s="2"/>
      <c r="O272" s="2"/>
      <c r="P272" s="2"/>
      <c r="Q272" s="2"/>
      <c r="R272" s="2"/>
      <c r="S272" s="2"/>
      <c r="T272" s="2"/>
      <c r="U272" s="2"/>
      <c r="V272" s="2"/>
      <c r="W272" s="2"/>
      <c r="X272" s="2"/>
      <c r="Y272" s="2"/>
      <c r="Z272" s="2"/>
      <c r="AA272" s="2"/>
      <c r="AB272" s="2"/>
      <c r="AC272" s="2"/>
      <c r="AD272" s="2">
        <v>9616.19</v>
      </c>
      <c r="AE272" s="32"/>
      <c r="AF272" s="5" t="s">
        <v>71</v>
      </c>
      <c r="AG272" s="2">
        <v>150</v>
      </c>
      <c r="AH272" s="32">
        <f t="shared" si="75"/>
        <v>11596.37</v>
      </c>
      <c r="AI272" s="33">
        <v>10599</v>
      </c>
      <c r="AJ272" s="33">
        <v>997.37</v>
      </c>
      <c r="AK272" s="33"/>
      <c r="AL272" s="33">
        <v>616.91999999999996</v>
      </c>
      <c r="AM272" s="33">
        <v>12213</v>
      </c>
      <c r="AN272" s="35">
        <v>42736</v>
      </c>
      <c r="AO272" s="32">
        <f t="shared" si="67"/>
        <v>-1980.1800000000003</v>
      </c>
      <c r="AP272" s="36">
        <f>AH272/AG272</f>
        <v>77.309133333333335</v>
      </c>
      <c r="AQ272" s="37">
        <f t="shared" si="68"/>
        <v>77.309133333333335</v>
      </c>
      <c r="AR272" s="36">
        <f t="shared" si="69"/>
        <v>289.90925000000004</v>
      </c>
      <c r="AS272" s="36">
        <f t="shared" si="70"/>
        <v>409.80480000000006</v>
      </c>
      <c r="AT272" s="36">
        <v>0.66700000000000004</v>
      </c>
      <c r="AU272" s="38">
        <f t="shared" si="71"/>
        <v>6.4424277777777776</v>
      </c>
      <c r="AV272" s="38">
        <f t="shared" si="77"/>
        <v>24.159104166666669</v>
      </c>
      <c r="AW272" s="38">
        <f t="shared" si="77"/>
        <v>34.150400000000005</v>
      </c>
      <c r="AX272" s="38">
        <f t="shared" si="72"/>
        <v>1.2646861707899306</v>
      </c>
      <c r="AY272" s="38">
        <f t="shared" si="63"/>
        <v>64.751931944444451</v>
      </c>
      <c r="AZ272" s="38">
        <f t="shared" si="64"/>
        <v>777.02318333333346</v>
      </c>
    </row>
    <row r="273" spans="1:52" s="7" customFormat="1" x14ac:dyDescent="0.25">
      <c r="A273" s="2">
        <f t="shared" si="65"/>
        <v>258</v>
      </c>
      <c r="B273" s="34" t="s">
        <v>144</v>
      </c>
      <c r="C273" s="29">
        <v>5</v>
      </c>
      <c r="D273" s="32">
        <v>63.5</v>
      </c>
      <c r="E273" s="2"/>
      <c r="F273" s="2" t="s">
        <v>591</v>
      </c>
      <c r="G273" s="2"/>
      <c r="H273" s="2">
        <v>3</v>
      </c>
      <c r="I273" s="2"/>
      <c r="J273" s="2"/>
      <c r="K273" s="2"/>
      <c r="L273" s="2"/>
      <c r="M273" s="2"/>
      <c r="N273" s="2"/>
      <c r="O273" s="2"/>
      <c r="P273" s="2"/>
      <c r="Q273" s="2"/>
      <c r="R273" s="2"/>
      <c r="S273" s="2"/>
      <c r="T273" s="2"/>
      <c r="U273" s="2"/>
      <c r="V273" s="2"/>
      <c r="W273" s="2"/>
      <c r="X273" s="2"/>
      <c r="Y273" s="2"/>
      <c r="Z273" s="2"/>
      <c r="AA273" s="2"/>
      <c r="AB273" s="2"/>
      <c r="AC273" s="2"/>
      <c r="AD273" s="2">
        <v>11941.51</v>
      </c>
      <c r="AE273" s="32"/>
      <c r="AF273" s="5" t="s">
        <v>71</v>
      </c>
      <c r="AG273" s="2">
        <v>150</v>
      </c>
      <c r="AH273" s="32">
        <f t="shared" si="75"/>
        <v>14432.55</v>
      </c>
      <c r="AI273" s="33">
        <v>13194</v>
      </c>
      <c r="AJ273" s="33">
        <v>1238.55</v>
      </c>
      <c r="AK273" s="33"/>
      <c r="AL273" s="33">
        <v>766.1</v>
      </c>
      <c r="AM273" s="33">
        <v>15199</v>
      </c>
      <c r="AN273" s="35">
        <v>42736</v>
      </c>
      <c r="AO273" s="32">
        <f t="shared" si="67"/>
        <v>-2491.0399999999991</v>
      </c>
      <c r="AP273" s="36">
        <f>AH273/AG273</f>
        <v>96.216999999999999</v>
      </c>
      <c r="AQ273" s="37">
        <f t="shared" si="68"/>
        <v>96.216999999999999</v>
      </c>
      <c r="AR273" s="36">
        <f t="shared" si="69"/>
        <v>360.81375000000003</v>
      </c>
      <c r="AS273" s="36">
        <f t="shared" si="70"/>
        <v>508.25400000000002</v>
      </c>
      <c r="AT273" s="36">
        <v>0.66700000000000004</v>
      </c>
      <c r="AU273" s="38">
        <f t="shared" si="71"/>
        <v>8.0180833333333332</v>
      </c>
      <c r="AV273" s="38">
        <f t="shared" si="77"/>
        <v>30.067812500000002</v>
      </c>
      <c r="AW273" s="38">
        <f t="shared" si="77"/>
        <v>42.354500000000002</v>
      </c>
      <c r="AX273" s="38">
        <f t="shared" si="72"/>
        <v>1.2667778871391078</v>
      </c>
      <c r="AY273" s="38">
        <f t="shared" ref="AY273:AY336" si="78">AU273+AV273+AW273</f>
        <v>80.440395833333341</v>
      </c>
      <c r="AZ273" s="38">
        <f t="shared" ref="AZ273:AZ336" si="79">AY273*12</f>
        <v>965.28475000000003</v>
      </c>
    </row>
    <row r="274" spans="1:52" s="7" customFormat="1" x14ac:dyDescent="0.25">
      <c r="A274" s="2">
        <f t="shared" ref="A274:A337" si="80">SUM(A273,1)</f>
        <v>259</v>
      </c>
      <c r="B274" s="34" t="s">
        <v>144</v>
      </c>
      <c r="C274" s="29">
        <v>60</v>
      </c>
      <c r="D274" s="32">
        <v>63.7</v>
      </c>
      <c r="E274" s="2"/>
      <c r="F274" s="2" t="s">
        <v>591</v>
      </c>
      <c r="G274" s="2"/>
      <c r="H274" s="2">
        <v>3</v>
      </c>
      <c r="I274" s="2"/>
      <c r="J274" s="2"/>
      <c r="K274" s="2"/>
      <c r="L274" s="2"/>
      <c r="M274" s="2"/>
      <c r="N274" s="2"/>
      <c r="O274" s="2"/>
      <c r="P274" s="2"/>
      <c r="Q274" s="2"/>
      <c r="R274" s="2"/>
      <c r="S274" s="2"/>
      <c r="T274" s="2"/>
      <c r="U274" s="2"/>
      <c r="V274" s="2"/>
      <c r="W274" s="2"/>
      <c r="X274" s="2"/>
      <c r="Y274" s="2"/>
      <c r="Z274" s="2"/>
      <c r="AA274" s="2"/>
      <c r="AB274" s="2"/>
      <c r="AC274" s="2"/>
      <c r="AD274" s="2">
        <v>11995.28</v>
      </c>
      <c r="AE274" s="32"/>
      <c r="AF274" s="5" t="s">
        <v>71</v>
      </c>
      <c r="AG274" s="2">
        <v>150</v>
      </c>
      <c r="AH274" s="32">
        <f t="shared" si="75"/>
        <v>14481.119999999999</v>
      </c>
      <c r="AI274" s="33">
        <v>13237</v>
      </c>
      <c r="AJ274" s="33">
        <v>1244.1199999999999</v>
      </c>
      <c r="AK274" s="33"/>
      <c r="AL274" s="33">
        <v>769.55</v>
      </c>
      <c r="AM274" s="33">
        <v>15251</v>
      </c>
      <c r="AN274" s="35">
        <v>42736</v>
      </c>
      <c r="AO274" s="32">
        <f t="shared" si="67"/>
        <v>-2485.8399999999983</v>
      </c>
      <c r="AP274" s="36">
        <f>AH274/AG274</f>
        <v>96.54079999999999</v>
      </c>
      <c r="AQ274" s="37">
        <f t="shared" si="68"/>
        <v>96.54079999999999</v>
      </c>
      <c r="AR274" s="36">
        <f t="shared" si="69"/>
        <v>362.02800000000002</v>
      </c>
      <c r="AS274" s="36">
        <f t="shared" si="70"/>
        <v>509.85480000000007</v>
      </c>
      <c r="AT274" s="36">
        <v>0.66700000000000004</v>
      </c>
      <c r="AU274" s="38">
        <f t="shared" si="71"/>
        <v>8.0450666666666653</v>
      </c>
      <c r="AV274" s="38">
        <f t="shared" si="77"/>
        <v>30.169</v>
      </c>
      <c r="AW274" s="38">
        <f t="shared" si="77"/>
        <v>42.487900000000003</v>
      </c>
      <c r="AX274" s="38">
        <f t="shared" si="72"/>
        <v>1.266906855049712</v>
      </c>
      <c r="AY274" s="38">
        <f t="shared" si="78"/>
        <v>80.701966666666664</v>
      </c>
      <c r="AZ274" s="38">
        <f t="shared" si="79"/>
        <v>968.42359999999996</v>
      </c>
    </row>
    <row r="275" spans="1:52" s="7" customFormat="1" x14ac:dyDescent="0.25">
      <c r="A275" s="2">
        <f t="shared" si="80"/>
        <v>260</v>
      </c>
      <c r="B275" s="34" t="s">
        <v>144</v>
      </c>
      <c r="C275" s="29">
        <v>8</v>
      </c>
      <c r="D275" s="32">
        <v>78.8</v>
      </c>
      <c r="E275" s="2"/>
      <c r="F275" s="2" t="s">
        <v>591</v>
      </c>
      <c r="G275" s="2"/>
      <c r="H275" s="2">
        <v>4</v>
      </c>
      <c r="I275" s="2"/>
      <c r="J275" s="2"/>
      <c r="K275" s="2"/>
      <c r="L275" s="2"/>
      <c r="M275" s="2"/>
      <c r="N275" s="2"/>
      <c r="O275" s="2"/>
      <c r="P275" s="2"/>
      <c r="Q275" s="2"/>
      <c r="R275" s="2"/>
      <c r="S275" s="2"/>
      <c r="T275" s="2"/>
      <c r="U275" s="2"/>
      <c r="V275" s="2"/>
      <c r="W275" s="2"/>
      <c r="X275" s="2"/>
      <c r="Y275" s="2"/>
      <c r="Z275" s="2"/>
      <c r="AA275" s="2"/>
      <c r="AB275" s="2"/>
      <c r="AC275" s="2"/>
      <c r="AD275" s="2">
        <v>14654.69</v>
      </c>
      <c r="AE275" s="32"/>
      <c r="AF275" s="5" t="s">
        <v>71</v>
      </c>
      <c r="AG275" s="2">
        <v>150</v>
      </c>
      <c r="AH275" s="32">
        <f t="shared" si="75"/>
        <v>17620.95</v>
      </c>
      <c r="AI275" s="33">
        <v>16101</v>
      </c>
      <c r="AJ275" s="33">
        <v>1519.95</v>
      </c>
      <c r="AK275" s="33"/>
      <c r="AL275" s="33">
        <v>940.17</v>
      </c>
      <c r="AM275" s="33">
        <v>18561</v>
      </c>
      <c r="AN275" s="35">
        <v>42736</v>
      </c>
      <c r="AO275" s="32">
        <f t="shared" si="67"/>
        <v>-2966.26</v>
      </c>
      <c r="AP275" s="36">
        <f>AH275/AG275</f>
        <v>117.473</v>
      </c>
      <c r="AQ275" s="37">
        <f t="shared" si="68"/>
        <v>117.473</v>
      </c>
      <c r="AR275" s="36">
        <f t="shared" si="69"/>
        <v>440.52375000000006</v>
      </c>
      <c r="AS275" s="36">
        <f t="shared" si="70"/>
        <v>630.7152000000001</v>
      </c>
      <c r="AT275" s="36">
        <v>0.66700000000000004</v>
      </c>
      <c r="AU275" s="38">
        <f t="shared" si="71"/>
        <v>9.789416666666666</v>
      </c>
      <c r="AV275" s="38">
        <f t="shared" si="77"/>
        <v>36.710312500000008</v>
      </c>
      <c r="AW275" s="38">
        <f t="shared" si="77"/>
        <v>52.55960000000001</v>
      </c>
      <c r="AX275" s="38">
        <f t="shared" si="72"/>
        <v>1.2570980858714047</v>
      </c>
      <c r="AY275" s="38">
        <f t="shared" si="78"/>
        <v>99.059329166666686</v>
      </c>
      <c r="AZ275" s="38">
        <f t="shared" si="79"/>
        <v>1188.7119500000003</v>
      </c>
    </row>
    <row r="276" spans="1:52" s="7" customFormat="1" x14ac:dyDescent="0.25">
      <c r="A276" s="2">
        <f t="shared" si="80"/>
        <v>261</v>
      </c>
      <c r="B276" s="34" t="s">
        <v>145</v>
      </c>
      <c r="C276" s="29">
        <v>67</v>
      </c>
      <c r="D276" s="32">
        <v>32.5</v>
      </c>
      <c r="E276" s="2"/>
      <c r="F276" s="2"/>
      <c r="G276" s="2"/>
      <c r="H276" s="2">
        <v>1</v>
      </c>
      <c r="I276" s="2">
        <v>1</v>
      </c>
      <c r="J276" s="2">
        <v>1</v>
      </c>
      <c r="K276" s="2"/>
      <c r="L276" s="2"/>
      <c r="M276" s="2"/>
      <c r="N276" s="2">
        <v>1</v>
      </c>
      <c r="O276" s="2"/>
      <c r="P276" s="2"/>
      <c r="Q276" s="2"/>
      <c r="R276" s="2"/>
      <c r="S276" s="2"/>
      <c r="T276" s="2">
        <v>1</v>
      </c>
      <c r="U276" s="2"/>
      <c r="V276" s="2"/>
      <c r="W276" s="2"/>
      <c r="X276" s="2"/>
      <c r="Y276" s="2"/>
      <c r="Z276" s="2"/>
      <c r="AA276" s="2"/>
      <c r="AB276" s="2"/>
      <c r="AC276" s="2"/>
      <c r="AD276" s="2">
        <v>5778.11</v>
      </c>
      <c r="AE276" s="32"/>
      <c r="AF276" s="5" t="s">
        <v>42</v>
      </c>
      <c r="AG276" s="2">
        <v>100</v>
      </c>
      <c r="AH276" s="32">
        <f t="shared" si="75"/>
        <v>7377.6</v>
      </c>
      <c r="AI276" s="33">
        <v>6936</v>
      </c>
      <c r="AJ276" s="33">
        <v>441.6</v>
      </c>
      <c r="AK276" s="33"/>
      <c r="AL276" s="33">
        <v>679.89</v>
      </c>
      <c r="AM276" s="33">
        <v>8057</v>
      </c>
      <c r="AN276" s="35">
        <v>42736</v>
      </c>
      <c r="AO276" s="32">
        <f t="shared" si="67"/>
        <v>-1599.4900000000007</v>
      </c>
      <c r="AP276" s="36">
        <f>AH276/AG276</f>
        <v>73.77600000000001</v>
      </c>
      <c r="AQ276" s="37">
        <f t="shared" si="68"/>
        <v>73.77600000000001</v>
      </c>
      <c r="AR276" s="36">
        <f t="shared" si="69"/>
        <v>184.44000000000003</v>
      </c>
      <c r="AS276" s="36">
        <f t="shared" si="70"/>
        <v>292.89</v>
      </c>
      <c r="AT276" s="36">
        <v>0.751</v>
      </c>
      <c r="AU276" s="38">
        <f t="shared" si="71"/>
        <v>6.1480000000000006</v>
      </c>
      <c r="AV276" s="38">
        <f t="shared" si="77"/>
        <v>15.370000000000003</v>
      </c>
      <c r="AW276" s="38">
        <f t="shared" si="77"/>
        <v>24.407499999999999</v>
      </c>
      <c r="AX276" s="38">
        <f t="shared" si="72"/>
        <v>1.4130923076923076</v>
      </c>
      <c r="AY276" s="38">
        <f t="shared" si="78"/>
        <v>45.9255</v>
      </c>
      <c r="AZ276" s="38">
        <f t="shared" si="79"/>
        <v>551.10599999999999</v>
      </c>
    </row>
    <row r="277" spans="1:52" s="7" customFormat="1" x14ac:dyDescent="0.25">
      <c r="A277" s="2">
        <f t="shared" si="80"/>
        <v>262</v>
      </c>
      <c r="B277" s="34" t="s">
        <v>146</v>
      </c>
      <c r="C277" s="29">
        <v>4</v>
      </c>
      <c r="D277" s="32">
        <v>33.4</v>
      </c>
      <c r="E277" s="2"/>
      <c r="F277" s="2">
        <v>3</v>
      </c>
      <c r="G277" s="2"/>
      <c r="H277" s="2">
        <v>1</v>
      </c>
      <c r="I277" s="2"/>
      <c r="J277" s="2"/>
      <c r="K277" s="2"/>
      <c r="L277" s="2"/>
      <c r="M277" s="2"/>
      <c r="N277" s="2"/>
      <c r="O277" s="2"/>
      <c r="P277" s="2"/>
      <c r="Q277" s="2"/>
      <c r="R277" s="2"/>
      <c r="S277" s="2"/>
      <c r="T277" s="2"/>
      <c r="U277" s="2"/>
      <c r="V277" s="2"/>
      <c r="W277" s="2"/>
      <c r="X277" s="2"/>
      <c r="Y277" s="2"/>
      <c r="Z277" s="2"/>
      <c r="AA277" s="2"/>
      <c r="AB277" s="2"/>
      <c r="AC277" s="2"/>
      <c r="AD277" s="2">
        <v>10763.12</v>
      </c>
      <c r="AE277" s="32"/>
      <c r="AF277" s="5" t="s">
        <v>71</v>
      </c>
      <c r="AG277" s="2">
        <v>150</v>
      </c>
      <c r="AH277" s="32">
        <f t="shared" si="75"/>
        <v>7315.48</v>
      </c>
      <c r="AI277" s="33">
        <v>6875</v>
      </c>
      <c r="AJ277" s="33">
        <v>440.48</v>
      </c>
      <c r="AK277" s="33"/>
      <c r="AL277" s="33">
        <v>199.95</v>
      </c>
      <c r="AM277" s="33">
        <v>7515</v>
      </c>
      <c r="AN277" s="35">
        <v>42736</v>
      </c>
      <c r="AO277" s="32">
        <f t="shared" si="67"/>
        <v>3447.6400000000012</v>
      </c>
      <c r="AP277" s="36">
        <f>AD277/AG277</f>
        <v>71.754133333333343</v>
      </c>
      <c r="AQ277" s="37">
        <f t="shared" si="68"/>
        <v>71.754133333333343</v>
      </c>
      <c r="AR277" s="36">
        <f t="shared" si="69"/>
        <v>182.887</v>
      </c>
      <c r="AS277" s="36">
        <f t="shared" si="70"/>
        <v>228.45599999999996</v>
      </c>
      <c r="AT277" s="36">
        <v>0.56999999999999995</v>
      </c>
      <c r="AU277" s="38">
        <f t="shared" si="71"/>
        <v>5.9795111111111119</v>
      </c>
      <c r="AV277" s="38">
        <f t="shared" si="77"/>
        <v>15.240583333333333</v>
      </c>
      <c r="AW277" s="38">
        <f t="shared" si="77"/>
        <v>19.037999999999997</v>
      </c>
      <c r="AX277" s="38">
        <f t="shared" si="72"/>
        <v>1.2053321689953425</v>
      </c>
      <c r="AY277" s="38">
        <f t="shared" si="78"/>
        <v>40.258094444444438</v>
      </c>
      <c r="AZ277" s="38">
        <f t="shared" si="79"/>
        <v>483.09713333333326</v>
      </c>
    </row>
    <row r="278" spans="1:52" s="7" customFormat="1" x14ac:dyDescent="0.25">
      <c r="A278" s="2">
        <f t="shared" si="80"/>
        <v>263</v>
      </c>
      <c r="B278" s="34" t="s">
        <v>146</v>
      </c>
      <c r="C278" s="29">
        <v>46</v>
      </c>
      <c r="D278" s="32">
        <v>51.6</v>
      </c>
      <c r="E278" s="2"/>
      <c r="F278" s="2" t="s">
        <v>591</v>
      </c>
      <c r="G278" s="2"/>
      <c r="H278" s="2">
        <v>2</v>
      </c>
      <c r="I278" s="2"/>
      <c r="J278" s="2"/>
      <c r="K278" s="2"/>
      <c r="L278" s="2"/>
      <c r="M278" s="2"/>
      <c r="N278" s="2"/>
      <c r="O278" s="2"/>
      <c r="P278" s="2"/>
      <c r="Q278" s="2"/>
      <c r="R278" s="2"/>
      <c r="S278" s="2"/>
      <c r="T278" s="2"/>
      <c r="U278" s="2"/>
      <c r="V278" s="2"/>
      <c r="W278" s="2"/>
      <c r="X278" s="2"/>
      <c r="Y278" s="2"/>
      <c r="Z278" s="2"/>
      <c r="AA278" s="2"/>
      <c r="AB278" s="2"/>
      <c r="AC278" s="2"/>
      <c r="AD278" s="2">
        <v>9928.9699999999993</v>
      </c>
      <c r="AE278" s="32"/>
      <c r="AF278" s="5" t="s">
        <v>71</v>
      </c>
      <c r="AG278" s="2">
        <v>150</v>
      </c>
      <c r="AH278" s="32">
        <f t="shared" si="75"/>
        <v>12731.43</v>
      </c>
      <c r="AI278" s="33">
        <v>12041</v>
      </c>
      <c r="AJ278" s="33">
        <v>690.43</v>
      </c>
      <c r="AK278" s="33"/>
      <c r="AL278" s="33">
        <v>313.41000000000003</v>
      </c>
      <c r="AM278" s="33">
        <v>13045</v>
      </c>
      <c r="AN278" s="35">
        <v>42736</v>
      </c>
      <c r="AO278" s="32">
        <f t="shared" si="67"/>
        <v>-2802.4600000000009</v>
      </c>
      <c r="AP278" s="36">
        <f>AH278/AG278</f>
        <v>84.876199999999997</v>
      </c>
      <c r="AQ278" s="37">
        <f t="shared" si="68"/>
        <v>84.876199999999997</v>
      </c>
      <c r="AR278" s="36">
        <f t="shared" si="69"/>
        <v>318.28575000000001</v>
      </c>
      <c r="AS278" s="36">
        <f t="shared" si="70"/>
        <v>352.94399999999996</v>
      </c>
      <c r="AT278" s="36">
        <v>0.56999999999999995</v>
      </c>
      <c r="AU278" s="38">
        <f t="shared" si="71"/>
        <v>7.0730166666666667</v>
      </c>
      <c r="AV278" s="38">
        <f t="shared" si="77"/>
        <v>26.523812500000002</v>
      </c>
      <c r="AW278" s="38">
        <f t="shared" si="77"/>
        <v>29.411999999999995</v>
      </c>
      <c r="AX278" s="38">
        <f t="shared" si="72"/>
        <v>1.2211013404392763</v>
      </c>
      <c r="AY278" s="38">
        <f t="shared" si="78"/>
        <v>63.008829166666658</v>
      </c>
      <c r="AZ278" s="38">
        <f t="shared" si="79"/>
        <v>756.10594999999989</v>
      </c>
    </row>
    <row r="279" spans="1:52" s="7" customFormat="1" x14ac:dyDescent="0.25">
      <c r="A279" s="2">
        <f t="shared" si="80"/>
        <v>264</v>
      </c>
      <c r="B279" s="34" t="s">
        <v>146</v>
      </c>
      <c r="C279" s="29">
        <v>7</v>
      </c>
      <c r="D279" s="32">
        <v>33.6</v>
      </c>
      <c r="E279" s="2"/>
      <c r="F279" s="2" t="s">
        <v>591</v>
      </c>
      <c r="G279" s="2"/>
      <c r="H279" s="2">
        <v>1</v>
      </c>
      <c r="I279" s="2"/>
      <c r="J279" s="2"/>
      <c r="K279" s="2"/>
      <c r="L279" s="2"/>
      <c r="M279" s="2"/>
      <c r="N279" s="2"/>
      <c r="O279" s="2"/>
      <c r="P279" s="2"/>
      <c r="Q279" s="2"/>
      <c r="R279" s="2"/>
      <c r="S279" s="2"/>
      <c r="T279" s="2"/>
      <c r="U279" s="2"/>
      <c r="V279" s="2"/>
      <c r="W279" s="2"/>
      <c r="X279" s="2"/>
      <c r="Y279" s="2"/>
      <c r="Z279" s="2"/>
      <c r="AA279" s="2"/>
      <c r="AB279" s="2"/>
      <c r="AC279" s="2"/>
      <c r="AD279" s="2">
        <v>6304.8</v>
      </c>
      <c r="AE279" s="32"/>
      <c r="AF279" s="5" t="s">
        <v>71</v>
      </c>
      <c r="AG279" s="2">
        <v>150</v>
      </c>
      <c r="AH279" s="32">
        <f t="shared" si="75"/>
        <v>8086.42</v>
      </c>
      <c r="AI279" s="33">
        <v>7648</v>
      </c>
      <c r="AJ279" s="33">
        <v>438.42</v>
      </c>
      <c r="AK279" s="33"/>
      <c r="AL279" s="33">
        <v>199.01</v>
      </c>
      <c r="AM279" s="33">
        <v>8285</v>
      </c>
      <c r="AN279" s="35">
        <v>42736</v>
      </c>
      <c r="AO279" s="32">
        <f t="shared" si="67"/>
        <v>-1781.62</v>
      </c>
      <c r="AP279" s="36">
        <f>AH279/AG279</f>
        <v>53.909466666666667</v>
      </c>
      <c r="AQ279" s="37">
        <f t="shared" si="68"/>
        <v>53.909466666666667</v>
      </c>
      <c r="AR279" s="36">
        <f t="shared" si="69"/>
        <v>202.16050000000001</v>
      </c>
      <c r="AS279" s="36">
        <f t="shared" si="70"/>
        <v>229.82399999999996</v>
      </c>
      <c r="AT279" s="36">
        <v>0.56999999999999995</v>
      </c>
      <c r="AU279" s="38">
        <f t="shared" si="71"/>
        <v>4.4924555555555559</v>
      </c>
      <c r="AV279" s="38">
        <f t="shared" si="77"/>
        <v>16.846708333333336</v>
      </c>
      <c r="AW279" s="38">
        <f t="shared" si="77"/>
        <v>19.151999999999997</v>
      </c>
      <c r="AX279" s="38">
        <f t="shared" si="72"/>
        <v>1.2050941633597885</v>
      </c>
      <c r="AY279" s="38">
        <f t="shared" si="78"/>
        <v>40.491163888888892</v>
      </c>
      <c r="AZ279" s="38">
        <f t="shared" si="79"/>
        <v>485.8939666666667</v>
      </c>
    </row>
    <row r="280" spans="1:52" s="7" customFormat="1" x14ac:dyDescent="0.25">
      <c r="A280" s="2">
        <f t="shared" si="80"/>
        <v>265</v>
      </c>
      <c r="B280" s="34" t="s">
        <v>147</v>
      </c>
      <c r="C280" s="29">
        <v>105</v>
      </c>
      <c r="D280" s="32">
        <v>60.8</v>
      </c>
      <c r="E280" s="2"/>
      <c r="F280" s="2" t="s">
        <v>591</v>
      </c>
      <c r="G280" s="2"/>
      <c r="H280" s="2">
        <v>3</v>
      </c>
      <c r="I280" s="2"/>
      <c r="J280" s="2"/>
      <c r="K280" s="2"/>
      <c r="L280" s="2"/>
      <c r="M280" s="2"/>
      <c r="N280" s="2"/>
      <c r="O280" s="2"/>
      <c r="P280" s="2"/>
      <c r="Q280" s="2"/>
      <c r="R280" s="2"/>
      <c r="S280" s="2"/>
      <c r="T280" s="2"/>
      <c r="U280" s="2"/>
      <c r="V280" s="2"/>
      <c r="W280" s="2"/>
      <c r="X280" s="2"/>
      <c r="Y280" s="2"/>
      <c r="Z280" s="2"/>
      <c r="AA280" s="2"/>
      <c r="AB280" s="2"/>
      <c r="AC280" s="2"/>
      <c r="AD280" s="2">
        <v>11867.78</v>
      </c>
      <c r="AE280" s="32"/>
      <c r="AF280" s="5" t="s">
        <v>71</v>
      </c>
      <c r="AG280" s="2">
        <v>150</v>
      </c>
      <c r="AH280" s="32">
        <f t="shared" si="75"/>
        <v>14977.31</v>
      </c>
      <c r="AI280" s="33">
        <v>14063</v>
      </c>
      <c r="AJ280" s="33">
        <v>914.31</v>
      </c>
      <c r="AK280" s="33"/>
      <c r="AL280" s="33">
        <v>869.13</v>
      </c>
      <c r="AM280" s="33">
        <v>15846</v>
      </c>
      <c r="AN280" s="35">
        <v>42736</v>
      </c>
      <c r="AO280" s="32">
        <f t="shared" si="67"/>
        <v>-3109.5299999999988</v>
      </c>
      <c r="AP280" s="36">
        <f>AH280/AG280</f>
        <v>99.848733333333328</v>
      </c>
      <c r="AQ280" s="37">
        <f t="shared" si="68"/>
        <v>99.848733333333328</v>
      </c>
      <c r="AR280" s="36">
        <f t="shared" si="69"/>
        <v>374.43275</v>
      </c>
      <c r="AS280" s="36">
        <f t="shared" si="70"/>
        <v>625.99679999999989</v>
      </c>
      <c r="AT280" s="36">
        <v>0.85799999999999998</v>
      </c>
      <c r="AU280" s="38">
        <f t="shared" si="71"/>
        <v>8.3207277777777779</v>
      </c>
      <c r="AV280" s="38">
        <f t="shared" si="77"/>
        <v>31.202729166666668</v>
      </c>
      <c r="AW280" s="38">
        <f t="shared" si="77"/>
        <v>52.166399999999989</v>
      </c>
      <c r="AX280" s="38">
        <f t="shared" si="72"/>
        <v>1.5080568576388889</v>
      </c>
      <c r="AY280" s="38">
        <f t="shared" si="78"/>
        <v>91.689856944444443</v>
      </c>
      <c r="AZ280" s="38">
        <f t="shared" si="79"/>
        <v>1100.2782833333333</v>
      </c>
    </row>
    <row r="281" spans="1:52" s="7" customFormat="1" x14ac:dyDescent="0.25">
      <c r="A281" s="2">
        <f t="shared" si="80"/>
        <v>266</v>
      </c>
      <c r="B281" s="34" t="s">
        <v>147</v>
      </c>
      <c r="C281" s="29">
        <v>12</v>
      </c>
      <c r="D281" s="32">
        <v>60.4</v>
      </c>
      <c r="E281" s="2"/>
      <c r="F281" s="2">
        <v>3</v>
      </c>
      <c r="G281" s="2"/>
      <c r="H281" s="2">
        <v>3</v>
      </c>
      <c r="I281" s="2"/>
      <c r="J281" s="2"/>
      <c r="K281" s="2"/>
      <c r="L281" s="2"/>
      <c r="M281" s="2">
        <v>1</v>
      </c>
      <c r="N281" s="2"/>
      <c r="O281" s="2"/>
      <c r="P281" s="2"/>
      <c r="Q281" s="2"/>
      <c r="R281" s="2"/>
      <c r="S281" s="2"/>
      <c r="T281" s="2"/>
      <c r="U281" s="2"/>
      <c r="V281" s="2"/>
      <c r="W281" s="2"/>
      <c r="X281" s="2"/>
      <c r="Y281" s="2"/>
      <c r="Z281" s="2"/>
      <c r="AA281" s="2"/>
      <c r="AB281" s="2"/>
      <c r="AC281" s="2"/>
      <c r="AD281" s="2">
        <v>28433.24</v>
      </c>
      <c r="AE281" s="32"/>
      <c r="AF281" s="5" t="s">
        <v>71</v>
      </c>
      <c r="AG281" s="2">
        <v>150</v>
      </c>
      <c r="AH281" s="32">
        <f t="shared" si="75"/>
        <v>14875.5</v>
      </c>
      <c r="AI281" s="33">
        <v>13966</v>
      </c>
      <c r="AJ281" s="33">
        <v>909.5</v>
      </c>
      <c r="AK281" s="33"/>
      <c r="AL281" s="33">
        <v>864.55</v>
      </c>
      <c r="AM281" s="33">
        <v>15740</v>
      </c>
      <c r="AN281" s="35">
        <v>42736</v>
      </c>
      <c r="AO281" s="32">
        <f t="shared" si="67"/>
        <v>13557.740000000002</v>
      </c>
      <c r="AP281" s="36">
        <f>AD281/AG281</f>
        <v>189.55493333333334</v>
      </c>
      <c r="AQ281" s="37">
        <f t="shared" si="68"/>
        <v>189.55493333333334</v>
      </c>
      <c r="AR281" s="36">
        <f t="shared" si="69"/>
        <v>371.88750000000005</v>
      </c>
      <c r="AS281" s="36">
        <f t="shared" si="70"/>
        <v>621.87840000000006</v>
      </c>
      <c r="AT281" s="36">
        <v>0.85799999999999998</v>
      </c>
      <c r="AU281" s="38">
        <f t="shared" si="71"/>
        <v>15.796244444444445</v>
      </c>
      <c r="AV281" s="38">
        <f t="shared" si="77"/>
        <v>30.990625000000005</v>
      </c>
      <c r="AW281" s="38">
        <f t="shared" si="77"/>
        <v>51.823200000000007</v>
      </c>
      <c r="AX281" s="38">
        <f t="shared" si="72"/>
        <v>1.6326170437821932</v>
      </c>
      <c r="AY281" s="38">
        <f t="shared" si="78"/>
        <v>98.610069444444463</v>
      </c>
      <c r="AZ281" s="38">
        <f t="shared" si="79"/>
        <v>1183.3208333333337</v>
      </c>
    </row>
    <row r="282" spans="1:52" s="7" customFormat="1" x14ac:dyDescent="0.25">
      <c r="A282" s="2">
        <f t="shared" si="80"/>
        <v>267</v>
      </c>
      <c r="B282" s="34" t="s">
        <v>147</v>
      </c>
      <c r="C282" s="29">
        <v>43</v>
      </c>
      <c r="D282" s="32">
        <v>49.9</v>
      </c>
      <c r="E282" s="2"/>
      <c r="F282" s="2" t="s">
        <v>591</v>
      </c>
      <c r="G282" s="2"/>
      <c r="H282" s="2">
        <v>2</v>
      </c>
      <c r="I282" s="2"/>
      <c r="J282" s="2"/>
      <c r="K282" s="2"/>
      <c r="L282" s="2"/>
      <c r="M282" s="2"/>
      <c r="N282" s="2"/>
      <c r="O282" s="2"/>
      <c r="P282" s="2"/>
      <c r="Q282" s="2"/>
      <c r="R282" s="2"/>
      <c r="S282" s="2"/>
      <c r="T282" s="2"/>
      <c r="U282" s="2"/>
      <c r="V282" s="2"/>
      <c r="W282" s="2"/>
      <c r="X282" s="2"/>
      <c r="Y282" s="2"/>
      <c r="Z282" s="2"/>
      <c r="AA282" s="2"/>
      <c r="AB282" s="2"/>
      <c r="AC282" s="2"/>
      <c r="AD282" s="2">
        <v>9742.77</v>
      </c>
      <c r="AE282" s="32"/>
      <c r="AF282" s="5" t="s">
        <v>71</v>
      </c>
      <c r="AG282" s="2">
        <v>150</v>
      </c>
      <c r="AH282" s="32">
        <f t="shared" si="75"/>
        <v>12278.6</v>
      </c>
      <c r="AI282" s="33">
        <v>11528</v>
      </c>
      <c r="AJ282" s="33">
        <v>750.6</v>
      </c>
      <c r="AK282" s="33"/>
      <c r="AL282" s="33">
        <v>713.5</v>
      </c>
      <c r="AM282" s="33">
        <v>12992</v>
      </c>
      <c r="AN282" s="35">
        <v>42736</v>
      </c>
      <c r="AO282" s="32">
        <f t="shared" si="67"/>
        <v>-2535.83</v>
      </c>
      <c r="AP282" s="36">
        <f t="shared" ref="AP282:AP288" si="81">AH282/AG282</f>
        <v>81.85733333333333</v>
      </c>
      <c r="AQ282" s="37">
        <f t="shared" si="68"/>
        <v>81.85733333333333</v>
      </c>
      <c r="AR282" s="36">
        <f t="shared" si="69"/>
        <v>306.96500000000003</v>
      </c>
      <c r="AS282" s="36">
        <f t="shared" si="70"/>
        <v>513.7704</v>
      </c>
      <c r="AT282" s="36">
        <v>0.85799999999999998</v>
      </c>
      <c r="AU282" s="38">
        <f t="shared" si="71"/>
        <v>6.8214444444444444</v>
      </c>
      <c r="AV282" s="38">
        <f t="shared" si="77"/>
        <v>25.580416666666668</v>
      </c>
      <c r="AW282" s="38">
        <f t="shared" si="77"/>
        <v>42.8142</v>
      </c>
      <c r="AX282" s="38">
        <f t="shared" si="72"/>
        <v>1.5073358940102428</v>
      </c>
      <c r="AY282" s="38">
        <f t="shared" si="78"/>
        <v>75.216061111111117</v>
      </c>
      <c r="AZ282" s="38">
        <f t="shared" si="79"/>
        <v>902.5927333333334</v>
      </c>
    </row>
    <row r="283" spans="1:52" s="7" customFormat="1" x14ac:dyDescent="0.25">
      <c r="A283" s="2">
        <f t="shared" si="80"/>
        <v>268</v>
      </c>
      <c r="B283" s="34" t="s">
        <v>147</v>
      </c>
      <c r="C283" s="29">
        <v>54</v>
      </c>
      <c r="D283" s="32">
        <v>50.3</v>
      </c>
      <c r="E283" s="2"/>
      <c r="F283" s="2" t="s">
        <v>591</v>
      </c>
      <c r="G283" s="2"/>
      <c r="H283" s="2">
        <v>2</v>
      </c>
      <c r="I283" s="2"/>
      <c r="J283" s="2"/>
      <c r="K283" s="2"/>
      <c r="L283" s="2"/>
      <c r="M283" s="2"/>
      <c r="N283" s="2"/>
      <c r="O283" s="2"/>
      <c r="P283" s="2"/>
      <c r="Q283" s="2"/>
      <c r="R283" s="2"/>
      <c r="S283" s="2"/>
      <c r="T283" s="2"/>
      <c r="U283" s="2"/>
      <c r="V283" s="2"/>
      <c r="W283" s="2"/>
      <c r="X283" s="2"/>
      <c r="Y283" s="2"/>
      <c r="Z283" s="2"/>
      <c r="AA283" s="2"/>
      <c r="AB283" s="2"/>
      <c r="AC283" s="2"/>
      <c r="AD283" s="2">
        <v>9823.33</v>
      </c>
      <c r="AE283" s="32"/>
      <c r="AF283" s="5" t="s">
        <v>71</v>
      </c>
      <c r="AG283" s="2">
        <v>150</v>
      </c>
      <c r="AH283" s="32">
        <f t="shared" si="75"/>
        <v>12381.8</v>
      </c>
      <c r="AI283" s="33">
        <v>11625</v>
      </c>
      <c r="AJ283" s="33">
        <v>756.8</v>
      </c>
      <c r="AK283" s="33"/>
      <c r="AL283" s="33">
        <v>719.4</v>
      </c>
      <c r="AM283" s="33">
        <v>13101</v>
      </c>
      <c r="AN283" s="35">
        <v>42736</v>
      </c>
      <c r="AO283" s="32">
        <f t="shared" si="67"/>
        <v>-2558.4699999999993</v>
      </c>
      <c r="AP283" s="36">
        <f t="shared" si="81"/>
        <v>82.545333333333332</v>
      </c>
      <c r="AQ283" s="37">
        <f t="shared" si="68"/>
        <v>82.545333333333332</v>
      </c>
      <c r="AR283" s="36">
        <f t="shared" si="69"/>
        <v>309.54500000000002</v>
      </c>
      <c r="AS283" s="36">
        <f t="shared" si="70"/>
        <v>517.88879999999995</v>
      </c>
      <c r="AT283" s="36">
        <v>0.85799999999999998</v>
      </c>
      <c r="AU283" s="38">
        <f t="shared" si="71"/>
        <v>6.8787777777777777</v>
      </c>
      <c r="AV283" s="38">
        <f t="shared" si="77"/>
        <v>25.795416666666668</v>
      </c>
      <c r="AW283" s="38">
        <f t="shared" si="77"/>
        <v>43.157399999999996</v>
      </c>
      <c r="AX283" s="38">
        <f t="shared" si="72"/>
        <v>1.5075863706648998</v>
      </c>
      <c r="AY283" s="38">
        <f t="shared" si="78"/>
        <v>75.831594444444448</v>
      </c>
      <c r="AZ283" s="38">
        <f t="shared" si="79"/>
        <v>909.97913333333338</v>
      </c>
    </row>
    <row r="284" spans="1:52" s="7" customFormat="1" x14ac:dyDescent="0.25">
      <c r="A284" s="2">
        <f t="shared" si="80"/>
        <v>269</v>
      </c>
      <c r="B284" s="34" t="s">
        <v>147</v>
      </c>
      <c r="C284" s="29">
        <v>70</v>
      </c>
      <c r="D284" s="32">
        <v>50.3</v>
      </c>
      <c r="E284" s="2"/>
      <c r="F284" s="2" t="s">
        <v>591</v>
      </c>
      <c r="G284" s="2"/>
      <c r="H284" s="2">
        <v>2</v>
      </c>
      <c r="I284" s="2"/>
      <c r="J284" s="2"/>
      <c r="K284" s="2"/>
      <c r="L284" s="2"/>
      <c r="M284" s="2"/>
      <c r="N284" s="2"/>
      <c r="O284" s="2"/>
      <c r="P284" s="2"/>
      <c r="Q284" s="2"/>
      <c r="R284" s="2"/>
      <c r="S284" s="2"/>
      <c r="T284" s="2"/>
      <c r="U284" s="2"/>
      <c r="V284" s="2"/>
      <c r="W284" s="2"/>
      <c r="X284" s="2"/>
      <c r="Y284" s="2"/>
      <c r="Z284" s="2"/>
      <c r="AA284" s="2"/>
      <c r="AB284" s="2"/>
      <c r="AC284" s="2"/>
      <c r="AD284" s="2">
        <v>9825.36</v>
      </c>
      <c r="AE284" s="32"/>
      <c r="AF284" s="5" t="s">
        <v>71</v>
      </c>
      <c r="AG284" s="2">
        <v>150</v>
      </c>
      <c r="AH284" s="32">
        <f t="shared" si="75"/>
        <v>12381.96</v>
      </c>
      <c r="AI284" s="33">
        <v>11625</v>
      </c>
      <c r="AJ284" s="33">
        <v>756.96</v>
      </c>
      <c r="AK284" s="33"/>
      <c r="AL284" s="33">
        <v>719.55</v>
      </c>
      <c r="AM284" s="33">
        <v>13102</v>
      </c>
      <c r="AN284" s="35">
        <v>42736</v>
      </c>
      <c r="AO284" s="32">
        <f t="shared" si="67"/>
        <v>-2556.5999999999985</v>
      </c>
      <c r="AP284" s="36">
        <f t="shared" si="81"/>
        <v>82.546399999999991</v>
      </c>
      <c r="AQ284" s="37">
        <f t="shared" si="68"/>
        <v>82.546399999999991</v>
      </c>
      <c r="AR284" s="36">
        <f t="shared" si="69"/>
        <v>309.54899999999998</v>
      </c>
      <c r="AS284" s="36">
        <f t="shared" si="70"/>
        <v>517.88879999999995</v>
      </c>
      <c r="AT284" s="36">
        <v>0.85799999999999998</v>
      </c>
      <c r="AU284" s="38">
        <f t="shared" si="71"/>
        <v>6.8788666666666662</v>
      </c>
      <c r="AV284" s="38">
        <f t="shared" si="77"/>
        <v>25.795749999999998</v>
      </c>
      <c r="AW284" s="38">
        <f t="shared" si="77"/>
        <v>43.157399999999996</v>
      </c>
      <c r="AX284" s="38">
        <f t="shared" si="72"/>
        <v>1.5075947647448642</v>
      </c>
      <c r="AY284" s="38">
        <f t="shared" si="78"/>
        <v>75.832016666666661</v>
      </c>
      <c r="AZ284" s="38">
        <f t="shared" si="79"/>
        <v>909.98419999999987</v>
      </c>
    </row>
    <row r="285" spans="1:52" s="7" customFormat="1" x14ac:dyDescent="0.25">
      <c r="A285" s="2">
        <f t="shared" si="80"/>
        <v>270</v>
      </c>
      <c r="B285" s="34" t="s">
        <v>147</v>
      </c>
      <c r="C285" s="29">
        <v>95</v>
      </c>
      <c r="D285" s="32">
        <v>32.5</v>
      </c>
      <c r="E285" s="2"/>
      <c r="F285" s="2" t="s">
        <v>591</v>
      </c>
      <c r="G285" s="2"/>
      <c r="H285" s="2">
        <v>1</v>
      </c>
      <c r="I285" s="2"/>
      <c r="J285" s="2"/>
      <c r="K285" s="2"/>
      <c r="L285" s="2"/>
      <c r="M285" s="2"/>
      <c r="N285" s="2"/>
      <c r="O285" s="2"/>
      <c r="P285" s="2"/>
      <c r="Q285" s="2"/>
      <c r="R285" s="2"/>
      <c r="S285" s="2"/>
      <c r="T285" s="2"/>
      <c r="U285" s="2"/>
      <c r="V285" s="2"/>
      <c r="W285" s="2"/>
      <c r="X285" s="2"/>
      <c r="Y285" s="2"/>
      <c r="Z285" s="2"/>
      <c r="AA285" s="2"/>
      <c r="AB285" s="2"/>
      <c r="AC285" s="2"/>
      <c r="AD285" s="2">
        <v>6544.18</v>
      </c>
      <c r="AE285" s="32"/>
      <c r="AF285" s="5" t="s">
        <v>71</v>
      </c>
      <c r="AG285" s="2">
        <v>150</v>
      </c>
      <c r="AH285" s="32">
        <f t="shared" si="75"/>
        <v>8365.17</v>
      </c>
      <c r="AI285" s="33">
        <v>7861</v>
      </c>
      <c r="AJ285" s="33">
        <v>504.17</v>
      </c>
      <c r="AK285" s="33"/>
      <c r="AL285" s="33">
        <v>479.26</v>
      </c>
      <c r="AM285" s="33">
        <v>8844</v>
      </c>
      <c r="AN285" s="35">
        <v>42736</v>
      </c>
      <c r="AO285" s="32">
        <f t="shared" si="67"/>
        <v>-1820.9899999999998</v>
      </c>
      <c r="AP285" s="36">
        <f t="shared" si="81"/>
        <v>55.767800000000001</v>
      </c>
      <c r="AQ285" s="37">
        <f t="shared" si="68"/>
        <v>55.767800000000001</v>
      </c>
      <c r="AR285" s="36">
        <f t="shared" si="69"/>
        <v>209.12925000000001</v>
      </c>
      <c r="AS285" s="36">
        <f t="shared" si="70"/>
        <v>334.62</v>
      </c>
      <c r="AT285" s="36">
        <v>0.85799999999999998</v>
      </c>
      <c r="AU285" s="38">
        <f t="shared" si="71"/>
        <v>4.6473166666666668</v>
      </c>
      <c r="AV285" s="38">
        <f t="shared" si="77"/>
        <v>17.4274375</v>
      </c>
      <c r="AW285" s="38">
        <f t="shared" si="77"/>
        <v>27.885000000000002</v>
      </c>
      <c r="AX285" s="38">
        <f t="shared" si="72"/>
        <v>1.5372232051282053</v>
      </c>
      <c r="AY285" s="38">
        <f t="shared" si="78"/>
        <v>49.95975416666667</v>
      </c>
      <c r="AZ285" s="38">
        <f t="shared" si="79"/>
        <v>599.51705000000004</v>
      </c>
    </row>
    <row r="286" spans="1:52" s="7" customFormat="1" ht="15" customHeight="1" x14ac:dyDescent="0.25">
      <c r="A286" s="2">
        <f t="shared" si="80"/>
        <v>271</v>
      </c>
      <c r="B286" s="34" t="s">
        <v>148</v>
      </c>
      <c r="C286" s="29">
        <v>19</v>
      </c>
      <c r="D286" s="32">
        <v>50.3</v>
      </c>
      <c r="E286" s="2"/>
      <c r="F286" s="2" t="s">
        <v>591</v>
      </c>
      <c r="G286" s="2"/>
      <c r="H286" s="2">
        <v>2</v>
      </c>
      <c r="I286" s="2"/>
      <c r="J286" s="2"/>
      <c r="K286" s="2"/>
      <c r="L286" s="2"/>
      <c r="M286" s="2"/>
      <c r="N286" s="2"/>
      <c r="O286" s="2"/>
      <c r="P286" s="2"/>
      <c r="Q286" s="2"/>
      <c r="R286" s="2"/>
      <c r="S286" s="2"/>
      <c r="T286" s="2"/>
      <c r="U286" s="2"/>
      <c r="V286" s="2"/>
      <c r="W286" s="2"/>
      <c r="X286" s="2"/>
      <c r="Y286" s="2"/>
      <c r="Z286" s="2"/>
      <c r="AA286" s="2"/>
      <c r="AB286" s="2"/>
      <c r="AC286" s="2"/>
      <c r="AD286" s="2">
        <v>9065.56</v>
      </c>
      <c r="AE286" s="32"/>
      <c r="AF286" s="5" t="s">
        <v>71</v>
      </c>
      <c r="AG286" s="2">
        <v>150</v>
      </c>
      <c r="AH286" s="32">
        <f>AI286+AJ286+AK286</f>
        <v>11057.02</v>
      </c>
      <c r="AI286" s="33">
        <v>10227</v>
      </c>
      <c r="AJ286" s="33">
        <v>830.02</v>
      </c>
      <c r="AK286" s="33"/>
      <c r="AL286" s="33">
        <v>1144.1099999999999</v>
      </c>
      <c r="AM286" s="33">
        <v>12201</v>
      </c>
      <c r="AN286" s="35">
        <v>42736</v>
      </c>
      <c r="AO286" s="32">
        <f t="shared" si="67"/>
        <v>-1991.4600000000009</v>
      </c>
      <c r="AP286" s="36">
        <f t="shared" si="81"/>
        <v>73.713466666666676</v>
      </c>
      <c r="AQ286" s="37">
        <f t="shared" si="68"/>
        <v>73.713466666666676</v>
      </c>
      <c r="AR286" s="36">
        <f t="shared" si="69"/>
        <v>276.4255</v>
      </c>
      <c r="AS286" s="36">
        <f t="shared" si="70"/>
        <v>484.08720000000005</v>
      </c>
      <c r="AT286" s="36">
        <v>0.80200000000000005</v>
      </c>
      <c r="AU286" s="38">
        <f t="shared" si="71"/>
        <v>6.14278888888889</v>
      </c>
      <c r="AV286" s="38">
        <f t="shared" si="77"/>
        <v>23.035458333333334</v>
      </c>
      <c r="AW286" s="38">
        <f t="shared" si="77"/>
        <v>40.340600000000002</v>
      </c>
      <c r="AX286" s="38">
        <f t="shared" si="72"/>
        <v>1.3820844378175394</v>
      </c>
      <c r="AY286" s="38">
        <f t="shared" si="78"/>
        <v>69.518847222222234</v>
      </c>
      <c r="AZ286" s="38">
        <f t="shared" si="79"/>
        <v>834.22616666666681</v>
      </c>
    </row>
    <row r="287" spans="1:52" s="7" customFormat="1" x14ac:dyDescent="0.25">
      <c r="A287" s="2">
        <f t="shared" si="80"/>
        <v>272</v>
      </c>
      <c r="B287" s="34" t="s">
        <v>148</v>
      </c>
      <c r="C287" s="29">
        <v>7</v>
      </c>
      <c r="D287" s="32">
        <v>50.8</v>
      </c>
      <c r="E287" s="2"/>
      <c r="F287" s="2" t="s">
        <v>591</v>
      </c>
      <c r="G287" s="2"/>
      <c r="H287" s="2">
        <v>2</v>
      </c>
      <c r="I287" s="2"/>
      <c r="J287" s="2"/>
      <c r="K287" s="2"/>
      <c r="L287" s="2"/>
      <c r="M287" s="2"/>
      <c r="N287" s="2"/>
      <c r="O287" s="2"/>
      <c r="P287" s="2"/>
      <c r="Q287" s="2"/>
      <c r="R287" s="2"/>
      <c r="S287" s="2"/>
      <c r="T287" s="2"/>
      <c r="U287" s="2"/>
      <c r="V287" s="2"/>
      <c r="W287" s="2"/>
      <c r="X287" s="2"/>
      <c r="Y287" s="2"/>
      <c r="Z287" s="2"/>
      <c r="AA287" s="2"/>
      <c r="AB287" s="2"/>
      <c r="AC287" s="2"/>
      <c r="AD287" s="2">
        <v>9153.23</v>
      </c>
      <c r="AE287" s="32"/>
      <c r="AF287" s="5" t="s">
        <v>71</v>
      </c>
      <c r="AG287" s="2">
        <v>150</v>
      </c>
      <c r="AH287" s="32">
        <f t="shared" ref="AH287:AH350" si="82">AI287+AJ287+AK287</f>
        <v>11172.05</v>
      </c>
      <c r="AI287" s="33">
        <v>10334</v>
      </c>
      <c r="AJ287" s="33">
        <v>838.05</v>
      </c>
      <c r="AK287" s="33"/>
      <c r="AL287" s="33">
        <v>1155.17</v>
      </c>
      <c r="AM287" s="33">
        <v>12327</v>
      </c>
      <c r="AN287" s="35">
        <v>42736</v>
      </c>
      <c r="AO287" s="32">
        <f t="shared" si="67"/>
        <v>-2018.8199999999997</v>
      </c>
      <c r="AP287" s="36">
        <f t="shared" si="81"/>
        <v>74.480333333333334</v>
      </c>
      <c r="AQ287" s="37">
        <f t="shared" si="68"/>
        <v>74.480333333333334</v>
      </c>
      <c r="AR287" s="36">
        <f t="shared" si="69"/>
        <v>279.30124999999998</v>
      </c>
      <c r="AS287" s="36">
        <f t="shared" si="70"/>
        <v>488.89919999999995</v>
      </c>
      <c r="AT287" s="36">
        <v>0.80200000000000005</v>
      </c>
      <c r="AU287" s="38">
        <f t="shared" si="71"/>
        <v>6.2066944444444445</v>
      </c>
      <c r="AV287" s="38">
        <f t="shared" si="77"/>
        <v>23.275104166666665</v>
      </c>
      <c r="AW287" s="38">
        <f t="shared" si="77"/>
        <v>40.741599999999998</v>
      </c>
      <c r="AX287" s="38">
        <f t="shared" si="72"/>
        <v>1.3823503663604551</v>
      </c>
      <c r="AY287" s="38">
        <f t="shared" si="78"/>
        <v>70.223398611111108</v>
      </c>
      <c r="AZ287" s="38">
        <f t="shared" si="79"/>
        <v>842.68078333333324</v>
      </c>
    </row>
    <row r="288" spans="1:52" s="7" customFormat="1" ht="15" customHeight="1" x14ac:dyDescent="0.25">
      <c r="A288" s="2">
        <f t="shared" si="80"/>
        <v>273</v>
      </c>
      <c r="B288" s="34" t="s">
        <v>149</v>
      </c>
      <c r="C288" s="29">
        <v>71</v>
      </c>
      <c r="D288" s="32">
        <v>46</v>
      </c>
      <c r="E288" s="2"/>
      <c r="F288" s="2" t="s">
        <v>591</v>
      </c>
      <c r="G288" s="2"/>
      <c r="H288" s="2">
        <v>2</v>
      </c>
      <c r="I288" s="2"/>
      <c r="J288" s="2"/>
      <c r="K288" s="2"/>
      <c r="L288" s="2"/>
      <c r="M288" s="2"/>
      <c r="N288" s="2"/>
      <c r="O288" s="2"/>
      <c r="P288" s="2"/>
      <c r="Q288" s="2"/>
      <c r="R288" s="2"/>
      <c r="S288" s="2"/>
      <c r="T288" s="2"/>
      <c r="U288" s="2"/>
      <c r="V288" s="2"/>
      <c r="W288" s="2"/>
      <c r="X288" s="2"/>
      <c r="Y288" s="2"/>
      <c r="Z288" s="2"/>
      <c r="AA288" s="2"/>
      <c r="AB288" s="2"/>
      <c r="AC288" s="2"/>
      <c r="AD288" s="2">
        <v>8615.9</v>
      </c>
      <c r="AE288" s="32"/>
      <c r="AF288" s="5" t="s">
        <v>42</v>
      </c>
      <c r="AG288" s="2">
        <v>100</v>
      </c>
      <c r="AH288" s="32">
        <f t="shared" si="82"/>
        <v>11022.62</v>
      </c>
      <c r="AI288" s="33">
        <v>10014</v>
      </c>
      <c r="AJ288" s="33">
        <v>1008.62</v>
      </c>
      <c r="AK288" s="33"/>
      <c r="AL288" s="33">
        <v>1206.45</v>
      </c>
      <c r="AM288" s="33">
        <v>12229</v>
      </c>
      <c r="AN288" s="35">
        <v>42736</v>
      </c>
      <c r="AO288" s="32">
        <f t="shared" ref="AO288:AO351" si="83">AD288-AH288</f>
        <v>-2406.7200000000012</v>
      </c>
      <c r="AP288" s="36">
        <f t="shared" si="81"/>
        <v>110.22620000000001</v>
      </c>
      <c r="AQ288" s="37">
        <f t="shared" ref="AQ288:AQ351" si="84">AE288+AP288</f>
        <v>110.22620000000001</v>
      </c>
      <c r="AR288" s="36">
        <f t="shared" ref="AR288:AR351" si="85">AH288*2.5%</f>
        <v>275.56550000000004</v>
      </c>
      <c r="AS288" s="36">
        <f t="shared" ref="AS288:AS351" si="86">AT288*D288*12</f>
        <v>341.68799999999999</v>
      </c>
      <c r="AT288" s="36">
        <v>0.61899999999999999</v>
      </c>
      <c r="AU288" s="38">
        <f t="shared" ref="AU288:AU351" si="87">AQ288/12</f>
        <v>9.1855166666666666</v>
      </c>
      <c r="AV288" s="38">
        <f t="shared" si="77"/>
        <v>22.963791666666669</v>
      </c>
      <c r="AW288" s="38">
        <f t="shared" si="77"/>
        <v>28.474</v>
      </c>
      <c r="AX288" s="38">
        <f t="shared" ref="AX288:AX351" si="88">AY288/D288</f>
        <v>1.3178980072463771</v>
      </c>
      <c r="AY288" s="38">
        <f t="shared" si="78"/>
        <v>60.623308333333341</v>
      </c>
      <c r="AZ288" s="38">
        <f t="shared" si="79"/>
        <v>727.47970000000009</v>
      </c>
    </row>
    <row r="289" spans="1:52" s="7" customFormat="1" x14ac:dyDescent="0.25">
      <c r="A289" s="2">
        <f t="shared" si="80"/>
        <v>274</v>
      </c>
      <c r="B289" s="34" t="s">
        <v>149</v>
      </c>
      <c r="C289" s="29">
        <v>73</v>
      </c>
      <c r="D289" s="32">
        <v>46</v>
      </c>
      <c r="E289" s="2"/>
      <c r="F289" s="2">
        <v>3</v>
      </c>
      <c r="G289" s="2"/>
      <c r="H289" s="2">
        <v>2</v>
      </c>
      <c r="I289" s="2"/>
      <c r="J289" s="2"/>
      <c r="K289" s="2"/>
      <c r="L289" s="2"/>
      <c r="M289" s="2">
        <v>1</v>
      </c>
      <c r="N289" s="2"/>
      <c r="O289" s="2"/>
      <c r="P289" s="2"/>
      <c r="Q289" s="2"/>
      <c r="R289" s="2"/>
      <c r="S289" s="2"/>
      <c r="T289" s="2"/>
      <c r="U289" s="2"/>
      <c r="V289" s="2"/>
      <c r="W289" s="2"/>
      <c r="X289" s="2"/>
      <c r="Y289" s="2"/>
      <c r="Z289" s="2"/>
      <c r="AA289" s="2"/>
      <c r="AB289" s="2"/>
      <c r="AC289" s="2"/>
      <c r="AD289" s="2">
        <v>20513.919999999998</v>
      </c>
      <c r="AE289" s="32"/>
      <c r="AF289" s="5" t="s">
        <v>42</v>
      </c>
      <c r="AG289" s="2">
        <v>100</v>
      </c>
      <c r="AH289" s="32">
        <f t="shared" si="82"/>
        <v>11020.87</v>
      </c>
      <c r="AI289" s="33">
        <v>10014</v>
      </c>
      <c r="AJ289" s="33">
        <v>1006.87</v>
      </c>
      <c r="AK289" s="33"/>
      <c r="AL289" s="33">
        <v>1204.3499999999999</v>
      </c>
      <c r="AM289" s="33">
        <v>12225</v>
      </c>
      <c r="AN289" s="35">
        <v>42736</v>
      </c>
      <c r="AO289" s="32">
        <f t="shared" si="83"/>
        <v>9493.0499999999975</v>
      </c>
      <c r="AP289" s="36">
        <f>AD289/AG289</f>
        <v>205.13919999999999</v>
      </c>
      <c r="AQ289" s="37">
        <f t="shared" si="84"/>
        <v>205.13919999999999</v>
      </c>
      <c r="AR289" s="36">
        <f t="shared" si="85"/>
        <v>275.52175000000005</v>
      </c>
      <c r="AS289" s="36">
        <f t="shared" si="86"/>
        <v>341.68799999999999</v>
      </c>
      <c r="AT289" s="36">
        <v>0.61899999999999999</v>
      </c>
      <c r="AU289" s="38">
        <f t="shared" si="87"/>
        <v>17.094933333333334</v>
      </c>
      <c r="AV289" s="38">
        <f t="shared" si="77"/>
        <v>22.960145833333339</v>
      </c>
      <c r="AW289" s="38">
        <f t="shared" si="77"/>
        <v>28.474</v>
      </c>
      <c r="AX289" s="38">
        <f t="shared" si="88"/>
        <v>1.4897625905797103</v>
      </c>
      <c r="AY289" s="38">
        <f t="shared" si="78"/>
        <v>68.529079166666676</v>
      </c>
      <c r="AZ289" s="38">
        <f t="shared" si="79"/>
        <v>822.34895000000006</v>
      </c>
    </row>
    <row r="290" spans="1:52" s="7" customFormat="1" x14ac:dyDescent="0.25">
      <c r="A290" s="2">
        <f t="shared" si="80"/>
        <v>275</v>
      </c>
      <c r="B290" s="34" t="s">
        <v>150</v>
      </c>
      <c r="C290" s="29">
        <v>11</v>
      </c>
      <c r="D290" s="32">
        <v>39.1</v>
      </c>
      <c r="E290" s="2"/>
      <c r="F290" s="2"/>
      <c r="G290" s="2"/>
      <c r="H290" s="2">
        <v>2</v>
      </c>
      <c r="I290" s="2">
        <v>1</v>
      </c>
      <c r="J290" s="2">
        <v>1</v>
      </c>
      <c r="K290" s="2"/>
      <c r="L290" s="2"/>
      <c r="M290" s="2">
        <v>1</v>
      </c>
      <c r="N290" s="2"/>
      <c r="O290" s="2">
        <v>1</v>
      </c>
      <c r="P290" s="2"/>
      <c r="Q290" s="2"/>
      <c r="R290" s="2"/>
      <c r="S290" s="2"/>
      <c r="T290" s="2"/>
      <c r="U290" s="2">
        <v>1</v>
      </c>
      <c r="V290" s="2"/>
      <c r="W290" s="2"/>
      <c r="X290" s="2"/>
      <c r="Y290" s="2"/>
      <c r="Z290" s="2"/>
      <c r="AA290" s="2"/>
      <c r="AB290" s="2"/>
      <c r="AC290" s="2"/>
      <c r="AD290" s="2">
        <v>20734.25</v>
      </c>
      <c r="AE290" s="32"/>
      <c r="AF290" s="5" t="s">
        <v>42</v>
      </c>
      <c r="AG290" s="2">
        <v>100</v>
      </c>
      <c r="AH290" s="32">
        <f t="shared" si="82"/>
        <v>9732.16</v>
      </c>
      <c r="AI290" s="33">
        <v>8967</v>
      </c>
      <c r="AJ290" s="33">
        <v>765.16</v>
      </c>
      <c r="AK290" s="33"/>
      <c r="AL290" s="33">
        <v>681.32</v>
      </c>
      <c r="AM290" s="33">
        <v>10413</v>
      </c>
      <c r="AN290" s="35">
        <v>42736</v>
      </c>
      <c r="AO290" s="32">
        <f t="shared" si="83"/>
        <v>11002.09</v>
      </c>
      <c r="AP290" s="36">
        <f>AD290/AG290</f>
        <v>207.3425</v>
      </c>
      <c r="AQ290" s="37">
        <f t="shared" si="84"/>
        <v>207.3425</v>
      </c>
      <c r="AR290" s="36">
        <f t="shared" si="85"/>
        <v>243.304</v>
      </c>
      <c r="AS290" s="36">
        <f t="shared" si="86"/>
        <v>295.1268</v>
      </c>
      <c r="AT290" s="36">
        <v>0.629</v>
      </c>
      <c r="AU290" s="38">
        <f t="shared" si="87"/>
        <v>17.278541666666666</v>
      </c>
      <c r="AV290" s="38">
        <f t="shared" si="77"/>
        <v>20.275333333333332</v>
      </c>
      <c r="AW290" s="38">
        <f t="shared" si="77"/>
        <v>24.593900000000001</v>
      </c>
      <c r="AX290" s="38">
        <f t="shared" si="88"/>
        <v>1.5894571611253194</v>
      </c>
      <c r="AY290" s="38">
        <f t="shared" si="78"/>
        <v>62.147774999999996</v>
      </c>
      <c r="AZ290" s="38">
        <f t="shared" si="79"/>
        <v>745.77329999999995</v>
      </c>
    </row>
    <row r="291" spans="1:52" s="7" customFormat="1" x14ac:dyDescent="0.25">
      <c r="A291" s="2">
        <f t="shared" si="80"/>
        <v>276</v>
      </c>
      <c r="B291" s="34" t="s">
        <v>150</v>
      </c>
      <c r="C291" s="29">
        <v>15</v>
      </c>
      <c r="D291" s="32">
        <v>48.7</v>
      </c>
      <c r="E291" s="2"/>
      <c r="F291" s="2" t="s">
        <v>591</v>
      </c>
      <c r="G291" s="2"/>
      <c r="H291" s="2">
        <v>2</v>
      </c>
      <c r="I291" s="2"/>
      <c r="J291" s="2"/>
      <c r="K291" s="2"/>
      <c r="L291" s="2"/>
      <c r="M291" s="2"/>
      <c r="N291" s="2"/>
      <c r="O291" s="2"/>
      <c r="P291" s="2"/>
      <c r="Q291" s="2"/>
      <c r="R291" s="2"/>
      <c r="S291" s="2"/>
      <c r="T291" s="2"/>
      <c r="U291" s="2"/>
      <c r="V291" s="2"/>
      <c r="W291" s="2"/>
      <c r="X291" s="2"/>
      <c r="Y291" s="2"/>
      <c r="Z291" s="2"/>
      <c r="AA291" s="2"/>
      <c r="AB291" s="2"/>
      <c r="AC291" s="2"/>
      <c r="AD291" s="2">
        <v>8655.5300000000007</v>
      </c>
      <c r="AE291" s="32"/>
      <c r="AF291" s="5" t="s">
        <v>42</v>
      </c>
      <c r="AG291" s="2">
        <v>100</v>
      </c>
      <c r="AH291" s="32">
        <f t="shared" si="82"/>
        <v>12257.12</v>
      </c>
      <c r="AI291" s="33">
        <v>11289</v>
      </c>
      <c r="AJ291" s="33">
        <v>968.12</v>
      </c>
      <c r="AK291" s="33"/>
      <c r="AL291" s="33">
        <v>862.03</v>
      </c>
      <c r="AM291" s="33">
        <v>13119</v>
      </c>
      <c r="AN291" s="35">
        <v>42736</v>
      </c>
      <c r="AO291" s="32">
        <f t="shared" si="83"/>
        <v>-3601.59</v>
      </c>
      <c r="AP291" s="36">
        <f>AH291/AG291</f>
        <v>122.5712</v>
      </c>
      <c r="AQ291" s="37">
        <f t="shared" si="84"/>
        <v>122.5712</v>
      </c>
      <c r="AR291" s="36">
        <f t="shared" si="85"/>
        <v>306.42800000000005</v>
      </c>
      <c r="AS291" s="36">
        <f t="shared" si="86"/>
        <v>367.58760000000001</v>
      </c>
      <c r="AT291" s="36">
        <v>0.629</v>
      </c>
      <c r="AU291" s="38">
        <f t="shared" si="87"/>
        <v>10.214266666666667</v>
      </c>
      <c r="AV291" s="38">
        <f t="shared" si="77"/>
        <v>25.535666666666671</v>
      </c>
      <c r="AW291" s="38">
        <f t="shared" si="77"/>
        <v>30.632300000000001</v>
      </c>
      <c r="AX291" s="38">
        <f t="shared" si="88"/>
        <v>1.3630848733744012</v>
      </c>
      <c r="AY291" s="38">
        <f t="shared" si="78"/>
        <v>66.382233333333346</v>
      </c>
      <c r="AZ291" s="38">
        <f t="shared" si="79"/>
        <v>796.58680000000015</v>
      </c>
    </row>
    <row r="292" spans="1:52" s="7" customFormat="1" x14ac:dyDescent="0.25">
      <c r="A292" s="2">
        <f t="shared" si="80"/>
        <v>277</v>
      </c>
      <c r="B292" s="34" t="s">
        <v>150</v>
      </c>
      <c r="C292" s="29">
        <v>52</v>
      </c>
      <c r="D292" s="32">
        <v>48.7</v>
      </c>
      <c r="E292" s="2"/>
      <c r="F292" s="2">
        <v>1</v>
      </c>
      <c r="G292" s="2"/>
      <c r="H292" s="2">
        <v>2</v>
      </c>
      <c r="I292" s="2"/>
      <c r="J292" s="2"/>
      <c r="K292" s="2"/>
      <c r="L292" s="2"/>
      <c r="M292" s="2"/>
      <c r="N292" s="2"/>
      <c r="O292" s="2"/>
      <c r="P292" s="2"/>
      <c r="Q292" s="2"/>
      <c r="R292" s="2"/>
      <c r="S292" s="2"/>
      <c r="T292" s="2"/>
      <c r="U292" s="2"/>
      <c r="V292" s="2"/>
      <c r="W292" s="2"/>
      <c r="X292" s="2"/>
      <c r="Y292" s="2"/>
      <c r="Z292" s="2"/>
      <c r="AA292" s="2"/>
      <c r="AB292" s="2"/>
      <c r="AC292" s="2"/>
      <c r="AD292" s="2">
        <v>8660.92</v>
      </c>
      <c r="AE292" s="32"/>
      <c r="AF292" s="5" t="s">
        <v>42</v>
      </c>
      <c r="AG292" s="2">
        <v>100</v>
      </c>
      <c r="AH292" s="32">
        <f t="shared" si="82"/>
        <v>12256.29</v>
      </c>
      <c r="AI292" s="33">
        <v>11289</v>
      </c>
      <c r="AJ292" s="33">
        <v>967.29</v>
      </c>
      <c r="AK292" s="33"/>
      <c r="AL292" s="33">
        <v>861.29</v>
      </c>
      <c r="AM292" s="33">
        <v>13118</v>
      </c>
      <c r="AN292" s="35">
        <v>42736</v>
      </c>
      <c r="AO292" s="32">
        <f t="shared" si="83"/>
        <v>-3595.3700000000008</v>
      </c>
      <c r="AP292" s="36">
        <f>AH292/AG292</f>
        <v>122.56290000000001</v>
      </c>
      <c r="AQ292" s="37">
        <f t="shared" si="84"/>
        <v>122.56290000000001</v>
      </c>
      <c r="AR292" s="36">
        <f t="shared" si="85"/>
        <v>306.40725000000003</v>
      </c>
      <c r="AS292" s="36">
        <f t="shared" si="86"/>
        <v>367.58760000000001</v>
      </c>
      <c r="AT292" s="36">
        <v>0.629</v>
      </c>
      <c r="AU292" s="38">
        <f t="shared" si="87"/>
        <v>10.213575000000001</v>
      </c>
      <c r="AV292" s="38">
        <f t="shared" si="77"/>
        <v>25.533937500000004</v>
      </c>
      <c r="AW292" s="38">
        <f t="shared" si="77"/>
        <v>30.632300000000001</v>
      </c>
      <c r="AX292" s="38">
        <f t="shared" si="88"/>
        <v>1.3630351642710474</v>
      </c>
      <c r="AY292" s="38">
        <f t="shared" si="78"/>
        <v>66.379812500000014</v>
      </c>
      <c r="AZ292" s="38">
        <f t="shared" si="79"/>
        <v>796.55775000000017</v>
      </c>
    </row>
    <row r="293" spans="1:52" s="7" customFormat="1" x14ac:dyDescent="0.25">
      <c r="A293" s="2">
        <f t="shared" si="80"/>
        <v>278</v>
      </c>
      <c r="B293" s="34" t="s">
        <v>150</v>
      </c>
      <c r="C293" s="29">
        <v>54</v>
      </c>
      <c r="D293" s="32">
        <v>25.7</v>
      </c>
      <c r="E293" s="2"/>
      <c r="F293" s="2" t="s">
        <v>591</v>
      </c>
      <c r="G293" s="2"/>
      <c r="H293" s="2">
        <v>1</v>
      </c>
      <c r="I293" s="2"/>
      <c r="J293" s="2"/>
      <c r="K293" s="2"/>
      <c r="L293" s="2"/>
      <c r="M293" s="2"/>
      <c r="N293" s="2"/>
      <c r="O293" s="2"/>
      <c r="P293" s="2"/>
      <c r="Q293" s="2"/>
      <c r="R293" s="2"/>
      <c r="S293" s="2"/>
      <c r="T293" s="2"/>
      <c r="U293" s="2"/>
      <c r="V293" s="2"/>
      <c r="W293" s="2"/>
      <c r="X293" s="2"/>
      <c r="Y293" s="2"/>
      <c r="Z293" s="2"/>
      <c r="AA293" s="2"/>
      <c r="AB293" s="2"/>
      <c r="AC293" s="2"/>
      <c r="AD293" s="2">
        <v>15996.59</v>
      </c>
      <c r="AE293" s="32"/>
      <c r="AF293" s="5" t="s">
        <v>42</v>
      </c>
      <c r="AG293" s="2">
        <v>100</v>
      </c>
      <c r="AH293" s="32">
        <f t="shared" si="82"/>
        <v>6748.36</v>
      </c>
      <c r="AI293" s="33">
        <v>6216</v>
      </c>
      <c r="AJ293" s="33">
        <v>532.36</v>
      </c>
      <c r="AK293" s="33"/>
      <c r="AL293" s="33">
        <v>474.02</v>
      </c>
      <c r="AM293" s="33">
        <v>7222</v>
      </c>
      <c r="AN293" s="35">
        <v>42736</v>
      </c>
      <c r="AO293" s="32">
        <f t="shared" si="83"/>
        <v>9248.23</v>
      </c>
      <c r="AP293" s="36">
        <f>AD293/AG293</f>
        <v>159.9659</v>
      </c>
      <c r="AQ293" s="37">
        <f t="shared" si="84"/>
        <v>159.9659</v>
      </c>
      <c r="AR293" s="36">
        <f t="shared" si="85"/>
        <v>168.709</v>
      </c>
      <c r="AS293" s="36">
        <f t="shared" si="86"/>
        <v>193.98359999999997</v>
      </c>
      <c r="AT293" s="36">
        <v>0.629</v>
      </c>
      <c r="AU293" s="38">
        <f t="shared" si="87"/>
        <v>13.330491666666667</v>
      </c>
      <c r="AV293" s="38">
        <f t="shared" si="77"/>
        <v>14.059083333333334</v>
      </c>
      <c r="AW293" s="38">
        <f t="shared" si="77"/>
        <v>16.165299999999998</v>
      </c>
      <c r="AX293" s="38">
        <f t="shared" si="88"/>
        <v>1.6947422178988325</v>
      </c>
      <c r="AY293" s="38">
        <f t="shared" si="78"/>
        <v>43.554874999999996</v>
      </c>
      <c r="AZ293" s="38">
        <f t="shared" si="79"/>
        <v>522.6585</v>
      </c>
    </row>
    <row r="294" spans="1:52" s="7" customFormat="1" ht="15" customHeight="1" x14ac:dyDescent="0.25">
      <c r="A294" s="2">
        <f t="shared" si="80"/>
        <v>279</v>
      </c>
      <c r="B294" s="34" t="s">
        <v>151</v>
      </c>
      <c r="C294" s="29">
        <v>2</v>
      </c>
      <c r="D294" s="32">
        <v>34.4</v>
      </c>
      <c r="E294" s="2"/>
      <c r="F294" s="2">
        <v>3</v>
      </c>
      <c r="G294" s="2"/>
      <c r="H294" s="2">
        <v>2</v>
      </c>
      <c r="I294" s="2"/>
      <c r="J294" s="2"/>
      <c r="K294" s="2"/>
      <c r="L294" s="2"/>
      <c r="M294" s="2"/>
      <c r="N294" s="2"/>
      <c r="O294" s="2"/>
      <c r="P294" s="2"/>
      <c r="Q294" s="2"/>
      <c r="R294" s="2"/>
      <c r="S294" s="2"/>
      <c r="T294" s="2"/>
      <c r="U294" s="2"/>
      <c r="V294" s="2"/>
      <c r="W294" s="2"/>
      <c r="X294" s="2"/>
      <c r="Y294" s="2"/>
      <c r="Z294" s="2"/>
      <c r="AA294" s="2"/>
      <c r="AB294" s="2"/>
      <c r="AC294" s="2"/>
      <c r="AD294" s="2">
        <v>13194.94</v>
      </c>
      <c r="AE294" s="32"/>
      <c r="AF294" s="5" t="s">
        <v>42</v>
      </c>
      <c r="AG294" s="2">
        <v>100</v>
      </c>
      <c r="AH294" s="32">
        <f t="shared" si="82"/>
        <v>8202.84</v>
      </c>
      <c r="AI294" s="33">
        <v>7489</v>
      </c>
      <c r="AJ294" s="33">
        <v>713.84</v>
      </c>
      <c r="AK294" s="33"/>
      <c r="AL294" s="33">
        <v>849.27</v>
      </c>
      <c r="AM294" s="33">
        <v>9052</v>
      </c>
      <c r="AN294" s="35">
        <v>42736</v>
      </c>
      <c r="AO294" s="32">
        <f t="shared" si="83"/>
        <v>4992.1000000000004</v>
      </c>
      <c r="AP294" s="36">
        <f>AD294/AG294</f>
        <v>131.9494</v>
      </c>
      <c r="AQ294" s="37">
        <f t="shared" si="84"/>
        <v>131.9494</v>
      </c>
      <c r="AR294" s="36">
        <f t="shared" si="85"/>
        <v>205.07100000000003</v>
      </c>
      <c r="AS294" s="36">
        <f t="shared" si="86"/>
        <v>266.66880000000003</v>
      </c>
      <c r="AT294" s="36">
        <v>0.64600000000000002</v>
      </c>
      <c r="AU294" s="38">
        <f t="shared" si="87"/>
        <v>10.995783333333334</v>
      </c>
      <c r="AV294" s="38">
        <f t="shared" si="77"/>
        <v>17.089250000000003</v>
      </c>
      <c r="AW294" s="38">
        <f t="shared" si="77"/>
        <v>22.222400000000004</v>
      </c>
      <c r="AX294" s="38">
        <f t="shared" si="88"/>
        <v>1.4624253875968993</v>
      </c>
      <c r="AY294" s="38">
        <f t="shared" si="78"/>
        <v>50.307433333333336</v>
      </c>
      <c r="AZ294" s="38">
        <f t="shared" si="79"/>
        <v>603.68920000000003</v>
      </c>
    </row>
    <row r="295" spans="1:52" s="7" customFormat="1" x14ac:dyDescent="0.25">
      <c r="A295" s="2">
        <f t="shared" si="80"/>
        <v>280</v>
      </c>
      <c r="B295" s="34" t="s">
        <v>151</v>
      </c>
      <c r="C295" s="29">
        <v>25</v>
      </c>
      <c r="D295" s="32">
        <v>74.7</v>
      </c>
      <c r="E295" s="2"/>
      <c r="F295" s="2" t="s">
        <v>591</v>
      </c>
      <c r="G295" s="2"/>
      <c r="H295" s="2">
        <v>4</v>
      </c>
      <c r="I295" s="2"/>
      <c r="J295" s="2"/>
      <c r="K295" s="2"/>
      <c r="L295" s="2"/>
      <c r="M295" s="2"/>
      <c r="N295" s="2"/>
      <c r="O295" s="2"/>
      <c r="P295" s="2"/>
      <c r="Q295" s="2"/>
      <c r="R295" s="2"/>
      <c r="S295" s="2"/>
      <c r="T295" s="2"/>
      <c r="U295" s="2"/>
      <c r="V295" s="2"/>
      <c r="W295" s="2"/>
      <c r="X295" s="2"/>
      <c r="Y295" s="2"/>
      <c r="Z295" s="2"/>
      <c r="AA295" s="2"/>
      <c r="AB295" s="2"/>
      <c r="AC295" s="2"/>
      <c r="AD295" s="2">
        <v>13359.17</v>
      </c>
      <c r="AE295" s="32"/>
      <c r="AF295" s="5" t="s">
        <v>42</v>
      </c>
      <c r="AG295" s="2">
        <v>100</v>
      </c>
      <c r="AH295" s="32">
        <f t="shared" si="82"/>
        <v>18935.72</v>
      </c>
      <c r="AI295" s="33">
        <v>17442</v>
      </c>
      <c r="AJ295" s="33">
        <v>1493.72</v>
      </c>
      <c r="AK295" s="33"/>
      <c r="AL295" s="33">
        <v>1777.12</v>
      </c>
      <c r="AM295" s="33">
        <v>20713</v>
      </c>
      <c r="AN295" s="35">
        <v>42736</v>
      </c>
      <c r="AO295" s="32">
        <f t="shared" si="83"/>
        <v>-5576.5500000000011</v>
      </c>
      <c r="AP295" s="36">
        <f>AH295/AG295</f>
        <v>189.35720000000001</v>
      </c>
      <c r="AQ295" s="37">
        <f t="shared" si="84"/>
        <v>189.35720000000001</v>
      </c>
      <c r="AR295" s="36">
        <f t="shared" si="85"/>
        <v>473.39300000000003</v>
      </c>
      <c r="AS295" s="36">
        <f t="shared" si="86"/>
        <v>579.07439999999997</v>
      </c>
      <c r="AT295" s="36">
        <v>0.64600000000000002</v>
      </c>
      <c r="AU295" s="38">
        <f t="shared" si="87"/>
        <v>15.779766666666667</v>
      </c>
      <c r="AV295" s="38">
        <f t="shared" si="77"/>
        <v>39.449416666666671</v>
      </c>
      <c r="AW295" s="38">
        <f t="shared" si="77"/>
        <v>48.2562</v>
      </c>
      <c r="AX295" s="38">
        <f t="shared" si="88"/>
        <v>1.3853464970995093</v>
      </c>
      <c r="AY295" s="38">
        <f t="shared" si="78"/>
        <v>103.48538333333335</v>
      </c>
      <c r="AZ295" s="38">
        <f t="shared" si="79"/>
        <v>1241.8246000000001</v>
      </c>
    </row>
    <row r="296" spans="1:52" s="7" customFormat="1" x14ac:dyDescent="0.25">
      <c r="A296" s="2">
        <f t="shared" si="80"/>
        <v>281</v>
      </c>
      <c r="B296" s="34" t="s">
        <v>151</v>
      </c>
      <c r="C296" s="29">
        <v>26</v>
      </c>
      <c r="D296" s="32">
        <v>55</v>
      </c>
      <c r="E296" s="2"/>
      <c r="F296" s="2" t="s">
        <v>591</v>
      </c>
      <c r="G296" s="2"/>
      <c r="H296" s="2">
        <v>3</v>
      </c>
      <c r="I296" s="2"/>
      <c r="J296" s="2"/>
      <c r="K296" s="2"/>
      <c r="L296" s="2"/>
      <c r="M296" s="2"/>
      <c r="N296" s="2"/>
      <c r="O296" s="2"/>
      <c r="P296" s="2"/>
      <c r="Q296" s="2"/>
      <c r="R296" s="2"/>
      <c r="S296" s="2"/>
      <c r="T296" s="2"/>
      <c r="U296" s="2"/>
      <c r="V296" s="2"/>
      <c r="W296" s="2"/>
      <c r="X296" s="2"/>
      <c r="Y296" s="2"/>
      <c r="Z296" s="2"/>
      <c r="AA296" s="2"/>
      <c r="AB296" s="2"/>
      <c r="AC296" s="2"/>
      <c r="AD296" s="2">
        <v>10146.67</v>
      </c>
      <c r="AE296" s="32"/>
      <c r="AF296" s="5" t="s">
        <v>42</v>
      </c>
      <c r="AG296" s="2">
        <v>100</v>
      </c>
      <c r="AH296" s="32">
        <f t="shared" si="82"/>
        <v>13107.52</v>
      </c>
      <c r="AI296" s="33">
        <v>11973</v>
      </c>
      <c r="AJ296" s="33">
        <v>1134.52</v>
      </c>
      <c r="AK296" s="33"/>
      <c r="AL296" s="33">
        <v>1349.77</v>
      </c>
      <c r="AM296" s="33">
        <v>14457</v>
      </c>
      <c r="AN296" s="35">
        <v>42736</v>
      </c>
      <c r="AO296" s="32">
        <f t="shared" si="83"/>
        <v>-2960.8500000000004</v>
      </c>
      <c r="AP296" s="36">
        <f>AH296/AG296</f>
        <v>131.0752</v>
      </c>
      <c r="AQ296" s="37">
        <f t="shared" si="84"/>
        <v>131.0752</v>
      </c>
      <c r="AR296" s="36">
        <f t="shared" si="85"/>
        <v>327.68800000000005</v>
      </c>
      <c r="AS296" s="36">
        <f t="shared" si="86"/>
        <v>426.36</v>
      </c>
      <c r="AT296" s="36">
        <v>0.64600000000000002</v>
      </c>
      <c r="AU296" s="38">
        <f t="shared" si="87"/>
        <v>10.922933333333333</v>
      </c>
      <c r="AV296" s="38">
        <f t="shared" si="77"/>
        <v>27.307333333333336</v>
      </c>
      <c r="AW296" s="38">
        <f t="shared" si="77"/>
        <v>35.53</v>
      </c>
      <c r="AX296" s="38">
        <f t="shared" si="88"/>
        <v>1.3410957575757576</v>
      </c>
      <c r="AY296" s="38">
        <f t="shared" si="78"/>
        <v>73.760266666666666</v>
      </c>
      <c r="AZ296" s="38">
        <f t="shared" si="79"/>
        <v>885.1232</v>
      </c>
    </row>
    <row r="297" spans="1:52" s="7" customFormat="1" x14ac:dyDescent="0.25">
      <c r="A297" s="2">
        <f t="shared" si="80"/>
        <v>282</v>
      </c>
      <c r="B297" s="34" t="s">
        <v>151</v>
      </c>
      <c r="C297" s="29">
        <v>28</v>
      </c>
      <c r="D297" s="32">
        <v>47.9</v>
      </c>
      <c r="E297" s="2"/>
      <c r="F297" s="2" t="s">
        <v>591</v>
      </c>
      <c r="G297" s="2"/>
      <c r="H297" s="2">
        <v>2</v>
      </c>
      <c r="I297" s="2"/>
      <c r="J297" s="2"/>
      <c r="K297" s="2"/>
      <c r="L297" s="2"/>
      <c r="M297" s="2"/>
      <c r="N297" s="2"/>
      <c r="O297" s="2"/>
      <c r="P297" s="2"/>
      <c r="Q297" s="2"/>
      <c r="R297" s="2"/>
      <c r="S297" s="2"/>
      <c r="T297" s="2"/>
      <c r="U297" s="2"/>
      <c r="V297" s="2"/>
      <c r="W297" s="2"/>
      <c r="X297" s="2"/>
      <c r="Y297" s="2"/>
      <c r="Z297" s="2"/>
      <c r="AA297" s="2"/>
      <c r="AB297" s="2"/>
      <c r="AC297" s="2"/>
      <c r="AD297" s="2">
        <v>8848.7099999999991</v>
      </c>
      <c r="AE297" s="32"/>
      <c r="AF297" s="5" t="s">
        <v>42</v>
      </c>
      <c r="AG297" s="2">
        <v>100</v>
      </c>
      <c r="AH297" s="32">
        <f t="shared" si="82"/>
        <v>11417.4</v>
      </c>
      <c r="AI297" s="33">
        <v>10428</v>
      </c>
      <c r="AJ297" s="33">
        <v>989.4</v>
      </c>
      <c r="AK297" s="33"/>
      <c r="AL297" s="33">
        <v>1177.1099999999999</v>
      </c>
      <c r="AM297" s="33">
        <v>12595</v>
      </c>
      <c r="AN297" s="35">
        <v>42736</v>
      </c>
      <c r="AO297" s="32">
        <f t="shared" si="83"/>
        <v>-2568.6900000000005</v>
      </c>
      <c r="AP297" s="36">
        <f>AH297/AG297</f>
        <v>114.17399999999999</v>
      </c>
      <c r="AQ297" s="37">
        <f t="shared" si="84"/>
        <v>114.17399999999999</v>
      </c>
      <c r="AR297" s="36">
        <f t="shared" si="85"/>
        <v>285.435</v>
      </c>
      <c r="AS297" s="36">
        <f t="shared" si="86"/>
        <v>371.32080000000002</v>
      </c>
      <c r="AT297" s="36">
        <v>0.64600000000000002</v>
      </c>
      <c r="AU297" s="38">
        <f t="shared" si="87"/>
        <v>9.5145</v>
      </c>
      <c r="AV297" s="38">
        <f t="shared" si="77"/>
        <v>23.786249999999999</v>
      </c>
      <c r="AW297" s="38">
        <f t="shared" si="77"/>
        <v>30.9434</v>
      </c>
      <c r="AX297" s="38">
        <f t="shared" si="88"/>
        <v>1.3412139874739042</v>
      </c>
      <c r="AY297" s="38">
        <f t="shared" si="78"/>
        <v>64.244150000000005</v>
      </c>
      <c r="AZ297" s="38">
        <f t="shared" si="79"/>
        <v>770.92980000000011</v>
      </c>
    </row>
    <row r="298" spans="1:52" s="7" customFormat="1" x14ac:dyDescent="0.25">
      <c r="A298" s="2">
        <f t="shared" si="80"/>
        <v>283</v>
      </c>
      <c r="B298" s="34" t="s">
        <v>152</v>
      </c>
      <c r="C298" s="29">
        <v>24</v>
      </c>
      <c r="D298" s="32">
        <v>49.2</v>
      </c>
      <c r="E298" s="2"/>
      <c r="F298" s="2" t="s">
        <v>591</v>
      </c>
      <c r="G298" s="2"/>
      <c r="H298" s="2">
        <v>2</v>
      </c>
      <c r="I298" s="2"/>
      <c r="J298" s="2"/>
      <c r="K298" s="2"/>
      <c r="L298" s="2"/>
      <c r="M298" s="2"/>
      <c r="N298" s="2"/>
      <c r="O298" s="2"/>
      <c r="P298" s="2"/>
      <c r="Q298" s="2"/>
      <c r="R298" s="2"/>
      <c r="S298" s="2"/>
      <c r="T298" s="2"/>
      <c r="U298" s="2"/>
      <c r="V298" s="2"/>
      <c r="W298" s="2"/>
      <c r="X298" s="2"/>
      <c r="Y298" s="2"/>
      <c r="Z298" s="2"/>
      <c r="AA298" s="2"/>
      <c r="AB298" s="2"/>
      <c r="AC298" s="2"/>
      <c r="AD298" s="2">
        <v>15587.31</v>
      </c>
      <c r="AE298" s="32"/>
      <c r="AF298" s="5" t="s">
        <v>42</v>
      </c>
      <c r="AG298" s="2">
        <v>100</v>
      </c>
      <c r="AH298" s="32">
        <f t="shared" si="82"/>
        <v>12232.33</v>
      </c>
      <c r="AI298" s="33">
        <v>11274</v>
      </c>
      <c r="AJ298" s="33">
        <v>958.33</v>
      </c>
      <c r="AK298" s="33"/>
      <c r="AL298" s="33">
        <v>683.32</v>
      </c>
      <c r="AM298" s="33">
        <v>12916</v>
      </c>
      <c r="AN298" s="35">
        <v>42736</v>
      </c>
      <c r="AO298" s="32">
        <f t="shared" si="83"/>
        <v>3354.9799999999996</v>
      </c>
      <c r="AP298" s="36">
        <f>AD298/AG298</f>
        <v>155.87309999999999</v>
      </c>
      <c r="AQ298" s="37">
        <f t="shared" si="84"/>
        <v>155.87309999999999</v>
      </c>
      <c r="AR298" s="36">
        <f t="shared" si="85"/>
        <v>305.80824999999999</v>
      </c>
      <c r="AS298" s="36">
        <f t="shared" si="86"/>
        <v>355.42079999999999</v>
      </c>
      <c r="AT298" s="36">
        <v>0.60199999999999998</v>
      </c>
      <c r="AU298" s="38">
        <f t="shared" si="87"/>
        <v>12.989424999999999</v>
      </c>
      <c r="AV298" s="38">
        <f t="shared" si="77"/>
        <v>25.484020833333332</v>
      </c>
      <c r="AW298" s="38">
        <f t="shared" si="77"/>
        <v>29.618399999999998</v>
      </c>
      <c r="AX298" s="38">
        <f t="shared" si="88"/>
        <v>1.3839806063685633</v>
      </c>
      <c r="AY298" s="38">
        <f t="shared" si="78"/>
        <v>68.091845833333323</v>
      </c>
      <c r="AZ298" s="38">
        <f t="shared" si="79"/>
        <v>817.10214999999994</v>
      </c>
    </row>
    <row r="299" spans="1:52" s="7" customFormat="1" x14ac:dyDescent="0.25">
      <c r="A299" s="2">
        <f t="shared" si="80"/>
        <v>284</v>
      </c>
      <c r="B299" s="34" t="s">
        <v>152</v>
      </c>
      <c r="C299" s="29">
        <v>32</v>
      </c>
      <c r="D299" s="32">
        <v>58.5</v>
      </c>
      <c r="E299" s="2"/>
      <c r="F299" s="2" t="s">
        <v>591</v>
      </c>
      <c r="G299" s="2"/>
      <c r="H299" s="2">
        <v>3</v>
      </c>
      <c r="I299" s="2"/>
      <c r="J299" s="2"/>
      <c r="K299" s="2"/>
      <c r="L299" s="2"/>
      <c r="M299" s="2"/>
      <c r="N299" s="2"/>
      <c r="O299" s="2"/>
      <c r="P299" s="2"/>
      <c r="Q299" s="2"/>
      <c r="R299" s="2"/>
      <c r="S299" s="2"/>
      <c r="T299" s="2"/>
      <c r="U299" s="2"/>
      <c r="V299" s="2"/>
      <c r="W299" s="2"/>
      <c r="X299" s="2"/>
      <c r="Y299" s="2"/>
      <c r="Z299" s="2"/>
      <c r="AA299" s="2"/>
      <c r="AB299" s="2"/>
      <c r="AC299" s="2"/>
      <c r="AD299" s="2">
        <v>10790.25</v>
      </c>
      <c r="AE299" s="32"/>
      <c r="AF299" s="5" t="s">
        <v>42</v>
      </c>
      <c r="AG299" s="2">
        <v>100</v>
      </c>
      <c r="AH299" s="32">
        <f t="shared" si="82"/>
        <v>13936.15</v>
      </c>
      <c r="AI299" s="33">
        <v>12735</v>
      </c>
      <c r="AJ299" s="33">
        <v>1201.1500000000001</v>
      </c>
      <c r="AK299" s="33"/>
      <c r="AL299" s="33">
        <v>856.46</v>
      </c>
      <c r="AM299" s="33">
        <v>14793</v>
      </c>
      <c r="AN299" s="35">
        <v>42736</v>
      </c>
      <c r="AO299" s="32">
        <f t="shared" si="83"/>
        <v>-3145.8999999999996</v>
      </c>
      <c r="AP299" s="36">
        <f t="shared" ref="AP299:AP308" si="89">AH299/AG299</f>
        <v>139.36150000000001</v>
      </c>
      <c r="AQ299" s="37">
        <f t="shared" si="84"/>
        <v>139.36150000000001</v>
      </c>
      <c r="AR299" s="36">
        <f t="shared" si="85"/>
        <v>348.40375</v>
      </c>
      <c r="AS299" s="36">
        <f t="shared" si="86"/>
        <v>422.60399999999998</v>
      </c>
      <c r="AT299" s="36">
        <v>0.60199999999999998</v>
      </c>
      <c r="AU299" s="38">
        <f t="shared" si="87"/>
        <v>11.613458333333334</v>
      </c>
      <c r="AV299" s="38">
        <f t="shared" si="77"/>
        <v>29.033645833333335</v>
      </c>
      <c r="AW299" s="38">
        <f t="shared" si="77"/>
        <v>35.216999999999999</v>
      </c>
      <c r="AX299" s="38">
        <f t="shared" si="88"/>
        <v>1.2968222934472935</v>
      </c>
      <c r="AY299" s="38">
        <f t="shared" si="78"/>
        <v>75.864104166666664</v>
      </c>
      <c r="AZ299" s="38">
        <f t="shared" si="79"/>
        <v>910.36924999999997</v>
      </c>
    </row>
    <row r="300" spans="1:52" s="7" customFormat="1" x14ac:dyDescent="0.25">
      <c r="A300" s="2">
        <f t="shared" si="80"/>
        <v>285</v>
      </c>
      <c r="B300" s="34" t="s">
        <v>152</v>
      </c>
      <c r="C300" s="29">
        <v>39</v>
      </c>
      <c r="D300" s="32">
        <v>74.7</v>
      </c>
      <c r="E300" s="2"/>
      <c r="F300" s="2" t="s">
        <v>591</v>
      </c>
      <c r="G300" s="2"/>
      <c r="H300" s="2">
        <v>4</v>
      </c>
      <c r="I300" s="2"/>
      <c r="J300" s="2"/>
      <c r="K300" s="2"/>
      <c r="L300" s="2"/>
      <c r="M300" s="2"/>
      <c r="N300" s="2"/>
      <c r="O300" s="2"/>
      <c r="P300" s="2"/>
      <c r="Q300" s="2"/>
      <c r="R300" s="2"/>
      <c r="S300" s="2"/>
      <c r="T300" s="2"/>
      <c r="U300" s="2"/>
      <c r="V300" s="2"/>
      <c r="W300" s="2"/>
      <c r="X300" s="2"/>
      <c r="Y300" s="2"/>
      <c r="Z300" s="2"/>
      <c r="AA300" s="2"/>
      <c r="AB300" s="2"/>
      <c r="AC300" s="2"/>
      <c r="AD300" s="2">
        <v>13346.85</v>
      </c>
      <c r="AE300" s="32"/>
      <c r="AF300" s="5" t="s">
        <v>42</v>
      </c>
      <c r="AG300" s="2">
        <v>100</v>
      </c>
      <c r="AH300" s="32">
        <f t="shared" si="82"/>
        <v>18927.75</v>
      </c>
      <c r="AI300" s="33">
        <v>17442</v>
      </c>
      <c r="AJ300" s="33">
        <v>1485.75</v>
      </c>
      <c r="AK300" s="33"/>
      <c r="AL300" s="33">
        <v>1059.3900000000001</v>
      </c>
      <c r="AM300" s="33">
        <v>19987</v>
      </c>
      <c r="AN300" s="35">
        <v>42736</v>
      </c>
      <c r="AO300" s="32">
        <f t="shared" si="83"/>
        <v>-5580.9</v>
      </c>
      <c r="AP300" s="36">
        <f t="shared" si="89"/>
        <v>189.2775</v>
      </c>
      <c r="AQ300" s="37">
        <f t="shared" si="84"/>
        <v>189.2775</v>
      </c>
      <c r="AR300" s="36">
        <f t="shared" si="85"/>
        <v>473.19375000000002</v>
      </c>
      <c r="AS300" s="36">
        <f t="shared" si="86"/>
        <v>539.63279999999997</v>
      </c>
      <c r="AT300" s="36">
        <v>0.60199999999999998</v>
      </c>
      <c r="AU300" s="38">
        <f t="shared" si="87"/>
        <v>15.773125</v>
      </c>
      <c r="AV300" s="38">
        <f t="shared" si="77"/>
        <v>39.432812500000004</v>
      </c>
      <c r="AW300" s="38">
        <f t="shared" si="77"/>
        <v>44.9694</v>
      </c>
      <c r="AX300" s="38">
        <f t="shared" si="88"/>
        <v>1.3410353078982598</v>
      </c>
      <c r="AY300" s="38">
        <f t="shared" si="78"/>
        <v>100.17533750000001</v>
      </c>
      <c r="AZ300" s="38">
        <f t="shared" si="79"/>
        <v>1202.1040500000001</v>
      </c>
    </row>
    <row r="301" spans="1:52" s="7" customFormat="1" ht="15" customHeight="1" x14ac:dyDescent="0.25">
      <c r="A301" s="2">
        <f t="shared" si="80"/>
        <v>286</v>
      </c>
      <c r="B301" s="34" t="s">
        <v>153</v>
      </c>
      <c r="C301" s="29">
        <v>14</v>
      </c>
      <c r="D301" s="32">
        <v>39.1</v>
      </c>
      <c r="E301" s="2"/>
      <c r="F301" s="2" t="s">
        <v>591</v>
      </c>
      <c r="G301" s="2"/>
      <c r="H301" s="2">
        <v>2</v>
      </c>
      <c r="I301" s="2"/>
      <c r="J301" s="2"/>
      <c r="K301" s="2"/>
      <c r="L301" s="2"/>
      <c r="M301" s="2"/>
      <c r="N301" s="2"/>
      <c r="O301" s="2"/>
      <c r="P301" s="2"/>
      <c r="Q301" s="2"/>
      <c r="R301" s="2"/>
      <c r="S301" s="2"/>
      <c r="T301" s="2"/>
      <c r="U301" s="2"/>
      <c r="V301" s="2"/>
      <c r="W301" s="2"/>
      <c r="X301" s="2"/>
      <c r="Y301" s="2"/>
      <c r="Z301" s="2"/>
      <c r="AA301" s="2"/>
      <c r="AB301" s="2"/>
      <c r="AC301" s="2"/>
      <c r="AD301" s="2">
        <v>6738.13</v>
      </c>
      <c r="AE301" s="32"/>
      <c r="AF301" s="5" t="s">
        <v>42</v>
      </c>
      <c r="AG301" s="2">
        <v>100</v>
      </c>
      <c r="AH301" s="32">
        <f t="shared" si="82"/>
        <v>9579.69</v>
      </c>
      <c r="AI301" s="33">
        <v>8831</v>
      </c>
      <c r="AJ301" s="33">
        <v>748.69</v>
      </c>
      <c r="AK301" s="33"/>
      <c r="AL301" s="33">
        <v>1477.23</v>
      </c>
      <c r="AM301" s="33">
        <v>11057</v>
      </c>
      <c r="AN301" s="35">
        <v>42736</v>
      </c>
      <c r="AO301" s="32">
        <f t="shared" si="83"/>
        <v>-2841.5600000000004</v>
      </c>
      <c r="AP301" s="36">
        <f t="shared" si="89"/>
        <v>95.796900000000008</v>
      </c>
      <c r="AQ301" s="37">
        <f t="shared" si="84"/>
        <v>95.796900000000008</v>
      </c>
      <c r="AR301" s="36">
        <f t="shared" si="85"/>
        <v>239.49225000000001</v>
      </c>
      <c r="AS301" s="36">
        <f t="shared" si="86"/>
        <v>327.0324</v>
      </c>
      <c r="AT301" s="36">
        <v>0.69699999999999995</v>
      </c>
      <c r="AU301" s="38">
        <f t="shared" si="87"/>
        <v>7.9830750000000004</v>
      </c>
      <c r="AV301" s="38">
        <f t="shared" si="77"/>
        <v>19.957687500000002</v>
      </c>
      <c r="AW301" s="38">
        <f t="shared" si="77"/>
        <v>27.252700000000001</v>
      </c>
      <c r="AX301" s="38">
        <f t="shared" si="88"/>
        <v>1.4115975063938619</v>
      </c>
      <c r="AY301" s="38">
        <f t="shared" si="78"/>
        <v>55.193462500000003</v>
      </c>
      <c r="AZ301" s="38">
        <f t="shared" si="79"/>
        <v>662.32155</v>
      </c>
    </row>
    <row r="302" spans="1:52" s="7" customFormat="1" x14ac:dyDescent="0.25">
      <c r="A302" s="2">
        <f t="shared" si="80"/>
        <v>287</v>
      </c>
      <c r="B302" s="34" t="s">
        <v>153</v>
      </c>
      <c r="C302" s="29">
        <v>15</v>
      </c>
      <c r="D302" s="32">
        <v>50.2</v>
      </c>
      <c r="E302" s="2"/>
      <c r="F302" s="2"/>
      <c r="G302" s="2"/>
      <c r="H302" s="2">
        <v>2</v>
      </c>
      <c r="I302" s="2">
        <v>1</v>
      </c>
      <c r="J302" s="2">
        <v>1</v>
      </c>
      <c r="K302" s="2"/>
      <c r="L302" s="2"/>
      <c r="M302" s="2"/>
      <c r="N302" s="2"/>
      <c r="O302" s="2">
        <v>1</v>
      </c>
      <c r="P302" s="2"/>
      <c r="Q302" s="2"/>
      <c r="R302" s="2"/>
      <c r="S302" s="2"/>
      <c r="T302" s="2"/>
      <c r="U302" s="2">
        <v>1</v>
      </c>
      <c r="V302" s="2"/>
      <c r="W302" s="2"/>
      <c r="X302" s="2"/>
      <c r="Y302" s="2"/>
      <c r="Z302" s="2"/>
      <c r="AA302" s="2"/>
      <c r="AB302" s="2"/>
      <c r="AC302" s="2"/>
      <c r="AD302" s="2">
        <v>8795.61</v>
      </c>
      <c r="AE302" s="32"/>
      <c r="AF302" s="5" t="s">
        <v>42</v>
      </c>
      <c r="AG302" s="2">
        <v>100</v>
      </c>
      <c r="AH302" s="32">
        <f t="shared" si="82"/>
        <v>12493.3</v>
      </c>
      <c r="AI302" s="33">
        <v>11516</v>
      </c>
      <c r="AJ302" s="33">
        <v>977.3</v>
      </c>
      <c r="AK302" s="33"/>
      <c r="AL302" s="33">
        <v>1928.3</v>
      </c>
      <c r="AM302" s="33">
        <v>14422</v>
      </c>
      <c r="AN302" s="35">
        <v>42736</v>
      </c>
      <c r="AO302" s="32">
        <f t="shared" si="83"/>
        <v>-3697.6899999999987</v>
      </c>
      <c r="AP302" s="36">
        <f t="shared" si="89"/>
        <v>124.93299999999999</v>
      </c>
      <c r="AQ302" s="37">
        <f t="shared" si="84"/>
        <v>124.93299999999999</v>
      </c>
      <c r="AR302" s="36">
        <f t="shared" si="85"/>
        <v>312.33249999999998</v>
      </c>
      <c r="AS302" s="36">
        <f t="shared" si="86"/>
        <v>419.87279999999998</v>
      </c>
      <c r="AT302" s="36">
        <v>0.69699999999999995</v>
      </c>
      <c r="AU302" s="38">
        <f t="shared" si="87"/>
        <v>10.411083333333332</v>
      </c>
      <c r="AV302" s="38">
        <f t="shared" si="77"/>
        <v>26.027708333333333</v>
      </c>
      <c r="AW302" s="38">
        <f t="shared" si="77"/>
        <v>34.989399999999996</v>
      </c>
      <c r="AX302" s="38">
        <f t="shared" si="88"/>
        <v>1.4228723439575031</v>
      </c>
      <c r="AY302" s="38">
        <f t="shared" si="78"/>
        <v>71.428191666666663</v>
      </c>
      <c r="AZ302" s="38">
        <f t="shared" si="79"/>
        <v>857.13829999999996</v>
      </c>
    </row>
    <row r="303" spans="1:52" s="7" customFormat="1" x14ac:dyDescent="0.25">
      <c r="A303" s="2">
        <f t="shared" si="80"/>
        <v>288</v>
      </c>
      <c r="B303" s="34" t="s">
        <v>153</v>
      </c>
      <c r="C303" s="29">
        <v>28</v>
      </c>
      <c r="D303" s="32">
        <v>47.8</v>
      </c>
      <c r="E303" s="2"/>
      <c r="F303" s="2" t="s">
        <v>591</v>
      </c>
      <c r="G303" s="2"/>
      <c r="H303" s="2">
        <v>2</v>
      </c>
      <c r="I303" s="2"/>
      <c r="J303" s="2"/>
      <c r="K303" s="2"/>
      <c r="L303" s="2"/>
      <c r="M303" s="2"/>
      <c r="N303" s="2"/>
      <c r="O303" s="2"/>
      <c r="P303" s="2"/>
      <c r="Q303" s="2"/>
      <c r="R303" s="2"/>
      <c r="S303" s="2"/>
      <c r="T303" s="2"/>
      <c r="U303" s="2">
        <v>1</v>
      </c>
      <c r="V303" s="2"/>
      <c r="W303" s="2"/>
      <c r="X303" s="2"/>
      <c r="Y303" s="2"/>
      <c r="Z303" s="2"/>
      <c r="AA303" s="2"/>
      <c r="AB303" s="2"/>
      <c r="AC303" s="2"/>
      <c r="AD303" s="2">
        <v>8821.49</v>
      </c>
      <c r="AE303" s="32"/>
      <c r="AF303" s="5" t="s">
        <v>42</v>
      </c>
      <c r="AG303" s="2">
        <v>100</v>
      </c>
      <c r="AH303" s="32">
        <f t="shared" si="82"/>
        <v>11386.18</v>
      </c>
      <c r="AI303" s="33">
        <v>10406</v>
      </c>
      <c r="AJ303" s="33">
        <v>980.18</v>
      </c>
      <c r="AK303" s="33"/>
      <c r="AL303" s="33">
        <v>1933.97</v>
      </c>
      <c r="AM303" s="33">
        <v>13320</v>
      </c>
      <c r="AN303" s="35">
        <v>42736</v>
      </c>
      <c r="AO303" s="32">
        <f t="shared" si="83"/>
        <v>-2564.6900000000005</v>
      </c>
      <c r="AP303" s="36">
        <f t="shared" si="89"/>
        <v>113.8618</v>
      </c>
      <c r="AQ303" s="37">
        <f t="shared" si="84"/>
        <v>113.8618</v>
      </c>
      <c r="AR303" s="36">
        <f t="shared" si="85"/>
        <v>284.65450000000004</v>
      </c>
      <c r="AS303" s="36">
        <f t="shared" si="86"/>
        <v>399.79919999999993</v>
      </c>
      <c r="AT303" s="36">
        <v>0.69699999999999995</v>
      </c>
      <c r="AU303" s="38">
        <f t="shared" si="87"/>
        <v>9.4884833333333329</v>
      </c>
      <c r="AV303" s="38">
        <f t="shared" si="77"/>
        <v>23.721208333333337</v>
      </c>
      <c r="AW303" s="38">
        <f t="shared" si="77"/>
        <v>33.316599999999994</v>
      </c>
      <c r="AX303" s="38">
        <f t="shared" si="88"/>
        <v>1.3917634239888426</v>
      </c>
      <c r="AY303" s="38">
        <f t="shared" si="78"/>
        <v>66.526291666666665</v>
      </c>
      <c r="AZ303" s="38">
        <f t="shared" si="79"/>
        <v>798.31549999999993</v>
      </c>
    </row>
    <row r="304" spans="1:52" s="7" customFormat="1" x14ac:dyDescent="0.25">
      <c r="A304" s="2">
        <f t="shared" si="80"/>
        <v>289</v>
      </c>
      <c r="B304" s="34" t="s">
        <v>153</v>
      </c>
      <c r="C304" s="29">
        <v>41</v>
      </c>
      <c r="D304" s="32">
        <v>47.9</v>
      </c>
      <c r="E304" s="2"/>
      <c r="F304" s="2"/>
      <c r="G304" s="2"/>
      <c r="H304" s="2">
        <v>2</v>
      </c>
      <c r="I304" s="2">
        <v>1</v>
      </c>
      <c r="J304" s="2">
        <v>1</v>
      </c>
      <c r="K304" s="2"/>
      <c r="L304" s="2"/>
      <c r="M304" s="2"/>
      <c r="N304" s="2"/>
      <c r="O304" s="2">
        <v>1</v>
      </c>
      <c r="P304" s="2"/>
      <c r="Q304" s="2"/>
      <c r="R304" s="2"/>
      <c r="S304" s="2"/>
      <c r="T304" s="2"/>
      <c r="U304" s="2"/>
      <c r="V304" s="2"/>
      <c r="W304" s="2"/>
      <c r="X304" s="2"/>
      <c r="Y304" s="2"/>
      <c r="Z304" s="2"/>
      <c r="AA304" s="2"/>
      <c r="AB304" s="2"/>
      <c r="AC304" s="2"/>
      <c r="AD304" s="2">
        <v>8849.2199999999993</v>
      </c>
      <c r="AE304" s="32"/>
      <c r="AF304" s="5" t="s">
        <v>42</v>
      </c>
      <c r="AG304" s="2">
        <v>100</v>
      </c>
      <c r="AH304" s="32">
        <f t="shared" si="82"/>
        <v>11411.26</v>
      </c>
      <c r="AI304" s="33">
        <v>10428</v>
      </c>
      <c r="AJ304" s="33">
        <v>983.26</v>
      </c>
      <c r="AK304" s="33"/>
      <c r="AL304" s="33">
        <v>1940.05</v>
      </c>
      <c r="AM304" s="33">
        <v>13351</v>
      </c>
      <c r="AN304" s="35">
        <v>42736</v>
      </c>
      <c r="AO304" s="32">
        <f t="shared" si="83"/>
        <v>-2562.0400000000009</v>
      </c>
      <c r="AP304" s="36">
        <f t="shared" si="89"/>
        <v>114.1126</v>
      </c>
      <c r="AQ304" s="37">
        <f t="shared" si="84"/>
        <v>114.1126</v>
      </c>
      <c r="AR304" s="36">
        <f t="shared" si="85"/>
        <v>285.28149999999999</v>
      </c>
      <c r="AS304" s="36">
        <f t="shared" si="86"/>
        <v>400.63559999999995</v>
      </c>
      <c r="AT304" s="36">
        <v>0.69699999999999995</v>
      </c>
      <c r="AU304" s="38">
        <f t="shared" si="87"/>
        <v>9.509383333333334</v>
      </c>
      <c r="AV304" s="38">
        <f t="shared" si="77"/>
        <v>23.773458333333334</v>
      </c>
      <c r="AW304" s="38">
        <f t="shared" si="77"/>
        <v>33.386299999999999</v>
      </c>
      <c r="AX304" s="38">
        <f t="shared" si="88"/>
        <v>1.3918401183020179</v>
      </c>
      <c r="AY304" s="38">
        <f t="shared" si="78"/>
        <v>66.669141666666661</v>
      </c>
      <c r="AZ304" s="38">
        <f t="shared" si="79"/>
        <v>800.02969999999993</v>
      </c>
    </row>
    <row r="305" spans="1:52" s="7" customFormat="1" x14ac:dyDescent="0.25">
      <c r="A305" s="2">
        <f t="shared" si="80"/>
        <v>290</v>
      </c>
      <c r="B305" s="34" t="s">
        <v>153</v>
      </c>
      <c r="C305" s="29">
        <v>62</v>
      </c>
      <c r="D305" s="32">
        <v>58.3</v>
      </c>
      <c r="E305" s="2"/>
      <c r="F305" s="2" t="s">
        <v>591</v>
      </c>
      <c r="G305" s="2"/>
      <c r="H305" s="2">
        <v>3</v>
      </c>
      <c r="I305" s="2"/>
      <c r="J305" s="2"/>
      <c r="K305" s="2"/>
      <c r="L305" s="2"/>
      <c r="M305" s="2"/>
      <c r="N305" s="2"/>
      <c r="O305" s="2"/>
      <c r="P305" s="2"/>
      <c r="Q305" s="2"/>
      <c r="R305" s="2"/>
      <c r="S305" s="2"/>
      <c r="T305" s="2"/>
      <c r="U305" s="2"/>
      <c r="V305" s="2"/>
      <c r="W305" s="2"/>
      <c r="X305" s="2"/>
      <c r="Y305" s="2"/>
      <c r="Z305" s="2"/>
      <c r="AA305" s="2"/>
      <c r="AB305" s="2"/>
      <c r="AC305" s="2"/>
      <c r="AD305" s="2">
        <v>10302.209999999999</v>
      </c>
      <c r="AE305" s="32"/>
      <c r="AF305" s="5" t="s">
        <v>42</v>
      </c>
      <c r="AG305" s="2">
        <v>100</v>
      </c>
      <c r="AH305" s="32">
        <f t="shared" si="82"/>
        <v>14619.71</v>
      </c>
      <c r="AI305" s="33">
        <v>13475</v>
      </c>
      <c r="AJ305" s="33">
        <v>1144.71</v>
      </c>
      <c r="AK305" s="33"/>
      <c r="AL305" s="33">
        <v>2258.6</v>
      </c>
      <c r="AM305" s="33">
        <v>16878</v>
      </c>
      <c r="AN305" s="35">
        <v>42736</v>
      </c>
      <c r="AO305" s="32">
        <f t="shared" si="83"/>
        <v>-4317.5</v>
      </c>
      <c r="AP305" s="36">
        <f t="shared" si="89"/>
        <v>146.19709999999998</v>
      </c>
      <c r="AQ305" s="37">
        <f t="shared" si="84"/>
        <v>146.19709999999998</v>
      </c>
      <c r="AR305" s="36">
        <f t="shared" si="85"/>
        <v>365.49275</v>
      </c>
      <c r="AS305" s="36">
        <f t="shared" si="86"/>
        <v>487.62119999999993</v>
      </c>
      <c r="AT305" s="36">
        <v>0.69699999999999995</v>
      </c>
      <c r="AU305" s="38">
        <f t="shared" si="87"/>
        <v>12.183091666666664</v>
      </c>
      <c r="AV305" s="38">
        <f t="shared" si="77"/>
        <v>30.457729166666667</v>
      </c>
      <c r="AW305" s="38">
        <f t="shared" si="77"/>
        <v>40.635099999999994</v>
      </c>
      <c r="AX305" s="38">
        <f t="shared" si="88"/>
        <v>1.4284034448256144</v>
      </c>
      <c r="AY305" s="38">
        <f t="shared" si="78"/>
        <v>83.275920833333316</v>
      </c>
      <c r="AZ305" s="38">
        <f t="shared" si="79"/>
        <v>999.3110499999998</v>
      </c>
    </row>
    <row r="306" spans="1:52" s="7" customFormat="1" x14ac:dyDescent="0.25">
      <c r="A306" s="2">
        <f t="shared" si="80"/>
        <v>291</v>
      </c>
      <c r="B306" s="34" t="s">
        <v>153</v>
      </c>
      <c r="C306" s="29">
        <v>69</v>
      </c>
      <c r="D306" s="32">
        <v>26.5</v>
      </c>
      <c r="E306" s="2"/>
      <c r="F306" s="2" t="s">
        <v>591</v>
      </c>
      <c r="G306" s="2"/>
      <c r="H306" s="2">
        <v>1</v>
      </c>
      <c r="I306" s="2"/>
      <c r="J306" s="2"/>
      <c r="K306" s="2"/>
      <c r="L306" s="2"/>
      <c r="M306" s="2"/>
      <c r="N306" s="2"/>
      <c r="O306" s="2"/>
      <c r="P306" s="2"/>
      <c r="Q306" s="2"/>
      <c r="R306" s="2"/>
      <c r="S306" s="2"/>
      <c r="T306" s="2"/>
      <c r="U306" s="2"/>
      <c r="V306" s="2"/>
      <c r="W306" s="2"/>
      <c r="X306" s="2"/>
      <c r="Y306" s="2"/>
      <c r="Z306" s="2"/>
      <c r="AA306" s="2"/>
      <c r="AB306" s="2"/>
      <c r="AC306" s="2"/>
      <c r="AD306" s="2">
        <v>4913.5600000000004</v>
      </c>
      <c r="AE306" s="32"/>
      <c r="AF306" s="5" t="s">
        <v>42</v>
      </c>
      <c r="AG306" s="2">
        <v>100</v>
      </c>
      <c r="AH306" s="32">
        <f t="shared" si="82"/>
        <v>6955.96</v>
      </c>
      <c r="AI306" s="33">
        <v>6410</v>
      </c>
      <c r="AJ306" s="33">
        <v>545.96</v>
      </c>
      <c r="AK306" s="33"/>
      <c r="AL306" s="33">
        <v>1077.22</v>
      </c>
      <c r="AM306" s="33">
        <v>8033</v>
      </c>
      <c r="AN306" s="35">
        <v>42736</v>
      </c>
      <c r="AO306" s="32">
        <f t="shared" si="83"/>
        <v>-2042.3999999999996</v>
      </c>
      <c r="AP306" s="36">
        <f t="shared" si="89"/>
        <v>69.559600000000003</v>
      </c>
      <c r="AQ306" s="37">
        <f t="shared" si="84"/>
        <v>69.559600000000003</v>
      </c>
      <c r="AR306" s="36">
        <f t="shared" si="85"/>
        <v>173.899</v>
      </c>
      <c r="AS306" s="36">
        <f t="shared" si="86"/>
        <v>221.64599999999996</v>
      </c>
      <c r="AT306" s="36">
        <v>0.69699999999999995</v>
      </c>
      <c r="AU306" s="38">
        <f t="shared" si="87"/>
        <v>5.7966333333333333</v>
      </c>
      <c r="AV306" s="38">
        <f t="shared" si="77"/>
        <v>14.491583333333333</v>
      </c>
      <c r="AW306" s="38">
        <f t="shared" si="77"/>
        <v>18.470499999999998</v>
      </c>
      <c r="AX306" s="38">
        <f t="shared" si="88"/>
        <v>1.4625930817610062</v>
      </c>
      <c r="AY306" s="38">
        <f t="shared" si="78"/>
        <v>38.758716666666665</v>
      </c>
      <c r="AZ306" s="38">
        <f t="shared" si="79"/>
        <v>465.1046</v>
      </c>
    </row>
    <row r="307" spans="1:52" s="7" customFormat="1" x14ac:dyDescent="0.25">
      <c r="A307" s="2">
        <f t="shared" si="80"/>
        <v>292</v>
      </c>
      <c r="B307" s="34" t="s">
        <v>153</v>
      </c>
      <c r="C307" s="29">
        <v>76</v>
      </c>
      <c r="D307" s="32">
        <v>50.2</v>
      </c>
      <c r="E307" s="2"/>
      <c r="F307" s="2" t="s">
        <v>591</v>
      </c>
      <c r="G307" s="2"/>
      <c r="H307" s="2">
        <v>2</v>
      </c>
      <c r="I307" s="2"/>
      <c r="J307" s="2"/>
      <c r="K307" s="2"/>
      <c r="L307" s="2"/>
      <c r="M307" s="2"/>
      <c r="N307" s="2"/>
      <c r="O307" s="2"/>
      <c r="P307" s="2"/>
      <c r="Q307" s="2"/>
      <c r="R307" s="2"/>
      <c r="S307" s="2"/>
      <c r="T307" s="2"/>
      <c r="U307" s="2"/>
      <c r="V307" s="2"/>
      <c r="W307" s="2"/>
      <c r="X307" s="2"/>
      <c r="Y307" s="2"/>
      <c r="Z307" s="2"/>
      <c r="AA307" s="2"/>
      <c r="AB307" s="2"/>
      <c r="AC307" s="2"/>
      <c r="AD307" s="2">
        <v>8804.86</v>
      </c>
      <c r="AE307" s="32"/>
      <c r="AF307" s="5" t="s">
        <v>42</v>
      </c>
      <c r="AG307" s="2">
        <v>100</v>
      </c>
      <c r="AH307" s="32">
        <f t="shared" si="82"/>
        <v>12494.33</v>
      </c>
      <c r="AI307" s="33">
        <v>11516</v>
      </c>
      <c r="AJ307" s="33">
        <v>978.33</v>
      </c>
      <c r="AK307" s="33"/>
      <c r="AL307" s="33">
        <v>1930.33</v>
      </c>
      <c r="AM307" s="33">
        <v>14425</v>
      </c>
      <c r="AN307" s="35">
        <v>42736</v>
      </c>
      <c r="AO307" s="32">
        <f t="shared" si="83"/>
        <v>-3689.4699999999993</v>
      </c>
      <c r="AP307" s="36">
        <f t="shared" si="89"/>
        <v>124.94329999999999</v>
      </c>
      <c r="AQ307" s="37">
        <f t="shared" si="84"/>
        <v>124.94329999999999</v>
      </c>
      <c r="AR307" s="36">
        <f t="shared" si="85"/>
        <v>312.35825</v>
      </c>
      <c r="AS307" s="36">
        <f t="shared" si="86"/>
        <v>419.87279999999998</v>
      </c>
      <c r="AT307" s="36">
        <v>0.69699999999999995</v>
      </c>
      <c r="AU307" s="38">
        <f t="shared" si="87"/>
        <v>10.411941666666666</v>
      </c>
      <c r="AV307" s="38">
        <f t="shared" si="77"/>
        <v>26.029854166666667</v>
      </c>
      <c r="AW307" s="38">
        <f t="shared" si="77"/>
        <v>34.989399999999996</v>
      </c>
      <c r="AX307" s="38">
        <f t="shared" si="88"/>
        <v>1.4229321879150065</v>
      </c>
      <c r="AY307" s="38">
        <f t="shared" si="78"/>
        <v>71.431195833333334</v>
      </c>
      <c r="AZ307" s="38">
        <f t="shared" si="79"/>
        <v>857.17435</v>
      </c>
    </row>
    <row r="308" spans="1:52" s="7" customFormat="1" x14ac:dyDescent="0.25">
      <c r="A308" s="2">
        <f t="shared" si="80"/>
        <v>293</v>
      </c>
      <c r="B308" s="34" t="s">
        <v>153</v>
      </c>
      <c r="C308" s="29">
        <v>82</v>
      </c>
      <c r="D308" s="32">
        <v>51.3</v>
      </c>
      <c r="E308" s="2"/>
      <c r="F308" s="2" t="s">
        <v>591</v>
      </c>
      <c r="G308" s="2"/>
      <c r="H308" s="2">
        <v>2</v>
      </c>
      <c r="I308" s="2"/>
      <c r="J308" s="2"/>
      <c r="K308" s="2"/>
      <c r="L308" s="2"/>
      <c r="M308" s="2"/>
      <c r="N308" s="2"/>
      <c r="O308" s="2"/>
      <c r="P308" s="2"/>
      <c r="Q308" s="2"/>
      <c r="R308" s="2"/>
      <c r="S308" s="2"/>
      <c r="T308" s="2"/>
      <c r="U308" s="2"/>
      <c r="V308" s="2"/>
      <c r="W308" s="2"/>
      <c r="X308" s="2"/>
      <c r="Y308" s="2"/>
      <c r="Z308" s="2"/>
      <c r="AA308" s="2"/>
      <c r="AB308" s="2"/>
      <c r="AC308" s="2"/>
      <c r="AD308" s="2">
        <v>8973.08</v>
      </c>
      <c r="AE308" s="32"/>
      <c r="AF308" s="5" t="s">
        <v>42</v>
      </c>
      <c r="AG308" s="2">
        <v>100</v>
      </c>
      <c r="AH308" s="32">
        <f t="shared" si="82"/>
        <v>12779.02</v>
      </c>
      <c r="AI308" s="33">
        <v>11782</v>
      </c>
      <c r="AJ308" s="33">
        <v>997.02</v>
      </c>
      <c r="AK308" s="33"/>
      <c r="AL308" s="33">
        <v>1967.21</v>
      </c>
      <c r="AM308" s="33">
        <v>14746</v>
      </c>
      <c r="AN308" s="35">
        <v>42736</v>
      </c>
      <c r="AO308" s="32">
        <f t="shared" si="83"/>
        <v>-3805.9400000000005</v>
      </c>
      <c r="AP308" s="36">
        <f t="shared" si="89"/>
        <v>127.7902</v>
      </c>
      <c r="AQ308" s="37">
        <f t="shared" si="84"/>
        <v>127.7902</v>
      </c>
      <c r="AR308" s="36">
        <f t="shared" si="85"/>
        <v>319.47550000000001</v>
      </c>
      <c r="AS308" s="36">
        <f t="shared" si="86"/>
        <v>429.07319999999993</v>
      </c>
      <c r="AT308" s="36">
        <v>0.69699999999999995</v>
      </c>
      <c r="AU308" s="38">
        <f t="shared" si="87"/>
        <v>10.649183333333333</v>
      </c>
      <c r="AV308" s="38">
        <f t="shared" si="77"/>
        <v>26.622958333333333</v>
      </c>
      <c r="AW308" s="38">
        <f t="shared" si="77"/>
        <v>35.756099999999996</v>
      </c>
      <c r="AX308" s="38">
        <f t="shared" si="88"/>
        <v>1.4235524691358026</v>
      </c>
      <c r="AY308" s="38">
        <f t="shared" si="78"/>
        <v>73.028241666666673</v>
      </c>
      <c r="AZ308" s="38">
        <f t="shared" si="79"/>
        <v>876.33890000000008</v>
      </c>
    </row>
    <row r="309" spans="1:52" s="7" customFormat="1" ht="15" customHeight="1" x14ac:dyDescent="0.25">
      <c r="A309" s="2">
        <f t="shared" si="80"/>
        <v>294</v>
      </c>
      <c r="B309" s="34" t="s">
        <v>154</v>
      </c>
      <c r="C309" s="29">
        <v>29</v>
      </c>
      <c r="D309" s="32">
        <v>58.6</v>
      </c>
      <c r="E309" s="2"/>
      <c r="F309" s="2">
        <v>3</v>
      </c>
      <c r="G309" s="2"/>
      <c r="H309" s="2">
        <v>3</v>
      </c>
      <c r="I309" s="2"/>
      <c r="J309" s="2"/>
      <c r="K309" s="2"/>
      <c r="L309" s="2"/>
      <c r="M309" s="2"/>
      <c r="N309" s="2"/>
      <c r="O309" s="2"/>
      <c r="P309" s="2"/>
      <c r="Q309" s="2"/>
      <c r="R309" s="2"/>
      <c r="S309" s="2"/>
      <c r="T309" s="2"/>
      <c r="U309" s="2"/>
      <c r="V309" s="2"/>
      <c r="W309" s="2"/>
      <c r="X309" s="2"/>
      <c r="Y309" s="2"/>
      <c r="Z309" s="2"/>
      <c r="AA309" s="2"/>
      <c r="AB309" s="2"/>
      <c r="AC309" s="2"/>
      <c r="AD309" s="2">
        <v>32516.29</v>
      </c>
      <c r="AE309" s="32"/>
      <c r="AF309" s="5" t="s">
        <v>42</v>
      </c>
      <c r="AG309" s="2">
        <v>100</v>
      </c>
      <c r="AH309" s="32">
        <f t="shared" si="82"/>
        <v>14708.52</v>
      </c>
      <c r="AI309" s="33">
        <v>13548</v>
      </c>
      <c r="AJ309" s="33">
        <v>1160.52</v>
      </c>
      <c r="AK309" s="33"/>
      <c r="AL309" s="33">
        <v>650.39</v>
      </c>
      <c r="AM309" s="33">
        <v>15359</v>
      </c>
      <c r="AN309" s="35">
        <v>42736</v>
      </c>
      <c r="AO309" s="32">
        <f t="shared" si="83"/>
        <v>17807.77</v>
      </c>
      <c r="AP309" s="36">
        <f>AD309/AG309</f>
        <v>325.16290000000004</v>
      </c>
      <c r="AQ309" s="37">
        <f t="shared" si="84"/>
        <v>325.16290000000004</v>
      </c>
      <c r="AR309" s="36">
        <f t="shared" si="85"/>
        <v>367.71300000000002</v>
      </c>
      <c r="AS309" s="36">
        <f t="shared" si="86"/>
        <v>457.08000000000004</v>
      </c>
      <c r="AT309" s="36">
        <v>0.65</v>
      </c>
      <c r="AU309" s="38">
        <f t="shared" si="87"/>
        <v>27.096908333333335</v>
      </c>
      <c r="AV309" s="38">
        <f t="shared" si="77"/>
        <v>30.642750000000003</v>
      </c>
      <c r="AW309" s="38">
        <f t="shared" si="77"/>
        <v>38.090000000000003</v>
      </c>
      <c r="AX309" s="38">
        <f t="shared" si="88"/>
        <v>1.6353184015927191</v>
      </c>
      <c r="AY309" s="38">
        <f t="shared" si="78"/>
        <v>95.829658333333342</v>
      </c>
      <c r="AZ309" s="38">
        <f t="shared" si="79"/>
        <v>1149.9559000000002</v>
      </c>
    </row>
    <row r="310" spans="1:52" s="7" customFormat="1" x14ac:dyDescent="0.25">
      <c r="A310" s="2">
        <f t="shared" si="80"/>
        <v>295</v>
      </c>
      <c r="B310" s="34" t="s">
        <v>154</v>
      </c>
      <c r="C310" s="29">
        <v>31</v>
      </c>
      <c r="D310" s="32">
        <v>51.3</v>
      </c>
      <c r="E310" s="2"/>
      <c r="F310" s="2" t="s">
        <v>591</v>
      </c>
      <c r="G310" s="2"/>
      <c r="H310" s="2">
        <v>2</v>
      </c>
      <c r="I310" s="2"/>
      <c r="J310" s="2"/>
      <c r="K310" s="2"/>
      <c r="L310" s="2"/>
      <c r="M310" s="2"/>
      <c r="N310" s="2"/>
      <c r="O310" s="2"/>
      <c r="P310" s="2"/>
      <c r="Q310" s="2"/>
      <c r="R310" s="2"/>
      <c r="S310" s="2"/>
      <c r="T310" s="2"/>
      <c r="U310" s="2"/>
      <c r="V310" s="2"/>
      <c r="W310" s="2"/>
      <c r="X310" s="2"/>
      <c r="Y310" s="2"/>
      <c r="Z310" s="2"/>
      <c r="AA310" s="2"/>
      <c r="AB310" s="2"/>
      <c r="AC310" s="2"/>
      <c r="AD310" s="2">
        <v>8992.89</v>
      </c>
      <c r="AE310" s="32"/>
      <c r="AF310" s="5" t="s">
        <v>42</v>
      </c>
      <c r="AG310" s="2">
        <v>100</v>
      </c>
      <c r="AH310" s="32">
        <f t="shared" si="82"/>
        <v>12789.57</v>
      </c>
      <c r="AI310" s="33">
        <v>11782</v>
      </c>
      <c r="AJ310" s="33">
        <v>1007.57</v>
      </c>
      <c r="AK310" s="33"/>
      <c r="AL310" s="33">
        <v>564.66999999999996</v>
      </c>
      <c r="AM310" s="33">
        <v>13354</v>
      </c>
      <c r="AN310" s="35">
        <v>42736</v>
      </c>
      <c r="AO310" s="32">
        <f t="shared" si="83"/>
        <v>-3796.6800000000003</v>
      </c>
      <c r="AP310" s="36">
        <f>AH310/AG310</f>
        <v>127.89569999999999</v>
      </c>
      <c r="AQ310" s="37">
        <f t="shared" si="84"/>
        <v>127.89569999999999</v>
      </c>
      <c r="AR310" s="36">
        <f t="shared" si="85"/>
        <v>319.73925000000003</v>
      </c>
      <c r="AS310" s="36">
        <f t="shared" si="86"/>
        <v>400.14</v>
      </c>
      <c r="AT310" s="36">
        <v>0.65</v>
      </c>
      <c r="AU310" s="38">
        <f t="shared" si="87"/>
        <v>10.657974999999999</v>
      </c>
      <c r="AV310" s="38">
        <f t="shared" si="77"/>
        <v>26.644937500000001</v>
      </c>
      <c r="AW310" s="38">
        <f t="shared" si="77"/>
        <v>33.344999999999999</v>
      </c>
      <c r="AX310" s="38">
        <f t="shared" si="88"/>
        <v>1.3771522904483429</v>
      </c>
      <c r="AY310" s="38">
        <f t="shared" si="78"/>
        <v>70.64791249999999</v>
      </c>
      <c r="AZ310" s="38">
        <f t="shared" si="79"/>
        <v>847.77494999999988</v>
      </c>
    </row>
    <row r="311" spans="1:52" s="7" customFormat="1" x14ac:dyDescent="0.25">
      <c r="A311" s="2">
        <f t="shared" si="80"/>
        <v>296</v>
      </c>
      <c r="B311" s="34" t="s">
        <v>154</v>
      </c>
      <c r="C311" s="29">
        <v>68</v>
      </c>
      <c r="D311" s="32">
        <v>58.5</v>
      </c>
      <c r="E311" s="2"/>
      <c r="F311" s="2" t="s">
        <v>591</v>
      </c>
      <c r="G311" s="2"/>
      <c r="H311" s="2">
        <v>3</v>
      </c>
      <c r="I311" s="2"/>
      <c r="J311" s="2"/>
      <c r="K311" s="2"/>
      <c r="L311" s="2"/>
      <c r="M311" s="2"/>
      <c r="N311" s="2"/>
      <c r="O311" s="2"/>
      <c r="P311" s="2"/>
      <c r="Q311" s="2"/>
      <c r="R311" s="2"/>
      <c r="S311" s="2"/>
      <c r="T311" s="2"/>
      <c r="U311" s="2"/>
      <c r="V311" s="2"/>
      <c r="W311" s="2"/>
      <c r="X311" s="2"/>
      <c r="Y311" s="2"/>
      <c r="Z311" s="2"/>
      <c r="AA311" s="2"/>
      <c r="AB311" s="2"/>
      <c r="AC311" s="2"/>
      <c r="AD311" s="2">
        <v>10526.59</v>
      </c>
      <c r="AE311" s="32"/>
      <c r="AF311" s="5" t="s">
        <v>42</v>
      </c>
      <c r="AG311" s="2">
        <v>100</v>
      </c>
      <c r="AH311" s="32">
        <f t="shared" si="82"/>
        <v>14945.4</v>
      </c>
      <c r="AI311" s="33">
        <v>13766</v>
      </c>
      <c r="AJ311" s="33">
        <v>1179.4000000000001</v>
      </c>
      <c r="AK311" s="33"/>
      <c r="AL311" s="33">
        <v>660.97</v>
      </c>
      <c r="AM311" s="33">
        <v>15606</v>
      </c>
      <c r="AN311" s="35">
        <v>42736</v>
      </c>
      <c r="AO311" s="32">
        <f t="shared" si="83"/>
        <v>-4418.8099999999995</v>
      </c>
      <c r="AP311" s="36">
        <f>AH311/AG311</f>
        <v>149.45400000000001</v>
      </c>
      <c r="AQ311" s="37">
        <f t="shared" si="84"/>
        <v>149.45400000000001</v>
      </c>
      <c r="AR311" s="36">
        <f t="shared" si="85"/>
        <v>373.63499999999999</v>
      </c>
      <c r="AS311" s="36">
        <f t="shared" si="86"/>
        <v>456.29999999999995</v>
      </c>
      <c r="AT311" s="36">
        <v>0.65</v>
      </c>
      <c r="AU311" s="38">
        <f t="shared" si="87"/>
        <v>12.454500000000001</v>
      </c>
      <c r="AV311" s="38">
        <f t="shared" si="77"/>
        <v>31.13625</v>
      </c>
      <c r="AW311" s="38">
        <f t="shared" si="77"/>
        <v>38.024999999999999</v>
      </c>
      <c r="AX311" s="38">
        <f t="shared" si="88"/>
        <v>1.3951410256410255</v>
      </c>
      <c r="AY311" s="38">
        <f t="shared" si="78"/>
        <v>81.615749999999991</v>
      </c>
      <c r="AZ311" s="38">
        <f t="shared" si="79"/>
        <v>979.3889999999999</v>
      </c>
    </row>
    <row r="312" spans="1:52" s="7" customFormat="1" x14ac:dyDescent="0.25">
      <c r="A312" s="2">
        <f t="shared" si="80"/>
        <v>297</v>
      </c>
      <c r="B312" s="34" t="s">
        <v>154</v>
      </c>
      <c r="C312" s="29">
        <v>69</v>
      </c>
      <c r="D312" s="32">
        <v>25.9</v>
      </c>
      <c r="E312" s="2"/>
      <c r="F312" s="2"/>
      <c r="G312" s="2"/>
      <c r="H312" s="2">
        <v>1</v>
      </c>
      <c r="I312" s="2">
        <v>1</v>
      </c>
      <c r="J312" s="2">
        <v>1</v>
      </c>
      <c r="K312" s="2"/>
      <c r="L312" s="2"/>
      <c r="M312" s="2"/>
      <c r="N312" s="2">
        <v>1</v>
      </c>
      <c r="O312" s="2"/>
      <c r="P312" s="2"/>
      <c r="Q312" s="2"/>
      <c r="R312" s="2"/>
      <c r="S312" s="2"/>
      <c r="T312" s="2">
        <v>1</v>
      </c>
      <c r="U312" s="2"/>
      <c r="V312" s="2"/>
      <c r="W312" s="2"/>
      <c r="X312" s="2"/>
      <c r="Y312" s="2"/>
      <c r="Z312" s="2"/>
      <c r="AA312" s="2"/>
      <c r="AB312" s="2"/>
      <c r="AC312" s="2"/>
      <c r="AD312" s="2">
        <v>4784.4799999999996</v>
      </c>
      <c r="AE312" s="32"/>
      <c r="AF312" s="5" t="s">
        <v>42</v>
      </c>
      <c r="AG312" s="2">
        <v>100</v>
      </c>
      <c r="AH312" s="32">
        <f t="shared" si="82"/>
        <v>6801.05</v>
      </c>
      <c r="AI312" s="33">
        <v>6265</v>
      </c>
      <c r="AJ312" s="33">
        <v>536.04999999999995</v>
      </c>
      <c r="AK312" s="33"/>
      <c r="AL312" s="33">
        <v>300.42</v>
      </c>
      <c r="AM312" s="33">
        <v>7101</v>
      </c>
      <c r="AN312" s="35">
        <v>42736</v>
      </c>
      <c r="AO312" s="32">
        <f t="shared" si="83"/>
        <v>-2016.5700000000006</v>
      </c>
      <c r="AP312" s="36">
        <f>AH312/AG312</f>
        <v>68.010500000000008</v>
      </c>
      <c r="AQ312" s="37">
        <f t="shared" si="84"/>
        <v>68.010500000000008</v>
      </c>
      <c r="AR312" s="36">
        <f t="shared" si="85"/>
        <v>170.02625</v>
      </c>
      <c r="AS312" s="36">
        <f t="shared" si="86"/>
        <v>202.02</v>
      </c>
      <c r="AT312" s="36">
        <v>0.65</v>
      </c>
      <c r="AU312" s="38">
        <f t="shared" si="87"/>
        <v>5.6675416666666676</v>
      </c>
      <c r="AV312" s="38">
        <f t="shared" si="77"/>
        <v>14.168854166666668</v>
      </c>
      <c r="AW312" s="38">
        <f t="shared" si="77"/>
        <v>16.835000000000001</v>
      </c>
      <c r="AX312" s="38">
        <f t="shared" si="88"/>
        <v>1.4158840090090092</v>
      </c>
      <c r="AY312" s="38">
        <f t="shared" si="78"/>
        <v>36.671395833333335</v>
      </c>
      <c r="AZ312" s="38">
        <f t="shared" si="79"/>
        <v>440.05675000000002</v>
      </c>
    </row>
    <row r="313" spans="1:52" s="7" customFormat="1" x14ac:dyDescent="0.25">
      <c r="A313" s="2">
        <f t="shared" si="80"/>
        <v>298</v>
      </c>
      <c r="B313" s="34" t="s">
        <v>154</v>
      </c>
      <c r="C313" s="29">
        <v>70</v>
      </c>
      <c r="D313" s="32">
        <v>50.8</v>
      </c>
      <c r="E313" s="2"/>
      <c r="F313" s="2" t="s">
        <v>591</v>
      </c>
      <c r="G313" s="2"/>
      <c r="H313" s="2">
        <v>2</v>
      </c>
      <c r="I313" s="2"/>
      <c r="J313" s="2"/>
      <c r="K313" s="2"/>
      <c r="L313" s="2"/>
      <c r="M313" s="2"/>
      <c r="N313" s="2"/>
      <c r="O313" s="2"/>
      <c r="P313" s="2"/>
      <c r="Q313" s="2"/>
      <c r="R313" s="2"/>
      <c r="S313" s="2"/>
      <c r="T313" s="2"/>
      <c r="U313" s="2"/>
      <c r="V313" s="2"/>
      <c r="W313" s="2"/>
      <c r="X313" s="2"/>
      <c r="Y313" s="2"/>
      <c r="Z313" s="2"/>
      <c r="AA313" s="2"/>
      <c r="AB313" s="2"/>
      <c r="AC313" s="2"/>
      <c r="AD313" s="2">
        <v>14547.97</v>
      </c>
      <c r="AE313" s="32"/>
      <c r="AF313" s="5" t="s">
        <v>42</v>
      </c>
      <c r="AG313" s="2">
        <v>100</v>
      </c>
      <c r="AH313" s="32">
        <f t="shared" si="82"/>
        <v>12660.89</v>
      </c>
      <c r="AI313" s="33">
        <v>11661</v>
      </c>
      <c r="AJ313" s="33">
        <v>999.89</v>
      </c>
      <c r="AK313" s="33"/>
      <c r="AL313" s="33">
        <v>560.37</v>
      </c>
      <c r="AM313" s="33">
        <v>13221</v>
      </c>
      <c r="AN313" s="35">
        <v>42736</v>
      </c>
      <c r="AO313" s="32">
        <f t="shared" si="83"/>
        <v>1887.08</v>
      </c>
      <c r="AP313" s="36">
        <f>AD313/AG313</f>
        <v>145.47969999999998</v>
      </c>
      <c r="AQ313" s="37">
        <f t="shared" si="84"/>
        <v>145.47969999999998</v>
      </c>
      <c r="AR313" s="36">
        <f t="shared" si="85"/>
        <v>316.52224999999999</v>
      </c>
      <c r="AS313" s="36">
        <f t="shared" si="86"/>
        <v>396.23999999999995</v>
      </c>
      <c r="AT313" s="36">
        <v>0.65</v>
      </c>
      <c r="AU313" s="38">
        <f t="shared" si="87"/>
        <v>12.123308333333332</v>
      </c>
      <c r="AV313" s="38">
        <f t="shared" ref="AV313:AW371" si="90">AR313/12</f>
        <v>26.376854166666664</v>
      </c>
      <c r="AW313" s="38">
        <f t="shared" si="90"/>
        <v>33.019999999999996</v>
      </c>
      <c r="AX313" s="38">
        <f t="shared" si="88"/>
        <v>1.4078772145669292</v>
      </c>
      <c r="AY313" s="38">
        <f t="shared" si="78"/>
        <v>71.520162499999998</v>
      </c>
      <c r="AZ313" s="38">
        <f t="shared" si="79"/>
        <v>858.24194999999997</v>
      </c>
    </row>
    <row r="314" spans="1:52" s="7" customFormat="1" x14ac:dyDescent="0.25">
      <c r="A314" s="2">
        <f t="shared" si="80"/>
        <v>299</v>
      </c>
      <c r="B314" s="34" t="s">
        <v>154</v>
      </c>
      <c r="C314" s="29">
        <v>84</v>
      </c>
      <c r="D314" s="32">
        <v>39.299999999999997</v>
      </c>
      <c r="E314" s="2"/>
      <c r="F314" s="2" t="s">
        <v>591</v>
      </c>
      <c r="G314" s="2"/>
      <c r="H314" s="2">
        <v>2</v>
      </c>
      <c r="I314" s="2"/>
      <c r="J314" s="2"/>
      <c r="K314" s="2"/>
      <c r="L314" s="2"/>
      <c r="M314" s="2"/>
      <c r="N314" s="2"/>
      <c r="O314" s="2"/>
      <c r="P314" s="2"/>
      <c r="Q314" s="2"/>
      <c r="R314" s="2"/>
      <c r="S314" s="2"/>
      <c r="T314" s="2"/>
      <c r="U314" s="2"/>
      <c r="V314" s="2"/>
      <c r="W314" s="2"/>
      <c r="X314" s="2"/>
      <c r="Y314" s="2"/>
      <c r="Z314" s="2"/>
      <c r="AA314" s="2"/>
      <c r="AB314" s="2"/>
      <c r="AC314" s="2"/>
      <c r="AD314" s="2">
        <v>6792.36</v>
      </c>
      <c r="AE314" s="32"/>
      <c r="AF314" s="5" t="s">
        <v>42</v>
      </c>
      <c r="AG314" s="2">
        <v>100</v>
      </c>
      <c r="AH314" s="32">
        <f t="shared" si="82"/>
        <v>9641.02</v>
      </c>
      <c r="AI314" s="33">
        <v>8880</v>
      </c>
      <c r="AJ314" s="33">
        <v>761.02</v>
      </c>
      <c r="AK314" s="33"/>
      <c r="AL314" s="33">
        <v>426.5</v>
      </c>
      <c r="AM314" s="33">
        <v>10068</v>
      </c>
      <c r="AN314" s="35">
        <v>42736</v>
      </c>
      <c r="AO314" s="32">
        <f t="shared" si="83"/>
        <v>-2848.6600000000008</v>
      </c>
      <c r="AP314" s="36">
        <f>AH314/AG314</f>
        <v>96.410200000000003</v>
      </c>
      <c r="AQ314" s="37">
        <f t="shared" si="84"/>
        <v>96.410200000000003</v>
      </c>
      <c r="AR314" s="36">
        <f t="shared" si="85"/>
        <v>241.02550000000002</v>
      </c>
      <c r="AS314" s="36">
        <f t="shared" si="86"/>
        <v>306.53999999999996</v>
      </c>
      <c r="AT314" s="36">
        <v>0.65</v>
      </c>
      <c r="AU314" s="38">
        <f t="shared" si="87"/>
        <v>8.034183333333333</v>
      </c>
      <c r="AV314" s="38">
        <f t="shared" si="90"/>
        <v>20.085458333333335</v>
      </c>
      <c r="AW314" s="38">
        <f t="shared" si="90"/>
        <v>25.544999999999998</v>
      </c>
      <c r="AX314" s="38">
        <f t="shared" si="88"/>
        <v>1.3655125106022055</v>
      </c>
      <c r="AY314" s="38">
        <f t="shared" si="78"/>
        <v>53.664641666666668</v>
      </c>
      <c r="AZ314" s="38">
        <f t="shared" si="79"/>
        <v>643.97569999999996</v>
      </c>
    </row>
    <row r="315" spans="1:52" s="7" customFormat="1" x14ac:dyDescent="0.25">
      <c r="A315" s="2">
        <f t="shared" si="80"/>
        <v>300</v>
      </c>
      <c r="B315" s="34" t="s">
        <v>154</v>
      </c>
      <c r="C315" s="29">
        <v>9</v>
      </c>
      <c r="D315" s="32">
        <v>49.3</v>
      </c>
      <c r="E315" s="2"/>
      <c r="F315" s="2" t="s">
        <v>591</v>
      </c>
      <c r="G315" s="2"/>
      <c r="H315" s="2">
        <v>2</v>
      </c>
      <c r="I315" s="2"/>
      <c r="J315" s="2"/>
      <c r="K315" s="2"/>
      <c r="L315" s="2"/>
      <c r="M315" s="2"/>
      <c r="N315" s="2"/>
      <c r="O315" s="2"/>
      <c r="P315" s="2"/>
      <c r="Q315" s="2"/>
      <c r="R315" s="2"/>
      <c r="S315" s="2"/>
      <c r="T315" s="2"/>
      <c r="U315" s="2"/>
      <c r="V315" s="2"/>
      <c r="W315" s="2"/>
      <c r="X315" s="2"/>
      <c r="Y315" s="2"/>
      <c r="Z315" s="2"/>
      <c r="AA315" s="2"/>
      <c r="AB315" s="2"/>
      <c r="AC315" s="2"/>
      <c r="AD315" s="2">
        <v>8657.6200000000008</v>
      </c>
      <c r="AE315" s="32"/>
      <c r="AF315" s="5" t="s">
        <v>42</v>
      </c>
      <c r="AG315" s="2">
        <v>100</v>
      </c>
      <c r="AH315" s="32">
        <f t="shared" si="82"/>
        <v>12268</v>
      </c>
      <c r="AI315" s="33">
        <v>11298</v>
      </c>
      <c r="AJ315" s="33">
        <v>970</v>
      </c>
      <c r="AK315" s="33"/>
      <c r="AL315" s="33">
        <v>543.62</v>
      </c>
      <c r="AM315" s="33">
        <v>12812</v>
      </c>
      <c r="AN315" s="35">
        <v>42736</v>
      </c>
      <c r="AO315" s="32">
        <f t="shared" si="83"/>
        <v>-3610.3799999999992</v>
      </c>
      <c r="AP315" s="36">
        <f>AH315/AG315</f>
        <v>122.68</v>
      </c>
      <c r="AQ315" s="37">
        <f t="shared" si="84"/>
        <v>122.68</v>
      </c>
      <c r="AR315" s="36">
        <f t="shared" si="85"/>
        <v>306.7</v>
      </c>
      <c r="AS315" s="36">
        <f t="shared" si="86"/>
        <v>384.54</v>
      </c>
      <c r="AT315" s="36">
        <v>0.65</v>
      </c>
      <c r="AU315" s="38">
        <f t="shared" si="87"/>
        <v>10.223333333333334</v>
      </c>
      <c r="AV315" s="38">
        <f t="shared" si="90"/>
        <v>25.558333333333334</v>
      </c>
      <c r="AW315" s="38">
        <f t="shared" si="90"/>
        <v>32.045000000000002</v>
      </c>
      <c r="AX315" s="38">
        <f t="shared" si="88"/>
        <v>1.3757944557133199</v>
      </c>
      <c r="AY315" s="38">
        <f t="shared" si="78"/>
        <v>67.826666666666668</v>
      </c>
      <c r="AZ315" s="38">
        <f t="shared" si="79"/>
        <v>813.92000000000007</v>
      </c>
    </row>
    <row r="316" spans="1:52" s="7" customFormat="1" ht="15" customHeight="1" x14ac:dyDescent="0.25">
      <c r="A316" s="2">
        <f t="shared" si="80"/>
        <v>301</v>
      </c>
      <c r="B316" s="34" t="s">
        <v>155</v>
      </c>
      <c r="C316" s="29">
        <v>10</v>
      </c>
      <c r="D316" s="32">
        <v>32.4</v>
      </c>
      <c r="E316" s="2"/>
      <c r="F316" s="2" t="s">
        <v>591</v>
      </c>
      <c r="G316" s="2"/>
      <c r="H316" s="2">
        <v>1</v>
      </c>
      <c r="I316" s="2"/>
      <c r="J316" s="2"/>
      <c r="K316" s="2"/>
      <c r="L316" s="2"/>
      <c r="M316" s="2"/>
      <c r="N316" s="2"/>
      <c r="O316" s="2"/>
      <c r="P316" s="2"/>
      <c r="Q316" s="2"/>
      <c r="R316" s="2"/>
      <c r="S316" s="2"/>
      <c r="T316" s="2"/>
      <c r="U316" s="2"/>
      <c r="V316" s="2"/>
      <c r="W316" s="2"/>
      <c r="X316" s="2"/>
      <c r="Y316" s="2"/>
      <c r="Z316" s="2"/>
      <c r="AA316" s="2"/>
      <c r="AB316" s="2"/>
      <c r="AC316" s="2"/>
      <c r="AD316" s="2">
        <v>6885.56</v>
      </c>
      <c r="AE316" s="32"/>
      <c r="AF316" s="5" t="s">
        <v>71</v>
      </c>
      <c r="AG316" s="2">
        <v>150</v>
      </c>
      <c r="AH316" s="32">
        <f t="shared" si="82"/>
        <v>8493.7099999999991</v>
      </c>
      <c r="AI316" s="33">
        <v>7837</v>
      </c>
      <c r="AJ316" s="33">
        <v>656.71</v>
      </c>
      <c r="AK316" s="33"/>
      <c r="AL316" s="33">
        <v>737.83</v>
      </c>
      <c r="AM316" s="33">
        <v>9232</v>
      </c>
      <c r="AN316" s="35">
        <v>42736</v>
      </c>
      <c r="AO316" s="32">
        <f t="shared" si="83"/>
        <v>-1608.1499999999987</v>
      </c>
      <c r="AP316" s="36">
        <f>AH316/AG316</f>
        <v>56.624733333333324</v>
      </c>
      <c r="AQ316" s="37">
        <f t="shared" si="84"/>
        <v>56.624733333333324</v>
      </c>
      <c r="AR316" s="36">
        <f t="shared" si="85"/>
        <v>212.34275</v>
      </c>
      <c r="AS316" s="36">
        <f t="shared" si="86"/>
        <v>291.59999999999997</v>
      </c>
      <c r="AT316" s="36">
        <v>0.75</v>
      </c>
      <c r="AU316" s="38">
        <f t="shared" si="87"/>
        <v>4.7187277777777767</v>
      </c>
      <c r="AV316" s="38">
        <f t="shared" si="90"/>
        <v>17.695229166666667</v>
      </c>
      <c r="AW316" s="38">
        <f t="shared" si="90"/>
        <v>24.299999999999997</v>
      </c>
      <c r="AX316" s="38">
        <f t="shared" si="88"/>
        <v>1.4417887945816186</v>
      </c>
      <c r="AY316" s="38">
        <f t="shared" si="78"/>
        <v>46.71395694444444</v>
      </c>
      <c r="AZ316" s="38">
        <f t="shared" si="79"/>
        <v>560.56748333333326</v>
      </c>
    </row>
    <row r="317" spans="1:52" s="7" customFormat="1" x14ac:dyDescent="0.25">
      <c r="A317" s="2">
        <f t="shared" si="80"/>
        <v>302</v>
      </c>
      <c r="B317" s="34" t="s">
        <v>155</v>
      </c>
      <c r="C317" s="29">
        <v>17</v>
      </c>
      <c r="D317" s="32">
        <v>77.5</v>
      </c>
      <c r="E317" s="2"/>
      <c r="F317" s="2" t="s">
        <v>591</v>
      </c>
      <c r="G317" s="2"/>
      <c r="H317" s="2">
        <v>4</v>
      </c>
      <c r="I317" s="2"/>
      <c r="J317" s="2"/>
      <c r="K317" s="2"/>
      <c r="L317" s="2"/>
      <c r="M317" s="2"/>
      <c r="N317" s="2"/>
      <c r="O317" s="2"/>
      <c r="P317" s="2"/>
      <c r="Q317" s="2"/>
      <c r="R317" s="2"/>
      <c r="S317" s="2"/>
      <c r="T317" s="2"/>
      <c r="U317" s="2"/>
      <c r="V317" s="2"/>
      <c r="W317" s="2"/>
      <c r="X317" s="2"/>
      <c r="Y317" s="2"/>
      <c r="Z317" s="2"/>
      <c r="AA317" s="2"/>
      <c r="AB317" s="2"/>
      <c r="AC317" s="2"/>
      <c r="AD317" s="2">
        <v>15790.31</v>
      </c>
      <c r="AE317" s="32"/>
      <c r="AF317" s="5" t="s">
        <v>71</v>
      </c>
      <c r="AG317" s="2">
        <v>150</v>
      </c>
      <c r="AH317" s="32">
        <f t="shared" si="82"/>
        <v>19167.990000000002</v>
      </c>
      <c r="AI317" s="33">
        <v>17662</v>
      </c>
      <c r="AJ317" s="33">
        <v>1505.99</v>
      </c>
      <c r="AK317" s="33"/>
      <c r="AL317" s="33">
        <v>1692.02</v>
      </c>
      <c r="AM317" s="33">
        <v>20860</v>
      </c>
      <c r="AN317" s="35">
        <v>42736</v>
      </c>
      <c r="AO317" s="32">
        <f t="shared" si="83"/>
        <v>-3377.6800000000021</v>
      </c>
      <c r="AP317" s="36">
        <f>AH317/AG317</f>
        <v>127.78660000000001</v>
      </c>
      <c r="AQ317" s="37">
        <f t="shared" si="84"/>
        <v>127.78660000000001</v>
      </c>
      <c r="AR317" s="36">
        <f t="shared" si="85"/>
        <v>479.19975000000005</v>
      </c>
      <c r="AS317" s="36">
        <f t="shared" si="86"/>
        <v>697.5</v>
      </c>
      <c r="AT317" s="36">
        <v>0.75</v>
      </c>
      <c r="AU317" s="38">
        <f t="shared" si="87"/>
        <v>10.648883333333334</v>
      </c>
      <c r="AV317" s="38">
        <f t="shared" si="90"/>
        <v>39.933312500000007</v>
      </c>
      <c r="AW317" s="38">
        <f t="shared" si="90"/>
        <v>58.125</v>
      </c>
      <c r="AX317" s="38">
        <f t="shared" si="88"/>
        <v>1.4026734946236561</v>
      </c>
      <c r="AY317" s="38">
        <f t="shared" si="78"/>
        <v>108.70719583333334</v>
      </c>
      <c r="AZ317" s="38">
        <f t="shared" si="79"/>
        <v>1304.4863500000001</v>
      </c>
    </row>
    <row r="318" spans="1:52" s="7" customFormat="1" x14ac:dyDescent="0.25">
      <c r="A318" s="2">
        <f t="shared" si="80"/>
        <v>303</v>
      </c>
      <c r="B318" s="34" t="s">
        <v>155</v>
      </c>
      <c r="C318" s="29">
        <v>22</v>
      </c>
      <c r="D318" s="32">
        <v>32.6</v>
      </c>
      <c r="E318" s="2"/>
      <c r="F318" s="2">
        <v>3</v>
      </c>
      <c r="G318" s="2"/>
      <c r="H318" s="2">
        <v>1</v>
      </c>
      <c r="I318" s="2"/>
      <c r="J318" s="2"/>
      <c r="K318" s="2"/>
      <c r="L318" s="2"/>
      <c r="M318" s="2">
        <v>1</v>
      </c>
      <c r="N318" s="2"/>
      <c r="O318" s="2"/>
      <c r="P318" s="2"/>
      <c r="Q318" s="2"/>
      <c r="R318" s="2"/>
      <c r="S318" s="2"/>
      <c r="T318" s="2"/>
      <c r="U318" s="2"/>
      <c r="V318" s="2"/>
      <c r="W318" s="2"/>
      <c r="X318" s="2"/>
      <c r="Y318" s="2"/>
      <c r="Z318" s="2"/>
      <c r="AA318" s="2"/>
      <c r="AB318" s="2"/>
      <c r="AC318" s="2"/>
      <c r="AD318" s="2">
        <v>6917.42</v>
      </c>
      <c r="AE318" s="32"/>
      <c r="AF318" s="5" t="s">
        <v>71</v>
      </c>
      <c r="AG318" s="2">
        <v>150</v>
      </c>
      <c r="AH318" s="32">
        <f t="shared" si="82"/>
        <v>8544.74</v>
      </c>
      <c r="AI318" s="33">
        <v>7885</v>
      </c>
      <c r="AJ318" s="33">
        <v>659.74</v>
      </c>
      <c r="AK318" s="33"/>
      <c r="AL318" s="33">
        <v>741.24</v>
      </c>
      <c r="AM318" s="33">
        <v>9286</v>
      </c>
      <c r="AN318" s="35">
        <v>42736</v>
      </c>
      <c r="AO318" s="32">
        <f t="shared" si="83"/>
        <v>-1627.3199999999997</v>
      </c>
      <c r="AP318" s="36">
        <f>AH318/AG318</f>
        <v>56.964933333333335</v>
      </c>
      <c r="AQ318" s="37">
        <f t="shared" si="84"/>
        <v>56.964933333333335</v>
      </c>
      <c r="AR318" s="36">
        <f t="shared" si="85"/>
        <v>213.61850000000001</v>
      </c>
      <c r="AS318" s="36">
        <f t="shared" si="86"/>
        <v>293.40000000000003</v>
      </c>
      <c r="AT318" s="36">
        <v>0.75</v>
      </c>
      <c r="AU318" s="38">
        <f t="shared" si="87"/>
        <v>4.7470777777777782</v>
      </c>
      <c r="AV318" s="38">
        <f t="shared" si="90"/>
        <v>17.801541666666669</v>
      </c>
      <c r="AW318" s="38">
        <f t="shared" si="90"/>
        <v>24.450000000000003</v>
      </c>
      <c r="AX318" s="38">
        <f t="shared" si="88"/>
        <v>1.4416754430811181</v>
      </c>
      <c r="AY318" s="38">
        <f t="shared" si="78"/>
        <v>46.998619444444451</v>
      </c>
      <c r="AZ318" s="38">
        <f t="shared" si="79"/>
        <v>563.98343333333344</v>
      </c>
    </row>
    <row r="319" spans="1:52" s="7" customFormat="1" ht="15" customHeight="1" x14ac:dyDescent="0.25">
      <c r="A319" s="2">
        <f t="shared" si="80"/>
        <v>304</v>
      </c>
      <c r="B319" s="34" t="s">
        <v>156</v>
      </c>
      <c r="C319" s="29">
        <v>14</v>
      </c>
      <c r="D319" s="32">
        <v>32.200000000000003</v>
      </c>
      <c r="E319" s="2"/>
      <c r="F319" s="2" t="s">
        <v>615</v>
      </c>
      <c r="G319" s="2"/>
      <c r="H319" s="2">
        <v>1</v>
      </c>
      <c r="I319" s="2"/>
      <c r="J319" s="2"/>
      <c r="K319" s="2"/>
      <c r="L319" s="2"/>
      <c r="M319" s="2"/>
      <c r="N319" s="2"/>
      <c r="O319" s="2"/>
      <c r="P319" s="2"/>
      <c r="Q319" s="2"/>
      <c r="R319" s="2"/>
      <c r="S319" s="2"/>
      <c r="T319" s="2"/>
      <c r="U319" s="2"/>
      <c r="V319" s="2"/>
      <c r="W319" s="2"/>
      <c r="X319" s="2"/>
      <c r="Y319" s="2"/>
      <c r="Z319" s="2"/>
      <c r="AA319" s="2"/>
      <c r="AB319" s="2"/>
      <c r="AC319" s="2"/>
      <c r="AD319" s="2">
        <v>11953.88</v>
      </c>
      <c r="AE319" s="32"/>
      <c r="AF319" s="5" t="s">
        <v>71</v>
      </c>
      <c r="AG319" s="2">
        <v>150</v>
      </c>
      <c r="AH319" s="32">
        <f t="shared" si="82"/>
        <v>8462.36</v>
      </c>
      <c r="AI319" s="33">
        <v>7789</v>
      </c>
      <c r="AJ319" s="33">
        <v>673.36</v>
      </c>
      <c r="AK319" s="33"/>
      <c r="AL319" s="33">
        <v>771.42</v>
      </c>
      <c r="AM319" s="33">
        <v>9234</v>
      </c>
      <c r="AN319" s="35">
        <v>42736</v>
      </c>
      <c r="AO319" s="32">
        <f t="shared" si="83"/>
        <v>3491.5199999999986</v>
      </c>
      <c r="AP319" s="36">
        <f>AD319/AG319</f>
        <v>79.69253333333333</v>
      </c>
      <c r="AQ319" s="37">
        <f t="shared" si="84"/>
        <v>79.69253333333333</v>
      </c>
      <c r="AR319" s="36">
        <f t="shared" si="85"/>
        <v>211.55900000000003</v>
      </c>
      <c r="AS319" s="36">
        <f t="shared" si="86"/>
        <v>301.77840000000003</v>
      </c>
      <c r="AT319" s="36">
        <v>0.78100000000000003</v>
      </c>
      <c r="AU319" s="38">
        <f t="shared" si="87"/>
        <v>6.6410444444444439</v>
      </c>
      <c r="AV319" s="38">
        <f t="shared" si="90"/>
        <v>17.62991666666667</v>
      </c>
      <c r="AW319" s="38">
        <f t="shared" si="90"/>
        <v>25.148200000000003</v>
      </c>
      <c r="AX319" s="38">
        <f t="shared" si="88"/>
        <v>1.5347565562456866</v>
      </c>
      <c r="AY319" s="38">
        <f t="shared" si="78"/>
        <v>49.419161111111116</v>
      </c>
      <c r="AZ319" s="38">
        <f t="shared" si="79"/>
        <v>593.02993333333336</v>
      </c>
    </row>
    <row r="320" spans="1:52" s="7" customFormat="1" x14ac:dyDescent="0.25">
      <c r="A320" s="2">
        <f t="shared" si="80"/>
        <v>305</v>
      </c>
      <c r="B320" s="34" t="s">
        <v>156</v>
      </c>
      <c r="C320" s="29">
        <v>20</v>
      </c>
      <c r="D320" s="32">
        <v>60.2</v>
      </c>
      <c r="E320" s="2"/>
      <c r="F320" s="2" t="s">
        <v>591</v>
      </c>
      <c r="G320" s="2"/>
      <c r="H320" s="2">
        <v>3</v>
      </c>
      <c r="I320" s="2"/>
      <c r="J320" s="2"/>
      <c r="K320" s="2"/>
      <c r="L320" s="2"/>
      <c r="M320" s="2"/>
      <c r="N320" s="2"/>
      <c r="O320" s="2"/>
      <c r="P320" s="2"/>
      <c r="Q320" s="2"/>
      <c r="R320" s="2"/>
      <c r="S320" s="2"/>
      <c r="T320" s="2"/>
      <c r="U320" s="2"/>
      <c r="V320" s="2"/>
      <c r="W320" s="2"/>
      <c r="X320" s="2"/>
      <c r="Y320" s="2"/>
      <c r="Z320" s="2"/>
      <c r="AA320" s="2"/>
      <c r="AB320" s="2"/>
      <c r="AC320" s="2"/>
      <c r="AD320" s="2">
        <v>12514.79</v>
      </c>
      <c r="AE320" s="32"/>
      <c r="AF320" s="5" t="s">
        <v>71</v>
      </c>
      <c r="AG320" s="2">
        <v>150</v>
      </c>
      <c r="AH320" s="32">
        <f t="shared" si="82"/>
        <v>15175.07</v>
      </c>
      <c r="AI320" s="33">
        <v>13952</v>
      </c>
      <c r="AJ320" s="33">
        <v>1223.07</v>
      </c>
      <c r="AK320" s="33"/>
      <c r="AL320" s="33">
        <v>1401.18</v>
      </c>
      <c r="AM320" s="33">
        <v>16576</v>
      </c>
      <c r="AN320" s="35">
        <v>42736</v>
      </c>
      <c r="AO320" s="32">
        <f t="shared" si="83"/>
        <v>-2660.2799999999988</v>
      </c>
      <c r="AP320" s="36">
        <f t="shared" ref="AP320:AP327" si="91">AH320/AG320</f>
        <v>101.16713333333333</v>
      </c>
      <c r="AQ320" s="37">
        <f t="shared" si="84"/>
        <v>101.16713333333333</v>
      </c>
      <c r="AR320" s="36">
        <f t="shared" si="85"/>
        <v>379.37675000000002</v>
      </c>
      <c r="AS320" s="36">
        <f t="shared" si="86"/>
        <v>564.19440000000009</v>
      </c>
      <c r="AT320" s="36">
        <v>0.78100000000000003</v>
      </c>
      <c r="AU320" s="38">
        <f t="shared" si="87"/>
        <v>8.4305944444444432</v>
      </c>
      <c r="AV320" s="38">
        <f t="shared" si="90"/>
        <v>31.614729166666667</v>
      </c>
      <c r="AW320" s="38">
        <f t="shared" si="90"/>
        <v>47.016200000000005</v>
      </c>
      <c r="AX320" s="38">
        <f t="shared" si="88"/>
        <v>1.446204711148025</v>
      </c>
      <c r="AY320" s="38">
        <f t="shared" si="78"/>
        <v>87.061523611111113</v>
      </c>
      <c r="AZ320" s="38">
        <f t="shared" si="79"/>
        <v>1044.7382833333334</v>
      </c>
    </row>
    <row r="321" spans="1:52" s="7" customFormat="1" x14ac:dyDescent="0.25">
      <c r="A321" s="2">
        <f t="shared" si="80"/>
        <v>306</v>
      </c>
      <c r="B321" s="34" t="s">
        <v>156</v>
      </c>
      <c r="C321" s="29">
        <v>26</v>
      </c>
      <c r="D321" s="32">
        <v>32.299999999999997</v>
      </c>
      <c r="E321" s="2"/>
      <c r="F321" s="2" t="s">
        <v>591</v>
      </c>
      <c r="G321" s="2"/>
      <c r="H321" s="2">
        <v>1</v>
      </c>
      <c r="I321" s="2"/>
      <c r="J321" s="2"/>
      <c r="K321" s="2"/>
      <c r="L321" s="2"/>
      <c r="M321" s="2"/>
      <c r="N321" s="2"/>
      <c r="O321" s="2"/>
      <c r="P321" s="2"/>
      <c r="Q321" s="2"/>
      <c r="R321" s="2"/>
      <c r="S321" s="2"/>
      <c r="T321" s="2"/>
      <c r="U321" s="2"/>
      <c r="V321" s="2"/>
      <c r="W321" s="2"/>
      <c r="X321" s="2"/>
      <c r="Y321" s="2"/>
      <c r="Z321" s="2"/>
      <c r="AA321" s="2"/>
      <c r="AB321" s="2"/>
      <c r="AC321" s="2"/>
      <c r="AD321" s="2">
        <v>6909.3</v>
      </c>
      <c r="AE321" s="32"/>
      <c r="AF321" s="5" t="s">
        <v>71</v>
      </c>
      <c r="AG321" s="2">
        <v>150</v>
      </c>
      <c r="AH321" s="32">
        <f t="shared" si="82"/>
        <v>8488.24</v>
      </c>
      <c r="AI321" s="33">
        <v>7813</v>
      </c>
      <c r="AJ321" s="33">
        <v>675.24</v>
      </c>
      <c r="AK321" s="33"/>
      <c r="AL321" s="33">
        <v>773.58</v>
      </c>
      <c r="AM321" s="33">
        <v>9262</v>
      </c>
      <c r="AN321" s="35">
        <v>42736</v>
      </c>
      <c r="AO321" s="32">
        <f t="shared" si="83"/>
        <v>-1578.9399999999996</v>
      </c>
      <c r="AP321" s="36">
        <f t="shared" si="91"/>
        <v>56.588266666666662</v>
      </c>
      <c r="AQ321" s="37">
        <f t="shared" si="84"/>
        <v>56.588266666666662</v>
      </c>
      <c r="AR321" s="36">
        <f t="shared" si="85"/>
        <v>212.20600000000002</v>
      </c>
      <c r="AS321" s="36">
        <f t="shared" si="86"/>
        <v>302.71559999999999</v>
      </c>
      <c r="AT321" s="36">
        <v>0.78100000000000003</v>
      </c>
      <c r="AU321" s="38">
        <f t="shared" si="87"/>
        <v>4.7156888888888888</v>
      </c>
      <c r="AV321" s="38">
        <f t="shared" si="90"/>
        <v>17.683833333333336</v>
      </c>
      <c r="AW321" s="38">
        <f t="shared" si="90"/>
        <v>25.226299999999998</v>
      </c>
      <c r="AX321" s="38">
        <f t="shared" si="88"/>
        <v>1.4744836601307192</v>
      </c>
      <c r="AY321" s="38">
        <f t="shared" si="78"/>
        <v>47.625822222222226</v>
      </c>
      <c r="AZ321" s="38">
        <f t="shared" si="79"/>
        <v>571.50986666666677</v>
      </c>
    </row>
    <row r="322" spans="1:52" s="7" customFormat="1" x14ac:dyDescent="0.25">
      <c r="A322" s="2">
        <f t="shared" si="80"/>
        <v>307</v>
      </c>
      <c r="B322" s="34" t="s">
        <v>156</v>
      </c>
      <c r="C322" s="29">
        <v>33</v>
      </c>
      <c r="D322" s="32">
        <v>79.5</v>
      </c>
      <c r="E322" s="2"/>
      <c r="F322" s="2" t="s">
        <v>591</v>
      </c>
      <c r="G322" s="2"/>
      <c r="H322" s="2">
        <v>4</v>
      </c>
      <c r="I322" s="2"/>
      <c r="J322" s="2"/>
      <c r="K322" s="2"/>
      <c r="L322" s="2"/>
      <c r="M322" s="2"/>
      <c r="N322" s="2"/>
      <c r="O322" s="2"/>
      <c r="P322" s="2"/>
      <c r="Q322" s="2"/>
      <c r="R322" s="2"/>
      <c r="S322" s="2"/>
      <c r="T322" s="2"/>
      <c r="U322" s="2"/>
      <c r="V322" s="2"/>
      <c r="W322" s="2"/>
      <c r="X322" s="2"/>
      <c r="Y322" s="2"/>
      <c r="Z322" s="2"/>
      <c r="AA322" s="2"/>
      <c r="AB322" s="2"/>
      <c r="AC322" s="2"/>
      <c r="AD322" s="2">
        <v>16239.62</v>
      </c>
      <c r="AE322" s="32"/>
      <c r="AF322" s="5" t="s">
        <v>71</v>
      </c>
      <c r="AG322" s="2">
        <v>150</v>
      </c>
      <c r="AH322" s="32">
        <f t="shared" si="82"/>
        <v>19598.099999999999</v>
      </c>
      <c r="AI322" s="33">
        <v>18011</v>
      </c>
      <c r="AJ322" s="33">
        <v>1587.1</v>
      </c>
      <c r="AK322" s="33"/>
      <c r="AL322" s="33">
        <v>1818.22</v>
      </c>
      <c r="AM322" s="33">
        <v>21416</v>
      </c>
      <c r="AN322" s="35">
        <v>42736</v>
      </c>
      <c r="AO322" s="32">
        <f t="shared" si="83"/>
        <v>-3358.4799999999977</v>
      </c>
      <c r="AP322" s="36">
        <f t="shared" si="91"/>
        <v>130.654</v>
      </c>
      <c r="AQ322" s="37">
        <f t="shared" si="84"/>
        <v>130.654</v>
      </c>
      <c r="AR322" s="36">
        <f t="shared" si="85"/>
        <v>489.95249999999999</v>
      </c>
      <c r="AS322" s="36">
        <f t="shared" si="86"/>
        <v>745.07400000000007</v>
      </c>
      <c r="AT322" s="36">
        <v>0.78100000000000003</v>
      </c>
      <c r="AU322" s="38">
        <f t="shared" si="87"/>
        <v>10.887833333333333</v>
      </c>
      <c r="AV322" s="38">
        <f t="shared" si="90"/>
        <v>40.829374999999999</v>
      </c>
      <c r="AW322" s="38">
        <f t="shared" si="90"/>
        <v>62.089500000000008</v>
      </c>
      <c r="AX322" s="38">
        <f t="shared" si="88"/>
        <v>1.431530922431866</v>
      </c>
      <c r="AY322" s="38">
        <f t="shared" si="78"/>
        <v>113.80670833333335</v>
      </c>
      <c r="AZ322" s="38">
        <f t="shared" si="79"/>
        <v>1365.6805000000002</v>
      </c>
    </row>
    <row r="323" spans="1:52" s="7" customFormat="1" x14ac:dyDescent="0.25">
      <c r="A323" s="2">
        <f t="shared" si="80"/>
        <v>308</v>
      </c>
      <c r="B323" s="34" t="s">
        <v>157</v>
      </c>
      <c r="C323" s="29">
        <v>43</v>
      </c>
      <c r="D323" s="32">
        <v>58.1</v>
      </c>
      <c r="E323" s="2"/>
      <c r="F323" s="2" t="s">
        <v>591</v>
      </c>
      <c r="G323" s="2"/>
      <c r="H323" s="2">
        <v>3</v>
      </c>
      <c r="I323" s="2"/>
      <c r="J323" s="2"/>
      <c r="K323" s="2"/>
      <c r="L323" s="2"/>
      <c r="M323" s="2"/>
      <c r="N323" s="2"/>
      <c r="O323" s="2"/>
      <c r="P323" s="2"/>
      <c r="Q323" s="2"/>
      <c r="R323" s="2"/>
      <c r="S323" s="2"/>
      <c r="T323" s="2"/>
      <c r="U323" s="2"/>
      <c r="V323" s="2"/>
      <c r="W323" s="2"/>
      <c r="X323" s="2"/>
      <c r="Y323" s="2"/>
      <c r="Z323" s="2"/>
      <c r="AA323" s="2"/>
      <c r="AB323" s="2"/>
      <c r="AC323" s="2"/>
      <c r="AD323" s="2">
        <v>9427.49</v>
      </c>
      <c r="AE323" s="32"/>
      <c r="AF323" s="5" t="s">
        <v>42</v>
      </c>
      <c r="AG323" s="2">
        <v>100</v>
      </c>
      <c r="AH323" s="32">
        <f t="shared" si="82"/>
        <v>12190.45</v>
      </c>
      <c r="AI323" s="33">
        <v>11160</v>
      </c>
      <c r="AJ323" s="33">
        <v>1030.45</v>
      </c>
      <c r="AK323" s="33"/>
      <c r="AL323" s="33">
        <v>640.30999999999995</v>
      </c>
      <c r="AM323" s="33">
        <v>12831</v>
      </c>
      <c r="AN323" s="35">
        <v>42736</v>
      </c>
      <c r="AO323" s="32">
        <f t="shared" si="83"/>
        <v>-2762.9600000000009</v>
      </c>
      <c r="AP323" s="36">
        <f t="shared" si="91"/>
        <v>121.90450000000001</v>
      </c>
      <c r="AQ323" s="37">
        <f t="shared" si="84"/>
        <v>121.90450000000001</v>
      </c>
      <c r="AR323" s="36">
        <f t="shared" si="85"/>
        <v>304.76125000000002</v>
      </c>
      <c r="AS323" s="36">
        <f t="shared" si="86"/>
        <v>351.38880000000006</v>
      </c>
      <c r="AT323" s="36">
        <v>0.504</v>
      </c>
      <c r="AU323" s="38">
        <f t="shared" si="87"/>
        <v>10.158708333333335</v>
      </c>
      <c r="AV323" s="38">
        <f t="shared" si="90"/>
        <v>25.396770833333335</v>
      </c>
      <c r="AW323" s="38">
        <f t="shared" si="90"/>
        <v>29.282400000000006</v>
      </c>
      <c r="AX323" s="38">
        <f t="shared" si="88"/>
        <v>1.1159703815261046</v>
      </c>
      <c r="AY323" s="38">
        <f t="shared" si="78"/>
        <v>64.837879166666681</v>
      </c>
      <c r="AZ323" s="38">
        <f t="shared" si="79"/>
        <v>778.05455000000018</v>
      </c>
    </row>
    <row r="324" spans="1:52" s="7" customFormat="1" x14ac:dyDescent="0.25">
      <c r="A324" s="2">
        <f t="shared" si="80"/>
        <v>309</v>
      </c>
      <c r="B324" s="34" t="s">
        <v>157</v>
      </c>
      <c r="C324" s="29">
        <v>55</v>
      </c>
      <c r="D324" s="32">
        <v>62</v>
      </c>
      <c r="E324" s="2"/>
      <c r="F324" s="2" t="s">
        <v>591</v>
      </c>
      <c r="G324" s="2"/>
      <c r="H324" s="2">
        <v>3</v>
      </c>
      <c r="I324" s="2"/>
      <c r="J324" s="2"/>
      <c r="K324" s="2"/>
      <c r="L324" s="2"/>
      <c r="M324" s="2"/>
      <c r="N324" s="2"/>
      <c r="O324" s="2"/>
      <c r="P324" s="2"/>
      <c r="Q324" s="2"/>
      <c r="R324" s="2"/>
      <c r="S324" s="2"/>
      <c r="T324" s="2"/>
      <c r="U324" s="2"/>
      <c r="V324" s="2"/>
      <c r="W324" s="2"/>
      <c r="X324" s="2"/>
      <c r="Y324" s="2"/>
      <c r="Z324" s="2"/>
      <c r="AA324" s="2"/>
      <c r="AB324" s="2"/>
      <c r="AC324" s="2"/>
      <c r="AD324" s="2">
        <v>9850.85</v>
      </c>
      <c r="AE324" s="32"/>
      <c r="AF324" s="5" t="s">
        <v>42</v>
      </c>
      <c r="AG324" s="2">
        <v>100</v>
      </c>
      <c r="AH324" s="32">
        <f t="shared" si="82"/>
        <v>13890.73</v>
      </c>
      <c r="AI324" s="33">
        <v>12814</v>
      </c>
      <c r="AJ324" s="33">
        <v>1076.73</v>
      </c>
      <c r="AK324" s="33"/>
      <c r="AL324" s="33">
        <v>669.07</v>
      </c>
      <c r="AM324" s="33">
        <v>14560</v>
      </c>
      <c r="AN324" s="35">
        <v>42736</v>
      </c>
      <c r="AO324" s="32">
        <f t="shared" si="83"/>
        <v>-4039.8799999999992</v>
      </c>
      <c r="AP324" s="36">
        <f t="shared" si="91"/>
        <v>138.90729999999999</v>
      </c>
      <c r="AQ324" s="37">
        <f t="shared" si="84"/>
        <v>138.90729999999999</v>
      </c>
      <c r="AR324" s="36">
        <f t="shared" si="85"/>
        <v>347.26825000000002</v>
      </c>
      <c r="AS324" s="36">
        <f t="shared" si="86"/>
        <v>374.976</v>
      </c>
      <c r="AT324" s="36">
        <v>0.504</v>
      </c>
      <c r="AU324" s="38">
        <f t="shared" si="87"/>
        <v>11.575608333333333</v>
      </c>
      <c r="AV324" s="38">
        <f t="shared" si="90"/>
        <v>28.939020833333334</v>
      </c>
      <c r="AW324" s="38">
        <f t="shared" si="90"/>
        <v>31.248000000000001</v>
      </c>
      <c r="AX324" s="38">
        <f t="shared" si="88"/>
        <v>1.1574617607526883</v>
      </c>
      <c r="AY324" s="38">
        <f t="shared" si="78"/>
        <v>71.76262916666667</v>
      </c>
      <c r="AZ324" s="38">
        <f t="shared" si="79"/>
        <v>861.15155000000004</v>
      </c>
    </row>
    <row r="325" spans="1:52" s="7" customFormat="1" x14ac:dyDescent="0.25">
      <c r="A325" s="2">
        <f t="shared" si="80"/>
        <v>310</v>
      </c>
      <c r="B325" s="34" t="s">
        <v>158</v>
      </c>
      <c r="C325" s="29">
        <v>10</v>
      </c>
      <c r="D325" s="32">
        <v>54.8</v>
      </c>
      <c r="E325" s="2"/>
      <c r="F325" s="2" t="s">
        <v>591</v>
      </c>
      <c r="G325" s="2"/>
      <c r="H325" s="2">
        <v>2</v>
      </c>
      <c r="I325" s="2"/>
      <c r="J325" s="2"/>
      <c r="K325" s="2"/>
      <c r="L325" s="2"/>
      <c r="M325" s="2"/>
      <c r="N325" s="2"/>
      <c r="O325" s="2"/>
      <c r="P325" s="2"/>
      <c r="Q325" s="2"/>
      <c r="R325" s="2"/>
      <c r="S325" s="2"/>
      <c r="T325" s="2"/>
      <c r="U325" s="2"/>
      <c r="V325" s="2"/>
      <c r="W325" s="2"/>
      <c r="X325" s="2"/>
      <c r="Y325" s="2"/>
      <c r="Z325" s="2"/>
      <c r="AA325" s="2"/>
      <c r="AB325" s="2"/>
      <c r="AC325" s="2"/>
      <c r="AD325" s="2">
        <v>9237.5400000000009</v>
      </c>
      <c r="AE325" s="32"/>
      <c r="AF325" s="5" t="s">
        <v>42</v>
      </c>
      <c r="AG325" s="2">
        <v>100</v>
      </c>
      <c r="AH325" s="32">
        <f t="shared" si="82"/>
        <v>13541.37</v>
      </c>
      <c r="AI325" s="33">
        <v>12697</v>
      </c>
      <c r="AJ325" s="33">
        <v>844.37</v>
      </c>
      <c r="AK325" s="33"/>
      <c r="AL325" s="33">
        <v>567.86</v>
      </c>
      <c r="AM325" s="33">
        <v>14109</v>
      </c>
      <c r="AN325" s="35">
        <v>42736</v>
      </c>
      <c r="AO325" s="32">
        <f t="shared" si="83"/>
        <v>-4303.83</v>
      </c>
      <c r="AP325" s="36">
        <f t="shared" si="91"/>
        <v>135.41370000000001</v>
      </c>
      <c r="AQ325" s="37">
        <f t="shared" si="84"/>
        <v>135.41370000000001</v>
      </c>
      <c r="AR325" s="36">
        <f t="shared" si="85"/>
        <v>338.53425000000004</v>
      </c>
      <c r="AS325" s="36">
        <f t="shared" si="86"/>
        <v>437.96159999999998</v>
      </c>
      <c r="AT325" s="36">
        <v>0.66600000000000004</v>
      </c>
      <c r="AU325" s="38">
        <f t="shared" si="87"/>
        <v>11.284475</v>
      </c>
      <c r="AV325" s="38">
        <f t="shared" si="90"/>
        <v>28.211187500000005</v>
      </c>
      <c r="AW325" s="38">
        <f t="shared" si="90"/>
        <v>36.4968</v>
      </c>
      <c r="AX325" s="38">
        <f t="shared" si="88"/>
        <v>1.3867237682481754</v>
      </c>
      <c r="AY325" s="38">
        <f t="shared" si="78"/>
        <v>75.992462500000016</v>
      </c>
      <c r="AZ325" s="38">
        <f t="shared" si="79"/>
        <v>911.90955000000019</v>
      </c>
    </row>
    <row r="326" spans="1:52" s="7" customFormat="1" x14ac:dyDescent="0.25">
      <c r="A326" s="2">
        <f t="shared" si="80"/>
        <v>311</v>
      </c>
      <c r="B326" s="34" t="s">
        <v>158</v>
      </c>
      <c r="C326" s="29">
        <v>29</v>
      </c>
      <c r="D326" s="32">
        <v>26.2</v>
      </c>
      <c r="E326" s="2"/>
      <c r="F326" s="2"/>
      <c r="G326" s="2"/>
      <c r="H326" s="2">
        <v>1</v>
      </c>
      <c r="I326" s="2">
        <v>1</v>
      </c>
      <c r="J326" s="2">
        <v>1</v>
      </c>
      <c r="K326" s="2"/>
      <c r="L326" s="2"/>
      <c r="M326" s="2"/>
      <c r="N326" s="2">
        <v>1</v>
      </c>
      <c r="O326" s="2"/>
      <c r="P326" s="2"/>
      <c r="Q326" s="2"/>
      <c r="R326" s="2"/>
      <c r="S326" s="2"/>
      <c r="T326" s="2">
        <v>1</v>
      </c>
      <c r="U326" s="2"/>
      <c r="V326" s="2"/>
      <c r="W326" s="2"/>
      <c r="X326" s="2"/>
      <c r="Y326" s="2"/>
      <c r="Z326" s="2"/>
      <c r="AA326" s="2"/>
      <c r="AB326" s="2"/>
      <c r="AC326" s="2"/>
      <c r="AD326" s="2">
        <v>4582.72</v>
      </c>
      <c r="AE326" s="32"/>
      <c r="AF326" s="5" t="s">
        <v>42</v>
      </c>
      <c r="AG326" s="2">
        <v>100</v>
      </c>
      <c r="AH326" s="32">
        <f t="shared" si="82"/>
        <v>6755.89</v>
      </c>
      <c r="AI326" s="33">
        <v>6337</v>
      </c>
      <c r="AJ326" s="33">
        <v>418.89</v>
      </c>
      <c r="AK326" s="33"/>
      <c r="AL326" s="33">
        <v>281.70999999999998</v>
      </c>
      <c r="AM326" s="33">
        <v>7038</v>
      </c>
      <c r="AN326" s="35">
        <v>42736</v>
      </c>
      <c r="AO326" s="32">
        <f t="shared" si="83"/>
        <v>-2173.17</v>
      </c>
      <c r="AP326" s="36">
        <f t="shared" si="91"/>
        <v>67.558900000000008</v>
      </c>
      <c r="AQ326" s="37">
        <f t="shared" si="84"/>
        <v>67.558900000000008</v>
      </c>
      <c r="AR326" s="36">
        <f t="shared" si="85"/>
        <v>168.89725000000001</v>
      </c>
      <c r="AS326" s="36">
        <f t="shared" si="86"/>
        <v>209.3904</v>
      </c>
      <c r="AT326" s="36">
        <v>0.66600000000000004</v>
      </c>
      <c r="AU326" s="38">
        <f t="shared" si="87"/>
        <v>5.6299083333333337</v>
      </c>
      <c r="AV326" s="38">
        <f t="shared" si="90"/>
        <v>14.074770833333334</v>
      </c>
      <c r="AW326" s="38">
        <f t="shared" si="90"/>
        <v>17.449200000000001</v>
      </c>
      <c r="AX326" s="38">
        <f t="shared" si="88"/>
        <v>1.4180869910941478</v>
      </c>
      <c r="AY326" s="38">
        <f t="shared" si="78"/>
        <v>37.15387916666667</v>
      </c>
      <c r="AZ326" s="38">
        <f t="shared" si="79"/>
        <v>445.84655000000004</v>
      </c>
    </row>
    <row r="327" spans="1:52" s="7" customFormat="1" x14ac:dyDescent="0.25">
      <c r="A327" s="2">
        <f t="shared" si="80"/>
        <v>312</v>
      </c>
      <c r="B327" s="34" t="s">
        <v>158</v>
      </c>
      <c r="C327" s="29">
        <v>34</v>
      </c>
      <c r="D327" s="32">
        <v>61.7</v>
      </c>
      <c r="E327" s="2"/>
      <c r="F327" s="2" t="s">
        <v>591</v>
      </c>
      <c r="G327" s="2"/>
      <c r="H327" s="2">
        <v>3</v>
      </c>
      <c r="I327" s="2"/>
      <c r="J327" s="2"/>
      <c r="K327" s="2"/>
      <c r="L327" s="2"/>
      <c r="M327" s="2"/>
      <c r="N327" s="2"/>
      <c r="O327" s="2"/>
      <c r="P327" s="2"/>
      <c r="Q327" s="2"/>
      <c r="R327" s="2"/>
      <c r="S327" s="2"/>
      <c r="T327" s="2"/>
      <c r="U327" s="2"/>
      <c r="V327" s="2"/>
      <c r="W327" s="2"/>
      <c r="X327" s="2"/>
      <c r="Y327" s="2"/>
      <c r="Z327" s="2"/>
      <c r="AA327" s="2"/>
      <c r="AB327" s="2"/>
      <c r="AC327" s="2"/>
      <c r="AD327" s="2">
        <v>10435.1</v>
      </c>
      <c r="AE327" s="32"/>
      <c r="AF327" s="5" t="s">
        <v>42</v>
      </c>
      <c r="AG327" s="2">
        <v>100</v>
      </c>
      <c r="AH327" s="32">
        <f t="shared" si="82"/>
        <v>15319.84</v>
      </c>
      <c r="AI327" s="33">
        <v>14366</v>
      </c>
      <c r="AJ327" s="33">
        <v>953.84</v>
      </c>
      <c r="AK327" s="33"/>
      <c r="AL327" s="33">
        <v>641.48</v>
      </c>
      <c r="AM327" s="33">
        <v>15961</v>
      </c>
      <c r="AN327" s="35">
        <v>42736</v>
      </c>
      <c r="AO327" s="32">
        <f t="shared" si="83"/>
        <v>-4884.74</v>
      </c>
      <c r="AP327" s="36">
        <f t="shared" si="91"/>
        <v>153.19839999999999</v>
      </c>
      <c r="AQ327" s="37">
        <f t="shared" si="84"/>
        <v>153.19839999999999</v>
      </c>
      <c r="AR327" s="36">
        <f t="shared" si="85"/>
        <v>382.99600000000004</v>
      </c>
      <c r="AS327" s="36">
        <f t="shared" si="86"/>
        <v>493.10640000000006</v>
      </c>
      <c r="AT327" s="36">
        <v>0.66600000000000004</v>
      </c>
      <c r="AU327" s="38">
        <f t="shared" si="87"/>
        <v>12.766533333333333</v>
      </c>
      <c r="AV327" s="38">
        <f t="shared" si="90"/>
        <v>31.916333333333338</v>
      </c>
      <c r="AW327" s="38">
        <f t="shared" si="90"/>
        <v>41.092200000000005</v>
      </c>
      <c r="AX327" s="38">
        <f t="shared" si="88"/>
        <v>1.3901955699621826</v>
      </c>
      <c r="AY327" s="38">
        <f t="shared" si="78"/>
        <v>85.775066666666675</v>
      </c>
      <c r="AZ327" s="38">
        <f t="shared" si="79"/>
        <v>1029.3008</v>
      </c>
    </row>
    <row r="328" spans="1:52" s="7" customFormat="1" x14ac:dyDescent="0.25">
      <c r="A328" s="2">
        <f t="shared" si="80"/>
        <v>313</v>
      </c>
      <c r="B328" s="34" t="s">
        <v>158</v>
      </c>
      <c r="C328" s="29">
        <v>43</v>
      </c>
      <c r="D328" s="32">
        <v>27.7</v>
      </c>
      <c r="E328" s="2"/>
      <c r="F328" s="2">
        <v>1</v>
      </c>
      <c r="G328" s="2"/>
      <c r="H328" s="2">
        <v>1</v>
      </c>
      <c r="I328" s="2"/>
      <c r="J328" s="2"/>
      <c r="K328" s="2"/>
      <c r="L328" s="2"/>
      <c r="M328" s="2"/>
      <c r="N328" s="2"/>
      <c r="O328" s="2"/>
      <c r="P328" s="2"/>
      <c r="Q328" s="2"/>
      <c r="R328" s="2"/>
      <c r="S328" s="2"/>
      <c r="T328" s="2"/>
      <c r="U328" s="2"/>
      <c r="V328" s="2"/>
      <c r="W328" s="2"/>
      <c r="X328" s="2"/>
      <c r="Y328" s="2"/>
      <c r="Z328" s="2"/>
      <c r="AA328" s="2"/>
      <c r="AB328" s="2"/>
      <c r="AC328" s="2"/>
      <c r="AD328" s="2">
        <v>7232.89</v>
      </c>
      <c r="AE328" s="32"/>
      <c r="AF328" s="5" t="s">
        <v>42</v>
      </c>
      <c r="AG328" s="2">
        <v>100</v>
      </c>
      <c r="AH328" s="32">
        <f t="shared" si="82"/>
        <v>6474.45</v>
      </c>
      <c r="AI328" s="33">
        <v>6030</v>
      </c>
      <c r="AJ328" s="33">
        <v>444.45</v>
      </c>
      <c r="AK328" s="33"/>
      <c r="AL328" s="33">
        <v>298.89999999999998</v>
      </c>
      <c r="AM328" s="33">
        <v>6773</v>
      </c>
      <c r="AN328" s="35">
        <v>42736</v>
      </c>
      <c r="AO328" s="32">
        <f t="shared" si="83"/>
        <v>758.44000000000051</v>
      </c>
      <c r="AP328" s="36">
        <f>AD328/AG328</f>
        <v>72.328900000000004</v>
      </c>
      <c r="AQ328" s="37">
        <f t="shared" si="84"/>
        <v>72.328900000000004</v>
      </c>
      <c r="AR328" s="36">
        <f t="shared" si="85"/>
        <v>161.86125000000001</v>
      </c>
      <c r="AS328" s="36">
        <f t="shared" si="86"/>
        <v>221.3784</v>
      </c>
      <c r="AT328" s="36">
        <v>0.66600000000000004</v>
      </c>
      <c r="AU328" s="38">
        <f t="shared" si="87"/>
        <v>6.0274083333333337</v>
      </c>
      <c r="AV328" s="38">
        <f t="shared" si="90"/>
        <v>13.488437500000002</v>
      </c>
      <c r="AW328" s="38">
        <f t="shared" si="90"/>
        <v>18.4482</v>
      </c>
      <c r="AX328" s="38">
        <f t="shared" si="88"/>
        <v>1.3705431708784599</v>
      </c>
      <c r="AY328" s="38">
        <f t="shared" si="78"/>
        <v>37.964045833333337</v>
      </c>
      <c r="AZ328" s="38">
        <f t="shared" si="79"/>
        <v>455.56855000000007</v>
      </c>
    </row>
    <row r="329" spans="1:52" s="7" customFormat="1" x14ac:dyDescent="0.25">
      <c r="A329" s="2">
        <f t="shared" si="80"/>
        <v>314</v>
      </c>
      <c r="B329" s="34" t="s">
        <v>158</v>
      </c>
      <c r="C329" s="29">
        <v>49</v>
      </c>
      <c r="D329" s="32">
        <v>49</v>
      </c>
      <c r="E329" s="2"/>
      <c r="F329" s="2" t="s">
        <v>591</v>
      </c>
      <c r="G329" s="2"/>
      <c r="H329" s="2">
        <v>2</v>
      </c>
      <c r="I329" s="2"/>
      <c r="J329" s="2"/>
      <c r="K329" s="2"/>
      <c r="L329" s="2"/>
      <c r="M329" s="2"/>
      <c r="N329" s="2"/>
      <c r="O329" s="2"/>
      <c r="P329" s="2"/>
      <c r="Q329" s="2"/>
      <c r="R329" s="2"/>
      <c r="S329" s="2"/>
      <c r="T329" s="2"/>
      <c r="U329" s="2"/>
      <c r="V329" s="2"/>
      <c r="W329" s="2"/>
      <c r="X329" s="2"/>
      <c r="Y329" s="2"/>
      <c r="Z329" s="2"/>
      <c r="AA329" s="2"/>
      <c r="AB329" s="2"/>
      <c r="AC329" s="2"/>
      <c r="AD329" s="2">
        <v>9610.57</v>
      </c>
      <c r="AE329" s="32"/>
      <c r="AF329" s="5" t="s">
        <v>42</v>
      </c>
      <c r="AG329" s="2">
        <v>100</v>
      </c>
      <c r="AH329" s="32">
        <f t="shared" si="82"/>
        <v>12042.41</v>
      </c>
      <c r="AI329" s="33">
        <v>11294</v>
      </c>
      <c r="AJ329" s="33">
        <v>748.41</v>
      </c>
      <c r="AK329" s="33"/>
      <c r="AL329" s="33">
        <v>503.32</v>
      </c>
      <c r="AM329" s="33">
        <v>12546</v>
      </c>
      <c r="AN329" s="35">
        <v>42736</v>
      </c>
      <c r="AO329" s="32">
        <f t="shared" si="83"/>
        <v>-2431.84</v>
      </c>
      <c r="AP329" s="36">
        <f t="shared" ref="AP329:AP335" si="92">AH329/AG329</f>
        <v>120.4241</v>
      </c>
      <c r="AQ329" s="37">
        <f t="shared" si="84"/>
        <v>120.4241</v>
      </c>
      <c r="AR329" s="36">
        <f t="shared" si="85"/>
        <v>301.06025</v>
      </c>
      <c r="AS329" s="36">
        <f t="shared" si="86"/>
        <v>391.608</v>
      </c>
      <c r="AT329" s="36">
        <v>0.66600000000000004</v>
      </c>
      <c r="AU329" s="38">
        <f t="shared" si="87"/>
        <v>10.035341666666666</v>
      </c>
      <c r="AV329" s="38">
        <f t="shared" si="90"/>
        <v>25.088354166666665</v>
      </c>
      <c r="AW329" s="38">
        <f t="shared" si="90"/>
        <v>32.634</v>
      </c>
      <c r="AX329" s="38">
        <f t="shared" si="88"/>
        <v>1.382810119047619</v>
      </c>
      <c r="AY329" s="38">
        <f t="shared" si="78"/>
        <v>67.757695833333329</v>
      </c>
      <c r="AZ329" s="38">
        <f t="shared" si="79"/>
        <v>813.0923499999999</v>
      </c>
    </row>
    <row r="330" spans="1:52" s="7" customFormat="1" ht="15" customHeight="1" x14ac:dyDescent="0.25">
      <c r="A330" s="2">
        <f t="shared" si="80"/>
        <v>315</v>
      </c>
      <c r="B330" s="34" t="s">
        <v>159</v>
      </c>
      <c r="C330" s="29">
        <v>4</v>
      </c>
      <c r="D330" s="32">
        <v>41.4</v>
      </c>
      <c r="E330" s="2"/>
      <c r="F330" s="2">
        <v>3</v>
      </c>
      <c r="G330" s="2"/>
      <c r="H330" s="2">
        <v>1</v>
      </c>
      <c r="I330" s="2"/>
      <c r="J330" s="2"/>
      <c r="K330" s="2"/>
      <c r="L330" s="2"/>
      <c r="M330" s="2">
        <v>1</v>
      </c>
      <c r="N330" s="2"/>
      <c r="O330" s="2"/>
      <c r="P330" s="2"/>
      <c r="Q330" s="2"/>
      <c r="R330" s="2"/>
      <c r="S330" s="2"/>
      <c r="T330" s="2"/>
      <c r="U330" s="2"/>
      <c r="V330" s="2"/>
      <c r="W330" s="2"/>
      <c r="X330" s="2"/>
      <c r="Y330" s="2"/>
      <c r="Z330" s="2"/>
      <c r="AA330" s="2"/>
      <c r="AB330" s="2"/>
      <c r="AC330" s="2"/>
      <c r="AD330" s="2">
        <v>7928.1</v>
      </c>
      <c r="AE330" s="32"/>
      <c r="AF330" s="5" t="s">
        <v>42</v>
      </c>
      <c r="AG330" s="2">
        <v>100</v>
      </c>
      <c r="AH330" s="32">
        <f t="shared" si="82"/>
        <v>8538.0300000000007</v>
      </c>
      <c r="AI330" s="33">
        <v>6957</v>
      </c>
      <c r="AJ330" s="33">
        <v>1581.03</v>
      </c>
      <c r="AK330" s="33"/>
      <c r="AL330" s="33"/>
      <c r="AM330" s="33">
        <v>8538</v>
      </c>
      <c r="AN330" s="35">
        <v>42736</v>
      </c>
      <c r="AO330" s="32">
        <f t="shared" si="83"/>
        <v>-609.93000000000029</v>
      </c>
      <c r="AP330" s="36">
        <f t="shared" si="92"/>
        <v>85.380300000000005</v>
      </c>
      <c r="AQ330" s="37">
        <f t="shared" si="84"/>
        <v>85.380300000000005</v>
      </c>
      <c r="AR330" s="36">
        <f t="shared" si="85"/>
        <v>213.45075000000003</v>
      </c>
      <c r="AS330" s="36">
        <f t="shared" si="86"/>
        <v>372.59999999999997</v>
      </c>
      <c r="AT330" s="36">
        <v>0.75</v>
      </c>
      <c r="AU330" s="38">
        <f t="shared" si="87"/>
        <v>7.1150250000000002</v>
      </c>
      <c r="AV330" s="38">
        <f t="shared" si="90"/>
        <v>17.787562500000003</v>
      </c>
      <c r="AW330" s="38">
        <f t="shared" si="90"/>
        <v>31.049999999999997</v>
      </c>
      <c r="AX330" s="38">
        <f t="shared" si="88"/>
        <v>1.3515117753623189</v>
      </c>
      <c r="AY330" s="38">
        <f t="shared" si="78"/>
        <v>55.9525875</v>
      </c>
      <c r="AZ330" s="38">
        <f t="shared" si="79"/>
        <v>671.43105000000003</v>
      </c>
    </row>
    <row r="331" spans="1:52" s="7" customFormat="1" x14ac:dyDescent="0.25">
      <c r="A331" s="2">
        <f t="shared" si="80"/>
        <v>316</v>
      </c>
      <c r="B331" s="34" t="s">
        <v>159</v>
      </c>
      <c r="C331" s="29">
        <v>53</v>
      </c>
      <c r="D331" s="32">
        <v>42.8</v>
      </c>
      <c r="E331" s="2"/>
      <c r="F331" s="2" t="s">
        <v>591</v>
      </c>
      <c r="G331" s="2"/>
      <c r="H331" s="2">
        <v>1</v>
      </c>
      <c r="I331" s="2"/>
      <c r="J331" s="2"/>
      <c r="K331" s="2"/>
      <c r="L331" s="2"/>
      <c r="M331" s="2"/>
      <c r="N331" s="2"/>
      <c r="O331" s="2"/>
      <c r="P331" s="2"/>
      <c r="Q331" s="2"/>
      <c r="R331" s="2"/>
      <c r="S331" s="2"/>
      <c r="T331" s="2"/>
      <c r="U331" s="2"/>
      <c r="V331" s="2"/>
      <c r="W331" s="2"/>
      <c r="X331" s="2"/>
      <c r="Y331" s="2"/>
      <c r="Z331" s="2"/>
      <c r="AA331" s="2"/>
      <c r="AB331" s="2"/>
      <c r="AC331" s="2"/>
      <c r="AD331" s="2">
        <v>8192.73</v>
      </c>
      <c r="AE331" s="32"/>
      <c r="AF331" s="5" t="s">
        <v>42</v>
      </c>
      <c r="AG331" s="2">
        <v>100</v>
      </c>
      <c r="AH331" s="32">
        <f t="shared" si="82"/>
        <v>9602.7999999999993</v>
      </c>
      <c r="AI331" s="33">
        <v>7969</v>
      </c>
      <c r="AJ331" s="33">
        <v>1633.8</v>
      </c>
      <c r="AK331" s="33"/>
      <c r="AL331" s="33"/>
      <c r="AM331" s="33">
        <v>9603</v>
      </c>
      <c r="AN331" s="35">
        <v>42736</v>
      </c>
      <c r="AO331" s="32">
        <f t="shared" si="83"/>
        <v>-1410.0699999999997</v>
      </c>
      <c r="AP331" s="36">
        <f t="shared" si="92"/>
        <v>96.027999999999992</v>
      </c>
      <c r="AQ331" s="37">
        <f t="shared" si="84"/>
        <v>96.027999999999992</v>
      </c>
      <c r="AR331" s="36">
        <f t="shared" si="85"/>
        <v>240.07</v>
      </c>
      <c r="AS331" s="36">
        <f t="shared" si="86"/>
        <v>385.19999999999993</v>
      </c>
      <c r="AT331" s="36">
        <v>0.75</v>
      </c>
      <c r="AU331" s="38">
        <f t="shared" si="87"/>
        <v>8.0023333333333326</v>
      </c>
      <c r="AV331" s="38">
        <f t="shared" si="90"/>
        <v>20.005833333333332</v>
      </c>
      <c r="AW331" s="38">
        <f t="shared" si="90"/>
        <v>32.099999999999994</v>
      </c>
      <c r="AX331" s="38">
        <f t="shared" si="88"/>
        <v>1.4043964174454828</v>
      </c>
      <c r="AY331" s="38">
        <f t="shared" si="78"/>
        <v>60.108166666666662</v>
      </c>
      <c r="AZ331" s="38">
        <f t="shared" si="79"/>
        <v>721.298</v>
      </c>
    </row>
    <row r="332" spans="1:52" s="7" customFormat="1" x14ac:dyDescent="0.25">
      <c r="A332" s="2">
        <f t="shared" si="80"/>
        <v>317</v>
      </c>
      <c r="B332" s="34" t="s">
        <v>159</v>
      </c>
      <c r="C332" s="29">
        <v>59</v>
      </c>
      <c r="D332" s="32">
        <v>42.6</v>
      </c>
      <c r="E332" s="2"/>
      <c r="F332" s="2"/>
      <c r="G332" s="2"/>
      <c r="H332" s="2">
        <v>1</v>
      </c>
      <c r="I332" s="2">
        <v>1</v>
      </c>
      <c r="J332" s="2">
        <v>1</v>
      </c>
      <c r="K332" s="2"/>
      <c r="L332" s="2"/>
      <c r="M332" s="2"/>
      <c r="N332" s="2">
        <v>1</v>
      </c>
      <c r="O332" s="2"/>
      <c r="P332" s="2"/>
      <c r="Q332" s="2"/>
      <c r="R332" s="2"/>
      <c r="S332" s="2"/>
      <c r="T332" s="2">
        <v>1</v>
      </c>
      <c r="U332" s="2"/>
      <c r="V332" s="2"/>
      <c r="W332" s="2"/>
      <c r="X332" s="2"/>
      <c r="Y332" s="2"/>
      <c r="Z332" s="2"/>
      <c r="AA332" s="2"/>
      <c r="AB332" s="2"/>
      <c r="AC332" s="2"/>
      <c r="AD332" s="2">
        <v>8178.01</v>
      </c>
      <c r="AE332" s="32"/>
      <c r="AF332" s="5" t="s">
        <v>42</v>
      </c>
      <c r="AG332" s="2">
        <v>100</v>
      </c>
      <c r="AH332" s="32">
        <f t="shared" si="82"/>
        <v>9616.869999999999</v>
      </c>
      <c r="AI332" s="33">
        <v>7986</v>
      </c>
      <c r="AJ332" s="33">
        <v>1630.87</v>
      </c>
      <c r="AK332" s="33"/>
      <c r="AL332" s="33"/>
      <c r="AM332" s="33">
        <v>9617</v>
      </c>
      <c r="AN332" s="35">
        <v>42736</v>
      </c>
      <c r="AO332" s="32">
        <f t="shared" si="83"/>
        <v>-1438.8599999999988</v>
      </c>
      <c r="AP332" s="36">
        <f t="shared" si="92"/>
        <v>96.168699999999987</v>
      </c>
      <c r="AQ332" s="37">
        <f t="shared" si="84"/>
        <v>96.168699999999987</v>
      </c>
      <c r="AR332" s="36">
        <f t="shared" si="85"/>
        <v>240.42174999999997</v>
      </c>
      <c r="AS332" s="36">
        <f t="shared" si="86"/>
        <v>383.40000000000003</v>
      </c>
      <c r="AT332" s="36">
        <v>0.75</v>
      </c>
      <c r="AU332" s="38">
        <f t="shared" si="87"/>
        <v>8.0140583333333328</v>
      </c>
      <c r="AV332" s="38">
        <f t="shared" si="90"/>
        <v>20.035145833333331</v>
      </c>
      <c r="AW332" s="38">
        <f t="shared" si="90"/>
        <v>31.950000000000003</v>
      </c>
      <c r="AX332" s="38">
        <f t="shared" si="88"/>
        <v>1.4084320226917058</v>
      </c>
      <c r="AY332" s="38">
        <f t="shared" si="78"/>
        <v>59.999204166666665</v>
      </c>
      <c r="AZ332" s="38">
        <f t="shared" si="79"/>
        <v>719.99045000000001</v>
      </c>
    </row>
    <row r="333" spans="1:52" s="7" customFormat="1" x14ac:dyDescent="0.25">
      <c r="A333" s="2">
        <f t="shared" si="80"/>
        <v>318</v>
      </c>
      <c r="B333" s="34" t="s">
        <v>159</v>
      </c>
      <c r="C333" s="29">
        <v>64</v>
      </c>
      <c r="D333" s="32">
        <v>41.4</v>
      </c>
      <c r="E333" s="2"/>
      <c r="F333" s="2" t="s">
        <v>591</v>
      </c>
      <c r="G333" s="2"/>
      <c r="H333" s="2">
        <v>1</v>
      </c>
      <c r="I333" s="2"/>
      <c r="J333" s="2"/>
      <c r="K333" s="2"/>
      <c r="L333" s="2"/>
      <c r="M333" s="2"/>
      <c r="N333" s="2"/>
      <c r="O333" s="2"/>
      <c r="P333" s="2"/>
      <c r="Q333" s="2"/>
      <c r="R333" s="2"/>
      <c r="S333" s="2"/>
      <c r="T333" s="2"/>
      <c r="U333" s="2"/>
      <c r="V333" s="2"/>
      <c r="W333" s="2"/>
      <c r="X333" s="2"/>
      <c r="Y333" s="2"/>
      <c r="Z333" s="2"/>
      <c r="AA333" s="2"/>
      <c r="AB333" s="2"/>
      <c r="AC333" s="2"/>
      <c r="AD333" s="2">
        <v>7978.5</v>
      </c>
      <c r="AE333" s="32"/>
      <c r="AF333" s="5" t="s">
        <v>42</v>
      </c>
      <c r="AG333" s="2">
        <v>100</v>
      </c>
      <c r="AH333" s="32">
        <f t="shared" si="82"/>
        <v>9381.08</v>
      </c>
      <c r="AI333" s="33">
        <v>7790</v>
      </c>
      <c r="AJ333" s="33">
        <v>1591.08</v>
      </c>
      <c r="AK333" s="33"/>
      <c r="AL333" s="33"/>
      <c r="AM333" s="33">
        <v>9381</v>
      </c>
      <c r="AN333" s="35">
        <v>42736</v>
      </c>
      <c r="AO333" s="32">
        <f t="shared" si="83"/>
        <v>-1402.58</v>
      </c>
      <c r="AP333" s="36">
        <f t="shared" si="92"/>
        <v>93.8108</v>
      </c>
      <c r="AQ333" s="37">
        <f t="shared" si="84"/>
        <v>93.8108</v>
      </c>
      <c r="AR333" s="36">
        <f t="shared" si="85"/>
        <v>234.52700000000002</v>
      </c>
      <c r="AS333" s="36">
        <f t="shared" si="86"/>
        <v>372.59999999999997</v>
      </c>
      <c r="AT333" s="36">
        <v>0.75</v>
      </c>
      <c r="AU333" s="38">
        <f t="shared" si="87"/>
        <v>7.817566666666667</v>
      </c>
      <c r="AV333" s="38">
        <f t="shared" si="90"/>
        <v>19.543916666666668</v>
      </c>
      <c r="AW333" s="38">
        <f t="shared" si="90"/>
        <v>31.049999999999997</v>
      </c>
      <c r="AX333" s="38">
        <f t="shared" si="88"/>
        <v>1.4109053945249599</v>
      </c>
      <c r="AY333" s="38">
        <f t="shared" si="78"/>
        <v>58.411483333333337</v>
      </c>
      <c r="AZ333" s="38">
        <f t="shared" si="79"/>
        <v>700.93780000000004</v>
      </c>
    </row>
    <row r="334" spans="1:52" s="7" customFormat="1" x14ac:dyDescent="0.25">
      <c r="A334" s="2">
        <f t="shared" si="80"/>
        <v>319</v>
      </c>
      <c r="B334" s="34" t="s">
        <v>159</v>
      </c>
      <c r="C334" s="29">
        <v>74</v>
      </c>
      <c r="D334" s="32">
        <v>42.4</v>
      </c>
      <c r="E334" s="2"/>
      <c r="F334" s="2"/>
      <c r="G334" s="2"/>
      <c r="H334" s="2">
        <v>1</v>
      </c>
      <c r="I334" s="2">
        <v>1</v>
      </c>
      <c r="J334" s="2">
        <v>1</v>
      </c>
      <c r="K334" s="2"/>
      <c r="L334" s="2"/>
      <c r="M334" s="2"/>
      <c r="N334" s="2">
        <v>1</v>
      </c>
      <c r="O334" s="2"/>
      <c r="P334" s="2"/>
      <c r="Q334" s="2"/>
      <c r="R334" s="2"/>
      <c r="S334" s="2"/>
      <c r="T334" s="2">
        <v>1</v>
      </c>
      <c r="U334" s="2"/>
      <c r="V334" s="2"/>
      <c r="W334" s="2"/>
      <c r="X334" s="2"/>
      <c r="Y334" s="2"/>
      <c r="Z334" s="2"/>
      <c r="AA334" s="2"/>
      <c r="AB334" s="2"/>
      <c r="AC334" s="2"/>
      <c r="AD334" s="2">
        <v>8163.31</v>
      </c>
      <c r="AE334" s="32"/>
      <c r="AF334" s="5" t="s">
        <v>42</v>
      </c>
      <c r="AG334" s="2">
        <v>100</v>
      </c>
      <c r="AH334" s="32">
        <f t="shared" si="82"/>
        <v>9571.94</v>
      </c>
      <c r="AI334" s="33">
        <v>7944</v>
      </c>
      <c r="AJ334" s="33">
        <v>1627.94</v>
      </c>
      <c r="AK334" s="33"/>
      <c r="AL334" s="33"/>
      <c r="AM334" s="33">
        <v>9572</v>
      </c>
      <c r="AN334" s="35">
        <v>42736</v>
      </c>
      <c r="AO334" s="32">
        <f t="shared" si="83"/>
        <v>-1408.63</v>
      </c>
      <c r="AP334" s="36">
        <f t="shared" si="92"/>
        <v>95.719400000000007</v>
      </c>
      <c r="AQ334" s="37">
        <f t="shared" si="84"/>
        <v>95.719400000000007</v>
      </c>
      <c r="AR334" s="36">
        <f t="shared" si="85"/>
        <v>239.29850000000002</v>
      </c>
      <c r="AS334" s="36">
        <f t="shared" si="86"/>
        <v>381.59999999999997</v>
      </c>
      <c r="AT334" s="36">
        <v>0.75</v>
      </c>
      <c r="AU334" s="38">
        <f t="shared" si="87"/>
        <v>7.9766166666666676</v>
      </c>
      <c r="AV334" s="38">
        <f t="shared" si="90"/>
        <v>19.941541666666669</v>
      </c>
      <c r="AW334" s="38">
        <f t="shared" si="90"/>
        <v>31.799999999999997</v>
      </c>
      <c r="AX334" s="38">
        <f t="shared" si="88"/>
        <v>1.4084471305031447</v>
      </c>
      <c r="AY334" s="38">
        <f t="shared" si="78"/>
        <v>59.718158333333335</v>
      </c>
      <c r="AZ334" s="38">
        <f t="shared" si="79"/>
        <v>716.61789999999996</v>
      </c>
    </row>
    <row r="335" spans="1:52" s="7" customFormat="1" x14ac:dyDescent="0.25">
      <c r="A335" s="2">
        <f t="shared" si="80"/>
        <v>320</v>
      </c>
      <c r="B335" s="34" t="s">
        <v>160</v>
      </c>
      <c r="C335" s="29">
        <v>2</v>
      </c>
      <c r="D335" s="32">
        <v>31.9</v>
      </c>
      <c r="E335" s="2"/>
      <c r="F335" s="2"/>
      <c r="G335" s="2"/>
      <c r="H335" s="2">
        <v>1</v>
      </c>
      <c r="I335" s="2">
        <v>1</v>
      </c>
      <c r="J335" s="2">
        <v>1</v>
      </c>
      <c r="K335" s="2"/>
      <c r="L335" s="2"/>
      <c r="M335" s="2"/>
      <c r="N335" s="2">
        <v>1</v>
      </c>
      <c r="O335" s="2"/>
      <c r="P335" s="2"/>
      <c r="Q335" s="2"/>
      <c r="R335" s="2"/>
      <c r="S335" s="2"/>
      <c r="T335" s="2">
        <v>1</v>
      </c>
      <c r="U335" s="2"/>
      <c r="V335" s="2"/>
      <c r="W335" s="2"/>
      <c r="X335" s="2"/>
      <c r="Y335" s="2"/>
      <c r="Z335" s="2"/>
      <c r="AA335" s="2"/>
      <c r="AB335" s="2"/>
      <c r="AC335" s="2"/>
      <c r="AD335" s="2">
        <v>7463.87</v>
      </c>
      <c r="AE335" s="32"/>
      <c r="AF335" s="5" t="s">
        <v>71</v>
      </c>
      <c r="AG335" s="2">
        <v>150</v>
      </c>
      <c r="AH335" s="32">
        <f t="shared" si="82"/>
        <v>7894.22</v>
      </c>
      <c r="AI335" s="33">
        <v>6945</v>
      </c>
      <c r="AJ335" s="33">
        <v>949.22</v>
      </c>
      <c r="AK335" s="33"/>
      <c r="AL335" s="33"/>
      <c r="AM335" s="33">
        <v>7894</v>
      </c>
      <c r="AN335" s="35">
        <v>42736</v>
      </c>
      <c r="AO335" s="32">
        <f t="shared" si="83"/>
        <v>-430.35000000000036</v>
      </c>
      <c r="AP335" s="36">
        <f t="shared" si="92"/>
        <v>52.628133333333338</v>
      </c>
      <c r="AQ335" s="37">
        <f t="shared" si="84"/>
        <v>52.628133333333338</v>
      </c>
      <c r="AR335" s="36">
        <f t="shared" si="85"/>
        <v>197.35550000000001</v>
      </c>
      <c r="AS335" s="36">
        <f t="shared" si="86"/>
        <v>258.00720000000001</v>
      </c>
      <c r="AT335" s="36">
        <v>0.67400000000000004</v>
      </c>
      <c r="AU335" s="38">
        <f t="shared" si="87"/>
        <v>4.3856777777777785</v>
      </c>
      <c r="AV335" s="38">
        <f t="shared" si="90"/>
        <v>16.446291666666667</v>
      </c>
      <c r="AW335" s="38">
        <f t="shared" si="90"/>
        <v>21.500600000000002</v>
      </c>
      <c r="AX335" s="38">
        <f t="shared" si="88"/>
        <v>1.3270397944966912</v>
      </c>
      <c r="AY335" s="38">
        <f t="shared" si="78"/>
        <v>42.332569444444445</v>
      </c>
      <c r="AZ335" s="38">
        <f t="shared" si="79"/>
        <v>507.99083333333334</v>
      </c>
    </row>
    <row r="336" spans="1:52" s="46" customFormat="1" ht="23.25" customHeight="1" x14ac:dyDescent="0.25">
      <c r="A336" s="2">
        <f t="shared" si="80"/>
        <v>321</v>
      </c>
      <c r="B336" s="41" t="s">
        <v>161</v>
      </c>
      <c r="C336" s="3">
        <v>7</v>
      </c>
      <c r="D336" s="40">
        <v>25.4</v>
      </c>
      <c r="E336" s="53" t="s">
        <v>220</v>
      </c>
      <c r="F336" s="3" t="s">
        <v>591</v>
      </c>
      <c r="G336" s="3"/>
      <c r="H336" s="2">
        <v>1</v>
      </c>
      <c r="I336" s="2"/>
      <c r="J336" s="3"/>
      <c r="K336" s="3"/>
      <c r="L336" s="3"/>
      <c r="M336" s="3"/>
      <c r="N336" s="3"/>
      <c r="O336" s="3"/>
      <c r="P336" s="3"/>
      <c r="Q336" s="3"/>
      <c r="R336" s="3"/>
      <c r="S336" s="3"/>
      <c r="T336" s="3"/>
      <c r="U336" s="3"/>
      <c r="V336" s="3"/>
      <c r="W336" s="3"/>
      <c r="X336" s="3"/>
      <c r="Y336" s="3"/>
      <c r="Z336" s="3"/>
      <c r="AA336" s="3"/>
      <c r="AB336" s="3"/>
      <c r="AC336" s="3"/>
      <c r="AD336" s="3">
        <v>10557.72</v>
      </c>
      <c r="AE336" s="40"/>
      <c r="AF336" s="39" t="s">
        <v>42</v>
      </c>
      <c r="AG336" s="3">
        <v>100</v>
      </c>
      <c r="AH336" s="40">
        <f t="shared" si="82"/>
        <v>6407.22</v>
      </c>
      <c r="AI336" s="40">
        <v>5489</v>
      </c>
      <c r="AJ336" s="40">
        <v>918.22</v>
      </c>
      <c r="AK336" s="40"/>
      <c r="AL336" s="40">
        <v>889.33</v>
      </c>
      <c r="AM336" s="40">
        <v>7297</v>
      </c>
      <c r="AN336" s="42">
        <v>42736</v>
      </c>
      <c r="AO336" s="40">
        <f t="shared" si="83"/>
        <v>4150.4999999999991</v>
      </c>
      <c r="AP336" s="43">
        <f>AD336/AG336</f>
        <v>105.57719999999999</v>
      </c>
      <c r="AQ336" s="44">
        <f t="shared" si="84"/>
        <v>105.57719999999999</v>
      </c>
      <c r="AR336" s="43">
        <f t="shared" si="85"/>
        <v>160.18050000000002</v>
      </c>
      <c r="AS336" s="43">
        <f t="shared" si="86"/>
        <v>430.98719999999997</v>
      </c>
      <c r="AT336" s="43">
        <v>1.4139999999999999</v>
      </c>
      <c r="AU336" s="45">
        <f t="shared" si="87"/>
        <v>8.7980999999999998</v>
      </c>
      <c r="AV336" s="45">
        <f t="shared" si="90"/>
        <v>13.348375000000003</v>
      </c>
      <c r="AW336" s="45">
        <f t="shared" si="90"/>
        <v>35.915599999999998</v>
      </c>
      <c r="AX336" s="45">
        <f t="shared" si="88"/>
        <v>2.2859084645669294</v>
      </c>
      <c r="AY336" s="45">
        <f t="shared" si="78"/>
        <v>58.062075</v>
      </c>
      <c r="AZ336" s="45">
        <f t="shared" si="79"/>
        <v>696.74490000000003</v>
      </c>
    </row>
    <row r="337" spans="1:52" s="46" customFormat="1" ht="25.5" x14ac:dyDescent="0.25">
      <c r="A337" s="2">
        <f t="shared" si="80"/>
        <v>322</v>
      </c>
      <c r="B337" s="41" t="s">
        <v>161</v>
      </c>
      <c r="C337" s="3">
        <v>4</v>
      </c>
      <c r="D337" s="40">
        <v>25.4</v>
      </c>
      <c r="E337" s="53" t="s">
        <v>219</v>
      </c>
      <c r="F337" s="3" t="s">
        <v>591</v>
      </c>
      <c r="G337" s="3"/>
      <c r="H337" s="2">
        <v>1</v>
      </c>
      <c r="I337" s="2"/>
      <c r="J337" s="3"/>
      <c r="K337" s="3"/>
      <c r="L337" s="3"/>
      <c r="M337" s="3"/>
      <c r="N337" s="3"/>
      <c r="O337" s="3"/>
      <c r="P337" s="3"/>
      <c r="Q337" s="3"/>
      <c r="R337" s="3"/>
      <c r="S337" s="3"/>
      <c r="T337" s="3"/>
      <c r="U337" s="3"/>
      <c r="V337" s="3"/>
      <c r="W337" s="3"/>
      <c r="X337" s="3"/>
      <c r="Y337" s="3"/>
      <c r="Z337" s="3"/>
      <c r="AA337" s="3"/>
      <c r="AB337" s="3"/>
      <c r="AC337" s="3"/>
      <c r="AD337" s="3">
        <v>4472.09</v>
      </c>
      <c r="AE337" s="40"/>
      <c r="AF337" s="39" t="s">
        <v>42</v>
      </c>
      <c r="AG337" s="3">
        <v>100</v>
      </c>
      <c r="AH337" s="40">
        <f t="shared" si="82"/>
        <v>6418.1900000000005</v>
      </c>
      <c r="AI337" s="40">
        <v>5489</v>
      </c>
      <c r="AJ337" s="40">
        <v>929.19</v>
      </c>
      <c r="AK337" s="40"/>
      <c r="AL337" s="40">
        <v>899.96</v>
      </c>
      <c r="AM337" s="40">
        <v>7318</v>
      </c>
      <c r="AN337" s="42">
        <v>42736</v>
      </c>
      <c r="AO337" s="40">
        <f t="shared" si="83"/>
        <v>-1946.1000000000004</v>
      </c>
      <c r="AP337" s="43">
        <f>AH337/AG337</f>
        <v>64.181899999999999</v>
      </c>
      <c r="AQ337" s="44">
        <f t="shared" si="84"/>
        <v>64.181899999999999</v>
      </c>
      <c r="AR337" s="43">
        <f t="shared" si="85"/>
        <v>160.45475000000002</v>
      </c>
      <c r="AS337" s="43">
        <f t="shared" si="86"/>
        <v>430.98719999999997</v>
      </c>
      <c r="AT337" s="43">
        <v>1.4139999999999999</v>
      </c>
      <c r="AU337" s="45">
        <f t="shared" si="87"/>
        <v>5.3484916666666669</v>
      </c>
      <c r="AV337" s="45">
        <f t="shared" si="90"/>
        <v>13.371229166666668</v>
      </c>
      <c r="AW337" s="45">
        <f t="shared" si="90"/>
        <v>35.915599999999998</v>
      </c>
      <c r="AX337" s="45">
        <f t="shared" si="88"/>
        <v>2.1509968832020996</v>
      </c>
      <c r="AY337" s="45">
        <f t="shared" ref="AY337:AY400" si="93">AU337+AV337+AW337</f>
        <v>54.635320833333331</v>
      </c>
      <c r="AZ337" s="45">
        <f t="shared" ref="AZ337:AZ400" si="94">AY337*12</f>
        <v>655.62384999999995</v>
      </c>
    </row>
    <row r="338" spans="1:52" s="7" customFormat="1" ht="15" customHeight="1" x14ac:dyDescent="0.25">
      <c r="A338" s="2">
        <f t="shared" ref="A338:A401" si="95">SUM(A337,1)</f>
        <v>323</v>
      </c>
      <c r="B338" s="34" t="s">
        <v>162</v>
      </c>
      <c r="C338" s="29">
        <v>10</v>
      </c>
      <c r="D338" s="32">
        <v>26.4</v>
      </c>
      <c r="E338" s="2"/>
      <c r="F338" s="2">
        <v>3</v>
      </c>
      <c r="G338" s="2"/>
      <c r="H338" s="2">
        <v>1</v>
      </c>
      <c r="I338" s="2"/>
      <c r="J338" s="2"/>
      <c r="K338" s="2"/>
      <c r="L338" s="2"/>
      <c r="M338" s="2">
        <v>1</v>
      </c>
      <c r="N338" s="2"/>
      <c r="O338" s="2"/>
      <c r="P338" s="2"/>
      <c r="Q338" s="2"/>
      <c r="R338" s="2"/>
      <c r="S338" s="2"/>
      <c r="T338" s="2"/>
      <c r="U338" s="2"/>
      <c r="V338" s="2"/>
      <c r="W338" s="2"/>
      <c r="X338" s="2"/>
      <c r="Y338" s="2"/>
      <c r="Z338" s="2"/>
      <c r="AA338" s="2"/>
      <c r="AB338" s="2"/>
      <c r="AC338" s="2"/>
      <c r="AD338" s="2">
        <v>11876.76</v>
      </c>
      <c r="AE338" s="32"/>
      <c r="AF338" s="5" t="s">
        <v>42</v>
      </c>
      <c r="AG338" s="2">
        <v>100</v>
      </c>
      <c r="AH338" s="32">
        <f t="shared" si="82"/>
        <v>7297.12</v>
      </c>
      <c r="AI338" s="33">
        <v>6339</v>
      </c>
      <c r="AJ338" s="33">
        <v>958.12</v>
      </c>
      <c r="AK338" s="33"/>
      <c r="AL338" s="33">
        <v>639.98</v>
      </c>
      <c r="AM338" s="33">
        <v>7937</v>
      </c>
      <c r="AN338" s="35">
        <v>42736</v>
      </c>
      <c r="AO338" s="32">
        <f t="shared" si="83"/>
        <v>4579.6400000000003</v>
      </c>
      <c r="AP338" s="36">
        <f>AD338/AG338</f>
        <v>118.7676</v>
      </c>
      <c r="AQ338" s="37">
        <f t="shared" si="84"/>
        <v>118.7676</v>
      </c>
      <c r="AR338" s="36">
        <f t="shared" si="85"/>
        <v>182.428</v>
      </c>
      <c r="AS338" s="36">
        <f t="shared" si="86"/>
        <v>354.81600000000003</v>
      </c>
      <c r="AT338" s="36">
        <v>1.1200000000000001</v>
      </c>
      <c r="AU338" s="38">
        <f t="shared" si="87"/>
        <v>9.8972999999999995</v>
      </c>
      <c r="AV338" s="38">
        <f t="shared" si="90"/>
        <v>15.202333333333334</v>
      </c>
      <c r="AW338" s="38">
        <f t="shared" si="90"/>
        <v>29.568000000000001</v>
      </c>
      <c r="AX338" s="38">
        <f t="shared" si="88"/>
        <v>2.070743686868687</v>
      </c>
      <c r="AY338" s="38">
        <f t="shared" si="93"/>
        <v>54.667633333333335</v>
      </c>
      <c r="AZ338" s="38">
        <f t="shared" si="94"/>
        <v>656.01160000000004</v>
      </c>
    </row>
    <row r="339" spans="1:52" s="7" customFormat="1" ht="15" customHeight="1" x14ac:dyDescent="0.25">
      <c r="A339" s="2">
        <f t="shared" si="95"/>
        <v>324</v>
      </c>
      <c r="B339" s="34" t="s">
        <v>162</v>
      </c>
      <c r="C339" s="29">
        <v>27</v>
      </c>
      <c r="D339" s="32">
        <v>28</v>
      </c>
      <c r="E339" s="2"/>
      <c r="F339" s="2" t="s">
        <v>591</v>
      </c>
      <c r="G339" s="2"/>
      <c r="H339" s="2">
        <v>1</v>
      </c>
      <c r="I339" s="2"/>
      <c r="J339" s="2"/>
      <c r="K339" s="2"/>
      <c r="L339" s="2"/>
      <c r="M339" s="2"/>
      <c r="N339" s="2"/>
      <c r="O339" s="2"/>
      <c r="P339" s="2"/>
      <c r="Q339" s="2"/>
      <c r="R339" s="2"/>
      <c r="S339" s="2"/>
      <c r="T339" s="2"/>
      <c r="U339" s="2"/>
      <c r="V339" s="2"/>
      <c r="W339" s="2"/>
      <c r="X339" s="2"/>
      <c r="Y339" s="2"/>
      <c r="Z339" s="2"/>
      <c r="AA339" s="2"/>
      <c r="AB339" s="2"/>
      <c r="AC339" s="2"/>
      <c r="AD339" s="2">
        <v>10134.1</v>
      </c>
      <c r="AE339" s="32"/>
      <c r="AF339" s="5" t="s">
        <v>42</v>
      </c>
      <c r="AG339" s="2">
        <v>100</v>
      </c>
      <c r="AH339" s="32">
        <f t="shared" si="82"/>
        <v>7735.83</v>
      </c>
      <c r="AI339" s="33">
        <v>6723</v>
      </c>
      <c r="AJ339" s="33">
        <v>1012.83</v>
      </c>
      <c r="AK339" s="33"/>
      <c r="AL339" s="33">
        <v>676.53</v>
      </c>
      <c r="AM339" s="33">
        <v>8412</v>
      </c>
      <c r="AN339" s="35">
        <v>42736</v>
      </c>
      <c r="AO339" s="32">
        <f t="shared" si="83"/>
        <v>2398.2700000000004</v>
      </c>
      <c r="AP339" s="36">
        <f>AD339/AG339</f>
        <v>101.34100000000001</v>
      </c>
      <c r="AQ339" s="37">
        <f t="shared" si="84"/>
        <v>101.34100000000001</v>
      </c>
      <c r="AR339" s="36">
        <f t="shared" si="85"/>
        <v>193.39575000000002</v>
      </c>
      <c r="AS339" s="36">
        <f t="shared" si="86"/>
        <v>376.32000000000005</v>
      </c>
      <c r="AT339" s="36">
        <v>1.1200000000000001</v>
      </c>
      <c r="AU339" s="38">
        <f t="shared" si="87"/>
        <v>8.4450833333333346</v>
      </c>
      <c r="AV339" s="38">
        <f t="shared" si="90"/>
        <v>16.116312500000003</v>
      </c>
      <c r="AW339" s="38">
        <f t="shared" si="90"/>
        <v>31.360000000000003</v>
      </c>
      <c r="AX339" s="38">
        <f t="shared" si="88"/>
        <v>1.9971927083333334</v>
      </c>
      <c r="AY339" s="38">
        <f t="shared" si="93"/>
        <v>55.921395833333335</v>
      </c>
      <c r="AZ339" s="38">
        <f t="shared" si="94"/>
        <v>671.05674999999997</v>
      </c>
    </row>
    <row r="340" spans="1:52" s="7" customFormat="1" x14ac:dyDescent="0.25">
      <c r="A340" s="2">
        <f t="shared" si="95"/>
        <v>325</v>
      </c>
      <c r="B340" s="34" t="s">
        <v>162</v>
      </c>
      <c r="C340" s="29">
        <v>31</v>
      </c>
      <c r="D340" s="32">
        <v>27.6</v>
      </c>
      <c r="E340" s="2"/>
      <c r="F340" s="2" t="s">
        <v>591</v>
      </c>
      <c r="G340" s="2"/>
      <c r="H340" s="2">
        <v>1</v>
      </c>
      <c r="I340" s="2"/>
      <c r="J340" s="2"/>
      <c r="K340" s="2"/>
      <c r="L340" s="2"/>
      <c r="M340" s="2"/>
      <c r="N340" s="2"/>
      <c r="O340" s="2"/>
      <c r="P340" s="2"/>
      <c r="Q340" s="2"/>
      <c r="R340" s="2"/>
      <c r="S340" s="2"/>
      <c r="T340" s="2"/>
      <c r="U340" s="2"/>
      <c r="V340" s="2"/>
      <c r="W340" s="2"/>
      <c r="X340" s="2"/>
      <c r="Y340" s="2"/>
      <c r="Z340" s="2"/>
      <c r="AA340" s="2"/>
      <c r="AB340" s="2"/>
      <c r="AC340" s="2"/>
      <c r="AD340" s="2">
        <v>6764.37</v>
      </c>
      <c r="AE340" s="32"/>
      <c r="AF340" s="5" t="s">
        <v>42</v>
      </c>
      <c r="AG340" s="2">
        <v>100</v>
      </c>
      <c r="AH340" s="32">
        <f t="shared" si="82"/>
        <v>7625.34</v>
      </c>
      <c r="AI340" s="33">
        <v>6627</v>
      </c>
      <c r="AJ340" s="33">
        <v>998.34</v>
      </c>
      <c r="AK340" s="33"/>
      <c r="AL340" s="33">
        <v>666.84</v>
      </c>
      <c r="AM340" s="33">
        <v>8292</v>
      </c>
      <c r="AN340" s="35">
        <v>42736</v>
      </c>
      <c r="AO340" s="32">
        <f t="shared" si="83"/>
        <v>-860.97000000000025</v>
      </c>
      <c r="AP340" s="36">
        <f>AH340/AG340</f>
        <v>76.253399999999999</v>
      </c>
      <c r="AQ340" s="37">
        <f t="shared" si="84"/>
        <v>76.253399999999999</v>
      </c>
      <c r="AR340" s="36">
        <f t="shared" si="85"/>
        <v>190.63350000000003</v>
      </c>
      <c r="AS340" s="36">
        <f t="shared" si="86"/>
        <v>370.94400000000007</v>
      </c>
      <c r="AT340" s="36">
        <v>1.1200000000000001</v>
      </c>
      <c r="AU340" s="38">
        <f t="shared" si="87"/>
        <v>6.3544499999999999</v>
      </c>
      <c r="AV340" s="38">
        <f t="shared" si="90"/>
        <v>15.886125000000002</v>
      </c>
      <c r="AW340" s="38">
        <f t="shared" si="90"/>
        <v>30.912000000000006</v>
      </c>
      <c r="AX340" s="38">
        <f t="shared" si="88"/>
        <v>1.9258179347826088</v>
      </c>
      <c r="AY340" s="38">
        <f t="shared" si="93"/>
        <v>53.152575000000006</v>
      </c>
      <c r="AZ340" s="38">
        <f t="shared" si="94"/>
        <v>637.83090000000004</v>
      </c>
    </row>
    <row r="341" spans="1:52" s="7" customFormat="1" ht="15" customHeight="1" x14ac:dyDescent="0.25">
      <c r="A341" s="2">
        <f t="shared" si="95"/>
        <v>326</v>
      </c>
      <c r="B341" s="34" t="s">
        <v>163</v>
      </c>
      <c r="C341" s="29">
        <v>16</v>
      </c>
      <c r="D341" s="32">
        <v>20.3</v>
      </c>
      <c r="E341" s="2"/>
      <c r="F341" s="2">
        <v>3</v>
      </c>
      <c r="G341" s="2"/>
      <c r="H341" s="2">
        <v>1</v>
      </c>
      <c r="I341" s="2"/>
      <c r="J341" s="2"/>
      <c r="K341" s="2"/>
      <c r="L341" s="2"/>
      <c r="M341" s="2">
        <v>1</v>
      </c>
      <c r="N341" s="2"/>
      <c r="O341" s="2"/>
      <c r="P341" s="2"/>
      <c r="Q341" s="2"/>
      <c r="R341" s="2"/>
      <c r="S341" s="2"/>
      <c r="T341" s="2"/>
      <c r="U341" s="2"/>
      <c r="V341" s="2"/>
      <c r="W341" s="2"/>
      <c r="X341" s="2"/>
      <c r="Y341" s="2"/>
      <c r="Z341" s="2"/>
      <c r="AA341" s="2"/>
      <c r="AB341" s="2"/>
      <c r="AC341" s="2"/>
      <c r="AD341" s="2">
        <v>15680.9</v>
      </c>
      <c r="AE341" s="32"/>
      <c r="AF341" s="5" t="s">
        <v>42</v>
      </c>
      <c r="AG341" s="2">
        <v>100</v>
      </c>
      <c r="AH341" s="32">
        <f t="shared" si="82"/>
        <v>6381.71</v>
      </c>
      <c r="AI341" s="33">
        <v>5524</v>
      </c>
      <c r="AJ341" s="33">
        <v>857.71</v>
      </c>
      <c r="AK341" s="33"/>
      <c r="AL341" s="33">
        <v>714.63</v>
      </c>
      <c r="AM341" s="33">
        <v>7096</v>
      </c>
      <c r="AN341" s="35">
        <v>42736</v>
      </c>
      <c r="AO341" s="32">
        <f t="shared" si="83"/>
        <v>9299.1899999999987</v>
      </c>
      <c r="AP341" s="36">
        <f>AD341/AG341</f>
        <v>156.809</v>
      </c>
      <c r="AQ341" s="37">
        <f t="shared" si="84"/>
        <v>156.809</v>
      </c>
      <c r="AR341" s="36">
        <f t="shared" si="85"/>
        <v>159.54275000000001</v>
      </c>
      <c r="AS341" s="36">
        <f t="shared" si="86"/>
        <v>220.70159999999998</v>
      </c>
      <c r="AT341" s="36">
        <v>0.90600000000000003</v>
      </c>
      <c r="AU341" s="38">
        <f t="shared" si="87"/>
        <v>13.067416666666666</v>
      </c>
      <c r="AV341" s="38">
        <f t="shared" si="90"/>
        <v>13.295229166666667</v>
      </c>
      <c r="AW341" s="38">
        <f t="shared" si="90"/>
        <v>18.3918</v>
      </c>
      <c r="AX341" s="38">
        <f t="shared" si="88"/>
        <v>2.2046525041050904</v>
      </c>
      <c r="AY341" s="38">
        <f t="shared" si="93"/>
        <v>44.754445833333335</v>
      </c>
      <c r="AZ341" s="38">
        <f t="shared" si="94"/>
        <v>537.05335000000002</v>
      </c>
    </row>
    <row r="342" spans="1:52" s="7" customFormat="1" x14ac:dyDescent="0.25">
      <c r="A342" s="2">
        <f t="shared" si="95"/>
        <v>327</v>
      </c>
      <c r="B342" s="34" t="s">
        <v>163</v>
      </c>
      <c r="C342" s="29">
        <v>20</v>
      </c>
      <c r="D342" s="32">
        <v>19.7</v>
      </c>
      <c r="E342" s="2"/>
      <c r="F342" s="2" t="s">
        <v>591</v>
      </c>
      <c r="G342" s="2"/>
      <c r="H342" s="2">
        <v>1</v>
      </c>
      <c r="I342" s="2"/>
      <c r="J342" s="2"/>
      <c r="K342" s="2"/>
      <c r="L342" s="2"/>
      <c r="M342" s="2"/>
      <c r="N342" s="2"/>
      <c r="O342" s="2"/>
      <c r="P342" s="2"/>
      <c r="Q342" s="2"/>
      <c r="R342" s="2"/>
      <c r="S342" s="2"/>
      <c r="T342" s="2"/>
      <c r="U342" s="2"/>
      <c r="V342" s="2"/>
      <c r="W342" s="2"/>
      <c r="X342" s="2"/>
      <c r="Y342" s="2"/>
      <c r="Z342" s="2"/>
      <c r="AA342" s="2"/>
      <c r="AB342" s="2"/>
      <c r="AC342" s="2"/>
      <c r="AD342" s="2">
        <v>5532.11</v>
      </c>
      <c r="AE342" s="32"/>
      <c r="AF342" s="5" t="s">
        <v>42</v>
      </c>
      <c r="AG342" s="2">
        <v>100</v>
      </c>
      <c r="AH342" s="32">
        <f t="shared" si="82"/>
        <v>6193.36</v>
      </c>
      <c r="AI342" s="33">
        <v>5361</v>
      </c>
      <c r="AJ342" s="33">
        <v>832.36</v>
      </c>
      <c r="AK342" s="33"/>
      <c r="AL342" s="33">
        <v>693.51</v>
      </c>
      <c r="AM342" s="33">
        <v>6887</v>
      </c>
      <c r="AN342" s="35">
        <v>42736</v>
      </c>
      <c r="AO342" s="32">
        <f t="shared" si="83"/>
        <v>-661.25</v>
      </c>
      <c r="AP342" s="36">
        <f>AH342/AG342</f>
        <v>61.933599999999998</v>
      </c>
      <c r="AQ342" s="37">
        <f t="shared" si="84"/>
        <v>61.933599999999998</v>
      </c>
      <c r="AR342" s="36">
        <f t="shared" si="85"/>
        <v>154.834</v>
      </c>
      <c r="AS342" s="36">
        <f t="shared" si="86"/>
        <v>214.17839999999998</v>
      </c>
      <c r="AT342" s="36">
        <v>0.90600000000000003</v>
      </c>
      <c r="AU342" s="38">
        <f t="shared" si="87"/>
        <v>5.1611333333333329</v>
      </c>
      <c r="AV342" s="38">
        <f t="shared" si="90"/>
        <v>12.902833333333334</v>
      </c>
      <c r="AW342" s="38">
        <f t="shared" si="90"/>
        <v>17.848199999999999</v>
      </c>
      <c r="AX342" s="38">
        <f t="shared" si="88"/>
        <v>1.8229526226734347</v>
      </c>
      <c r="AY342" s="38">
        <f t="shared" si="93"/>
        <v>35.912166666666664</v>
      </c>
      <c r="AZ342" s="38">
        <f t="shared" si="94"/>
        <v>430.94599999999997</v>
      </c>
    </row>
    <row r="343" spans="1:52" s="7" customFormat="1" x14ac:dyDescent="0.25">
      <c r="A343" s="2">
        <f t="shared" si="95"/>
        <v>328</v>
      </c>
      <c r="B343" s="34" t="s">
        <v>164</v>
      </c>
      <c r="C343" s="29">
        <v>10</v>
      </c>
      <c r="D343" s="32">
        <v>26</v>
      </c>
      <c r="E343" s="2"/>
      <c r="F343" s="2" t="s">
        <v>591</v>
      </c>
      <c r="G343" s="2"/>
      <c r="H343" s="2">
        <v>1</v>
      </c>
      <c r="I343" s="2"/>
      <c r="J343" s="2"/>
      <c r="K343" s="2"/>
      <c r="L343" s="2"/>
      <c r="M343" s="2"/>
      <c r="N343" s="2"/>
      <c r="O343" s="2"/>
      <c r="P343" s="2"/>
      <c r="Q343" s="2"/>
      <c r="R343" s="2"/>
      <c r="S343" s="2"/>
      <c r="T343" s="2"/>
      <c r="U343" s="2"/>
      <c r="V343" s="2"/>
      <c r="W343" s="2"/>
      <c r="X343" s="2"/>
      <c r="Y343" s="2"/>
      <c r="Z343" s="2"/>
      <c r="AA343" s="2"/>
      <c r="AB343" s="2"/>
      <c r="AC343" s="2"/>
      <c r="AD343" s="2">
        <v>545.89</v>
      </c>
      <c r="AE343" s="32"/>
      <c r="AF343" s="5" t="s">
        <v>42</v>
      </c>
      <c r="AG343" s="2">
        <v>100</v>
      </c>
      <c r="AH343" s="32">
        <f t="shared" si="82"/>
        <v>6779.47</v>
      </c>
      <c r="AI343" s="33">
        <v>6243</v>
      </c>
      <c r="AJ343" s="33">
        <v>536.47</v>
      </c>
      <c r="AK343" s="33"/>
      <c r="AL343" s="33">
        <v>1028.55</v>
      </c>
      <c r="AM343" s="33">
        <v>7808</v>
      </c>
      <c r="AN343" s="35">
        <v>42736</v>
      </c>
      <c r="AO343" s="32">
        <f t="shared" si="83"/>
        <v>-6233.58</v>
      </c>
      <c r="AP343" s="36">
        <f>AH343/AG343</f>
        <v>67.794700000000006</v>
      </c>
      <c r="AQ343" s="37">
        <f t="shared" si="84"/>
        <v>67.794700000000006</v>
      </c>
      <c r="AR343" s="36">
        <f t="shared" si="85"/>
        <v>169.48675000000003</v>
      </c>
      <c r="AS343" s="36">
        <f t="shared" si="86"/>
        <v>284.85599999999999</v>
      </c>
      <c r="AT343" s="36">
        <v>0.91300000000000003</v>
      </c>
      <c r="AU343" s="38">
        <f t="shared" si="87"/>
        <v>5.6495583333333341</v>
      </c>
      <c r="AV343" s="38">
        <f t="shared" si="90"/>
        <v>14.123895833333336</v>
      </c>
      <c r="AW343" s="38">
        <f t="shared" si="90"/>
        <v>23.738</v>
      </c>
      <c r="AX343" s="38">
        <f t="shared" si="88"/>
        <v>1.6735174679487179</v>
      </c>
      <c r="AY343" s="38">
        <f t="shared" si="93"/>
        <v>43.511454166666667</v>
      </c>
      <c r="AZ343" s="38">
        <f t="shared" si="94"/>
        <v>522.13744999999994</v>
      </c>
    </row>
    <row r="344" spans="1:52" s="7" customFormat="1" ht="15" customHeight="1" x14ac:dyDescent="0.25">
      <c r="A344" s="2">
        <f t="shared" si="95"/>
        <v>329</v>
      </c>
      <c r="B344" s="34" t="s">
        <v>165</v>
      </c>
      <c r="C344" s="29">
        <v>38</v>
      </c>
      <c r="D344" s="32">
        <v>25.8</v>
      </c>
      <c r="E344" s="2"/>
      <c r="F344" s="2" t="s">
        <v>591</v>
      </c>
      <c r="G344" s="2"/>
      <c r="H344" s="2">
        <v>1</v>
      </c>
      <c r="I344" s="2"/>
      <c r="J344" s="2"/>
      <c r="K344" s="2"/>
      <c r="L344" s="2"/>
      <c r="M344" s="2"/>
      <c r="N344" s="2"/>
      <c r="O344" s="2"/>
      <c r="P344" s="2"/>
      <c r="Q344" s="2"/>
      <c r="R344" s="2"/>
      <c r="S344" s="2"/>
      <c r="T344" s="2"/>
      <c r="U344" s="2"/>
      <c r="V344" s="2"/>
      <c r="W344" s="2"/>
      <c r="X344" s="2"/>
      <c r="Y344" s="2"/>
      <c r="Z344" s="2"/>
      <c r="AA344" s="2"/>
      <c r="AB344" s="2"/>
      <c r="AC344" s="2"/>
      <c r="AD344" s="2">
        <v>12005.55</v>
      </c>
      <c r="AE344" s="32"/>
      <c r="AF344" s="5" t="s">
        <v>42</v>
      </c>
      <c r="AG344" s="2">
        <v>100</v>
      </c>
      <c r="AH344" s="32">
        <f t="shared" si="82"/>
        <v>7885.38</v>
      </c>
      <c r="AI344" s="33">
        <v>7021</v>
      </c>
      <c r="AJ344" s="33">
        <v>864.38</v>
      </c>
      <c r="AK344" s="33"/>
      <c r="AL344" s="33">
        <v>1204.73</v>
      </c>
      <c r="AM344" s="33">
        <v>9090</v>
      </c>
      <c r="AN344" s="35">
        <v>42736</v>
      </c>
      <c r="AO344" s="32">
        <f t="shared" si="83"/>
        <v>4120.1699999999992</v>
      </c>
      <c r="AP344" s="36">
        <f>AD344/AG344</f>
        <v>120.05549999999999</v>
      </c>
      <c r="AQ344" s="37">
        <f t="shared" si="84"/>
        <v>120.05549999999999</v>
      </c>
      <c r="AR344" s="36">
        <f t="shared" si="85"/>
        <v>197.1345</v>
      </c>
      <c r="AS344" s="36">
        <f t="shared" si="86"/>
        <v>340.86959999999999</v>
      </c>
      <c r="AT344" s="36">
        <v>1.101</v>
      </c>
      <c r="AU344" s="38">
        <f t="shared" si="87"/>
        <v>10.004624999999999</v>
      </c>
      <c r="AV344" s="38">
        <f t="shared" si="90"/>
        <v>16.427875</v>
      </c>
      <c r="AW344" s="38">
        <f t="shared" si="90"/>
        <v>28.405799999999999</v>
      </c>
      <c r="AX344" s="38">
        <f t="shared" si="88"/>
        <v>2.125515503875969</v>
      </c>
      <c r="AY344" s="38">
        <f t="shared" si="93"/>
        <v>54.838299999999997</v>
      </c>
      <c r="AZ344" s="38">
        <f t="shared" si="94"/>
        <v>658.05959999999993</v>
      </c>
    </row>
    <row r="345" spans="1:52" s="7" customFormat="1" x14ac:dyDescent="0.25">
      <c r="A345" s="2">
        <f t="shared" si="95"/>
        <v>330</v>
      </c>
      <c r="B345" s="34" t="s">
        <v>165</v>
      </c>
      <c r="C345" s="29">
        <v>4</v>
      </c>
      <c r="D345" s="32">
        <v>20.399999999999999</v>
      </c>
      <c r="E345" s="2"/>
      <c r="F345" s="2"/>
      <c r="G345" s="2"/>
      <c r="H345" s="2">
        <v>1</v>
      </c>
      <c r="I345" s="2">
        <v>1</v>
      </c>
      <c r="J345" s="2">
        <v>1</v>
      </c>
      <c r="K345" s="2"/>
      <c r="L345" s="2"/>
      <c r="M345" s="2"/>
      <c r="N345" s="2">
        <v>1</v>
      </c>
      <c r="O345" s="2"/>
      <c r="P345" s="2"/>
      <c r="Q345" s="2"/>
      <c r="R345" s="2"/>
      <c r="S345" s="2"/>
      <c r="T345" s="2">
        <v>1</v>
      </c>
      <c r="U345" s="2"/>
      <c r="V345" s="2"/>
      <c r="W345" s="2"/>
      <c r="X345" s="2"/>
      <c r="Y345" s="2"/>
      <c r="Z345" s="2"/>
      <c r="AA345" s="2"/>
      <c r="AB345" s="2"/>
      <c r="AC345" s="2"/>
      <c r="AD345" s="2">
        <v>15239.66</v>
      </c>
      <c r="AE345" s="32"/>
      <c r="AF345" s="5" t="s">
        <v>42</v>
      </c>
      <c r="AG345" s="2">
        <v>100</v>
      </c>
      <c r="AH345" s="32">
        <f t="shared" si="82"/>
        <v>5679.47</v>
      </c>
      <c r="AI345" s="33">
        <v>4996</v>
      </c>
      <c r="AJ345" s="33">
        <v>683.47</v>
      </c>
      <c r="AK345" s="33"/>
      <c r="AL345" s="33">
        <v>952.58</v>
      </c>
      <c r="AM345" s="33">
        <v>6632</v>
      </c>
      <c r="AN345" s="35">
        <v>42736</v>
      </c>
      <c r="AO345" s="32">
        <f t="shared" si="83"/>
        <v>9560.1899999999987</v>
      </c>
      <c r="AP345" s="36">
        <f>AD345/AG345</f>
        <v>152.39660000000001</v>
      </c>
      <c r="AQ345" s="37">
        <f t="shared" si="84"/>
        <v>152.39660000000001</v>
      </c>
      <c r="AR345" s="36">
        <f t="shared" si="85"/>
        <v>141.98675</v>
      </c>
      <c r="AS345" s="36">
        <f t="shared" si="86"/>
        <v>269.52479999999997</v>
      </c>
      <c r="AT345" s="36">
        <v>1.101</v>
      </c>
      <c r="AU345" s="38">
        <f t="shared" si="87"/>
        <v>12.699716666666667</v>
      </c>
      <c r="AV345" s="38">
        <f t="shared" si="90"/>
        <v>11.832229166666666</v>
      </c>
      <c r="AW345" s="38">
        <f t="shared" si="90"/>
        <v>22.460399999999996</v>
      </c>
      <c r="AX345" s="38">
        <f t="shared" si="88"/>
        <v>2.303546364379085</v>
      </c>
      <c r="AY345" s="38">
        <f t="shared" si="93"/>
        <v>46.992345833333331</v>
      </c>
      <c r="AZ345" s="38">
        <f t="shared" si="94"/>
        <v>563.90814999999998</v>
      </c>
    </row>
    <row r="346" spans="1:52" s="7" customFormat="1" x14ac:dyDescent="0.25">
      <c r="A346" s="2">
        <f t="shared" si="95"/>
        <v>331</v>
      </c>
      <c r="B346" s="34" t="s">
        <v>165</v>
      </c>
      <c r="C346" s="29">
        <v>42</v>
      </c>
      <c r="D346" s="32">
        <v>39.1</v>
      </c>
      <c r="E346" s="2"/>
      <c r="F346" s="2" t="s">
        <v>591</v>
      </c>
      <c r="G346" s="2"/>
      <c r="H346" s="2">
        <v>2</v>
      </c>
      <c r="I346" s="2"/>
      <c r="J346" s="2"/>
      <c r="K346" s="2"/>
      <c r="L346" s="2"/>
      <c r="M346" s="2"/>
      <c r="N346" s="2"/>
      <c r="O346" s="2"/>
      <c r="P346" s="2"/>
      <c r="Q346" s="2"/>
      <c r="R346" s="2"/>
      <c r="S346" s="2"/>
      <c r="T346" s="2"/>
      <c r="U346" s="2"/>
      <c r="V346" s="2"/>
      <c r="W346" s="2"/>
      <c r="X346" s="2"/>
      <c r="Y346" s="2"/>
      <c r="Z346" s="2"/>
      <c r="AA346" s="2"/>
      <c r="AB346" s="2"/>
      <c r="AC346" s="2"/>
      <c r="AD346" s="2">
        <v>10204.44</v>
      </c>
      <c r="AE346" s="32"/>
      <c r="AF346" s="5" t="s">
        <v>42</v>
      </c>
      <c r="AG346" s="2">
        <v>100</v>
      </c>
      <c r="AH346" s="32">
        <f t="shared" si="82"/>
        <v>11949.98</v>
      </c>
      <c r="AI346" s="33">
        <v>10640</v>
      </c>
      <c r="AJ346" s="33">
        <v>1309.98</v>
      </c>
      <c r="AK346" s="33"/>
      <c r="AL346" s="33">
        <v>1825.78</v>
      </c>
      <c r="AM346" s="33">
        <v>13776</v>
      </c>
      <c r="AN346" s="35">
        <v>42736</v>
      </c>
      <c r="AO346" s="32">
        <f t="shared" si="83"/>
        <v>-1745.5399999999991</v>
      </c>
      <c r="AP346" s="36">
        <f>AH346/AG346</f>
        <v>119.49979999999999</v>
      </c>
      <c r="AQ346" s="37">
        <f t="shared" si="84"/>
        <v>119.49979999999999</v>
      </c>
      <c r="AR346" s="36">
        <f t="shared" si="85"/>
        <v>298.74950000000001</v>
      </c>
      <c r="AS346" s="36">
        <f t="shared" si="86"/>
        <v>516.58920000000001</v>
      </c>
      <c r="AT346" s="36">
        <v>1.101</v>
      </c>
      <c r="AU346" s="38">
        <f t="shared" si="87"/>
        <v>9.9583166666666667</v>
      </c>
      <c r="AV346" s="38">
        <f t="shared" si="90"/>
        <v>24.895791666666668</v>
      </c>
      <c r="AW346" s="38">
        <f t="shared" si="90"/>
        <v>43.049100000000003</v>
      </c>
      <c r="AX346" s="38">
        <f t="shared" si="88"/>
        <v>1.9924094202898552</v>
      </c>
      <c r="AY346" s="38">
        <f t="shared" si="93"/>
        <v>77.903208333333339</v>
      </c>
      <c r="AZ346" s="38">
        <f t="shared" si="94"/>
        <v>934.83850000000007</v>
      </c>
    </row>
    <row r="347" spans="1:52" s="7" customFormat="1" x14ac:dyDescent="0.25">
      <c r="A347" s="2">
        <f t="shared" si="95"/>
        <v>332</v>
      </c>
      <c r="B347" s="34" t="s">
        <v>165</v>
      </c>
      <c r="C347" s="29">
        <v>44</v>
      </c>
      <c r="D347" s="32">
        <v>20.7</v>
      </c>
      <c r="E347" s="2"/>
      <c r="F347" s="2" t="s">
        <v>591</v>
      </c>
      <c r="G347" s="2"/>
      <c r="H347" s="2">
        <v>1</v>
      </c>
      <c r="I347" s="2"/>
      <c r="J347" s="2"/>
      <c r="K347" s="2"/>
      <c r="L347" s="2"/>
      <c r="M347" s="2"/>
      <c r="N347" s="2"/>
      <c r="O347" s="2"/>
      <c r="P347" s="2"/>
      <c r="Q347" s="2"/>
      <c r="R347" s="2"/>
      <c r="S347" s="2"/>
      <c r="T347" s="2"/>
      <c r="U347" s="2"/>
      <c r="V347" s="2"/>
      <c r="W347" s="2"/>
      <c r="X347" s="2"/>
      <c r="Y347" s="2"/>
      <c r="Z347" s="2"/>
      <c r="AA347" s="2"/>
      <c r="AB347" s="2"/>
      <c r="AC347" s="2"/>
      <c r="AD347" s="2">
        <v>11448.79</v>
      </c>
      <c r="AE347" s="32"/>
      <c r="AF347" s="5" t="s">
        <v>42</v>
      </c>
      <c r="AG347" s="2">
        <v>100</v>
      </c>
      <c r="AH347" s="32">
        <f t="shared" si="82"/>
        <v>6326.52</v>
      </c>
      <c r="AI347" s="33">
        <v>5633</v>
      </c>
      <c r="AJ347" s="33">
        <v>693.52</v>
      </c>
      <c r="AK347" s="33"/>
      <c r="AL347" s="33">
        <v>966.59</v>
      </c>
      <c r="AM347" s="33">
        <v>7293</v>
      </c>
      <c r="AN347" s="35">
        <v>42736</v>
      </c>
      <c r="AO347" s="32">
        <f t="shared" si="83"/>
        <v>5122.2700000000004</v>
      </c>
      <c r="AP347" s="36">
        <f>AD347/AG347</f>
        <v>114.48790000000001</v>
      </c>
      <c r="AQ347" s="37">
        <f t="shared" si="84"/>
        <v>114.48790000000001</v>
      </c>
      <c r="AR347" s="36">
        <f t="shared" si="85"/>
        <v>158.16300000000001</v>
      </c>
      <c r="AS347" s="36">
        <f t="shared" si="86"/>
        <v>273.48839999999996</v>
      </c>
      <c r="AT347" s="36">
        <v>1.101</v>
      </c>
      <c r="AU347" s="38">
        <f t="shared" si="87"/>
        <v>9.5406583333333348</v>
      </c>
      <c r="AV347" s="38">
        <f t="shared" si="90"/>
        <v>13.180250000000001</v>
      </c>
      <c r="AW347" s="38">
        <f t="shared" si="90"/>
        <v>22.790699999999998</v>
      </c>
      <c r="AX347" s="38">
        <f t="shared" si="88"/>
        <v>2.1986284219001608</v>
      </c>
      <c r="AY347" s="38">
        <f t="shared" si="93"/>
        <v>45.511608333333328</v>
      </c>
      <c r="AZ347" s="38">
        <f t="shared" si="94"/>
        <v>546.13929999999993</v>
      </c>
    </row>
    <row r="348" spans="1:52" s="7" customFormat="1" x14ac:dyDescent="0.25">
      <c r="A348" s="2">
        <f t="shared" si="95"/>
        <v>333</v>
      </c>
      <c r="B348" s="34" t="s">
        <v>165</v>
      </c>
      <c r="C348" s="29">
        <v>7</v>
      </c>
      <c r="D348" s="32">
        <v>25.9</v>
      </c>
      <c r="E348" s="2"/>
      <c r="F348" s="2" t="s">
        <v>591</v>
      </c>
      <c r="G348" s="2"/>
      <c r="H348" s="2">
        <v>1</v>
      </c>
      <c r="I348" s="2"/>
      <c r="J348" s="2"/>
      <c r="K348" s="2"/>
      <c r="L348" s="2"/>
      <c r="M348" s="2"/>
      <c r="N348" s="2"/>
      <c r="O348" s="2"/>
      <c r="P348" s="2"/>
      <c r="Q348" s="2"/>
      <c r="R348" s="2"/>
      <c r="S348" s="2"/>
      <c r="T348" s="2"/>
      <c r="U348" s="2"/>
      <c r="V348" s="2"/>
      <c r="W348" s="2"/>
      <c r="X348" s="2"/>
      <c r="Y348" s="2"/>
      <c r="Z348" s="2"/>
      <c r="AA348" s="2"/>
      <c r="AB348" s="2"/>
      <c r="AC348" s="2"/>
      <c r="AD348" s="2">
        <v>6759.47</v>
      </c>
      <c r="AE348" s="32"/>
      <c r="AF348" s="5" t="s">
        <v>42</v>
      </c>
      <c r="AG348" s="2">
        <v>100</v>
      </c>
      <c r="AH348" s="32">
        <f t="shared" si="82"/>
        <v>7915.73</v>
      </c>
      <c r="AI348" s="33">
        <v>7048</v>
      </c>
      <c r="AJ348" s="33">
        <v>867.73</v>
      </c>
      <c r="AK348" s="33"/>
      <c r="AL348" s="33">
        <v>1209.4000000000001</v>
      </c>
      <c r="AM348" s="33">
        <v>9125</v>
      </c>
      <c r="AN348" s="35">
        <v>42736</v>
      </c>
      <c r="AO348" s="32">
        <f t="shared" si="83"/>
        <v>-1156.2599999999993</v>
      </c>
      <c r="AP348" s="36">
        <f>AH348/AG348</f>
        <v>79.157299999999992</v>
      </c>
      <c r="AQ348" s="37">
        <f t="shared" si="84"/>
        <v>79.157299999999992</v>
      </c>
      <c r="AR348" s="36">
        <f t="shared" si="85"/>
        <v>197.89324999999999</v>
      </c>
      <c r="AS348" s="36">
        <f t="shared" si="86"/>
        <v>342.19079999999997</v>
      </c>
      <c r="AT348" s="36">
        <v>1.101</v>
      </c>
      <c r="AU348" s="38">
        <f t="shared" si="87"/>
        <v>6.5964416666666663</v>
      </c>
      <c r="AV348" s="38">
        <f t="shared" si="90"/>
        <v>16.491104166666666</v>
      </c>
      <c r="AW348" s="38">
        <f t="shared" si="90"/>
        <v>28.515899999999998</v>
      </c>
      <c r="AX348" s="38">
        <f t="shared" si="88"/>
        <v>1.9924110360360361</v>
      </c>
      <c r="AY348" s="38">
        <f t="shared" si="93"/>
        <v>51.603445833333332</v>
      </c>
      <c r="AZ348" s="38">
        <f t="shared" si="94"/>
        <v>619.24135000000001</v>
      </c>
    </row>
    <row r="349" spans="1:52" s="7" customFormat="1" ht="15" customHeight="1" x14ac:dyDescent="0.25">
      <c r="A349" s="2">
        <f t="shared" si="95"/>
        <v>334</v>
      </c>
      <c r="B349" s="34" t="s">
        <v>166</v>
      </c>
      <c r="C349" s="29">
        <v>14</v>
      </c>
      <c r="D349" s="32">
        <v>33.700000000000003</v>
      </c>
      <c r="E349" s="2"/>
      <c r="F349" s="2">
        <v>3</v>
      </c>
      <c r="G349" s="2"/>
      <c r="H349" s="2">
        <v>1</v>
      </c>
      <c r="I349" s="2"/>
      <c r="J349" s="2"/>
      <c r="K349" s="2"/>
      <c r="L349" s="2"/>
      <c r="M349" s="2">
        <v>1</v>
      </c>
      <c r="N349" s="2"/>
      <c r="O349" s="2"/>
      <c r="P349" s="2"/>
      <c r="Q349" s="2"/>
      <c r="R349" s="2"/>
      <c r="S349" s="2"/>
      <c r="T349" s="2"/>
      <c r="U349" s="2"/>
      <c r="V349" s="2"/>
      <c r="W349" s="2"/>
      <c r="X349" s="2"/>
      <c r="Y349" s="2"/>
      <c r="Z349" s="2"/>
      <c r="AA349" s="2"/>
      <c r="AB349" s="2"/>
      <c r="AC349" s="2"/>
      <c r="AD349" s="2">
        <v>18346.09</v>
      </c>
      <c r="AE349" s="32"/>
      <c r="AF349" s="5" t="s">
        <v>71</v>
      </c>
      <c r="AG349" s="2">
        <v>150</v>
      </c>
      <c r="AH349" s="32">
        <f t="shared" si="82"/>
        <v>10298.040000000001</v>
      </c>
      <c r="AI349" s="33">
        <v>9307</v>
      </c>
      <c r="AJ349" s="33">
        <v>991.04</v>
      </c>
      <c r="AK349" s="33"/>
      <c r="AL349" s="33">
        <v>549.1</v>
      </c>
      <c r="AM349" s="33">
        <v>10847</v>
      </c>
      <c r="AN349" s="35">
        <v>42736</v>
      </c>
      <c r="AO349" s="32">
        <f t="shared" si="83"/>
        <v>8048.0499999999993</v>
      </c>
      <c r="AP349" s="36">
        <f>AD349/AG349</f>
        <v>122.30726666666666</v>
      </c>
      <c r="AQ349" s="37">
        <f t="shared" si="84"/>
        <v>122.30726666666666</v>
      </c>
      <c r="AR349" s="36">
        <f t="shared" si="85"/>
        <v>257.45100000000002</v>
      </c>
      <c r="AS349" s="36">
        <f t="shared" si="86"/>
        <v>270.54360000000008</v>
      </c>
      <c r="AT349" s="36">
        <v>0.66900000000000004</v>
      </c>
      <c r="AU349" s="38">
        <f t="shared" si="87"/>
        <v>10.192272222222222</v>
      </c>
      <c r="AV349" s="38">
        <f t="shared" si="90"/>
        <v>21.454250000000002</v>
      </c>
      <c r="AW349" s="38">
        <f t="shared" si="90"/>
        <v>22.545300000000008</v>
      </c>
      <c r="AX349" s="38">
        <f t="shared" si="88"/>
        <v>1.6080659413122322</v>
      </c>
      <c r="AY349" s="38">
        <f t="shared" si="93"/>
        <v>54.191822222222228</v>
      </c>
      <c r="AZ349" s="38">
        <f t="shared" si="94"/>
        <v>650.30186666666668</v>
      </c>
    </row>
    <row r="350" spans="1:52" s="7" customFormat="1" x14ac:dyDescent="0.25">
      <c r="A350" s="2">
        <f t="shared" si="95"/>
        <v>335</v>
      </c>
      <c r="B350" s="34" t="s">
        <v>166</v>
      </c>
      <c r="C350" s="29">
        <v>15</v>
      </c>
      <c r="D350" s="32">
        <v>68</v>
      </c>
      <c r="E350" s="2"/>
      <c r="F350" s="2" t="s">
        <v>591</v>
      </c>
      <c r="G350" s="2"/>
      <c r="H350" s="2">
        <v>3</v>
      </c>
      <c r="I350" s="2"/>
      <c r="J350" s="2"/>
      <c r="K350" s="2"/>
      <c r="L350" s="2"/>
      <c r="M350" s="2"/>
      <c r="N350" s="2"/>
      <c r="O350" s="2"/>
      <c r="P350" s="2"/>
      <c r="Q350" s="2"/>
      <c r="R350" s="2"/>
      <c r="S350" s="2"/>
      <c r="T350" s="2"/>
      <c r="U350" s="2"/>
      <c r="V350" s="2"/>
      <c r="W350" s="2"/>
      <c r="X350" s="2"/>
      <c r="Y350" s="2"/>
      <c r="Z350" s="2"/>
      <c r="AA350" s="2"/>
      <c r="AB350" s="2"/>
      <c r="AC350" s="2"/>
      <c r="AD350" s="2">
        <v>17536.669999999998</v>
      </c>
      <c r="AE350" s="32"/>
      <c r="AF350" s="5" t="s">
        <v>71</v>
      </c>
      <c r="AG350" s="2">
        <v>150</v>
      </c>
      <c r="AH350" s="32">
        <f t="shared" si="82"/>
        <v>20932.03</v>
      </c>
      <c r="AI350" s="33">
        <v>18907</v>
      </c>
      <c r="AJ350" s="33">
        <v>2025.03</v>
      </c>
      <c r="AK350" s="33"/>
      <c r="AL350" s="33">
        <v>1121.99</v>
      </c>
      <c r="AM350" s="33">
        <v>22054</v>
      </c>
      <c r="AN350" s="35">
        <v>42736</v>
      </c>
      <c r="AO350" s="32">
        <f t="shared" si="83"/>
        <v>-3395.3600000000006</v>
      </c>
      <c r="AP350" s="36">
        <f>AH350/AG350</f>
        <v>139.54686666666666</v>
      </c>
      <c r="AQ350" s="37">
        <f t="shared" si="84"/>
        <v>139.54686666666666</v>
      </c>
      <c r="AR350" s="36">
        <f t="shared" si="85"/>
        <v>523.30074999999999</v>
      </c>
      <c r="AS350" s="36">
        <f t="shared" si="86"/>
        <v>545.904</v>
      </c>
      <c r="AT350" s="36">
        <v>0.66900000000000004</v>
      </c>
      <c r="AU350" s="38">
        <f t="shared" si="87"/>
        <v>11.628905555555555</v>
      </c>
      <c r="AV350" s="38">
        <f t="shared" si="90"/>
        <v>43.608395833333333</v>
      </c>
      <c r="AW350" s="38">
        <f t="shared" si="90"/>
        <v>45.491999999999997</v>
      </c>
      <c r="AX350" s="38">
        <f t="shared" si="88"/>
        <v>1.4813132557189541</v>
      </c>
      <c r="AY350" s="38">
        <f t="shared" si="93"/>
        <v>100.72930138888889</v>
      </c>
      <c r="AZ350" s="38">
        <f t="shared" si="94"/>
        <v>1208.7516166666667</v>
      </c>
    </row>
    <row r="351" spans="1:52" s="7" customFormat="1" x14ac:dyDescent="0.25">
      <c r="A351" s="2">
        <f t="shared" si="95"/>
        <v>336</v>
      </c>
      <c r="B351" s="34" t="s">
        <v>166</v>
      </c>
      <c r="C351" s="29">
        <v>41</v>
      </c>
      <c r="D351" s="32">
        <v>52.4</v>
      </c>
      <c r="E351" s="2"/>
      <c r="F351" s="2" t="s">
        <v>591</v>
      </c>
      <c r="G351" s="2"/>
      <c r="H351" s="2">
        <v>2</v>
      </c>
      <c r="I351" s="2"/>
      <c r="J351" s="2"/>
      <c r="K351" s="2"/>
      <c r="L351" s="2"/>
      <c r="M351" s="2"/>
      <c r="N351" s="2"/>
      <c r="O351" s="2"/>
      <c r="P351" s="2"/>
      <c r="Q351" s="2"/>
      <c r="R351" s="2"/>
      <c r="S351" s="2"/>
      <c r="T351" s="2"/>
      <c r="U351" s="2"/>
      <c r="V351" s="2"/>
      <c r="W351" s="2"/>
      <c r="X351" s="2"/>
      <c r="Y351" s="2"/>
      <c r="Z351" s="2"/>
      <c r="AA351" s="2"/>
      <c r="AB351" s="2"/>
      <c r="AC351" s="2"/>
      <c r="AD351" s="2">
        <v>13179.07</v>
      </c>
      <c r="AE351" s="32"/>
      <c r="AF351" s="5" t="s">
        <v>71</v>
      </c>
      <c r="AG351" s="2">
        <v>150</v>
      </c>
      <c r="AH351" s="32">
        <f t="shared" ref="AH351:AH414" si="96">AI351+AJ351+AK351</f>
        <v>15812.84</v>
      </c>
      <c r="AI351" s="33">
        <v>14291</v>
      </c>
      <c r="AJ351" s="33">
        <v>1521.84</v>
      </c>
      <c r="AK351" s="33"/>
      <c r="AL351" s="33">
        <v>843.19</v>
      </c>
      <c r="AM351" s="33">
        <v>16656</v>
      </c>
      <c r="AN351" s="35">
        <v>42736</v>
      </c>
      <c r="AO351" s="32">
        <f t="shared" si="83"/>
        <v>-2633.7700000000004</v>
      </c>
      <c r="AP351" s="36">
        <f>AH351/AG351</f>
        <v>105.41893333333333</v>
      </c>
      <c r="AQ351" s="37">
        <f t="shared" si="84"/>
        <v>105.41893333333333</v>
      </c>
      <c r="AR351" s="36">
        <f t="shared" si="85"/>
        <v>395.32100000000003</v>
      </c>
      <c r="AS351" s="36">
        <f t="shared" si="86"/>
        <v>420.66719999999998</v>
      </c>
      <c r="AT351" s="36">
        <v>0.66900000000000004</v>
      </c>
      <c r="AU351" s="38">
        <f t="shared" si="87"/>
        <v>8.7849111111111107</v>
      </c>
      <c r="AV351" s="38">
        <f t="shared" si="90"/>
        <v>32.943416666666671</v>
      </c>
      <c r="AW351" s="38">
        <f t="shared" si="90"/>
        <v>35.055599999999998</v>
      </c>
      <c r="AX351" s="38">
        <f t="shared" si="88"/>
        <v>1.465342133163698</v>
      </c>
      <c r="AY351" s="38">
        <f t="shared" si="93"/>
        <v>76.783927777777777</v>
      </c>
      <c r="AZ351" s="38">
        <f t="shared" si="94"/>
        <v>921.40713333333338</v>
      </c>
    </row>
    <row r="352" spans="1:52" s="7" customFormat="1" x14ac:dyDescent="0.25">
      <c r="A352" s="2">
        <f t="shared" si="95"/>
        <v>337</v>
      </c>
      <c r="B352" s="34" t="s">
        <v>166</v>
      </c>
      <c r="C352" s="29">
        <v>59</v>
      </c>
      <c r="D352" s="32">
        <v>52.7</v>
      </c>
      <c r="E352" s="2"/>
      <c r="F352" s="2" t="s">
        <v>591</v>
      </c>
      <c r="G352" s="2"/>
      <c r="H352" s="2">
        <v>2</v>
      </c>
      <c r="I352" s="2"/>
      <c r="J352" s="2"/>
      <c r="K352" s="2"/>
      <c r="L352" s="2"/>
      <c r="M352" s="2"/>
      <c r="N352" s="2"/>
      <c r="O352" s="2"/>
      <c r="P352" s="2"/>
      <c r="Q352" s="2"/>
      <c r="R352" s="2"/>
      <c r="S352" s="2"/>
      <c r="T352" s="2"/>
      <c r="U352" s="2"/>
      <c r="V352" s="2"/>
      <c r="W352" s="2"/>
      <c r="X352" s="2"/>
      <c r="Y352" s="2"/>
      <c r="Z352" s="2"/>
      <c r="AA352" s="2"/>
      <c r="AB352" s="2"/>
      <c r="AC352" s="2"/>
      <c r="AD352" s="2">
        <v>13258.79</v>
      </c>
      <c r="AE352" s="32"/>
      <c r="AF352" s="5" t="s">
        <v>71</v>
      </c>
      <c r="AG352" s="2">
        <v>150</v>
      </c>
      <c r="AH352" s="32">
        <f t="shared" si="96"/>
        <v>15909.05</v>
      </c>
      <c r="AI352" s="33">
        <v>14378</v>
      </c>
      <c r="AJ352" s="33">
        <v>1531.05</v>
      </c>
      <c r="AK352" s="33"/>
      <c r="AL352" s="33">
        <v>848.29</v>
      </c>
      <c r="AM352" s="33">
        <v>16757</v>
      </c>
      <c r="AN352" s="35">
        <v>42736</v>
      </c>
      <c r="AO352" s="32">
        <f t="shared" ref="AO352:AO415" si="97">AD352-AH352</f>
        <v>-2650.2599999999984</v>
      </c>
      <c r="AP352" s="36">
        <f>AH352/AG352</f>
        <v>106.06033333333333</v>
      </c>
      <c r="AQ352" s="37">
        <f t="shared" ref="AQ352:AQ415" si="98">AE352+AP352</f>
        <v>106.06033333333333</v>
      </c>
      <c r="AR352" s="36">
        <f t="shared" ref="AR352:AR415" si="99">AH352*2.5%</f>
        <v>397.72624999999999</v>
      </c>
      <c r="AS352" s="36">
        <f t="shared" ref="AS352:AS415" si="100">AT352*D352*12</f>
        <v>423.07560000000001</v>
      </c>
      <c r="AT352" s="36">
        <v>0.66900000000000004</v>
      </c>
      <c r="AU352" s="38">
        <f t="shared" ref="AU352:AU415" si="101">AQ352/12</f>
        <v>8.8383611111111104</v>
      </c>
      <c r="AV352" s="38">
        <f t="shared" si="90"/>
        <v>33.143854166666664</v>
      </c>
      <c r="AW352" s="38">
        <f t="shared" si="90"/>
        <v>35.256300000000003</v>
      </c>
      <c r="AX352" s="38">
        <f t="shared" ref="AX352:AX415" si="102">AY352/D352</f>
        <v>1.4656264758591608</v>
      </c>
      <c r="AY352" s="38">
        <f t="shared" si="93"/>
        <v>77.238515277777779</v>
      </c>
      <c r="AZ352" s="38">
        <f t="shared" si="94"/>
        <v>926.86218333333341</v>
      </c>
    </row>
    <row r="353" spans="1:52" s="7" customFormat="1" x14ac:dyDescent="0.25">
      <c r="A353" s="2">
        <f t="shared" si="95"/>
        <v>338</v>
      </c>
      <c r="B353" s="34" t="s">
        <v>166</v>
      </c>
      <c r="C353" s="29">
        <v>63</v>
      </c>
      <c r="D353" s="32">
        <v>32.299999999999997</v>
      </c>
      <c r="E353" s="2"/>
      <c r="F353" s="2" t="s">
        <v>591</v>
      </c>
      <c r="G353" s="2"/>
      <c r="H353" s="2">
        <v>1</v>
      </c>
      <c r="I353" s="2"/>
      <c r="J353" s="2"/>
      <c r="K353" s="2"/>
      <c r="L353" s="2"/>
      <c r="M353" s="2"/>
      <c r="N353" s="2"/>
      <c r="O353" s="2"/>
      <c r="P353" s="2"/>
      <c r="Q353" s="2"/>
      <c r="R353" s="2"/>
      <c r="S353" s="2"/>
      <c r="T353" s="2"/>
      <c r="U353" s="2"/>
      <c r="V353" s="2"/>
      <c r="W353" s="2"/>
      <c r="X353" s="2"/>
      <c r="Y353" s="2"/>
      <c r="Z353" s="2"/>
      <c r="AA353" s="2"/>
      <c r="AB353" s="2"/>
      <c r="AC353" s="2"/>
      <c r="AD353" s="2">
        <v>8582.33</v>
      </c>
      <c r="AE353" s="32"/>
      <c r="AF353" s="5" t="s">
        <v>71</v>
      </c>
      <c r="AG353" s="2">
        <v>150</v>
      </c>
      <c r="AH353" s="32">
        <f t="shared" si="96"/>
        <v>9367.0400000000009</v>
      </c>
      <c r="AI353" s="33">
        <v>8376</v>
      </c>
      <c r="AJ353" s="33">
        <v>991.04</v>
      </c>
      <c r="AK353" s="33"/>
      <c r="AL353" s="33">
        <v>549.1</v>
      </c>
      <c r="AM353" s="33">
        <v>9916</v>
      </c>
      <c r="AN353" s="35">
        <v>42736</v>
      </c>
      <c r="AO353" s="32">
        <f t="shared" si="97"/>
        <v>-784.71000000000095</v>
      </c>
      <c r="AP353" s="36">
        <f>AH353/AG353</f>
        <v>62.446933333333341</v>
      </c>
      <c r="AQ353" s="37">
        <f t="shared" si="98"/>
        <v>62.446933333333341</v>
      </c>
      <c r="AR353" s="36">
        <f t="shared" si="99"/>
        <v>234.17600000000004</v>
      </c>
      <c r="AS353" s="36">
        <f t="shared" si="100"/>
        <v>259.30439999999999</v>
      </c>
      <c r="AT353" s="36">
        <v>0.66900000000000004</v>
      </c>
      <c r="AU353" s="38">
        <f t="shared" si="101"/>
        <v>5.203911111111112</v>
      </c>
      <c r="AV353" s="38">
        <f t="shared" si="90"/>
        <v>19.51466666666667</v>
      </c>
      <c r="AW353" s="38">
        <f t="shared" si="90"/>
        <v>21.608699999999999</v>
      </c>
      <c r="AX353" s="38">
        <f t="shared" si="102"/>
        <v>1.4342810457516342</v>
      </c>
      <c r="AY353" s="38">
        <f t="shared" si="93"/>
        <v>46.32727777777778</v>
      </c>
      <c r="AZ353" s="38">
        <f t="shared" si="94"/>
        <v>555.92733333333331</v>
      </c>
    </row>
    <row r="354" spans="1:52" s="7" customFormat="1" x14ac:dyDescent="0.25">
      <c r="A354" s="2">
        <f t="shared" si="95"/>
        <v>339</v>
      </c>
      <c r="B354" s="34" t="s">
        <v>167</v>
      </c>
      <c r="C354" s="29">
        <v>10</v>
      </c>
      <c r="D354" s="32">
        <v>26</v>
      </c>
      <c r="E354" s="2"/>
      <c r="F354" s="2" t="s">
        <v>591</v>
      </c>
      <c r="G354" s="2"/>
      <c r="H354" s="2">
        <v>1</v>
      </c>
      <c r="I354" s="2"/>
      <c r="J354" s="2"/>
      <c r="K354" s="2"/>
      <c r="L354" s="2"/>
      <c r="M354" s="2"/>
      <c r="N354" s="2"/>
      <c r="O354" s="2"/>
      <c r="P354" s="2"/>
      <c r="Q354" s="2"/>
      <c r="R354" s="2"/>
      <c r="S354" s="2"/>
      <c r="T354" s="2"/>
      <c r="U354" s="2"/>
      <c r="V354" s="2"/>
      <c r="W354" s="2"/>
      <c r="X354" s="2"/>
      <c r="Y354" s="2"/>
      <c r="Z354" s="2"/>
      <c r="AA354" s="2"/>
      <c r="AB354" s="2"/>
      <c r="AC354" s="2"/>
      <c r="AD354" s="2">
        <v>11363.91</v>
      </c>
      <c r="AE354" s="32"/>
      <c r="AF354" s="5" t="s">
        <v>42</v>
      </c>
      <c r="AG354" s="2">
        <v>100</v>
      </c>
      <c r="AH354" s="32">
        <f t="shared" si="96"/>
        <v>7212.17</v>
      </c>
      <c r="AI354" s="33">
        <v>6243</v>
      </c>
      <c r="AJ354" s="33">
        <v>969.17</v>
      </c>
      <c r="AK354" s="33"/>
      <c r="AL354" s="33">
        <v>785.49</v>
      </c>
      <c r="AM354" s="33">
        <v>7998</v>
      </c>
      <c r="AN354" s="35">
        <v>42736</v>
      </c>
      <c r="AO354" s="32">
        <f t="shared" si="97"/>
        <v>4151.74</v>
      </c>
      <c r="AP354" s="36">
        <f>AD354/AG354</f>
        <v>113.6391</v>
      </c>
      <c r="AQ354" s="37">
        <f t="shared" si="98"/>
        <v>113.6391</v>
      </c>
      <c r="AR354" s="36">
        <f t="shared" si="99"/>
        <v>180.30425000000002</v>
      </c>
      <c r="AS354" s="36">
        <f t="shared" si="100"/>
        <v>188.76</v>
      </c>
      <c r="AT354" s="36">
        <v>0.60499999999999998</v>
      </c>
      <c r="AU354" s="38">
        <f t="shared" si="101"/>
        <v>9.4699249999999999</v>
      </c>
      <c r="AV354" s="38">
        <f t="shared" si="90"/>
        <v>15.025354166666668</v>
      </c>
      <c r="AW354" s="38">
        <f t="shared" si="90"/>
        <v>15.729999999999999</v>
      </c>
      <c r="AX354" s="38">
        <f t="shared" si="102"/>
        <v>1.5471261217948717</v>
      </c>
      <c r="AY354" s="38">
        <f t="shared" si="93"/>
        <v>40.225279166666667</v>
      </c>
      <c r="AZ354" s="38">
        <f t="shared" si="94"/>
        <v>482.70335</v>
      </c>
    </row>
    <row r="355" spans="1:52" s="7" customFormat="1" x14ac:dyDescent="0.25">
      <c r="A355" s="2">
        <f t="shared" si="95"/>
        <v>340</v>
      </c>
      <c r="B355" s="34" t="s">
        <v>167</v>
      </c>
      <c r="C355" s="29">
        <v>18</v>
      </c>
      <c r="D355" s="32">
        <v>26.1</v>
      </c>
      <c r="E355" s="2"/>
      <c r="F355" s="2" t="s">
        <v>591</v>
      </c>
      <c r="G355" s="2"/>
      <c r="H355" s="2">
        <v>1</v>
      </c>
      <c r="I355" s="2"/>
      <c r="J355" s="2"/>
      <c r="K355" s="2"/>
      <c r="L355" s="2"/>
      <c r="M355" s="2"/>
      <c r="N355" s="2"/>
      <c r="O355" s="2"/>
      <c r="P355" s="2"/>
      <c r="Q355" s="2"/>
      <c r="R355" s="2"/>
      <c r="S355" s="2"/>
      <c r="T355" s="2"/>
      <c r="U355" s="2"/>
      <c r="V355" s="2"/>
      <c r="W355" s="2"/>
      <c r="X355" s="2"/>
      <c r="Y355" s="2"/>
      <c r="Z355" s="2"/>
      <c r="AA355" s="2"/>
      <c r="AB355" s="2"/>
      <c r="AC355" s="2"/>
      <c r="AD355" s="2">
        <v>6473.71</v>
      </c>
      <c r="AE355" s="32"/>
      <c r="AF355" s="5" t="s">
        <v>42</v>
      </c>
      <c r="AG355" s="2">
        <v>100</v>
      </c>
      <c r="AH355" s="32">
        <f t="shared" si="96"/>
        <v>7239.9</v>
      </c>
      <c r="AI355" s="33">
        <v>6267</v>
      </c>
      <c r="AJ355" s="33">
        <v>972.9</v>
      </c>
      <c r="AK355" s="33"/>
      <c r="AL355" s="33">
        <v>788.51</v>
      </c>
      <c r="AM355" s="33">
        <v>8028</v>
      </c>
      <c r="AN355" s="35">
        <v>42736</v>
      </c>
      <c r="AO355" s="32">
        <f t="shared" si="97"/>
        <v>-766.1899999999996</v>
      </c>
      <c r="AP355" s="36">
        <f t="shared" ref="AP355:AP360" si="103">AH355/AG355</f>
        <v>72.399000000000001</v>
      </c>
      <c r="AQ355" s="37">
        <f t="shared" si="98"/>
        <v>72.399000000000001</v>
      </c>
      <c r="AR355" s="36">
        <f t="shared" si="99"/>
        <v>180.9975</v>
      </c>
      <c r="AS355" s="36">
        <f t="shared" si="100"/>
        <v>189.48599999999999</v>
      </c>
      <c r="AT355" s="36">
        <v>0.60499999999999998</v>
      </c>
      <c r="AU355" s="38">
        <f t="shared" si="101"/>
        <v>6.0332499999999998</v>
      </c>
      <c r="AV355" s="38">
        <f t="shared" si="90"/>
        <v>15.083125000000001</v>
      </c>
      <c r="AW355" s="38">
        <f t="shared" si="90"/>
        <v>15.7905</v>
      </c>
      <c r="AX355" s="38">
        <f t="shared" si="102"/>
        <v>1.4140565134099616</v>
      </c>
      <c r="AY355" s="38">
        <f t="shared" si="93"/>
        <v>36.906874999999999</v>
      </c>
      <c r="AZ355" s="38">
        <f t="shared" si="94"/>
        <v>442.88249999999999</v>
      </c>
    </row>
    <row r="356" spans="1:52" s="7" customFormat="1" x14ac:dyDescent="0.25">
      <c r="A356" s="2">
        <f t="shared" si="95"/>
        <v>341</v>
      </c>
      <c r="B356" s="34" t="s">
        <v>167</v>
      </c>
      <c r="C356" s="29">
        <v>20</v>
      </c>
      <c r="D356" s="32">
        <v>20.9</v>
      </c>
      <c r="E356" s="2"/>
      <c r="F356" s="2" t="s">
        <v>591</v>
      </c>
      <c r="G356" s="2"/>
      <c r="H356" s="2">
        <v>1</v>
      </c>
      <c r="I356" s="2"/>
      <c r="J356" s="2"/>
      <c r="K356" s="2"/>
      <c r="L356" s="2"/>
      <c r="M356" s="2"/>
      <c r="N356" s="2"/>
      <c r="O356" s="2"/>
      <c r="P356" s="2"/>
      <c r="Q356" s="2"/>
      <c r="R356" s="2"/>
      <c r="S356" s="2"/>
      <c r="T356" s="2"/>
      <c r="U356" s="2"/>
      <c r="V356" s="2"/>
      <c r="W356" s="2"/>
      <c r="X356" s="2"/>
      <c r="Y356" s="2"/>
      <c r="Z356" s="2"/>
      <c r="AA356" s="2"/>
      <c r="AB356" s="2"/>
      <c r="AC356" s="2"/>
      <c r="AD356" s="2">
        <v>5164.08</v>
      </c>
      <c r="AE356" s="32"/>
      <c r="AF356" s="5" t="s">
        <v>42</v>
      </c>
      <c r="AG356" s="2">
        <v>100</v>
      </c>
      <c r="AH356" s="32">
        <f t="shared" si="96"/>
        <v>5794.08</v>
      </c>
      <c r="AI356" s="33">
        <v>5018</v>
      </c>
      <c r="AJ356" s="33">
        <v>776.08</v>
      </c>
      <c r="AK356" s="33"/>
      <c r="AL356" s="33">
        <v>628.99</v>
      </c>
      <c r="AM356" s="33">
        <v>6423</v>
      </c>
      <c r="AN356" s="35">
        <v>42736</v>
      </c>
      <c r="AO356" s="32">
        <f t="shared" si="97"/>
        <v>-630</v>
      </c>
      <c r="AP356" s="36">
        <f t="shared" si="103"/>
        <v>57.940799999999996</v>
      </c>
      <c r="AQ356" s="37">
        <f t="shared" si="98"/>
        <v>57.940799999999996</v>
      </c>
      <c r="AR356" s="36">
        <f t="shared" si="99"/>
        <v>144.852</v>
      </c>
      <c r="AS356" s="36">
        <f t="shared" si="100"/>
        <v>151.73399999999998</v>
      </c>
      <c r="AT356" s="36">
        <v>0.60499999999999998</v>
      </c>
      <c r="AU356" s="38">
        <f t="shared" si="101"/>
        <v>4.8283999999999994</v>
      </c>
      <c r="AV356" s="38">
        <f t="shared" si="90"/>
        <v>12.071</v>
      </c>
      <c r="AW356" s="38">
        <f t="shared" si="90"/>
        <v>12.644499999999999</v>
      </c>
      <c r="AX356" s="38">
        <f t="shared" si="102"/>
        <v>1.4135837320574165</v>
      </c>
      <c r="AY356" s="38">
        <f t="shared" si="93"/>
        <v>29.543900000000001</v>
      </c>
      <c r="AZ356" s="38">
        <f t="shared" si="94"/>
        <v>354.52679999999998</v>
      </c>
    </row>
    <row r="357" spans="1:52" s="7" customFormat="1" x14ac:dyDescent="0.25">
      <c r="A357" s="2">
        <f t="shared" si="95"/>
        <v>342</v>
      </c>
      <c r="B357" s="34" t="s">
        <v>168</v>
      </c>
      <c r="C357" s="29">
        <v>22</v>
      </c>
      <c r="D357" s="32">
        <v>26.1</v>
      </c>
      <c r="E357" s="2"/>
      <c r="F357" s="2" t="s">
        <v>591</v>
      </c>
      <c r="G357" s="2"/>
      <c r="H357" s="2">
        <v>1</v>
      </c>
      <c r="I357" s="2"/>
      <c r="J357" s="2"/>
      <c r="K357" s="2"/>
      <c r="L357" s="2"/>
      <c r="M357" s="2"/>
      <c r="N357" s="2"/>
      <c r="O357" s="2"/>
      <c r="P357" s="2"/>
      <c r="Q357" s="2"/>
      <c r="R357" s="2"/>
      <c r="S357" s="2"/>
      <c r="T357" s="2"/>
      <c r="U357" s="2"/>
      <c r="V357" s="2"/>
      <c r="W357" s="2"/>
      <c r="X357" s="2"/>
      <c r="Y357" s="2"/>
      <c r="Z357" s="2"/>
      <c r="AA357" s="2"/>
      <c r="AB357" s="2"/>
      <c r="AC357" s="2"/>
      <c r="AD357" s="2">
        <v>6458.97</v>
      </c>
      <c r="AE357" s="32"/>
      <c r="AF357" s="5" t="s">
        <v>42</v>
      </c>
      <c r="AG357" s="2">
        <v>100</v>
      </c>
      <c r="AH357" s="32">
        <f t="shared" si="96"/>
        <v>7238.41</v>
      </c>
      <c r="AI357" s="33">
        <v>6267</v>
      </c>
      <c r="AJ357" s="33">
        <v>971.41</v>
      </c>
      <c r="AK357" s="33"/>
      <c r="AL357" s="33">
        <v>548.99</v>
      </c>
      <c r="AM357" s="33">
        <v>7787</v>
      </c>
      <c r="AN357" s="35">
        <v>42736</v>
      </c>
      <c r="AO357" s="32">
        <f t="shared" si="97"/>
        <v>-779.4399999999996</v>
      </c>
      <c r="AP357" s="36">
        <f t="shared" si="103"/>
        <v>72.384100000000004</v>
      </c>
      <c r="AQ357" s="37">
        <f t="shared" si="98"/>
        <v>72.384100000000004</v>
      </c>
      <c r="AR357" s="36">
        <f t="shared" si="99"/>
        <v>180.96025</v>
      </c>
      <c r="AS357" s="36">
        <f t="shared" si="100"/>
        <v>187.92000000000002</v>
      </c>
      <c r="AT357" s="36">
        <v>0.6</v>
      </c>
      <c r="AU357" s="38">
        <f t="shared" si="101"/>
        <v>6.0320083333333336</v>
      </c>
      <c r="AV357" s="38">
        <f t="shared" si="90"/>
        <v>15.080020833333334</v>
      </c>
      <c r="AW357" s="38">
        <f t="shared" si="90"/>
        <v>15.660000000000002</v>
      </c>
      <c r="AX357" s="38">
        <f t="shared" si="102"/>
        <v>1.4088900063856962</v>
      </c>
      <c r="AY357" s="38">
        <f t="shared" si="93"/>
        <v>36.77202916666667</v>
      </c>
      <c r="AZ357" s="38">
        <f t="shared" si="94"/>
        <v>441.26435000000004</v>
      </c>
    </row>
    <row r="358" spans="1:52" s="7" customFormat="1" x14ac:dyDescent="0.25">
      <c r="A358" s="2">
        <f t="shared" si="95"/>
        <v>343</v>
      </c>
      <c r="B358" s="34" t="s">
        <v>168</v>
      </c>
      <c r="C358" s="29">
        <v>24</v>
      </c>
      <c r="D358" s="32">
        <v>21</v>
      </c>
      <c r="E358" s="2"/>
      <c r="F358" s="2" t="s">
        <v>591</v>
      </c>
      <c r="G358" s="2"/>
      <c r="H358" s="2">
        <v>1</v>
      </c>
      <c r="I358" s="2"/>
      <c r="J358" s="2"/>
      <c r="K358" s="2"/>
      <c r="L358" s="2"/>
      <c r="M358" s="2"/>
      <c r="N358" s="2"/>
      <c r="O358" s="2"/>
      <c r="P358" s="2"/>
      <c r="Q358" s="2"/>
      <c r="R358" s="2"/>
      <c r="S358" s="2"/>
      <c r="T358" s="2"/>
      <c r="U358" s="2"/>
      <c r="V358" s="2"/>
      <c r="W358" s="2"/>
      <c r="X358" s="2"/>
      <c r="Y358" s="2"/>
      <c r="Z358" s="2"/>
      <c r="AA358" s="2"/>
      <c r="AB358" s="2"/>
      <c r="AC358" s="2"/>
      <c r="AD358" s="2">
        <v>5187.5</v>
      </c>
      <c r="AE358" s="32"/>
      <c r="AF358" s="5" t="s">
        <v>42</v>
      </c>
      <c r="AG358" s="2">
        <v>100</v>
      </c>
      <c r="AH358" s="32">
        <f t="shared" si="96"/>
        <v>5822.1900000000005</v>
      </c>
      <c r="AI358" s="33">
        <v>5042</v>
      </c>
      <c r="AJ358" s="33">
        <v>780.19</v>
      </c>
      <c r="AK358" s="33"/>
      <c r="AL358" s="33">
        <v>440.92</v>
      </c>
      <c r="AM358" s="33">
        <v>6263</v>
      </c>
      <c r="AN358" s="35">
        <v>42736</v>
      </c>
      <c r="AO358" s="32">
        <f t="shared" si="97"/>
        <v>-634.69000000000051</v>
      </c>
      <c r="AP358" s="36">
        <f t="shared" si="103"/>
        <v>58.221900000000005</v>
      </c>
      <c r="AQ358" s="37">
        <f t="shared" si="98"/>
        <v>58.221900000000005</v>
      </c>
      <c r="AR358" s="36">
        <f t="shared" si="99"/>
        <v>145.55475000000001</v>
      </c>
      <c r="AS358" s="36">
        <f t="shared" si="100"/>
        <v>151.19999999999999</v>
      </c>
      <c r="AT358" s="36">
        <v>0.6</v>
      </c>
      <c r="AU358" s="38">
        <f t="shared" si="101"/>
        <v>4.8518250000000007</v>
      </c>
      <c r="AV358" s="38">
        <f t="shared" si="90"/>
        <v>12.1295625</v>
      </c>
      <c r="AW358" s="38">
        <f t="shared" si="90"/>
        <v>12.6</v>
      </c>
      <c r="AX358" s="38">
        <f t="shared" si="102"/>
        <v>1.4086375</v>
      </c>
      <c r="AY358" s="38">
        <f t="shared" si="93"/>
        <v>29.581387499999998</v>
      </c>
      <c r="AZ358" s="38">
        <f t="shared" si="94"/>
        <v>354.97664999999995</v>
      </c>
    </row>
    <row r="359" spans="1:52" s="7" customFormat="1" x14ac:dyDescent="0.25">
      <c r="A359" s="2">
        <f t="shared" si="95"/>
        <v>344</v>
      </c>
      <c r="B359" s="34" t="s">
        <v>168</v>
      </c>
      <c r="C359" s="29">
        <v>28</v>
      </c>
      <c r="D359" s="32">
        <v>20.8</v>
      </c>
      <c r="E359" s="2"/>
      <c r="F359" s="2" t="s">
        <v>591</v>
      </c>
      <c r="G359" s="2"/>
      <c r="H359" s="2">
        <v>1</v>
      </c>
      <c r="I359" s="2"/>
      <c r="J359" s="2"/>
      <c r="K359" s="2"/>
      <c r="L359" s="2"/>
      <c r="M359" s="2"/>
      <c r="N359" s="2"/>
      <c r="O359" s="2"/>
      <c r="P359" s="2"/>
      <c r="Q359" s="2"/>
      <c r="R359" s="2"/>
      <c r="S359" s="2"/>
      <c r="T359" s="2"/>
      <c r="U359" s="2"/>
      <c r="V359" s="2"/>
      <c r="W359" s="2"/>
      <c r="X359" s="2"/>
      <c r="Y359" s="2"/>
      <c r="Z359" s="2"/>
      <c r="AA359" s="2"/>
      <c r="AB359" s="2"/>
      <c r="AC359" s="2"/>
      <c r="AD359" s="2">
        <v>5165.2</v>
      </c>
      <c r="AE359" s="32"/>
      <c r="AF359" s="5" t="s">
        <v>42</v>
      </c>
      <c r="AG359" s="2">
        <v>100</v>
      </c>
      <c r="AH359" s="32">
        <f t="shared" si="96"/>
        <v>5770.83</v>
      </c>
      <c r="AI359" s="33">
        <v>4994</v>
      </c>
      <c r="AJ359" s="33">
        <v>776.83</v>
      </c>
      <c r="AK359" s="33"/>
      <c r="AL359" s="33">
        <v>439.02</v>
      </c>
      <c r="AM359" s="33">
        <v>6210</v>
      </c>
      <c r="AN359" s="35">
        <v>42736</v>
      </c>
      <c r="AO359" s="32">
        <f t="shared" si="97"/>
        <v>-605.63000000000011</v>
      </c>
      <c r="AP359" s="36">
        <f t="shared" si="103"/>
        <v>57.708300000000001</v>
      </c>
      <c r="AQ359" s="37">
        <f t="shared" si="98"/>
        <v>57.708300000000001</v>
      </c>
      <c r="AR359" s="36">
        <f t="shared" si="99"/>
        <v>144.27074999999999</v>
      </c>
      <c r="AS359" s="36">
        <f t="shared" si="100"/>
        <v>149.76</v>
      </c>
      <c r="AT359" s="36">
        <v>0.6</v>
      </c>
      <c r="AU359" s="38">
        <f t="shared" si="101"/>
        <v>4.8090250000000001</v>
      </c>
      <c r="AV359" s="38">
        <f t="shared" si="90"/>
        <v>12.022562499999999</v>
      </c>
      <c r="AW359" s="38">
        <f t="shared" si="90"/>
        <v>12.479999999999999</v>
      </c>
      <c r="AX359" s="38">
        <f t="shared" si="102"/>
        <v>1.4092109374999997</v>
      </c>
      <c r="AY359" s="38">
        <f t="shared" si="93"/>
        <v>29.311587499999995</v>
      </c>
      <c r="AZ359" s="38">
        <f t="shared" si="94"/>
        <v>351.73904999999991</v>
      </c>
    </row>
    <row r="360" spans="1:52" s="7" customFormat="1" x14ac:dyDescent="0.25">
      <c r="A360" s="2">
        <f t="shared" si="95"/>
        <v>345</v>
      </c>
      <c r="B360" s="34" t="s">
        <v>168</v>
      </c>
      <c r="C360" s="29">
        <v>31</v>
      </c>
      <c r="D360" s="32">
        <v>27.2</v>
      </c>
      <c r="E360" s="2"/>
      <c r="F360" s="2" t="s">
        <v>591</v>
      </c>
      <c r="G360" s="2"/>
      <c r="H360" s="2">
        <v>1</v>
      </c>
      <c r="I360" s="2"/>
      <c r="J360" s="2"/>
      <c r="K360" s="2"/>
      <c r="L360" s="2"/>
      <c r="M360" s="2"/>
      <c r="N360" s="2"/>
      <c r="O360" s="2"/>
      <c r="P360" s="2"/>
      <c r="Q360" s="2"/>
      <c r="R360" s="2"/>
      <c r="S360" s="2"/>
      <c r="T360" s="2"/>
      <c r="U360" s="2"/>
      <c r="V360" s="2"/>
      <c r="W360" s="2"/>
      <c r="X360" s="2"/>
      <c r="Y360" s="2"/>
      <c r="Z360" s="2"/>
      <c r="AA360" s="2"/>
      <c r="AB360" s="2"/>
      <c r="AC360" s="2"/>
      <c r="AD360" s="2">
        <v>6744</v>
      </c>
      <c r="AE360" s="32"/>
      <c r="AF360" s="5" t="s">
        <v>42</v>
      </c>
      <c r="AG360" s="2">
        <v>100</v>
      </c>
      <c r="AH360" s="32">
        <f t="shared" si="96"/>
        <v>7545.28</v>
      </c>
      <c r="AI360" s="33">
        <v>6531</v>
      </c>
      <c r="AJ360" s="33">
        <v>1014.28</v>
      </c>
      <c r="AK360" s="33"/>
      <c r="AL360" s="33">
        <v>573.22</v>
      </c>
      <c r="AM360" s="33">
        <v>8118</v>
      </c>
      <c r="AN360" s="35">
        <v>42736</v>
      </c>
      <c r="AO360" s="32">
        <f t="shared" si="97"/>
        <v>-801.27999999999975</v>
      </c>
      <c r="AP360" s="36">
        <f t="shared" si="103"/>
        <v>75.452799999999996</v>
      </c>
      <c r="AQ360" s="37">
        <f t="shared" si="98"/>
        <v>75.452799999999996</v>
      </c>
      <c r="AR360" s="36">
        <f t="shared" si="99"/>
        <v>188.63200000000001</v>
      </c>
      <c r="AS360" s="36">
        <f t="shared" si="100"/>
        <v>195.84</v>
      </c>
      <c r="AT360" s="36">
        <v>0.6</v>
      </c>
      <c r="AU360" s="38">
        <f t="shared" si="101"/>
        <v>6.2877333333333327</v>
      </c>
      <c r="AV360" s="38">
        <f t="shared" si="90"/>
        <v>15.719333333333333</v>
      </c>
      <c r="AW360" s="38">
        <f t="shared" si="90"/>
        <v>16.32</v>
      </c>
      <c r="AX360" s="38">
        <f t="shared" si="102"/>
        <v>1.4090833333333335</v>
      </c>
      <c r="AY360" s="38">
        <f t="shared" si="93"/>
        <v>38.327066666666667</v>
      </c>
      <c r="AZ360" s="38">
        <f t="shared" si="94"/>
        <v>459.9248</v>
      </c>
    </row>
    <row r="361" spans="1:52" s="7" customFormat="1" x14ac:dyDescent="0.25">
      <c r="A361" s="2">
        <f t="shared" si="95"/>
        <v>346</v>
      </c>
      <c r="B361" s="34" t="s">
        <v>169</v>
      </c>
      <c r="C361" s="29">
        <v>10</v>
      </c>
      <c r="D361" s="32">
        <v>43.5</v>
      </c>
      <c r="E361" s="2"/>
      <c r="F361" s="2">
        <v>3</v>
      </c>
      <c r="G361" s="2"/>
      <c r="H361" s="2">
        <v>1</v>
      </c>
      <c r="I361" s="2"/>
      <c r="J361" s="2"/>
      <c r="K361" s="2"/>
      <c r="L361" s="2"/>
      <c r="M361" s="2">
        <v>1</v>
      </c>
      <c r="N361" s="2"/>
      <c r="O361" s="2"/>
      <c r="P361" s="2"/>
      <c r="Q361" s="2"/>
      <c r="R361" s="2"/>
      <c r="S361" s="2"/>
      <c r="T361" s="2"/>
      <c r="U361" s="2"/>
      <c r="V361" s="2"/>
      <c r="W361" s="2"/>
      <c r="X361" s="2"/>
      <c r="Y361" s="2"/>
      <c r="Z361" s="2"/>
      <c r="AA361" s="2"/>
      <c r="AB361" s="2"/>
      <c r="AC361" s="2"/>
      <c r="AD361" s="2">
        <v>24674.92</v>
      </c>
      <c r="AE361" s="32"/>
      <c r="AF361" s="5" t="s">
        <v>42</v>
      </c>
      <c r="AG361" s="2">
        <v>100</v>
      </c>
      <c r="AH361" s="32">
        <f t="shared" si="96"/>
        <v>13698.11</v>
      </c>
      <c r="AI361" s="33">
        <v>11280</v>
      </c>
      <c r="AJ361" s="33">
        <v>2418.11</v>
      </c>
      <c r="AK361" s="33"/>
      <c r="AL361" s="33">
        <v>1907.6</v>
      </c>
      <c r="AM361" s="33">
        <v>15606</v>
      </c>
      <c r="AN361" s="35">
        <v>42736</v>
      </c>
      <c r="AO361" s="32">
        <f t="shared" si="97"/>
        <v>10976.809999999998</v>
      </c>
      <c r="AP361" s="36">
        <f>AD361/AG361</f>
        <v>246.74919999999997</v>
      </c>
      <c r="AQ361" s="37">
        <f t="shared" si="98"/>
        <v>246.74919999999997</v>
      </c>
      <c r="AR361" s="36">
        <f t="shared" si="99"/>
        <v>342.45275000000004</v>
      </c>
      <c r="AS361" s="36">
        <f t="shared" si="100"/>
        <v>531.39599999999996</v>
      </c>
      <c r="AT361" s="36">
        <v>1.018</v>
      </c>
      <c r="AU361" s="38">
        <f t="shared" si="101"/>
        <v>20.562433333333331</v>
      </c>
      <c r="AV361" s="38">
        <f t="shared" si="90"/>
        <v>28.537729166666669</v>
      </c>
      <c r="AW361" s="38">
        <f t="shared" si="90"/>
        <v>44.282999999999994</v>
      </c>
      <c r="AX361" s="38">
        <f t="shared" si="102"/>
        <v>2.146739367816092</v>
      </c>
      <c r="AY361" s="38">
        <f t="shared" si="93"/>
        <v>93.383162499999997</v>
      </c>
      <c r="AZ361" s="38">
        <f t="shared" si="94"/>
        <v>1120.5979499999999</v>
      </c>
    </row>
    <row r="362" spans="1:52" s="7" customFormat="1" ht="15" customHeight="1" x14ac:dyDescent="0.25">
      <c r="A362" s="2">
        <f t="shared" si="95"/>
        <v>347</v>
      </c>
      <c r="B362" s="34" t="s">
        <v>170</v>
      </c>
      <c r="C362" s="29">
        <v>18</v>
      </c>
      <c r="D362" s="32">
        <v>38.299999999999997</v>
      </c>
      <c r="E362" s="2"/>
      <c r="F362" s="2" t="s">
        <v>591</v>
      </c>
      <c r="G362" s="2"/>
      <c r="H362" s="2">
        <v>1</v>
      </c>
      <c r="I362" s="2"/>
      <c r="J362" s="2"/>
      <c r="K362" s="2"/>
      <c r="L362" s="2"/>
      <c r="M362" s="2"/>
      <c r="N362" s="2"/>
      <c r="O362" s="2"/>
      <c r="P362" s="2"/>
      <c r="Q362" s="2"/>
      <c r="R362" s="2"/>
      <c r="S362" s="2"/>
      <c r="T362" s="2"/>
      <c r="U362" s="2"/>
      <c r="V362" s="2"/>
      <c r="W362" s="2"/>
      <c r="X362" s="2"/>
      <c r="Y362" s="2"/>
      <c r="Z362" s="2"/>
      <c r="AA362" s="2"/>
      <c r="AB362" s="2"/>
      <c r="AC362" s="2"/>
      <c r="AD362" s="2">
        <v>10208.73</v>
      </c>
      <c r="AE362" s="32"/>
      <c r="AF362" s="5" t="s">
        <v>42</v>
      </c>
      <c r="AG362" s="2">
        <v>100</v>
      </c>
      <c r="AH362" s="32">
        <f t="shared" si="96"/>
        <v>12013.5</v>
      </c>
      <c r="AI362" s="33">
        <v>9809</v>
      </c>
      <c r="AJ362" s="33">
        <v>2204.5</v>
      </c>
      <c r="AK362" s="33"/>
      <c r="AL362" s="33"/>
      <c r="AM362" s="33">
        <v>12013</v>
      </c>
      <c r="AN362" s="35">
        <v>42736</v>
      </c>
      <c r="AO362" s="32">
        <f t="shared" si="97"/>
        <v>-1804.7700000000004</v>
      </c>
      <c r="AP362" s="36">
        <f>AH362/AG362</f>
        <v>120.13500000000001</v>
      </c>
      <c r="AQ362" s="37">
        <f t="shared" si="98"/>
        <v>120.13500000000001</v>
      </c>
      <c r="AR362" s="36">
        <f t="shared" si="99"/>
        <v>300.33750000000003</v>
      </c>
      <c r="AS362" s="36">
        <f t="shared" si="100"/>
        <v>304.71480000000003</v>
      </c>
      <c r="AT362" s="36">
        <v>0.66300000000000003</v>
      </c>
      <c r="AU362" s="38">
        <f t="shared" si="101"/>
        <v>10.01125</v>
      </c>
      <c r="AV362" s="38">
        <f t="shared" si="90"/>
        <v>25.028125000000003</v>
      </c>
      <c r="AW362" s="38">
        <f t="shared" si="90"/>
        <v>25.392900000000001</v>
      </c>
      <c r="AX362" s="38">
        <f t="shared" si="102"/>
        <v>1.5778661879895564</v>
      </c>
      <c r="AY362" s="38">
        <f t="shared" si="93"/>
        <v>60.432275000000004</v>
      </c>
      <c r="AZ362" s="38">
        <f t="shared" si="94"/>
        <v>725.18730000000005</v>
      </c>
    </row>
    <row r="363" spans="1:52" s="7" customFormat="1" x14ac:dyDescent="0.25">
      <c r="A363" s="2">
        <f t="shared" si="95"/>
        <v>348</v>
      </c>
      <c r="B363" s="34" t="s">
        <v>170</v>
      </c>
      <c r="C363" s="29">
        <v>39</v>
      </c>
      <c r="D363" s="32">
        <v>36.299999999999997</v>
      </c>
      <c r="E363" s="2"/>
      <c r="F363" s="2"/>
      <c r="G363" s="2"/>
      <c r="H363" s="2">
        <v>1</v>
      </c>
      <c r="I363" s="2">
        <v>1</v>
      </c>
      <c r="J363" s="2">
        <v>1</v>
      </c>
      <c r="K363" s="2"/>
      <c r="L363" s="2"/>
      <c r="M363" s="2"/>
      <c r="N363" s="2">
        <v>1</v>
      </c>
      <c r="O363" s="2"/>
      <c r="P363" s="2"/>
      <c r="Q363" s="2"/>
      <c r="R363" s="2"/>
      <c r="S363" s="2"/>
      <c r="T363" s="2">
        <v>1</v>
      </c>
      <c r="U363" s="2"/>
      <c r="V363" s="2"/>
      <c r="W363" s="2"/>
      <c r="X363" s="2"/>
      <c r="Y363" s="2"/>
      <c r="Z363" s="2"/>
      <c r="AA363" s="2"/>
      <c r="AB363" s="2"/>
      <c r="AC363" s="2"/>
      <c r="AD363" s="2">
        <v>9675.64</v>
      </c>
      <c r="AE363" s="32"/>
      <c r="AF363" s="5" t="s">
        <v>42</v>
      </c>
      <c r="AG363" s="2">
        <v>100</v>
      </c>
      <c r="AH363" s="32">
        <f t="shared" si="96"/>
        <v>11386.380000000001</v>
      </c>
      <c r="AI363" s="33">
        <v>9297</v>
      </c>
      <c r="AJ363" s="33">
        <v>2089.38</v>
      </c>
      <c r="AK363" s="33"/>
      <c r="AL363" s="33"/>
      <c r="AM363" s="33">
        <v>11386</v>
      </c>
      <c r="AN363" s="35">
        <v>42736</v>
      </c>
      <c r="AO363" s="32">
        <f t="shared" si="97"/>
        <v>-1710.7400000000016</v>
      </c>
      <c r="AP363" s="36">
        <f>AH363/AG363</f>
        <v>113.86380000000001</v>
      </c>
      <c r="AQ363" s="37">
        <f t="shared" si="98"/>
        <v>113.86380000000001</v>
      </c>
      <c r="AR363" s="36">
        <f t="shared" si="99"/>
        <v>284.65950000000004</v>
      </c>
      <c r="AS363" s="36">
        <f t="shared" si="100"/>
        <v>288.80279999999999</v>
      </c>
      <c r="AT363" s="36">
        <v>0.66300000000000003</v>
      </c>
      <c r="AU363" s="38">
        <f t="shared" si="101"/>
        <v>9.4886500000000016</v>
      </c>
      <c r="AV363" s="38">
        <f t="shared" si="90"/>
        <v>23.721625000000003</v>
      </c>
      <c r="AW363" s="38">
        <f t="shared" si="90"/>
        <v>24.0669</v>
      </c>
      <c r="AX363" s="38">
        <f t="shared" si="102"/>
        <v>1.5778836088154271</v>
      </c>
      <c r="AY363" s="38">
        <f t="shared" si="93"/>
        <v>57.277175</v>
      </c>
      <c r="AZ363" s="38">
        <f t="shared" si="94"/>
        <v>687.3261</v>
      </c>
    </row>
    <row r="364" spans="1:52" s="7" customFormat="1" x14ac:dyDescent="0.25">
      <c r="A364" s="2">
        <f t="shared" si="95"/>
        <v>349</v>
      </c>
      <c r="B364" s="34" t="s">
        <v>170</v>
      </c>
      <c r="C364" s="29">
        <v>55</v>
      </c>
      <c r="D364" s="32">
        <v>35.5</v>
      </c>
      <c r="E364" s="2"/>
      <c r="F364" s="2" t="s">
        <v>591</v>
      </c>
      <c r="G364" s="2"/>
      <c r="H364" s="2">
        <v>1</v>
      </c>
      <c r="I364" s="2"/>
      <c r="J364" s="2"/>
      <c r="K364" s="2"/>
      <c r="L364" s="2"/>
      <c r="M364" s="2"/>
      <c r="N364" s="2"/>
      <c r="O364" s="2"/>
      <c r="P364" s="2"/>
      <c r="Q364" s="2"/>
      <c r="R364" s="2"/>
      <c r="S364" s="2"/>
      <c r="T364" s="2"/>
      <c r="U364" s="2"/>
      <c r="V364" s="2"/>
      <c r="W364" s="2"/>
      <c r="X364" s="2"/>
      <c r="Y364" s="2"/>
      <c r="Z364" s="2"/>
      <c r="AA364" s="2"/>
      <c r="AB364" s="2"/>
      <c r="AC364" s="2"/>
      <c r="AD364" s="2">
        <v>19492.150000000001</v>
      </c>
      <c r="AE364" s="32"/>
      <c r="AF364" s="5" t="s">
        <v>42</v>
      </c>
      <c r="AG364" s="2">
        <v>100</v>
      </c>
      <c r="AH364" s="32">
        <f t="shared" si="96"/>
        <v>11135.33</v>
      </c>
      <c r="AI364" s="33">
        <v>9092</v>
      </c>
      <c r="AJ364" s="33">
        <v>2043.33</v>
      </c>
      <c r="AK364" s="33"/>
      <c r="AL364" s="33"/>
      <c r="AM364" s="33">
        <v>11135</v>
      </c>
      <c r="AN364" s="35">
        <v>42736</v>
      </c>
      <c r="AO364" s="32">
        <f t="shared" si="97"/>
        <v>8356.8200000000015</v>
      </c>
      <c r="AP364" s="36">
        <f>AD364/AG364</f>
        <v>194.92150000000001</v>
      </c>
      <c r="AQ364" s="37">
        <f t="shared" si="98"/>
        <v>194.92150000000001</v>
      </c>
      <c r="AR364" s="36">
        <f t="shared" si="99"/>
        <v>278.38325000000003</v>
      </c>
      <c r="AS364" s="36">
        <f t="shared" si="100"/>
        <v>282.43799999999999</v>
      </c>
      <c r="AT364" s="36">
        <v>0.66300000000000003</v>
      </c>
      <c r="AU364" s="38">
        <f t="shared" si="101"/>
        <v>16.243458333333333</v>
      </c>
      <c r="AV364" s="38">
        <f t="shared" si="90"/>
        <v>23.198604166666669</v>
      </c>
      <c r="AW364" s="38">
        <f t="shared" si="90"/>
        <v>23.5365</v>
      </c>
      <c r="AX364" s="38">
        <f t="shared" si="102"/>
        <v>1.7740440140845073</v>
      </c>
      <c r="AY364" s="38">
        <f t="shared" si="93"/>
        <v>62.97856250000001</v>
      </c>
      <c r="AZ364" s="38">
        <f t="shared" si="94"/>
        <v>755.74275000000011</v>
      </c>
    </row>
    <row r="365" spans="1:52" s="7" customFormat="1" x14ac:dyDescent="0.25">
      <c r="A365" s="2">
        <f t="shared" si="95"/>
        <v>350</v>
      </c>
      <c r="B365" s="34" t="s">
        <v>170</v>
      </c>
      <c r="C365" s="29">
        <v>67</v>
      </c>
      <c r="D365" s="32">
        <v>35.9</v>
      </c>
      <c r="E365" s="2"/>
      <c r="F365" s="2" t="s">
        <v>591</v>
      </c>
      <c r="G365" s="2"/>
      <c r="H365" s="2">
        <v>1</v>
      </c>
      <c r="I365" s="2"/>
      <c r="J365" s="2"/>
      <c r="K365" s="2"/>
      <c r="L365" s="2"/>
      <c r="M365" s="2"/>
      <c r="N365" s="2"/>
      <c r="O365" s="2"/>
      <c r="P365" s="2"/>
      <c r="Q365" s="2"/>
      <c r="R365" s="2"/>
      <c r="S365" s="2"/>
      <c r="T365" s="2"/>
      <c r="U365" s="2"/>
      <c r="V365" s="2"/>
      <c r="W365" s="2"/>
      <c r="X365" s="2"/>
      <c r="Y365" s="2"/>
      <c r="Z365" s="2"/>
      <c r="AA365" s="2"/>
      <c r="AB365" s="2"/>
      <c r="AC365" s="2"/>
      <c r="AD365" s="2">
        <v>9569.0300000000007</v>
      </c>
      <c r="AE365" s="32"/>
      <c r="AF365" s="5" t="s">
        <v>42</v>
      </c>
      <c r="AG365" s="2">
        <v>100</v>
      </c>
      <c r="AH365" s="32">
        <f t="shared" si="96"/>
        <v>11260.36</v>
      </c>
      <c r="AI365" s="33">
        <v>9194</v>
      </c>
      <c r="AJ365" s="33">
        <v>2066.36</v>
      </c>
      <c r="AK365" s="33"/>
      <c r="AL365" s="33"/>
      <c r="AM365" s="33">
        <v>11260</v>
      </c>
      <c r="AN365" s="35">
        <v>42736</v>
      </c>
      <c r="AO365" s="32">
        <f t="shared" si="97"/>
        <v>-1691.33</v>
      </c>
      <c r="AP365" s="36">
        <f>AH365/AG365</f>
        <v>112.6036</v>
      </c>
      <c r="AQ365" s="37">
        <f t="shared" si="98"/>
        <v>112.6036</v>
      </c>
      <c r="AR365" s="36">
        <f t="shared" si="99"/>
        <v>281.50900000000001</v>
      </c>
      <c r="AS365" s="36">
        <f t="shared" si="100"/>
        <v>285.62040000000002</v>
      </c>
      <c r="AT365" s="36">
        <v>0.66300000000000003</v>
      </c>
      <c r="AU365" s="38">
        <f t="shared" si="101"/>
        <v>9.3836333333333339</v>
      </c>
      <c r="AV365" s="38">
        <f t="shared" si="90"/>
        <v>23.459083333333336</v>
      </c>
      <c r="AW365" s="38">
        <f t="shared" si="90"/>
        <v>23.8017</v>
      </c>
      <c r="AX365" s="38">
        <f t="shared" si="102"/>
        <v>1.5778389043639742</v>
      </c>
      <c r="AY365" s="38">
        <f t="shared" si="93"/>
        <v>56.644416666666672</v>
      </c>
      <c r="AZ365" s="38">
        <f t="shared" si="94"/>
        <v>679.73300000000006</v>
      </c>
    </row>
    <row r="366" spans="1:52" s="46" customFormat="1" ht="39.75" customHeight="1" x14ac:dyDescent="0.25">
      <c r="A366" s="2">
        <f t="shared" si="95"/>
        <v>351</v>
      </c>
      <c r="B366" s="41" t="s">
        <v>171</v>
      </c>
      <c r="C366" s="3">
        <v>1</v>
      </c>
      <c r="D366" s="40">
        <v>42.3</v>
      </c>
      <c r="E366" s="53" t="s">
        <v>218</v>
      </c>
      <c r="F366" s="3" t="s">
        <v>591</v>
      </c>
      <c r="G366" s="3"/>
      <c r="H366" s="2">
        <v>1</v>
      </c>
      <c r="I366" s="2"/>
      <c r="J366" s="3"/>
      <c r="K366" s="3"/>
      <c r="L366" s="3"/>
      <c r="M366" s="3"/>
      <c r="N366" s="3"/>
      <c r="O366" s="3"/>
      <c r="P366" s="3"/>
      <c r="Q366" s="3"/>
      <c r="R366" s="3"/>
      <c r="S366" s="3"/>
      <c r="T366" s="3"/>
      <c r="U366" s="3"/>
      <c r="V366" s="3"/>
      <c r="W366" s="3"/>
      <c r="X366" s="3"/>
      <c r="Y366" s="3"/>
      <c r="Z366" s="3"/>
      <c r="AA366" s="3"/>
      <c r="AB366" s="3"/>
      <c r="AC366" s="3"/>
      <c r="AD366" s="3">
        <v>31862.14</v>
      </c>
      <c r="AE366" s="40"/>
      <c r="AF366" s="39" t="s">
        <v>71</v>
      </c>
      <c r="AG366" s="3">
        <v>150</v>
      </c>
      <c r="AH366" s="40">
        <f t="shared" si="96"/>
        <v>10500.7</v>
      </c>
      <c r="AI366" s="40">
        <v>8588</v>
      </c>
      <c r="AJ366" s="40">
        <v>1912.7</v>
      </c>
      <c r="AK366" s="40"/>
      <c r="AL366" s="40"/>
      <c r="AM366" s="40">
        <v>10501</v>
      </c>
      <c r="AN366" s="42">
        <v>42736</v>
      </c>
      <c r="AO366" s="40">
        <f t="shared" si="97"/>
        <v>21361.439999999999</v>
      </c>
      <c r="AP366" s="43">
        <f>AD366/AG366</f>
        <v>212.41426666666666</v>
      </c>
      <c r="AQ366" s="44">
        <f t="shared" si="98"/>
        <v>212.41426666666666</v>
      </c>
      <c r="AR366" s="43">
        <f t="shared" si="99"/>
        <v>262.51750000000004</v>
      </c>
      <c r="AS366" s="43">
        <f t="shared" si="100"/>
        <v>331.46280000000002</v>
      </c>
      <c r="AT366" s="43">
        <v>0.65300000000000002</v>
      </c>
      <c r="AU366" s="45">
        <f t="shared" si="101"/>
        <v>17.70118888888889</v>
      </c>
      <c r="AV366" s="45">
        <f t="shared" si="90"/>
        <v>21.876458333333336</v>
      </c>
      <c r="AW366" s="45">
        <f t="shared" si="90"/>
        <v>27.6219</v>
      </c>
      <c r="AX366" s="45">
        <f t="shared" si="102"/>
        <v>1.5886417783031259</v>
      </c>
      <c r="AY366" s="45">
        <f t="shared" si="93"/>
        <v>67.199547222222222</v>
      </c>
      <c r="AZ366" s="45">
        <f t="shared" si="94"/>
        <v>806.39456666666661</v>
      </c>
    </row>
    <row r="367" spans="1:52" s="7" customFormat="1" x14ac:dyDescent="0.25">
      <c r="A367" s="2">
        <f t="shared" si="95"/>
        <v>352</v>
      </c>
      <c r="B367" s="34" t="s">
        <v>172</v>
      </c>
      <c r="C367" s="29">
        <v>40</v>
      </c>
      <c r="D367" s="32">
        <v>35.9</v>
      </c>
      <c r="E367" s="2"/>
      <c r="F367" s="2" t="s">
        <v>591</v>
      </c>
      <c r="G367" s="2"/>
      <c r="H367" s="2">
        <v>1</v>
      </c>
      <c r="I367" s="2"/>
      <c r="J367" s="2"/>
      <c r="K367" s="2"/>
      <c r="L367" s="2"/>
      <c r="M367" s="2"/>
      <c r="N367" s="2"/>
      <c r="O367" s="2"/>
      <c r="P367" s="2"/>
      <c r="Q367" s="2"/>
      <c r="R367" s="2"/>
      <c r="S367" s="2"/>
      <c r="T367" s="2"/>
      <c r="U367" s="2"/>
      <c r="V367" s="2"/>
      <c r="W367" s="2"/>
      <c r="X367" s="2"/>
      <c r="Y367" s="2"/>
      <c r="Z367" s="2"/>
      <c r="AA367" s="2"/>
      <c r="AB367" s="2"/>
      <c r="AC367" s="2"/>
      <c r="AD367" s="2">
        <v>8584.19</v>
      </c>
      <c r="AE367" s="32"/>
      <c r="AF367" s="5" t="s">
        <v>42</v>
      </c>
      <c r="AG367" s="2">
        <v>100</v>
      </c>
      <c r="AH367" s="32">
        <f t="shared" si="96"/>
        <v>9538.07</v>
      </c>
      <c r="AI367" s="33">
        <v>7815</v>
      </c>
      <c r="AJ367" s="33">
        <v>1723.07</v>
      </c>
      <c r="AK367" s="33"/>
      <c r="AL367" s="33">
        <v>637.12</v>
      </c>
      <c r="AM367" s="33">
        <v>10175</v>
      </c>
      <c r="AN367" s="35">
        <v>42736</v>
      </c>
      <c r="AO367" s="32">
        <f t="shared" si="97"/>
        <v>-953.8799999999992</v>
      </c>
      <c r="AP367" s="36">
        <f>AH367/AG367</f>
        <v>95.38069999999999</v>
      </c>
      <c r="AQ367" s="37">
        <f t="shared" si="98"/>
        <v>95.38069999999999</v>
      </c>
      <c r="AR367" s="36">
        <f t="shared" si="99"/>
        <v>238.45175</v>
      </c>
      <c r="AS367" s="36">
        <f t="shared" si="100"/>
        <v>172.32</v>
      </c>
      <c r="AT367" s="36">
        <v>0.4</v>
      </c>
      <c r="AU367" s="38">
        <f t="shared" si="101"/>
        <v>7.9483916666666659</v>
      </c>
      <c r="AV367" s="38">
        <f t="shared" si="90"/>
        <v>19.870979166666668</v>
      </c>
      <c r="AW367" s="38">
        <f t="shared" si="90"/>
        <v>14.36</v>
      </c>
      <c r="AX367" s="38">
        <f t="shared" si="102"/>
        <v>1.1749128365831014</v>
      </c>
      <c r="AY367" s="38">
        <f t="shared" si="93"/>
        <v>42.179370833333337</v>
      </c>
      <c r="AZ367" s="38">
        <f t="shared" si="94"/>
        <v>506.15245000000004</v>
      </c>
    </row>
    <row r="368" spans="1:52" s="7" customFormat="1" x14ac:dyDescent="0.25">
      <c r="A368" s="2">
        <f t="shared" si="95"/>
        <v>353</v>
      </c>
      <c r="B368" s="34" t="s">
        <v>172</v>
      </c>
      <c r="C368" s="29">
        <v>76</v>
      </c>
      <c r="D368" s="32">
        <v>38.1</v>
      </c>
      <c r="E368" s="2"/>
      <c r="F368" s="2" t="s">
        <v>591</v>
      </c>
      <c r="G368" s="2"/>
      <c r="H368" s="2">
        <v>1</v>
      </c>
      <c r="I368" s="2"/>
      <c r="J368" s="2"/>
      <c r="K368" s="2"/>
      <c r="L368" s="2"/>
      <c r="M368" s="2"/>
      <c r="N368" s="2"/>
      <c r="O368" s="2"/>
      <c r="P368" s="2"/>
      <c r="Q368" s="2"/>
      <c r="R368" s="2"/>
      <c r="S368" s="2"/>
      <c r="T368" s="2"/>
      <c r="U368" s="2"/>
      <c r="V368" s="2"/>
      <c r="W368" s="2"/>
      <c r="X368" s="2"/>
      <c r="Y368" s="2"/>
      <c r="Z368" s="2"/>
      <c r="AA368" s="2"/>
      <c r="AB368" s="2"/>
      <c r="AC368" s="2"/>
      <c r="AD368" s="2">
        <v>9110.24</v>
      </c>
      <c r="AE368" s="32"/>
      <c r="AF368" s="5" t="s">
        <v>42</v>
      </c>
      <c r="AG368" s="2">
        <v>100</v>
      </c>
      <c r="AH368" s="32">
        <f t="shared" si="96"/>
        <v>11044.66</v>
      </c>
      <c r="AI368" s="33">
        <v>9216</v>
      </c>
      <c r="AJ368" s="33">
        <v>1828.66</v>
      </c>
      <c r="AK368" s="33"/>
      <c r="AL368" s="33">
        <v>676.16</v>
      </c>
      <c r="AM368" s="33">
        <v>11721</v>
      </c>
      <c r="AN368" s="35">
        <v>42736</v>
      </c>
      <c r="AO368" s="32">
        <f t="shared" si="97"/>
        <v>-1934.42</v>
      </c>
      <c r="AP368" s="36">
        <f>AH368/AG368</f>
        <v>110.4466</v>
      </c>
      <c r="AQ368" s="37">
        <f t="shared" si="98"/>
        <v>110.4466</v>
      </c>
      <c r="AR368" s="36">
        <f t="shared" si="99"/>
        <v>276.11650000000003</v>
      </c>
      <c r="AS368" s="36">
        <f t="shared" si="100"/>
        <v>182.88000000000002</v>
      </c>
      <c r="AT368" s="36">
        <v>0.4</v>
      </c>
      <c r="AU368" s="38">
        <f t="shared" si="101"/>
        <v>9.2038833333333336</v>
      </c>
      <c r="AV368" s="38">
        <f t="shared" si="90"/>
        <v>23.009708333333336</v>
      </c>
      <c r="AW368" s="38">
        <f t="shared" si="90"/>
        <v>15.240000000000002</v>
      </c>
      <c r="AX368" s="38">
        <f t="shared" si="102"/>
        <v>1.2455010936132984</v>
      </c>
      <c r="AY368" s="38">
        <f t="shared" si="93"/>
        <v>47.453591666666675</v>
      </c>
      <c r="AZ368" s="38">
        <f t="shared" si="94"/>
        <v>569.44310000000007</v>
      </c>
    </row>
    <row r="369" spans="1:52" s="7" customFormat="1" ht="15" customHeight="1" x14ac:dyDescent="0.25">
      <c r="A369" s="2">
        <f t="shared" si="95"/>
        <v>354</v>
      </c>
      <c r="B369" s="34" t="s">
        <v>173</v>
      </c>
      <c r="C369" s="29">
        <v>3</v>
      </c>
      <c r="D369" s="32">
        <v>29</v>
      </c>
      <c r="E369" s="2"/>
      <c r="F369" s="2" t="s">
        <v>591</v>
      </c>
      <c r="G369" s="2"/>
      <c r="H369" s="2">
        <v>2</v>
      </c>
      <c r="I369" s="2"/>
      <c r="J369" s="2"/>
      <c r="K369" s="2"/>
      <c r="L369" s="2"/>
      <c r="M369" s="2"/>
      <c r="N369" s="2"/>
      <c r="O369" s="2"/>
      <c r="P369" s="2"/>
      <c r="Q369" s="2"/>
      <c r="R369" s="2"/>
      <c r="S369" s="2"/>
      <c r="T369" s="2"/>
      <c r="U369" s="2"/>
      <c r="V369" s="2"/>
      <c r="W369" s="2"/>
      <c r="X369" s="2"/>
      <c r="Y369" s="2"/>
      <c r="Z369" s="2"/>
      <c r="AA369" s="2"/>
      <c r="AB369" s="2"/>
      <c r="AC369" s="2"/>
      <c r="AD369" s="2">
        <v>3766.83</v>
      </c>
      <c r="AE369" s="32"/>
      <c r="AF369" s="5" t="s">
        <v>36</v>
      </c>
      <c r="AG369" s="2">
        <v>30</v>
      </c>
      <c r="AH369" s="32">
        <f t="shared" si="96"/>
        <v>3248.7700000000004</v>
      </c>
      <c r="AI369" s="33">
        <v>2971</v>
      </c>
      <c r="AJ369" s="33">
        <v>127.53</v>
      </c>
      <c r="AK369" s="33">
        <v>150.24</v>
      </c>
      <c r="AL369" s="33"/>
      <c r="AM369" s="33">
        <v>3249</v>
      </c>
      <c r="AN369" s="35">
        <v>42736</v>
      </c>
      <c r="AO369" s="32">
        <f t="shared" si="97"/>
        <v>518.05999999999949</v>
      </c>
      <c r="AP369" s="36">
        <f>AD369/AG369</f>
        <v>125.56099999999999</v>
      </c>
      <c r="AQ369" s="37">
        <f t="shared" si="98"/>
        <v>125.56099999999999</v>
      </c>
      <c r="AR369" s="36">
        <f t="shared" si="99"/>
        <v>81.219250000000017</v>
      </c>
      <c r="AS369" s="36">
        <f t="shared" si="100"/>
        <v>168.78</v>
      </c>
      <c r="AT369" s="36">
        <v>0.48499999999999999</v>
      </c>
      <c r="AU369" s="38">
        <f t="shared" si="101"/>
        <v>10.463416666666665</v>
      </c>
      <c r="AV369" s="38">
        <f t="shared" si="90"/>
        <v>6.768270833333335</v>
      </c>
      <c r="AW369" s="38">
        <f t="shared" si="90"/>
        <v>14.065</v>
      </c>
      <c r="AX369" s="38">
        <f t="shared" si="102"/>
        <v>1.079196120689655</v>
      </c>
      <c r="AY369" s="38">
        <f t="shared" si="93"/>
        <v>31.296687499999997</v>
      </c>
      <c r="AZ369" s="38">
        <f t="shared" si="94"/>
        <v>375.56025</v>
      </c>
    </row>
    <row r="370" spans="1:52" s="7" customFormat="1" ht="15" customHeight="1" x14ac:dyDescent="0.25">
      <c r="A370" s="2">
        <f t="shared" si="95"/>
        <v>355</v>
      </c>
      <c r="B370" s="34" t="s">
        <v>174</v>
      </c>
      <c r="C370" s="29">
        <v>10</v>
      </c>
      <c r="D370" s="32">
        <v>51</v>
      </c>
      <c r="E370" s="2"/>
      <c r="F370" s="2" t="s">
        <v>591</v>
      </c>
      <c r="G370" s="2"/>
      <c r="H370" s="2">
        <v>2</v>
      </c>
      <c r="I370" s="2"/>
      <c r="J370" s="2"/>
      <c r="K370" s="2"/>
      <c r="L370" s="2"/>
      <c r="M370" s="2"/>
      <c r="N370" s="2"/>
      <c r="O370" s="2"/>
      <c r="P370" s="2"/>
      <c r="Q370" s="2"/>
      <c r="R370" s="2"/>
      <c r="S370" s="2"/>
      <c r="T370" s="2"/>
      <c r="U370" s="2"/>
      <c r="V370" s="2"/>
      <c r="W370" s="2"/>
      <c r="X370" s="2"/>
      <c r="Y370" s="2"/>
      <c r="Z370" s="2"/>
      <c r="AA370" s="2"/>
      <c r="AB370" s="2"/>
      <c r="AC370" s="2"/>
      <c r="AD370" s="2">
        <v>11665.51</v>
      </c>
      <c r="AE370" s="32"/>
      <c r="AF370" s="5" t="s">
        <v>42</v>
      </c>
      <c r="AG370" s="2">
        <v>100</v>
      </c>
      <c r="AH370" s="32">
        <f t="shared" si="96"/>
        <v>13906.25</v>
      </c>
      <c r="AI370" s="33">
        <v>12631</v>
      </c>
      <c r="AJ370" s="33">
        <v>1275.25</v>
      </c>
      <c r="AK370" s="33"/>
      <c r="AL370" s="33">
        <v>818.23</v>
      </c>
      <c r="AM370" s="33">
        <v>14724</v>
      </c>
      <c r="AN370" s="35">
        <v>42736</v>
      </c>
      <c r="AO370" s="32">
        <f t="shared" si="97"/>
        <v>-2240.7399999999998</v>
      </c>
      <c r="AP370" s="36">
        <f t="shared" ref="AP370:AP391" si="104">AH370/AG370</f>
        <v>139.0625</v>
      </c>
      <c r="AQ370" s="37">
        <f t="shared" si="98"/>
        <v>139.0625</v>
      </c>
      <c r="AR370" s="36">
        <f t="shared" si="99"/>
        <v>347.65625</v>
      </c>
      <c r="AS370" s="36">
        <f t="shared" si="100"/>
        <v>400.86</v>
      </c>
      <c r="AT370" s="36">
        <v>0.65500000000000003</v>
      </c>
      <c r="AU370" s="38">
        <f t="shared" si="101"/>
        <v>11.588541666666666</v>
      </c>
      <c r="AV370" s="38">
        <f t="shared" si="90"/>
        <v>28.971354166666668</v>
      </c>
      <c r="AW370" s="38">
        <f t="shared" si="90"/>
        <v>33.405000000000001</v>
      </c>
      <c r="AX370" s="38">
        <f t="shared" si="102"/>
        <v>1.450292075163399</v>
      </c>
      <c r="AY370" s="38">
        <f t="shared" si="93"/>
        <v>73.964895833333344</v>
      </c>
      <c r="AZ370" s="38">
        <f t="shared" si="94"/>
        <v>887.57875000000013</v>
      </c>
    </row>
    <row r="371" spans="1:52" s="7" customFormat="1" x14ac:dyDescent="0.25">
      <c r="A371" s="2">
        <f t="shared" si="95"/>
        <v>356</v>
      </c>
      <c r="B371" s="34" t="s">
        <v>174</v>
      </c>
      <c r="C371" s="29">
        <v>15</v>
      </c>
      <c r="D371" s="32">
        <v>51.6</v>
      </c>
      <c r="E371" s="2"/>
      <c r="F371" s="2" t="s">
        <v>591</v>
      </c>
      <c r="G371" s="2"/>
      <c r="H371" s="2">
        <v>2</v>
      </c>
      <c r="I371" s="2"/>
      <c r="J371" s="2"/>
      <c r="K371" s="2"/>
      <c r="L371" s="2"/>
      <c r="M371" s="2"/>
      <c r="N371" s="2"/>
      <c r="O371" s="2"/>
      <c r="P371" s="2"/>
      <c r="Q371" s="2"/>
      <c r="R371" s="2"/>
      <c r="S371" s="2"/>
      <c r="T371" s="2"/>
      <c r="U371" s="2"/>
      <c r="V371" s="2"/>
      <c r="W371" s="2"/>
      <c r="X371" s="2"/>
      <c r="Y371" s="2"/>
      <c r="Z371" s="2"/>
      <c r="AA371" s="2"/>
      <c r="AB371" s="2"/>
      <c r="AC371" s="2"/>
      <c r="AD371" s="2">
        <v>11806.07</v>
      </c>
      <c r="AE371" s="32"/>
      <c r="AF371" s="5" t="s">
        <v>42</v>
      </c>
      <c r="AG371" s="2">
        <v>100</v>
      </c>
      <c r="AH371" s="32">
        <f t="shared" si="96"/>
        <v>14075.61</v>
      </c>
      <c r="AI371" s="33">
        <v>12785</v>
      </c>
      <c r="AJ371" s="33">
        <v>1290.6099999999999</v>
      </c>
      <c r="AK371" s="33"/>
      <c r="AL371" s="33">
        <v>828.09</v>
      </c>
      <c r="AM371" s="33">
        <v>14904</v>
      </c>
      <c r="AN371" s="35">
        <v>42736</v>
      </c>
      <c r="AO371" s="32">
        <f t="shared" si="97"/>
        <v>-2269.5400000000009</v>
      </c>
      <c r="AP371" s="36">
        <f t="shared" si="104"/>
        <v>140.7561</v>
      </c>
      <c r="AQ371" s="37">
        <f t="shared" si="98"/>
        <v>140.7561</v>
      </c>
      <c r="AR371" s="36">
        <f t="shared" si="99"/>
        <v>351.89025000000004</v>
      </c>
      <c r="AS371" s="36">
        <f t="shared" si="100"/>
        <v>405.57600000000002</v>
      </c>
      <c r="AT371" s="36">
        <v>0.65500000000000003</v>
      </c>
      <c r="AU371" s="38">
        <f t="shared" si="101"/>
        <v>11.729675</v>
      </c>
      <c r="AV371" s="38">
        <f t="shared" si="90"/>
        <v>29.324187500000004</v>
      </c>
      <c r="AW371" s="38">
        <f t="shared" si="90"/>
        <v>33.798000000000002</v>
      </c>
      <c r="AX371" s="38">
        <f t="shared" si="102"/>
        <v>1.4506174903100777</v>
      </c>
      <c r="AY371" s="38">
        <f t="shared" si="93"/>
        <v>74.85186250000001</v>
      </c>
      <c r="AZ371" s="38">
        <f t="shared" si="94"/>
        <v>898.22235000000012</v>
      </c>
    </row>
    <row r="372" spans="1:52" s="7" customFormat="1" x14ac:dyDescent="0.25">
      <c r="A372" s="2">
        <f t="shared" si="95"/>
        <v>357</v>
      </c>
      <c r="B372" s="34" t="s">
        <v>174</v>
      </c>
      <c r="C372" s="29">
        <v>27</v>
      </c>
      <c r="D372" s="32">
        <v>51.7</v>
      </c>
      <c r="E372" s="2"/>
      <c r="F372" s="2" t="s">
        <v>591</v>
      </c>
      <c r="G372" s="2"/>
      <c r="H372" s="2">
        <v>2</v>
      </c>
      <c r="I372" s="2"/>
      <c r="J372" s="2"/>
      <c r="K372" s="2"/>
      <c r="L372" s="2"/>
      <c r="M372" s="2"/>
      <c r="N372" s="2"/>
      <c r="O372" s="2"/>
      <c r="P372" s="2"/>
      <c r="Q372" s="2"/>
      <c r="R372" s="2"/>
      <c r="S372" s="2"/>
      <c r="T372" s="2"/>
      <c r="U372" s="2"/>
      <c r="V372" s="2"/>
      <c r="W372" s="2"/>
      <c r="X372" s="2"/>
      <c r="Y372" s="2"/>
      <c r="Z372" s="2"/>
      <c r="AA372" s="2"/>
      <c r="AB372" s="2"/>
      <c r="AC372" s="2"/>
      <c r="AD372" s="2">
        <v>11829.5</v>
      </c>
      <c r="AE372" s="32"/>
      <c r="AF372" s="5" t="s">
        <v>42</v>
      </c>
      <c r="AG372" s="2">
        <v>100</v>
      </c>
      <c r="AH372" s="32">
        <f t="shared" si="96"/>
        <v>14104.17</v>
      </c>
      <c r="AI372" s="33">
        <v>12811</v>
      </c>
      <c r="AJ372" s="33">
        <v>1293.17</v>
      </c>
      <c r="AK372" s="33"/>
      <c r="AL372" s="33">
        <v>829.73</v>
      </c>
      <c r="AM372" s="33">
        <v>14934</v>
      </c>
      <c r="AN372" s="35">
        <v>42736</v>
      </c>
      <c r="AO372" s="32">
        <f t="shared" si="97"/>
        <v>-2274.67</v>
      </c>
      <c r="AP372" s="36">
        <f t="shared" si="104"/>
        <v>141.04169999999999</v>
      </c>
      <c r="AQ372" s="37">
        <f t="shared" si="98"/>
        <v>141.04169999999999</v>
      </c>
      <c r="AR372" s="36">
        <f t="shared" si="99"/>
        <v>352.60425000000004</v>
      </c>
      <c r="AS372" s="36">
        <f t="shared" si="100"/>
        <v>406.36200000000002</v>
      </c>
      <c r="AT372" s="36">
        <v>0.65500000000000003</v>
      </c>
      <c r="AU372" s="38">
        <f t="shared" si="101"/>
        <v>11.753475</v>
      </c>
      <c r="AV372" s="38">
        <f t="shared" ref="AV372:AW431" si="105">AR372/12</f>
        <v>29.383687500000004</v>
      </c>
      <c r="AW372" s="38">
        <f t="shared" si="105"/>
        <v>33.863500000000002</v>
      </c>
      <c r="AX372" s="38">
        <f t="shared" si="102"/>
        <v>1.4506897969052224</v>
      </c>
      <c r="AY372" s="38">
        <f t="shared" si="93"/>
        <v>75.000662500000004</v>
      </c>
      <c r="AZ372" s="38">
        <f t="shared" si="94"/>
        <v>900.00795000000005</v>
      </c>
    </row>
    <row r="373" spans="1:52" s="7" customFormat="1" x14ac:dyDescent="0.25">
      <c r="A373" s="2">
        <f t="shared" si="95"/>
        <v>358</v>
      </c>
      <c r="B373" s="34" t="s">
        <v>174</v>
      </c>
      <c r="C373" s="29">
        <v>62</v>
      </c>
      <c r="D373" s="32">
        <v>51.2</v>
      </c>
      <c r="E373" s="2"/>
      <c r="F373" s="2" t="s">
        <v>591</v>
      </c>
      <c r="G373" s="2"/>
      <c r="H373" s="2">
        <v>2</v>
      </c>
      <c r="I373" s="2"/>
      <c r="J373" s="2"/>
      <c r="K373" s="2"/>
      <c r="L373" s="2"/>
      <c r="M373" s="2"/>
      <c r="N373" s="2"/>
      <c r="O373" s="2"/>
      <c r="P373" s="2"/>
      <c r="Q373" s="2"/>
      <c r="R373" s="2"/>
      <c r="S373" s="2"/>
      <c r="T373" s="2"/>
      <c r="U373" s="2"/>
      <c r="V373" s="2"/>
      <c r="W373" s="2"/>
      <c r="X373" s="2"/>
      <c r="Y373" s="2"/>
      <c r="Z373" s="2"/>
      <c r="AA373" s="2"/>
      <c r="AB373" s="2"/>
      <c r="AC373" s="2"/>
      <c r="AD373" s="2">
        <v>11712.37</v>
      </c>
      <c r="AE373" s="32"/>
      <c r="AF373" s="5" t="s">
        <v>42</v>
      </c>
      <c r="AG373" s="2">
        <v>100</v>
      </c>
      <c r="AH373" s="32">
        <f t="shared" si="96"/>
        <v>13963.369999999999</v>
      </c>
      <c r="AI373" s="33">
        <v>12683</v>
      </c>
      <c r="AJ373" s="33">
        <v>1280.3699999999999</v>
      </c>
      <c r="AK373" s="33"/>
      <c r="AL373" s="33">
        <v>821.52</v>
      </c>
      <c r="AM373" s="33">
        <v>14785</v>
      </c>
      <c r="AN373" s="35">
        <v>42736</v>
      </c>
      <c r="AO373" s="32">
        <f t="shared" si="97"/>
        <v>-2250.9999999999982</v>
      </c>
      <c r="AP373" s="36">
        <f t="shared" si="104"/>
        <v>139.63369999999998</v>
      </c>
      <c r="AQ373" s="37">
        <f t="shared" si="98"/>
        <v>139.63369999999998</v>
      </c>
      <c r="AR373" s="36">
        <f t="shared" si="99"/>
        <v>349.08425</v>
      </c>
      <c r="AS373" s="36">
        <f t="shared" si="100"/>
        <v>402.43200000000002</v>
      </c>
      <c r="AT373" s="36">
        <v>0.65500000000000003</v>
      </c>
      <c r="AU373" s="38">
        <f t="shared" si="101"/>
        <v>11.636141666666665</v>
      </c>
      <c r="AV373" s="38">
        <f t="shared" si="105"/>
        <v>29.090354166666668</v>
      </c>
      <c r="AW373" s="38">
        <f t="shared" si="105"/>
        <v>33.536000000000001</v>
      </c>
      <c r="AX373" s="38">
        <f t="shared" si="102"/>
        <v>1.4504393717447917</v>
      </c>
      <c r="AY373" s="38">
        <f t="shared" si="93"/>
        <v>74.262495833333332</v>
      </c>
      <c r="AZ373" s="38">
        <f t="shared" si="94"/>
        <v>891.14994999999999</v>
      </c>
    </row>
    <row r="374" spans="1:52" s="7" customFormat="1" x14ac:dyDescent="0.25">
      <c r="A374" s="2">
        <f t="shared" si="95"/>
        <v>359</v>
      </c>
      <c r="B374" s="34" t="s">
        <v>175</v>
      </c>
      <c r="C374" s="29">
        <v>54</v>
      </c>
      <c r="D374" s="32">
        <v>52.3</v>
      </c>
      <c r="E374" s="2"/>
      <c r="F374" s="2" t="s">
        <v>591</v>
      </c>
      <c r="G374" s="2"/>
      <c r="H374" s="2">
        <v>2</v>
      </c>
      <c r="I374" s="2"/>
      <c r="J374" s="2"/>
      <c r="K374" s="2"/>
      <c r="L374" s="2"/>
      <c r="M374" s="2"/>
      <c r="N374" s="2"/>
      <c r="O374" s="2"/>
      <c r="P374" s="2"/>
      <c r="Q374" s="2"/>
      <c r="R374" s="2"/>
      <c r="S374" s="2"/>
      <c r="T374" s="2"/>
      <c r="U374" s="2"/>
      <c r="V374" s="2"/>
      <c r="W374" s="2"/>
      <c r="X374" s="2"/>
      <c r="Y374" s="2"/>
      <c r="Z374" s="2"/>
      <c r="AA374" s="2"/>
      <c r="AB374" s="2"/>
      <c r="AC374" s="2"/>
      <c r="AD374" s="2">
        <v>9700.91</v>
      </c>
      <c r="AE374" s="32"/>
      <c r="AF374" s="5" t="s">
        <v>71</v>
      </c>
      <c r="AG374" s="2">
        <v>150</v>
      </c>
      <c r="AH374" s="32">
        <f t="shared" si="96"/>
        <v>14398.43</v>
      </c>
      <c r="AI374" s="33">
        <v>13395</v>
      </c>
      <c r="AJ374" s="33">
        <v>1003.43</v>
      </c>
      <c r="AK374" s="33"/>
      <c r="AL374" s="33"/>
      <c r="AM374" s="33">
        <v>14398</v>
      </c>
      <c r="AN374" s="35">
        <v>42736</v>
      </c>
      <c r="AO374" s="32">
        <f t="shared" si="97"/>
        <v>-4697.5200000000004</v>
      </c>
      <c r="AP374" s="36">
        <f t="shared" si="104"/>
        <v>95.989533333333341</v>
      </c>
      <c r="AQ374" s="37">
        <f t="shared" si="98"/>
        <v>95.989533333333341</v>
      </c>
      <c r="AR374" s="36">
        <f t="shared" si="99"/>
        <v>359.96075000000002</v>
      </c>
      <c r="AS374" s="36">
        <f t="shared" si="100"/>
        <v>375.3048</v>
      </c>
      <c r="AT374" s="36">
        <v>0.59799999999999998</v>
      </c>
      <c r="AU374" s="38">
        <f t="shared" si="101"/>
        <v>7.9991277777777787</v>
      </c>
      <c r="AV374" s="38">
        <f t="shared" si="105"/>
        <v>29.996729166666668</v>
      </c>
      <c r="AW374" s="38">
        <f t="shared" si="105"/>
        <v>31.275400000000001</v>
      </c>
      <c r="AX374" s="38">
        <f t="shared" si="102"/>
        <v>1.3244982207350755</v>
      </c>
      <c r="AY374" s="38">
        <f t="shared" si="93"/>
        <v>69.271256944444445</v>
      </c>
      <c r="AZ374" s="38">
        <f t="shared" si="94"/>
        <v>831.25508333333335</v>
      </c>
    </row>
    <row r="375" spans="1:52" s="7" customFormat="1" ht="15" customHeight="1" x14ac:dyDescent="0.25">
      <c r="A375" s="2">
        <f t="shared" si="95"/>
        <v>360</v>
      </c>
      <c r="B375" s="34" t="s">
        <v>176</v>
      </c>
      <c r="C375" s="29">
        <v>14</v>
      </c>
      <c r="D375" s="32">
        <v>51.7</v>
      </c>
      <c r="E375" s="2"/>
      <c r="F375" s="2" t="s">
        <v>591</v>
      </c>
      <c r="G375" s="2"/>
      <c r="H375" s="2">
        <v>2</v>
      </c>
      <c r="I375" s="2"/>
      <c r="J375" s="2"/>
      <c r="K375" s="2"/>
      <c r="L375" s="2"/>
      <c r="M375" s="2"/>
      <c r="N375" s="2"/>
      <c r="O375" s="2"/>
      <c r="P375" s="2"/>
      <c r="Q375" s="2"/>
      <c r="R375" s="2"/>
      <c r="S375" s="2"/>
      <c r="T375" s="2"/>
      <c r="U375" s="2"/>
      <c r="V375" s="2"/>
      <c r="W375" s="2"/>
      <c r="X375" s="2"/>
      <c r="Y375" s="2"/>
      <c r="Z375" s="2"/>
      <c r="AA375" s="2"/>
      <c r="AB375" s="2"/>
      <c r="AC375" s="2"/>
      <c r="AD375" s="2">
        <v>12364.81</v>
      </c>
      <c r="AE375" s="32"/>
      <c r="AF375" s="5" t="s">
        <v>71</v>
      </c>
      <c r="AG375" s="2">
        <v>150</v>
      </c>
      <c r="AH375" s="32">
        <f t="shared" si="96"/>
        <v>14833.61</v>
      </c>
      <c r="AI375" s="33">
        <v>13522</v>
      </c>
      <c r="AJ375" s="33">
        <v>1311.61</v>
      </c>
      <c r="AK375" s="33"/>
      <c r="AL375" s="33">
        <v>560.9</v>
      </c>
      <c r="AM375" s="33">
        <v>15395</v>
      </c>
      <c r="AN375" s="35">
        <v>42736</v>
      </c>
      <c r="AO375" s="32">
        <f t="shared" si="97"/>
        <v>-2468.8000000000011</v>
      </c>
      <c r="AP375" s="36">
        <f t="shared" si="104"/>
        <v>98.890733333333344</v>
      </c>
      <c r="AQ375" s="37">
        <f t="shared" si="98"/>
        <v>98.890733333333344</v>
      </c>
      <c r="AR375" s="36">
        <f t="shared" si="99"/>
        <v>370.84025000000003</v>
      </c>
      <c r="AS375" s="36">
        <f t="shared" si="100"/>
        <v>415.66800000000001</v>
      </c>
      <c r="AT375" s="36">
        <v>0.67</v>
      </c>
      <c r="AU375" s="38">
        <f t="shared" si="101"/>
        <v>8.2408944444444447</v>
      </c>
      <c r="AV375" s="38">
        <f t="shared" si="105"/>
        <v>30.90335416666667</v>
      </c>
      <c r="AW375" s="38">
        <f t="shared" si="105"/>
        <v>34.639000000000003</v>
      </c>
      <c r="AX375" s="38">
        <f t="shared" si="102"/>
        <v>1.4271421394799055</v>
      </c>
      <c r="AY375" s="38">
        <f t="shared" si="93"/>
        <v>73.783248611111119</v>
      </c>
      <c r="AZ375" s="38">
        <f t="shared" si="94"/>
        <v>885.39898333333349</v>
      </c>
    </row>
    <row r="376" spans="1:52" s="7" customFormat="1" x14ac:dyDescent="0.25">
      <c r="A376" s="2">
        <f t="shared" si="95"/>
        <v>361</v>
      </c>
      <c r="B376" s="34" t="s">
        <v>176</v>
      </c>
      <c r="C376" s="29">
        <v>21</v>
      </c>
      <c r="D376" s="32">
        <v>33.4</v>
      </c>
      <c r="E376" s="2"/>
      <c r="F376" s="2"/>
      <c r="G376" s="2"/>
      <c r="H376" s="2">
        <v>1</v>
      </c>
      <c r="I376" s="2">
        <v>1</v>
      </c>
      <c r="J376" s="2">
        <v>1</v>
      </c>
      <c r="K376" s="2"/>
      <c r="L376" s="2"/>
      <c r="M376" s="2"/>
      <c r="N376" s="2">
        <v>1</v>
      </c>
      <c r="O376" s="2"/>
      <c r="P376" s="2"/>
      <c r="Q376" s="2"/>
      <c r="R376" s="2"/>
      <c r="S376" s="2"/>
      <c r="T376" s="2">
        <v>1</v>
      </c>
      <c r="U376" s="2"/>
      <c r="V376" s="2"/>
      <c r="W376" s="2"/>
      <c r="X376" s="2"/>
      <c r="Y376" s="2"/>
      <c r="Z376" s="2"/>
      <c r="AA376" s="2"/>
      <c r="AB376" s="2"/>
      <c r="AC376" s="2"/>
      <c r="AD376" s="2">
        <v>7835.13</v>
      </c>
      <c r="AE376" s="32"/>
      <c r="AF376" s="5" t="s">
        <v>71</v>
      </c>
      <c r="AG376" s="2">
        <v>150</v>
      </c>
      <c r="AH376" s="32">
        <f t="shared" si="96"/>
        <v>9331.1200000000008</v>
      </c>
      <c r="AI376" s="33">
        <v>8500</v>
      </c>
      <c r="AJ376" s="33">
        <v>831.12</v>
      </c>
      <c r="AK376" s="33"/>
      <c r="AL376" s="33">
        <v>355.42</v>
      </c>
      <c r="AM376" s="33">
        <v>9687</v>
      </c>
      <c r="AN376" s="35">
        <v>42736</v>
      </c>
      <c r="AO376" s="32">
        <f t="shared" si="97"/>
        <v>-1495.9900000000007</v>
      </c>
      <c r="AP376" s="36">
        <f t="shared" si="104"/>
        <v>62.207466666666669</v>
      </c>
      <c r="AQ376" s="37">
        <f t="shared" si="98"/>
        <v>62.207466666666669</v>
      </c>
      <c r="AR376" s="36">
        <f t="shared" si="99"/>
        <v>233.27800000000002</v>
      </c>
      <c r="AS376" s="36">
        <f t="shared" si="100"/>
        <v>268.536</v>
      </c>
      <c r="AT376" s="36">
        <v>0.67</v>
      </c>
      <c r="AU376" s="38">
        <f t="shared" si="101"/>
        <v>5.1839555555555554</v>
      </c>
      <c r="AV376" s="38">
        <f t="shared" si="105"/>
        <v>19.439833333333336</v>
      </c>
      <c r="AW376" s="38">
        <f t="shared" si="105"/>
        <v>22.378</v>
      </c>
      <c r="AX376" s="38">
        <f t="shared" si="102"/>
        <v>1.4072391882900868</v>
      </c>
      <c r="AY376" s="38">
        <f t="shared" si="93"/>
        <v>47.001788888888896</v>
      </c>
      <c r="AZ376" s="38">
        <f t="shared" si="94"/>
        <v>564.02146666666681</v>
      </c>
    </row>
    <row r="377" spans="1:52" s="7" customFormat="1" x14ac:dyDescent="0.25">
      <c r="A377" s="2">
        <f t="shared" si="95"/>
        <v>362</v>
      </c>
      <c r="B377" s="34" t="s">
        <v>176</v>
      </c>
      <c r="C377" s="29">
        <v>27</v>
      </c>
      <c r="D377" s="32">
        <v>63.1</v>
      </c>
      <c r="E377" s="2"/>
      <c r="F377" s="2" t="s">
        <v>591</v>
      </c>
      <c r="G377" s="2"/>
      <c r="H377" s="2">
        <v>3</v>
      </c>
      <c r="I377" s="2"/>
      <c r="J377" s="2"/>
      <c r="K377" s="2"/>
      <c r="L377" s="2"/>
      <c r="M377" s="2"/>
      <c r="N377" s="2"/>
      <c r="O377" s="2"/>
      <c r="P377" s="2"/>
      <c r="Q377" s="2"/>
      <c r="R377" s="2"/>
      <c r="S377" s="2"/>
      <c r="T377" s="2"/>
      <c r="U377" s="2"/>
      <c r="V377" s="2"/>
      <c r="W377" s="2"/>
      <c r="X377" s="2"/>
      <c r="Y377" s="2"/>
      <c r="Z377" s="2"/>
      <c r="AA377" s="2"/>
      <c r="AB377" s="2"/>
      <c r="AC377" s="2"/>
      <c r="AD377" s="2">
        <v>15131.59</v>
      </c>
      <c r="AE377" s="32"/>
      <c r="AF377" s="5" t="s">
        <v>71</v>
      </c>
      <c r="AG377" s="2">
        <v>150</v>
      </c>
      <c r="AH377" s="32">
        <f t="shared" si="96"/>
        <v>18172.09</v>
      </c>
      <c r="AI377" s="33">
        <v>16567</v>
      </c>
      <c r="AJ377" s="33">
        <v>1605.09</v>
      </c>
      <c r="AK377" s="33"/>
      <c r="AL377" s="33">
        <v>686.41</v>
      </c>
      <c r="AM377" s="33">
        <v>18859</v>
      </c>
      <c r="AN377" s="35">
        <v>42736</v>
      </c>
      <c r="AO377" s="32">
        <f t="shared" si="97"/>
        <v>-3040.5</v>
      </c>
      <c r="AP377" s="36">
        <f t="shared" si="104"/>
        <v>121.14726666666667</v>
      </c>
      <c r="AQ377" s="37">
        <f t="shared" si="98"/>
        <v>121.14726666666667</v>
      </c>
      <c r="AR377" s="36">
        <f t="shared" si="99"/>
        <v>454.30225000000002</v>
      </c>
      <c r="AS377" s="36">
        <f t="shared" si="100"/>
        <v>507.32400000000001</v>
      </c>
      <c r="AT377" s="36">
        <v>0.67</v>
      </c>
      <c r="AU377" s="38">
        <f t="shared" si="101"/>
        <v>10.095605555555556</v>
      </c>
      <c r="AV377" s="38">
        <f t="shared" si="105"/>
        <v>37.858520833333337</v>
      </c>
      <c r="AW377" s="38">
        <f t="shared" si="105"/>
        <v>42.277000000000001</v>
      </c>
      <c r="AX377" s="38">
        <f t="shared" si="102"/>
        <v>1.4299703072724073</v>
      </c>
      <c r="AY377" s="38">
        <f t="shared" si="93"/>
        <v>90.231126388888896</v>
      </c>
      <c r="AZ377" s="38">
        <f t="shared" si="94"/>
        <v>1082.7735166666666</v>
      </c>
    </row>
    <row r="378" spans="1:52" s="7" customFormat="1" x14ac:dyDescent="0.25">
      <c r="A378" s="2">
        <f t="shared" si="95"/>
        <v>363</v>
      </c>
      <c r="B378" s="34" t="s">
        <v>176</v>
      </c>
      <c r="C378" s="29">
        <v>32</v>
      </c>
      <c r="D378" s="32">
        <v>79.7</v>
      </c>
      <c r="E378" s="2"/>
      <c r="F378" s="2" t="s">
        <v>591</v>
      </c>
      <c r="G378" s="2"/>
      <c r="H378" s="2">
        <v>4</v>
      </c>
      <c r="I378" s="2"/>
      <c r="J378" s="2"/>
      <c r="K378" s="2"/>
      <c r="L378" s="2"/>
      <c r="M378" s="2"/>
      <c r="N378" s="2"/>
      <c r="O378" s="2"/>
      <c r="P378" s="2"/>
      <c r="Q378" s="2"/>
      <c r="R378" s="2"/>
      <c r="S378" s="2"/>
      <c r="T378" s="2"/>
      <c r="U378" s="2"/>
      <c r="V378" s="2"/>
      <c r="W378" s="2"/>
      <c r="X378" s="2"/>
      <c r="Y378" s="2"/>
      <c r="Z378" s="2"/>
      <c r="AA378" s="2"/>
      <c r="AB378" s="2"/>
      <c r="AC378" s="2"/>
      <c r="AD378" s="2">
        <v>18828.79</v>
      </c>
      <c r="AE378" s="32"/>
      <c r="AF378" s="5" t="s">
        <v>71</v>
      </c>
      <c r="AG378" s="2">
        <v>150</v>
      </c>
      <c r="AH378" s="32">
        <f t="shared" si="96"/>
        <v>22483.279999999999</v>
      </c>
      <c r="AI378" s="33">
        <v>20486</v>
      </c>
      <c r="AJ378" s="33">
        <v>1997.28</v>
      </c>
      <c r="AK378" s="33"/>
      <c r="AL378" s="33">
        <v>854.12</v>
      </c>
      <c r="AM378" s="33">
        <v>23337</v>
      </c>
      <c r="AN378" s="35">
        <v>42736</v>
      </c>
      <c r="AO378" s="32">
        <f t="shared" si="97"/>
        <v>-3654.489999999998</v>
      </c>
      <c r="AP378" s="36">
        <f t="shared" si="104"/>
        <v>149.88853333333333</v>
      </c>
      <c r="AQ378" s="37">
        <f t="shared" si="98"/>
        <v>149.88853333333333</v>
      </c>
      <c r="AR378" s="36">
        <f t="shared" si="99"/>
        <v>562.08199999999999</v>
      </c>
      <c r="AS378" s="36">
        <f t="shared" si="100"/>
        <v>640.78800000000012</v>
      </c>
      <c r="AT378" s="36">
        <v>0.67</v>
      </c>
      <c r="AU378" s="38">
        <f t="shared" si="101"/>
        <v>12.490711111111111</v>
      </c>
      <c r="AV378" s="38">
        <f t="shared" si="105"/>
        <v>46.840166666666669</v>
      </c>
      <c r="AW378" s="38">
        <f t="shared" si="105"/>
        <v>53.399000000000008</v>
      </c>
      <c r="AX378" s="38">
        <f t="shared" si="102"/>
        <v>1.414427575630838</v>
      </c>
      <c r="AY378" s="38">
        <f t="shared" si="93"/>
        <v>112.72987777777779</v>
      </c>
      <c r="AZ378" s="38">
        <f t="shared" si="94"/>
        <v>1352.7585333333334</v>
      </c>
    </row>
    <row r="379" spans="1:52" s="7" customFormat="1" x14ac:dyDescent="0.25">
      <c r="A379" s="2">
        <f t="shared" si="95"/>
        <v>364</v>
      </c>
      <c r="B379" s="34" t="s">
        <v>176</v>
      </c>
      <c r="C379" s="29">
        <v>38</v>
      </c>
      <c r="D379" s="32">
        <v>63.1</v>
      </c>
      <c r="E379" s="2"/>
      <c r="F379" s="2" t="s">
        <v>591</v>
      </c>
      <c r="G379" s="2"/>
      <c r="H379" s="2">
        <v>3</v>
      </c>
      <c r="I379" s="2"/>
      <c r="J379" s="2"/>
      <c r="K379" s="2"/>
      <c r="L379" s="2"/>
      <c r="M379" s="2"/>
      <c r="N379" s="2"/>
      <c r="O379" s="2"/>
      <c r="P379" s="2"/>
      <c r="Q379" s="2"/>
      <c r="R379" s="2"/>
      <c r="S379" s="2"/>
      <c r="T379" s="2"/>
      <c r="U379" s="2"/>
      <c r="V379" s="2"/>
      <c r="W379" s="2"/>
      <c r="X379" s="2"/>
      <c r="Y379" s="2"/>
      <c r="Z379" s="2"/>
      <c r="AA379" s="2"/>
      <c r="AB379" s="2"/>
      <c r="AC379" s="2"/>
      <c r="AD379" s="2">
        <v>15107.12</v>
      </c>
      <c r="AE379" s="32"/>
      <c r="AF379" s="5" t="s">
        <v>71</v>
      </c>
      <c r="AG379" s="2">
        <v>150</v>
      </c>
      <c r="AH379" s="32">
        <f t="shared" si="96"/>
        <v>16478.5</v>
      </c>
      <c r="AI379" s="33">
        <v>14876</v>
      </c>
      <c r="AJ379" s="33">
        <v>1602.5</v>
      </c>
      <c r="AK379" s="33"/>
      <c r="AL379" s="33">
        <v>685.3</v>
      </c>
      <c r="AM379" s="33">
        <v>17164</v>
      </c>
      <c r="AN379" s="35">
        <v>42736</v>
      </c>
      <c r="AO379" s="32">
        <f t="shared" si="97"/>
        <v>-1371.3799999999992</v>
      </c>
      <c r="AP379" s="36">
        <f t="shared" si="104"/>
        <v>109.85666666666667</v>
      </c>
      <c r="AQ379" s="37">
        <f t="shared" si="98"/>
        <v>109.85666666666667</v>
      </c>
      <c r="AR379" s="36">
        <f t="shared" si="99"/>
        <v>411.96250000000003</v>
      </c>
      <c r="AS379" s="36">
        <f t="shared" si="100"/>
        <v>507.32400000000001</v>
      </c>
      <c r="AT379" s="36">
        <v>0.67</v>
      </c>
      <c r="AU379" s="38">
        <f t="shared" si="101"/>
        <v>9.1547222222222224</v>
      </c>
      <c r="AV379" s="38">
        <f t="shared" si="105"/>
        <v>34.330208333333339</v>
      </c>
      <c r="AW379" s="38">
        <f t="shared" si="105"/>
        <v>42.277000000000001</v>
      </c>
      <c r="AX379" s="38">
        <f t="shared" si="102"/>
        <v>1.3591431149850326</v>
      </c>
      <c r="AY379" s="38">
        <f t="shared" si="93"/>
        <v>85.761930555555566</v>
      </c>
      <c r="AZ379" s="38">
        <f t="shared" si="94"/>
        <v>1029.1431666666667</v>
      </c>
    </row>
    <row r="380" spans="1:52" s="7" customFormat="1" x14ac:dyDescent="0.25">
      <c r="A380" s="2">
        <f t="shared" si="95"/>
        <v>365</v>
      </c>
      <c r="B380" s="34" t="s">
        <v>176</v>
      </c>
      <c r="C380" s="29">
        <v>4</v>
      </c>
      <c r="D380" s="32">
        <v>80</v>
      </c>
      <c r="E380" s="2"/>
      <c r="F380" s="2" t="s">
        <v>591</v>
      </c>
      <c r="G380" s="2"/>
      <c r="H380" s="2">
        <v>4</v>
      </c>
      <c r="I380" s="2"/>
      <c r="J380" s="2"/>
      <c r="K380" s="2"/>
      <c r="L380" s="2"/>
      <c r="M380" s="2"/>
      <c r="N380" s="2"/>
      <c r="O380" s="2"/>
      <c r="P380" s="2"/>
      <c r="Q380" s="2"/>
      <c r="R380" s="2"/>
      <c r="S380" s="2"/>
      <c r="T380" s="2"/>
      <c r="U380" s="2"/>
      <c r="V380" s="2"/>
      <c r="W380" s="2"/>
      <c r="X380" s="2"/>
      <c r="Y380" s="2"/>
      <c r="Z380" s="2"/>
      <c r="AA380" s="2"/>
      <c r="AB380" s="2"/>
      <c r="AC380" s="2"/>
      <c r="AD380" s="2">
        <v>18902.259999999998</v>
      </c>
      <c r="AE380" s="32"/>
      <c r="AF380" s="5" t="s">
        <v>71</v>
      </c>
      <c r="AG380" s="2">
        <v>150</v>
      </c>
      <c r="AH380" s="32">
        <f t="shared" si="96"/>
        <v>22573.07</v>
      </c>
      <c r="AI380" s="33">
        <v>20568</v>
      </c>
      <c r="AJ380" s="33">
        <v>2005.07</v>
      </c>
      <c r="AK380" s="33"/>
      <c r="AL380" s="33">
        <v>857.45</v>
      </c>
      <c r="AM380" s="33">
        <v>23431</v>
      </c>
      <c r="AN380" s="35">
        <v>42736</v>
      </c>
      <c r="AO380" s="32">
        <f t="shared" si="97"/>
        <v>-3670.8100000000013</v>
      </c>
      <c r="AP380" s="36">
        <f t="shared" si="104"/>
        <v>150.48713333333333</v>
      </c>
      <c r="AQ380" s="37">
        <f t="shared" si="98"/>
        <v>150.48713333333333</v>
      </c>
      <c r="AR380" s="36">
        <f t="shared" si="99"/>
        <v>564.32675000000006</v>
      </c>
      <c r="AS380" s="36">
        <f t="shared" si="100"/>
        <v>643.20000000000005</v>
      </c>
      <c r="AT380" s="36">
        <v>0.67</v>
      </c>
      <c r="AU380" s="38">
        <f t="shared" si="101"/>
        <v>12.540594444444444</v>
      </c>
      <c r="AV380" s="38">
        <f t="shared" si="105"/>
        <v>47.027229166666672</v>
      </c>
      <c r="AW380" s="38">
        <f t="shared" si="105"/>
        <v>53.6</v>
      </c>
      <c r="AX380" s="38">
        <f t="shared" si="102"/>
        <v>1.4145977951388891</v>
      </c>
      <c r="AY380" s="38">
        <f t="shared" si="93"/>
        <v>113.16782361111112</v>
      </c>
      <c r="AZ380" s="38">
        <f t="shared" si="94"/>
        <v>1358.0138833333335</v>
      </c>
    </row>
    <row r="381" spans="1:52" s="7" customFormat="1" x14ac:dyDescent="0.25">
      <c r="A381" s="2">
        <f t="shared" si="95"/>
        <v>366</v>
      </c>
      <c r="B381" s="34" t="s">
        <v>176</v>
      </c>
      <c r="C381" s="29">
        <v>62</v>
      </c>
      <c r="D381" s="32">
        <v>63</v>
      </c>
      <c r="E381" s="2"/>
      <c r="F381" s="2" t="s">
        <v>591</v>
      </c>
      <c r="G381" s="2"/>
      <c r="H381" s="2">
        <v>3</v>
      </c>
      <c r="I381" s="2"/>
      <c r="J381" s="2"/>
      <c r="K381" s="2"/>
      <c r="L381" s="2"/>
      <c r="M381" s="2"/>
      <c r="N381" s="2"/>
      <c r="O381" s="2"/>
      <c r="P381" s="2"/>
      <c r="Q381" s="2"/>
      <c r="R381" s="2"/>
      <c r="S381" s="2"/>
      <c r="T381" s="2"/>
      <c r="U381" s="2"/>
      <c r="V381" s="2"/>
      <c r="W381" s="2"/>
      <c r="X381" s="2"/>
      <c r="Y381" s="2"/>
      <c r="Z381" s="2"/>
      <c r="AA381" s="2"/>
      <c r="AB381" s="2"/>
      <c r="AC381" s="2"/>
      <c r="AD381" s="2">
        <v>15180.57</v>
      </c>
      <c r="AE381" s="32"/>
      <c r="AF381" s="5" t="s">
        <v>71</v>
      </c>
      <c r="AG381" s="2">
        <v>150</v>
      </c>
      <c r="AH381" s="32">
        <f t="shared" si="96"/>
        <v>18187.29</v>
      </c>
      <c r="AI381" s="33">
        <v>16577</v>
      </c>
      <c r="AJ381" s="33">
        <v>1610.29</v>
      </c>
      <c r="AK381" s="33"/>
      <c r="AL381" s="33">
        <v>688.63</v>
      </c>
      <c r="AM381" s="33">
        <v>18876</v>
      </c>
      <c r="AN381" s="35">
        <v>42736</v>
      </c>
      <c r="AO381" s="32">
        <f t="shared" si="97"/>
        <v>-3006.7200000000012</v>
      </c>
      <c r="AP381" s="36">
        <f t="shared" si="104"/>
        <v>121.24860000000001</v>
      </c>
      <c r="AQ381" s="37">
        <f t="shared" si="98"/>
        <v>121.24860000000001</v>
      </c>
      <c r="AR381" s="36">
        <f t="shared" si="99"/>
        <v>454.68225000000007</v>
      </c>
      <c r="AS381" s="36">
        <f t="shared" si="100"/>
        <v>506.52</v>
      </c>
      <c r="AT381" s="36">
        <v>0.67</v>
      </c>
      <c r="AU381" s="38">
        <f t="shared" si="101"/>
        <v>10.104050000000001</v>
      </c>
      <c r="AV381" s="38">
        <f t="shared" si="105"/>
        <v>37.890187500000003</v>
      </c>
      <c r="AW381" s="38">
        <f t="shared" si="105"/>
        <v>42.21</v>
      </c>
      <c r="AX381" s="38">
        <f t="shared" si="102"/>
        <v>1.4318132936507937</v>
      </c>
      <c r="AY381" s="38">
        <f t="shared" si="93"/>
        <v>90.204237500000005</v>
      </c>
      <c r="AZ381" s="38">
        <f t="shared" si="94"/>
        <v>1082.4508500000002</v>
      </c>
    </row>
    <row r="382" spans="1:52" s="7" customFormat="1" ht="15" customHeight="1" x14ac:dyDescent="0.25">
      <c r="A382" s="2">
        <f t="shared" si="95"/>
        <v>367</v>
      </c>
      <c r="B382" s="34" t="s">
        <v>177</v>
      </c>
      <c r="C382" s="29">
        <v>38</v>
      </c>
      <c r="D382" s="32">
        <v>62.6</v>
      </c>
      <c r="E382" s="2"/>
      <c r="F382" s="2" t="s">
        <v>591</v>
      </c>
      <c r="G382" s="2"/>
      <c r="H382" s="2">
        <v>3</v>
      </c>
      <c r="I382" s="2"/>
      <c r="J382" s="2"/>
      <c r="K382" s="2"/>
      <c r="L382" s="2"/>
      <c r="M382" s="2"/>
      <c r="N382" s="2"/>
      <c r="O382" s="2"/>
      <c r="P382" s="2"/>
      <c r="Q382" s="2"/>
      <c r="R382" s="2"/>
      <c r="S382" s="2"/>
      <c r="T382" s="2"/>
      <c r="U382" s="2"/>
      <c r="V382" s="2"/>
      <c r="W382" s="2"/>
      <c r="X382" s="2"/>
      <c r="Y382" s="2"/>
      <c r="Z382" s="2"/>
      <c r="AA382" s="2"/>
      <c r="AB382" s="2"/>
      <c r="AC382" s="2"/>
      <c r="AD382" s="2">
        <v>14328.62</v>
      </c>
      <c r="AE382" s="32"/>
      <c r="AF382" s="5" t="s">
        <v>42</v>
      </c>
      <c r="AG382" s="2">
        <v>100</v>
      </c>
      <c r="AH382" s="32">
        <f t="shared" si="96"/>
        <v>15591.81</v>
      </c>
      <c r="AI382" s="33">
        <v>14042</v>
      </c>
      <c r="AJ382" s="33">
        <v>1549.81</v>
      </c>
      <c r="AK382" s="33"/>
      <c r="AL382" s="33">
        <v>496.92</v>
      </c>
      <c r="AM382" s="33">
        <v>16089</v>
      </c>
      <c r="AN382" s="35">
        <v>42736</v>
      </c>
      <c r="AO382" s="32">
        <f t="shared" si="97"/>
        <v>-1263.1899999999987</v>
      </c>
      <c r="AP382" s="36">
        <f t="shared" si="104"/>
        <v>155.91809999999998</v>
      </c>
      <c r="AQ382" s="37">
        <f t="shared" si="98"/>
        <v>155.91809999999998</v>
      </c>
      <c r="AR382" s="36">
        <f t="shared" si="99"/>
        <v>389.79525000000001</v>
      </c>
      <c r="AS382" s="36">
        <f t="shared" si="100"/>
        <v>461.98800000000006</v>
      </c>
      <c r="AT382" s="36">
        <v>0.61499999999999999</v>
      </c>
      <c r="AU382" s="38">
        <f t="shared" si="101"/>
        <v>12.993174999999999</v>
      </c>
      <c r="AV382" s="38">
        <f t="shared" si="105"/>
        <v>32.482937499999998</v>
      </c>
      <c r="AW382" s="38">
        <f t="shared" si="105"/>
        <v>38.499000000000002</v>
      </c>
      <c r="AX382" s="38">
        <f t="shared" si="102"/>
        <v>1.3414554712460063</v>
      </c>
      <c r="AY382" s="38">
        <f t="shared" si="93"/>
        <v>83.975112499999994</v>
      </c>
      <c r="AZ382" s="38">
        <f t="shared" si="94"/>
        <v>1007.7013499999999</v>
      </c>
    </row>
    <row r="383" spans="1:52" s="7" customFormat="1" x14ac:dyDescent="0.25">
      <c r="A383" s="2">
        <f t="shared" si="95"/>
        <v>368</v>
      </c>
      <c r="B383" s="34" t="s">
        <v>177</v>
      </c>
      <c r="C383" s="29">
        <v>41</v>
      </c>
      <c r="D383" s="32">
        <v>51.2</v>
      </c>
      <c r="E383" s="2"/>
      <c r="F383" s="2" t="s">
        <v>591</v>
      </c>
      <c r="G383" s="2"/>
      <c r="H383" s="2">
        <v>2</v>
      </c>
      <c r="I383" s="2"/>
      <c r="J383" s="2"/>
      <c r="K383" s="2"/>
      <c r="L383" s="2"/>
      <c r="M383" s="2"/>
      <c r="N383" s="2"/>
      <c r="O383" s="2"/>
      <c r="P383" s="2"/>
      <c r="Q383" s="2"/>
      <c r="R383" s="2"/>
      <c r="S383" s="2"/>
      <c r="T383" s="2"/>
      <c r="U383" s="2"/>
      <c r="V383" s="2"/>
      <c r="W383" s="2"/>
      <c r="X383" s="2"/>
      <c r="Y383" s="2"/>
      <c r="Z383" s="2"/>
      <c r="AA383" s="2"/>
      <c r="AB383" s="2"/>
      <c r="AC383" s="2"/>
      <c r="AD383" s="2">
        <v>11668.26</v>
      </c>
      <c r="AE383" s="32"/>
      <c r="AF383" s="5" t="s">
        <v>42</v>
      </c>
      <c r="AG383" s="2">
        <v>100</v>
      </c>
      <c r="AH383" s="32">
        <f t="shared" si="96"/>
        <v>13945.06</v>
      </c>
      <c r="AI383" s="33">
        <v>12683</v>
      </c>
      <c r="AJ383" s="33">
        <v>1262.06</v>
      </c>
      <c r="AK383" s="33"/>
      <c r="AL383" s="33">
        <v>404.66</v>
      </c>
      <c r="AM383" s="33">
        <v>14350</v>
      </c>
      <c r="AN383" s="35">
        <v>42736</v>
      </c>
      <c r="AO383" s="32">
        <f t="shared" si="97"/>
        <v>-2276.7999999999993</v>
      </c>
      <c r="AP383" s="36">
        <f t="shared" si="104"/>
        <v>139.45060000000001</v>
      </c>
      <c r="AQ383" s="37">
        <f t="shared" si="98"/>
        <v>139.45060000000001</v>
      </c>
      <c r="AR383" s="36">
        <f t="shared" si="99"/>
        <v>348.62650000000002</v>
      </c>
      <c r="AS383" s="36">
        <f t="shared" si="100"/>
        <v>377.85599999999999</v>
      </c>
      <c r="AT383" s="36">
        <v>0.61499999999999999</v>
      </c>
      <c r="AU383" s="38">
        <f t="shared" si="101"/>
        <v>11.620883333333333</v>
      </c>
      <c r="AV383" s="38">
        <f t="shared" si="105"/>
        <v>29.052208333333336</v>
      </c>
      <c r="AW383" s="38">
        <f t="shared" si="105"/>
        <v>31.488</v>
      </c>
      <c r="AX383" s="38">
        <f t="shared" si="102"/>
        <v>1.4093963216145833</v>
      </c>
      <c r="AY383" s="38">
        <f t="shared" si="93"/>
        <v>72.161091666666664</v>
      </c>
      <c r="AZ383" s="38">
        <f t="shared" si="94"/>
        <v>865.93309999999997</v>
      </c>
    </row>
    <row r="384" spans="1:52" s="7" customFormat="1" x14ac:dyDescent="0.25">
      <c r="A384" s="2">
        <f t="shared" si="95"/>
        <v>369</v>
      </c>
      <c r="B384" s="34" t="s">
        <v>177</v>
      </c>
      <c r="C384" s="29">
        <v>63</v>
      </c>
      <c r="D384" s="32">
        <v>79.099999999999994</v>
      </c>
      <c r="E384" s="2"/>
      <c r="F384" s="2" t="s">
        <v>591</v>
      </c>
      <c r="G384" s="2"/>
      <c r="H384" s="2">
        <v>4</v>
      </c>
      <c r="I384" s="2"/>
      <c r="J384" s="2"/>
      <c r="K384" s="2"/>
      <c r="L384" s="2"/>
      <c r="M384" s="2"/>
      <c r="N384" s="2"/>
      <c r="O384" s="2"/>
      <c r="P384" s="2"/>
      <c r="Q384" s="2"/>
      <c r="R384" s="2"/>
      <c r="S384" s="2"/>
      <c r="T384" s="2"/>
      <c r="U384" s="2"/>
      <c r="V384" s="2"/>
      <c r="W384" s="2"/>
      <c r="X384" s="2"/>
      <c r="Y384" s="2"/>
      <c r="Z384" s="2"/>
      <c r="AA384" s="2"/>
      <c r="AB384" s="2"/>
      <c r="AC384" s="2"/>
      <c r="AD384" s="2">
        <v>17899.12</v>
      </c>
      <c r="AE384" s="32"/>
      <c r="AF384" s="5" t="s">
        <v>42</v>
      </c>
      <c r="AG384" s="2">
        <v>100</v>
      </c>
      <c r="AH384" s="32">
        <f t="shared" si="96"/>
        <v>21334</v>
      </c>
      <c r="AI384" s="33">
        <v>19398</v>
      </c>
      <c r="AJ384" s="33">
        <v>1936</v>
      </c>
      <c r="AK384" s="33"/>
      <c r="AL384" s="33">
        <v>620.75</v>
      </c>
      <c r="AM384" s="33">
        <v>21955</v>
      </c>
      <c r="AN384" s="35">
        <v>42736</v>
      </c>
      <c r="AO384" s="32">
        <f t="shared" si="97"/>
        <v>-3434.880000000001</v>
      </c>
      <c r="AP384" s="36">
        <f t="shared" si="104"/>
        <v>213.34</v>
      </c>
      <c r="AQ384" s="37">
        <f t="shared" si="98"/>
        <v>213.34</v>
      </c>
      <c r="AR384" s="36">
        <f t="shared" si="99"/>
        <v>533.35</v>
      </c>
      <c r="AS384" s="36">
        <f t="shared" si="100"/>
        <v>583.75799999999992</v>
      </c>
      <c r="AT384" s="36">
        <v>0.61499999999999999</v>
      </c>
      <c r="AU384" s="38">
        <f t="shared" si="101"/>
        <v>17.778333333333332</v>
      </c>
      <c r="AV384" s="38">
        <f t="shared" si="105"/>
        <v>44.445833333333333</v>
      </c>
      <c r="AW384" s="38">
        <f t="shared" si="105"/>
        <v>48.646499999999996</v>
      </c>
      <c r="AX384" s="38">
        <f t="shared" si="102"/>
        <v>1.40165191740413</v>
      </c>
      <c r="AY384" s="38">
        <f t="shared" si="93"/>
        <v>110.87066666666666</v>
      </c>
      <c r="AZ384" s="38">
        <f t="shared" si="94"/>
        <v>1330.4479999999999</v>
      </c>
    </row>
    <row r="385" spans="1:52" s="7" customFormat="1" x14ac:dyDescent="0.25">
      <c r="A385" s="2">
        <f t="shared" si="95"/>
        <v>370</v>
      </c>
      <c r="B385" s="34" t="s">
        <v>177</v>
      </c>
      <c r="C385" s="29">
        <v>69</v>
      </c>
      <c r="D385" s="32">
        <v>51.7</v>
      </c>
      <c r="E385" s="2"/>
      <c r="F385" s="2" t="s">
        <v>591</v>
      </c>
      <c r="G385" s="2"/>
      <c r="H385" s="2">
        <v>2</v>
      </c>
      <c r="I385" s="2"/>
      <c r="J385" s="2"/>
      <c r="K385" s="2"/>
      <c r="L385" s="2"/>
      <c r="M385" s="2"/>
      <c r="N385" s="2"/>
      <c r="O385" s="2"/>
      <c r="P385" s="2"/>
      <c r="Q385" s="2"/>
      <c r="R385" s="2"/>
      <c r="S385" s="2"/>
      <c r="T385" s="2"/>
      <c r="U385" s="2"/>
      <c r="V385" s="2"/>
      <c r="W385" s="2"/>
      <c r="X385" s="2"/>
      <c r="Y385" s="2"/>
      <c r="Z385" s="2"/>
      <c r="AA385" s="2"/>
      <c r="AB385" s="2"/>
      <c r="AC385" s="2"/>
      <c r="AD385" s="2">
        <v>11784.95</v>
      </c>
      <c r="AE385" s="32"/>
      <c r="AF385" s="5" t="s">
        <v>42</v>
      </c>
      <c r="AG385" s="2">
        <v>100</v>
      </c>
      <c r="AH385" s="32">
        <f t="shared" si="96"/>
        <v>14085.68</v>
      </c>
      <c r="AI385" s="33">
        <v>12811</v>
      </c>
      <c r="AJ385" s="33">
        <v>1274.68</v>
      </c>
      <c r="AK385" s="33"/>
      <c r="AL385" s="33">
        <v>408.71</v>
      </c>
      <c r="AM385" s="33">
        <v>14494</v>
      </c>
      <c r="AN385" s="35">
        <v>42736</v>
      </c>
      <c r="AO385" s="32">
        <f t="shared" si="97"/>
        <v>-2300.7299999999996</v>
      </c>
      <c r="AP385" s="36">
        <f t="shared" si="104"/>
        <v>140.85679999999999</v>
      </c>
      <c r="AQ385" s="37">
        <f t="shared" si="98"/>
        <v>140.85679999999999</v>
      </c>
      <c r="AR385" s="36">
        <f t="shared" si="99"/>
        <v>352.14200000000005</v>
      </c>
      <c r="AS385" s="36">
        <f t="shared" si="100"/>
        <v>381.54599999999999</v>
      </c>
      <c r="AT385" s="36">
        <v>0.61499999999999999</v>
      </c>
      <c r="AU385" s="38">
        <f t="shared" si="101"/>
        <v>11.738066666666667</v>
      </c>
      <c r="AV385" s="38">
        <f t="shared" si="105"/>
        <v>29.345166666666671</v>
      </c>
      <c r="AW385" s="38">
        <f t="shared" si="105"/>
        <v>31.795500000000001</v>
      </c>
      <c r="AX385" s="38">
        <f t="shared" si="102"/>
        <v>1.4096466795615732</v>
      </c>
      <c r="AY385" s="38">
        <f t="shared" si="93"/>
        <v>72.878733333333344</v>
      </c>
      <c r="AZ385" s="38">
        <f t="shared" si="94"/>
        <v>874.54480000000012</v>
      </c>
    </row>
    <row r="386" spans="1:52" s="7" customFormat="1" ht="15" customHeight="1" x14ac:dyDescent="0.25">
      <c r="A386" s="2">
        <f t="shared" si="95"/>
        <v>371</v>
      </c>
      <c r="B386" s="34" t="s">
        <v>178</v>
      </c>
      <c r="C386" s="29">
        <v>18</v>
      </c>
      <c r="D386" s="32">
        <v>52.1</v>
      </c>
      <c r="E386" s="2"/>
      <c r="F386" s="2" t="s">
        <v>591</v>
      </c>
      <c r="G386" s="2"/>
      <c r="H386" s="2">
        <v>2</v>
      </c>
      <c r="I386" s="2"/>
      <c r="J386" s="2"/>
      <c r="K386" s="2"/>
      <c r="L386" s="2"/>
      <c r="M386" s="2"/>
      <c r="N386" s="2"/>
      <c r="O386" s="2"/>
      <c r="P386" s="2"/>
      <c r="Q386" s="2"/>
      <c r="R386" s="2"/>
      <c r="S386" s="2"/>
      <c r="T386" s="2"/>
      <c r="U386" s="2"/>
      <c r="V386" s="2"/>
      <c r="W386" s="2"/>
      <c r="X386" s="2"/>
      <c r="Y386" s="2"/>
      <c r="Z386" s="2"/>
      <c r="AA386" s="2"/>
      <c r="AB386" s="2"/>
      <c r="AC386" s="2"/>
      <c r="AD386" s="2">
        <v>11761.72</v>
      </c>
      <c r="AE386" s="32"/>
      <c r="AF386" s="5" t="s">
        <v>71</v>
      </c>
      <c r="AG386" s="2">
        <v>150</v>
      </c>
      <c r="AH386" s="32">
        <f t="shared" si="96"/>
        <v>14117.23</v>
      </c>
      <c r="AI386" s="33">
        <v>12877</v>
      </c>
      <c r="AJ386" s="33">
        <v>1240.23</v>
      </c>
      <c r="AK386" s="33"/>
      <c r="AL386" s="33">
        <v>470.79</v>
      </c>
      <c r="AM386" s="33">
        <v>14588</v>
      </c>
      <c r="AN386" s="35">
        <v>42736</v>
      </c>
      <c r="AO386" s="32">
        <f t="shared" si="97"/>
        <v>-2355.5100000000002</v>
      </c>
      <c r="AP386" s="36">
        <f t="shared" si="104"/>
        <v>94.114866666666657</v>
      </c>
      <c r="AQ386" s="37">
        <f t="shared" si="98"/>
        <v>94.114866666666657</v>
      </c>
      <c r="AR386" s="36">
        <f t="shared" si="99"/>
        <v>352.93074999999999</v>
      </c>
      <c r="AS386" s="36">
        <f t="shared" si="100"/>
        <v>432.01319999999998</v>
      </c>
      <c r="AT386" s="36">
        <v>0.69099999999999995</v>
      </c>
      <c r="AU386" s="38">
        <f t="shared" si="101"/>
        <v>7.8429055555555545</v>
      </c>
      <c r="AV386" s="38">
        <f t="shared" si="105"/>
        <v>29.410895833333331</v>
      </c>
      <c r="AW386" s="38">
        <f t="shared" si="105"/>
        <v>36.001100000000001</v>
      </c>
      <c r="AX386" s="38">
        <f t="shared" si="102"/>
        <v>1.4060441725314567</v>
      </c>
      <c r="AY386" s="38">
        <f t="shared" si="93"/>
        <v>73.254901388888896</v>
      </c>
      <c r="AZ386" s="38">
        <f t="shared" si="94"/>
        <v>879.05881666666676</v>
      </c>
    </row>
    <row r="387" spans="1:52" s="7" customFormat="1" x14ac:dyDescent="0.25">
      <c r="A387" s="2">
        <f t="shared" si="95"/>
        <v>372</v>
      </c>
      <c r="B387" s="34" t="s">
        <v>178</v>
      </c>
      <c r="C387" s="29">
        <v>2</v>
      </c>
      <c r="D387" s="32">
        <v>51.5</v>
      </c>
      <c r="E387" s="2"/>
      <c r="F387" s="2" t="s">
        <v>591</v>
      </c>
      <c r="G387" s="2"/>
      <c r="H387" s="2">
        <v>2</v>
      </c>
      <c r="I387" s="2"/>
      <c r="J387" s="2"/>
      <c r="K387" s="2"/>
      <c r="L387" s="2"/>
      <c r="M387" s="2"/>
      <c r="N387" s="2"/>
      <c r="O387" s="2"/>
      <c r="P387" s="2"/>
      <c r="Q387" s="2"/>
      <c r="R387" s="2"/>
      <c r="S387" s="2"/>
      <c r="T387" s="2"/>
      <c r="U387" s="2"/>
      <c r="V387" s="2"/>
      <c r="W387" s="2"/>
      <c r="X387" s="2"/>
      <c r="Y387" s="2"/>
      <c r="Z387" s="2"/>
      <c r="AA387" s="2"/>
      <c r="AB387" s="2"/>
      <c r="AC387" s="2"/>
      <c r="AD387" s="2">
        <v>11622.78</v>
      </c>
      <c r="AE387" s="32"/>
      <c r="AF387" s="5" t="s">
        <v>71</v>
      </c>
      <c r="AG387" s="2">
        <v>150</v>
      </c>
      <c r="AH387" s="32">
        <f t="shared" si="96"/>
        <v>12676.58</v>
      </c>
      <c r="AI387" s="33">
        <v>11451</v>
      </c>
      <c r="AJ387" s="33">
        <v>1225.58</v>
      </c>
      <c r="AK387" s="33"/>
      <c r="AL387" s="33">
        <v>465.23</v>
      </c>
      <c r="AM387" s="33">
        <v>13142</v>
      </c>
      <c r="AN387" s="35">
        <v>42736</v>
      </c>
      <c r="AO387" s="32">
        <f t="shared" si="97"/>
        <v>-1053.7999999999993</v>
      </c>
      <c r="AP387" s="36">
        <f t="shared" si="104"/>
        <v>84.510533333333328</v>
      </c>
      <c r="AQ387" s="37">
        <f t="shared" si="98"/>
        <v>84.510533333333328</v>
      </c>
      <c r="AR387" s="36">
        <f t="shared" si="99"/>
        <v>316.91450000000003</v>
      </c>
      <c r="AS387" s="36">
        <f t="shared" si="100"/>
        <v>427.0379999999999</v>
      </c>
      <c r="AT387" s="36">
        <v>0.69099999999999995</v>
      </c>
      <c r="AU387" s="38">
        <f t="shared" si="101"/>
        <v>7.0425444444444443</v>
      </c>
      <c r="AV387" s="38">
        <f t="shared" si="105"/>
        <v>26.409541666666669</v>
      </c>
      <c r="AW387" s="38">
        <f t="shared" si="105"/>
        <v>35.586499999999994</v>
      </c>
      <c r="AX387" s="38">
        <f t="shared" si="102"/>
        <v>1.3405550701186622</v>
      </c>
      <c r="AY387" s="38">
        <f t="shared" si="93"/>
        <v>69.038586111111101</v>
      </c>
      <c r="AZ387" s="38">
        <f t="shared" si="94"/>
        <v>828.46303333333321</v>
      </c>
    </row>
    <row r="388" spans="1:52" s="7" customFormat="1" x14ac:dyDescent="0.25">
      <c r="A388" s="2">
        <f t="shared" si="95"/>
        <v>373</v>
      </c>
      <c r="B388" s="34" t="s">
        <v>178</v>
      </c>
      <c r="C388" s="29">
        <v>26</v>
      </c>
      <c r="D388" s="32">
        <v>51.7</v>
      </c>
      <c r="E388" s="2"/>
      <c r="F388" s="2" t="s">
        <v>591</v>
      </c>
      <c r="G388" s="2"/>
      <c r="H388" s="2">
        <v>2</v>
      </c>
      <c r="I388" s="2"/>
      <c r="J388" s="2"/>
      <c r="K388" s="2"/>
      <c r="L388" s="2"/>
      <c r="M388" s="2"/>
      <c r="N388" s="2"/>
      <c r="O388" s="2"/>
      <c r="P388" s="2"/>
      <c r="Q388" s="2"/>
      <c r="R388" s="2"/>
      <c r="S388" s="2"/>
      <c r="T388" s="2"/>
      <c r="U388" s="2"/>
      <c r="V388" s="2"/>
      <c r="W388" s="2"/>
      <c r="X388" s="2"/>
      <c r="Y388" s="2"/>
      <c r="Z388" s="2"/>
      <c r="AA388" s="2"/>
      <c r="AB388" s="2"/>
      <c r="AC388" s="2"/>
      <c r="AD388" s="2">
        <v>11669.1</v>
      </c>
      <c r="AE388" s="32"/>
      <c r="AF388" s="5" t="s">
        <v>71</v>
      </c>
      <c r="AG388" s="2">
        <v>150</v>
      </c>
      <c r="AH388" s="32">
        <f t="shared" si="96"/>
        <v>14005.47</v>
      </c>
      <c r="AI388" s="33">
        <v>12775</v>
      </c>
      <c r="AJ388" s="33">
        <v>1230.47</v>
      </c>
      <c r="AK388" s="33"/>
      <c r="AL388" s="33">
        <v>467.08</v>
      </c>
      <c r="AM388" s="33">
        <v>14473</v>
      </c>
      <c r="AN388" s="35">
        <v>42736</v>
      </c>
      <c r="AO388" s="32">
        <f t="shared" si="97"/>
        <v>-2336.369999999999</v>
      </c>
      <c r="AP388" s="36">
        <f t="shared" si="104"/>
        <v>93.369799999999998</v>
      </c>
      <c r="AQ388" s="37">
        <f t="shared" si="98"/>
        <v>93.369799999999998</v>
      </c>
      <c r="AR388" s="36">
        <f t="shared" si="99"/>
        <v>350.13675000000001</v>
      </c>
      <c r="AS388" s="36">
        <f t="shared" si="100"/>
        <v>428.69639999999998</v>
      </c>
      <c r="AT388" s="36">
        <v>0.69099999999999995</v>
      </c>
      <c r="AU388" s="38">
        <f t="shared" si="101"/>
        <v>7.7808166666666665</v>
      </c>
      <c r="AV388" s="38">
        <f t="shared" si="105"/>
        <v>29.178062499999999</v>
      </c>
      <c r="AW388" s="38">
        <f t="shared" si="105"/>
        <v>35.724699999999999</v>
      </c>
      <c r="AX388" s="38">
        <f t="shared" si="102"/>
        <v>1.4058719374597033</v>
      </c>
      <c r="AY388" s="38">
        <f t="shared" si="93"/>
        <v>72.683579166666661</v>
      </c>
      <c r="AZ388" s="38">
        <f t="shared" si="94"/>
        <v>872.20294999999987</v>
      </c>
    </row>
    <row r="389" spans="1:52" s="7" customFormat="1" x14ac:dyDescent="0.25">
      <c r="A389" s="2">
        <f t="shared" si="95"/>
        <v>374</v>
      </c>
      <c r="B389" s="34" t="s">
        <v>178</v>
      </c>
      <c r="C389" s="29">
        <v>36</v>
      </c>
      <c r="D389" s="32">
        <v>94.7</v>
      </c>
      <c r="E389" s="2"/>
      <c r="F389" s="2" t="s">
        <v>591</v>
      </c>
      <c r="G389" s="2"/>
      <c r="H389" s="2">
        <v>5</v>
      </c>
      <c r="I389" s="2"/>
      <c r="J389" s="2"/>
      <c r="K389" s="2"/>
      <c r="L389" s="2"/>
      <c r="M389" s="2"/>
      <c r="N389" s="2"/>
      <c r="O389" s="2"/>
      <c r="P389" s="2"/>
      <c r="Q389" s="2"/>
      <c r="R389" s="2"/>
      <c r="S389" s="2"/>
      <c r="T389" s="2"/>
      <c r="U389" s="2"/>
      <c r="V389" s="2"/>
      <c r="W389" s="2"/>
      <c r="X389" s="2"/>
      <c r="Y389" s="2"/>
      <c r="Z389" s="2"/>
      <c r="AA389" s="2"/>
      <c r="AB389" s="2"/>
      <c r="AC389" s="2"/>
      <c r="AD389" s="2">
        <v>20976.59</v>
      </c>
      <c r="AE389" s="32"/>
      <c r="AF389" s="5" t="s">
        <v>71</v>
      </c>
      <c r="AG389" s="2">
        <v>150</v>
      </c>
      <c r="AH389" s="32">
        <f t="shared" si="96"/>
        <v>22716.91</v>
      </c>
      <c r="AI389" s="33">
        <v>20505</v>
      </c>
      <c r="AJ389" s="33">
        <v>2211.91</v>
      </c>
      <c r="AK389" s="33"/>
      <c r="AL389" s="33">
        <v>839.64</v>
      </c>
      <c r="AM389" s="33">
        <v>23557</v>
      </c>
      <c r="AN389" s="35">
        <v>42736</v>
      </c>
      <c r="AO389" s="32">
        <f t="shared" si="97"/>
        <v>-1740.3199999999997</v>
      </c>
      <c r="AP389" s="36">
        <f t="shared" si="104"/>
        <v>151.44606666666667</v>
      </c>
      <c r="AQ389" s="37">
        <f t="shared" si="98"/>
        <v>151.44606666666667</v>
      </c>
      <c r="AR389" s="36">
        <f t="shared" si="99"/>
        <v>567.92275000000006</v>
      </c>
      <c r="AS389" s="36">
        <f t="shared" si="100"/>
        <v>785.25239999999985</v>
      </c>
      <c r="AT389" s="36">
        <v>0.69099999999999995</v>
      </c>
      <c r="AU389" s="38">
        <f t="shared" si="101"/>
        <v>12.620505555555555</v>
      </c>
      <c r="AV389" s="38">
        <f t="shared" si="105"/>
        <v>47.326895833333339</v>
      </c>
      <c r="AW389" s="38">
        <f t="shared" si="105"/>
        <v>65.437699999999992</v>
      </c>
      <c r="AX389" s="38">
        <f t="shared" si="102"/>
        <v>1.3240243018890061</v>
      </c>
      <c r="AY389" s="38">
        <f t="shared" si="93"/>
        <v>125.38510138888888</v>
      </c>
      <c r="AZ389" s="38">
        <f t="shared" si="94"/>
        <v>1504.6212166666667</v>
      </c>
    </row>
    <row r="390" spans="1:52" s="7" customFormat="1" x14ac:dyDescent="0.25">
      <c r="A390" s="2">
        <f t="shared" si="95"/>
        <v>375</v>
      </c>
      <c r="B390" s="34" t="s">
        <v>178</v>
      </c>
      <c r="C390" s="29">
        <v>46</v>
      </c>
      <c r="D390" s="32">
        <v>63.1</v>
      </c>
      <c r="E390" s="2"/>
      <c r="F390" s="2" t="s">
        <v>591</v>
      </c>
      <c r="G390" s="2"/>
      <c r="H390" s="2">
        <v>3</v>
      </c>
      <c r="I390" s="2"/>
      <c r="J390" s="2"/>
      <c r="K390" s="2"/>
      <c r="L390" s="2"/>
      <c r="M390" s="2"/>
      <c r="N390" s="2"/>
      <c r="O390" s="2"/>
      <c r="P390" s="2"/>
      <c r="Q390" s="2"/>
      <c r="R390" s="2"/>
      <c r="S390" s="2"/>
      <c r="T390" s="2"/>
      <c r="U390" s="2"/>
      <c r="V390" s="2"/>
      <c r="W390" s="2"/>
      <c r="X390" s="2"/>
      <c r="Y390" s="2"/>
      <c r="Z390" s="2"/>
      <c r="AA390" s="2"/>
      <c r="AB390" s="2"/>
      <c r="AC390" s="2"/>
      <c r="AD390" s="2">
        <v>14308.54</v>
      </c>
      <c r="AE390" s="32"/>
      <c r="AF390" s="5" t="s">
        <v>71</v>
      </c>
      <c r="AG390" s="2">
        <v>150</v>
      </c>
      <c r="AH390" s="32">
        <f t="shared" si="96"/>
        <v>17203.79</v>
      </c>
      <c r="AI390" s="33">
        <v>15695</v>
      </c>
      <c r="AJ390" s="33">
        <v>1508.79</v>
      </c>
      <c r="AK390" s="33"/>
      <c r="AL390" s="33">
        <v>572.73</v>
      </c>
      <c r="AM390" s="33">
        <v>17777</v>
      </c>
      <c r="AN390" s="35">
        <v>42736</v>
      </c>
      <c r="AO390" s="32">
        <f t="shared" si="97"/>
        <v>-2895.25</v>
      </c>
      <c r="AP390" s="36">
        <f t="shared" si="104"/>
        <v>114.69193333333334</v>
      </c>
      <c r="AQ390" s="37">
        <f t="shared" si="98"/>
        <v>114.69193333333334</v>
      </c>
      <c r="AR390" s="36">
        <f t="shared" si="99"/>
        <v>430.09475000000003</v>
      </c>
      <c r="AS390" s="36">
        <f t="shared" si="100"/>
        <v>523.22519999999997</v>
      </c>
      <c r="AT390" s="36">
        <v>0.69099999999999995</v>
      </c>
      <c r="AU390" s="38">
        <f t="shared" si="101"/>
        <v>9.5576611111111109</v>
      </c>
      <c r="AV390" s="38">
        <f t="shared" si="105"/>
        <v>35.841229166666672</v>
      </c>
      <c r="AW390" s="38">
        <f t="shared" si="105"/>
        <v>43.6021</v>
      </c>
      <c r="AX390" s="38">
        <f t="shared" si="102"/>
        <v>1.410475281739743</v>
      </c>
      <c r="AY390" s="38">
        <f t="shared" si="93"/>
        <v>89.000990277777788</v>
      </c>
      <c r="AZ390" s="38">
        <f t="shared" si="94"/>
        <v>1068.0118833333336</v>
      </c>
    </row>
    <row r="391" spans="1:52" s="7" customFormat="1" x14ac:dyDescent="0.25">
      <c r="A391" s="2">
        <f t="shared" si="95"/>
        <v>376</v>
      </c>
      <c r="B391" s="34" t="s">
        <v>178</v>
      </c>
      <c r="C391" s="29">
        <v>50</v>
      </c>
      <c r="D391" s="32">
        <v>63</v>
      </c>
      <c r="E391" s="2"/>
      <c r="F391" s="2" t="s">
        <v>591</v>
      </c>
      <c r="G391" s="2"/>
      <c r="H391" s="2">
        <v>3</v>
      </c>
      <c r="I391" s="2"/>
      <c r="J391" s="2"/>
      <c r="K391" s="2"/>
      <c r="L391" s="2"/>
      <c r="M391" s="2"/>
      <c r="N391" s="2"/>
      <c r="O391" s="2"/>
      <c r="P391" s="2"/>
      <c r="Q391" s="2"/>
      <c r="R391" s="2"/>
      <c r="S391" s="2"/>
      <c r="T391" s="2"/>
      <c r="U391" s="2"/>
      <c r="V391" s="2"/>
      <c r="W391" s="2"/>
      <c r="X391" s="2"/>
      <c r="Y391" s="2"/>
      <c r="Z391" s="2"/>
      <c r="AA391" s="2"/>
      <c r="AB391" s="2"/>
      <c r="AC391" s="2"/>
      <c r="AD391" s="2">
        <v>14285.38</v>
      </c>
      <c r="AE391" s="32"/>
      <c r="AF391" s="5" t="s">
        <v>71</v>
      </c>
      <c r="AG391" s="2">
        <v>150</v>
      </c>
      <c r="AH391" s="32">
        <f t="shared" si="96"/>
        <v>17175.349999999999</v>
      </c>
      <c r="AI391" s="33">
        <v>15669</v>
      </c>
      <c r="AJ391" s="33">
        <v>1506.35</v>
      </c>
      <c r="AK391" s="33"/>
      <c r="AL391" s="33">
        <v>571.80999999999995</v>
      </c>
      <c r="AM391" s="33">
        <v>17747</v>
      </c>
      <c r="AN391" s="35">
        <v>42736</v>
      </c>
      <c r="AO391" s="32">
        <f t="shared" si="97"/>
        <v>-2889.9699999999993</v>
      </c>
      <c r="AP391" s="36">
        <f t="shared" si="104"/>
        <v>114.50233333333333</v>
      </c>
      <c r="AQ391" s="37">
        <f t="shared" si="98"/>
        <v>114.50233333333333</v>
      </c>
      <c r="AR391" s="36">
        <f t="shared" si="99"/>
        <v>429.38374999999996</v>
      </c>
      <c r="AS391" s="36">
        <f t="shared" si="100"/>
        <v>522.39599999999996</v>
      </c>
      <c r="AT391" s="36">
        <v>0.69099999999999995</v>
      </c>
      <c r="AU391" s="38">
        <f t="shared" si="101"/>
        <v>9.5418611111111105</v>
      </c>
      <c r="AV391" s="38">
        <f t="shared" si="105"/>
        <v>35.781979166666666</v>
      </c>
      <c r="AW391" s="38">
        <f t="shared" si="105"/>
        <v>43.532999999999994</v>
      </c>
      <c r="AX391" s="38">
        <f t="shared" si="102"/>
        <v>1.4104260361552026</v>
      </c>
      <c r="AY391" s="38">
        <f t="shared" si="93"/>
        <v>88.856840277777764</v>
      </c>
      <c r="AZ391" s="38">
        <f t="shared" si="94"/>
        <v>1066.282083333333</v>
      </c>
    </row>
    <row r="392" spans="1:52" s="7" customFormat="1" x14ac:dyDescent="0.25">
      <c r="A392" s="2">
        <f t="shared" si="95"/>
        <v>377</v>
      </c>
      <c r="B392" s="34" t="s">
        <v>178</v>
      </c>
      <c r="C392" s="29">
        <v>59</v>
      </c>
      <c r="D392" s="32">
        <v>80</v>
      </c>
      <c r="E392" s="2"/>
      <c r="F392" s="2" t="s">
        <v>591</v>
      </c>
      <c r="G392" s="2"/>
      <c r="H392" s="2">
        <v>4</v>
      </c>
      <c r="I392" s="2"/>
      <c r="J392" s="2"/>
      <c r="K392" s="2"/>
      <c r="L392" s="2"/>
      <c r="M392" s="2"/>
      <c r="N392" s="2"/>
      <c r="O392" s="2"/>
      <c r="P392" s="2"/>
      <c r="Q392" s="2"/>
      <c r="R392" s="2"/>
      <c r="S392" s="2"/>
      <c r="T392" s="2"/>
      <c r="U392" s="2"/>
      <c r="V392" s="2"/>
      <c r="W392" s="2"/>
      <c r="X392" s="2"/>
      <c r="Y392" s="2"/>
      <c r="Z392" s="2"/>
      <c r="AA392" s="2"/>
      <c r="AB392" s="2"/>
      <c r="AC392" s="2"/>
      <c r="AD392" s="2">
        <v>29252.560000000001</v>
      </c>
      <c r="AE392" s="32"/>
      <c r="AF392" s="5" t="s">
        <v>71</v>
      </c>
      <c r="AG392" s="2">
        <v>150</v>
      </c>
      <c r="AH392" s="32">
        <f t="shared" si="96"/>
        <v>21369.759999999998</v>
      </c>
      <c r="AI392" s="33">
        <v>19485</v>
      </c>
      <c r="AJ392" s="33">
        <v>1884.76</v>
      </c>
      <c r="AK392" s="33"/>
      <c r="AL392" s="33">
        <v>715.45</v>
      </c>
      <c r="AM392" s="33">
        <v>22085</v>
      </c>
      <c r="AN392" s="35">
        <v>42736</v>
      </c>
      <c r="AO392" s="32">
        <f t="shared" si="97"/>
        <v>7882.8000000000029</v>
      </c>
      <c r="AP392" s="36">
        <f>AD392/AG392</f>
        <v>195.01706666666666</v>
      </c>
      <c r="AQ392" s="37">
        <f t="shared" si="98"/>
        <v>195.01706666666666</v>
      </c>
      <c r="AR392" s="36">
        <f t="shared" si="99"/>
        <v>534.24400000000003</v>
      </c>
      <c r="AS392" s="36">
        <f t="shared" si="100"/>
        <v>663.3599999999999</v>
      </c>
      <c r="AT392" s="36">
        <v>0.69099999999999995</v>
      </c>
      <c r="AU392" s="38">
        <f t="shared" si="101"/>
        <v>16.251422222222221</v>
      </c>
      <c r="AV392" s="38">
        <f t="shared" si="105"/>
        <v>44.520333333333333</v>
      </c>
      <c r="AW392" s="38">
        <f t="shared" si="105"/>
        <v>55.279999999999994</v>
      </c>
      <c r="AX392" s="38">
        <f t="shared" si="102"/>
        <v>1.4506469444444445</v>
      </c>
      <c r="AY392" s="38">
        <f t="shared" si="93"/>
        <v>116.05175555555556</v>
      </c>
      <c r="AZ392" s="38">
        <f t="shared" si="94"/>
        <v>1392.6210666666666</v>
      </c>
    </row>
    <row r="393" spans="1:52" s="7" customFormat="1" x14ac:dyDescent="0.25">
      <c r="A393" s="2">
        <f t="shared" si="95"/>
        <v>378</v>
      </c>
      <c r="B393" s="34" t="s">
        <v>179</v>
      </c>
      <c r="C393" s="29">
        <v>21</v>
      </c>
      <c r="D393" s="32">
        <v>42.6</v>
      </c>
      <c r="E393" s="2"/>
      <c r="F393" s="2" t="s">
        <v>591</v>
      </c>
      <c r="G393" s="2"/>
      <c r="H393" s="2">
        <v>2</v>
      </c>
      <c r="I393" s="2"/>
      <c r="J393" s="2"/>
      <c r="K393" s="2"/>
      <c r="L393" s="2"/>
      <c r="M393" s="2"/>
      <c r="N393" s="2"/>
      <c r="O393" s="2"/>
      <c r="P393" s="2"/>
      <c r="Q393" s="2"/>
      <c r="R393" s="2"/>
      <c r="S393" s="2"/>
      <c r="T393" s="2"/>
      <c r="U393" s="2"/>
      <c r="V393" s="2"/>
      <c r="W393" s="2"/>
      <c r="X393" s="2"/>
      <c r="Y393" s="2"/>
      <c r="Z393" s="2"/>
      <c r="AA393" s="2"/>
      <c r="AB393" s="2"/>
      <c r="AC393" s="2"/>
      <c r="AD393" s="2">
        <v>1133.1300000000001</v>
      </c>
      <c r="AE393" s="32"/>
      <c r="AF393" s="5" t="s">
        <v>42</v>
      </c>
      <c r="AG393" s="2">
        <v>100</v>
      </c>
      <c r="AH393" s="32">
        <f t="shared" si="96"/>
        <v>8077.61</v>
      </c>
      <c r="AI393" s="33">
        <v>7880</v>
      </c>
      <c r="AJ393" s="33">
        <v>127.65</v>
      </c>
      <c r="AK393" s="33">
        <v>69.959999999999994</v>
      </c>
      <c r="AL393" s="33">
        <v>2030.82</v>
      </c>
      <c r="AM393" s="33">
        <v>10108</v>
      </c>
      <c r="AN393" s="35">
        <v>42736</v>
      </c>
      <c r="AO393" s="32">
        <f t="shared" si="97"/>
        <v>-6944.48</v>
      </c>
      <c r="AP393" s="36">
        <f t="shared" ref="AP393:AP400" si="106">AH393/AG393</f>
        <v>80.7761</v>
      </c>
      <c r="AQ393" s="37">
        <f t="shared" si="98"/>
        <v>80.7761</v>
      </c>
      <c r="AR393" s="36">
        <f t="shared" si="99"/>
        <v>201.94024999999999</v>
      </c>
      <c r="AS393" s="36">
        <f t="shared" si="100"/>
        <v>258.15600000000001</v>
      </c>
      <c r="AT393" s="36">
        <v>0.505</v>
      </c>
      <c r="AU393" s="38">
        <f t="shared" si="101"/>
        <v>6.7313416666666663</v>
      </c>
      <c r="AV393" s="38">
        <f t="shared" si="105"/>
        <v>16.828354166666667</v>
      </c>
      <c r="AW393" s="38">
        <f t="shared" si="105"/>
        <v>21.513000000000002</v>
      </c>
      <c r="AX393" s="38">
        <f t="shared" si="102"/>
        <v>1.0580445031298904</v>
      </c>
      <c r="AY393" s="38">
        <f t="shared" si="93"/>
        <v>45.072695833333334</v>
      </c>
      <c r="AZ393" s="38">
        <f t="shared" si="94"/>
        <v>540.87234999999998</v>
      </c>
    </row>
    <row r="394" spans="1:52" s="7" customFormat="1" ht="15" customHeight="1" x14ac:dyDescent="0.25">
      <c r="A394" s="2">
        <f t="shared" si="95"/>
        <v>379</v>
      </c>
      <c r="B394" s="34" t="s">
        <v>180</v>
      </c>
      <c r="C394" s="29">
        <v>28</v>
      </c>
      <c r="D394" s="32">
        <v>42</v>
      </c>
      <c r="E394" s="2"/>
      <c r="F394" s="2" t="s">
        <v>591</v>
      </c>
      <c r="G394" s="2"/>
      <c r="H394" s="2">
        <v>2</v>
      </c>
      <c r="I394" s="2"/>
      <c r="J394" s="2"/>
      <c r="K394" s="2"/>
      <c r="L394" s="2"/>
      <c r="M394" s="2"/>
      <c r="N394" s="2"/>
      <c r="O394" s="2"/>
      <c r="P394" s="2"/>
      <c r="Q394" s="2"/>
      <c r="R394" s="2"/>
      <c r="S394" s="2"/>
      <c r="T394" s="2"/>
      <c r="U394" s="2"/>
      <c r="V394" s="2"/>
      <c r="W394" s="2"/>
      <c r="X394" s="2"/>
      <c r="Y394" s="2"/>
      <c r="Z394" s="2"/>
      <c r="AA394" s="2"/>
      <c r="AB394" s="2"/>
      <c r="AC394" s="2"/>
      <c r="AD394" s="2">
        <v>1117.18</v>
      </c>
      <c r="AE394" s="32"/>
      <c r="AF394" s="5" t="s">
        <v>42</v>
      </c>
      <c r="AG394" s="2">
        <v>100</v>
      </c>
      <c r="AH394" s="32">
        <f t="shared" si="96"/>
        <v>7186.83</v>
      </c>
      <c r="AI394" s="33">
        <v>6992</v>
      </c>
      <c r="AJ394" s="33">
        <v>125.85</v>
      </c>
      <c r="AK394" s="33">
        <v>68.98</v>
      </c>
      <c r="AL394" s="33">
        <v>2002.21</v>
      </c>
      <c r="AM394" s="33">
        <v>9189</v>
      </c>
      <c r="AN394" s="35">
        <v>42736</v>
      </c>
      <c r="AO394" s="32">
        <f t="shared" si="97"/>
        <v>-6069.65</v>
      </c>
      <c r="AP394" s="36">
        <f t="shared" si="106"/>
        <v>71.868300000000005</v>
      </c>
      <c r="AQ394" s="37">
        <f t="shared" si="98"/>
        <v>71.868300000000005</v>
      </c>
      <c r="AR394" s="36">
        <f t="shared" si="99"/>
        <v>179.67075</v>
      </c>
      <c r="AS394" s="36">
        <f t="shared" si="100"/>
        <v>278.71200000000005</v>
      </c>
      <c r="AT394" s="36">
        <v>0.55300000000000005</v>
      </c>
      <c r="AU394" s="38">
        <f t="shared" si="101"/>
        <v>5.9890250000000007</v>
      </c>
      <c r="AV394" s="38">
        <f t="shared" si="105"/>
        <v>14.9725625</v>
      </c>
      <c r="AW394" s="38">
        <f t="shared" si="105"/>
        <v>23.226000000000003</v>
      </c>
      <c r="AX394" s="38">
        <f t="shared" si="102"/>
        <v>1.0520854166666669</v>
      </c>
      <c r="AY394" s="38">
        <f t="shared" si="93"/>
        <v>44.187587500000006</v>
      </c>
      <c r="AZ394" s="38">
        <f t="shared" si="94"/>
        <v>530.25105000000008</v>
      </c>
    </row>
    <row r="395" spans="1:52" s="7" customFormat="1" ht="15" customHeight="1" x14ac:dyDescent="0.25">
      <c r="A395" s="2">
        <f t="shared" si="95"/>
        <v>380</v>
      </c>
      <c r="B395" s="34" t="s">
        <v>180</v>
      </c>
      <c r="C395" s="29">
        <v>32</v>
      </c>
      <c r="D395" s="32">
        <v>55.9</v>
      </c>
      <c r="E395" s="2"/>
      <c r="F395" s="2" t="s">
        <v>591</v>
      </c>
      <c r="G395" s="2"/>
      <c r="H395" s="2">
        <v>3</v>
      </c>
      <c r="I395" s="2"/>
      <c r="J395" s="2"/>
      <c r="K395" s="2"/>
      <c r="L395" s="2"/>
      <c r="M395" s="2"/>
      <c r="N395" s="2"/>
      <c r="O395" s="2"/>
      <c r="P395" s="2"/>
      <c r="Q395" s="2"/>
      <c r="R395" s="2"/>
      <c r="S395" s="2"/>
      <c r="T395" s="2"/>
      <c r="U395" s="2"/>
      <c r="V395" s="2"/>
      <c r="W395" s="2"/>
      <c r="X395" s="2"/>
      <c r="Y395" s="2"/>
      <c r="Z395" s="2"/>
      <c r="AA395" s="2"/>
      <c r="AB395" s="2"/>
      <c r="AC395" s="2"/>
      <c r="AD395" s="2">
        <v>1486.92</v>
      </c>
      <c r="AE395" s="32"/>
      <c r="AF395" s="5" t="s">
        <v>42</v>
      </c>
      <c r="AG395" s="2">
        <v>100</v>
      </c>
      <c r="AH395" s="32">
        <f t="shared" si="96"/>
        <v>10599.32</v>
      </c>
      <c r="AI395" s="33">
        <v>10340</v>
      </c>
      <c r="AJ395" s="33">
        <v>167.51</v>
      </c>
      <c r="AK395" s="33">
        <v>91.81</v>
      </c>
      <c r="AL395" s="33">
        <v>2664.85</v>
      </c>
      <c r="AM395" s="33">
        <v>13264</v>
      </c>
      <c r="AN395" s="35">
        <v>42736</v>
      </c>
      <c r="AO395" s="32">
        <f t="shared" si="97"/>
        <v>-9112.4</v>
      </c>
      <c r="AP395" s="36">
        <f t="shared" si="106"/>
        <v>105.9932</v>
      </c>
      <c r="AQ395" s="37">
        <f t="shared" si="98"/>
        <v>105.9932</v>
      </c>
      <c r="AR395" s="36">
        <f t="shared" si="99"/>
        <v>264.983</v>
      </c>
      <c r="AS395" s="36">
        <f t="shared" si="100"/>
        <v>370.95240000000001</v>
      </c>
      <c r="AT395" s="36">
        <v>0.55300000000000005</v>
      </c>
      <c r="AU395" s="38">
        <f t="shared" si="101"/>
        <v>8.8327666666666662</v>
      </c>
      <c r="AV395" s="38">
        <f t="shared" si="105"/>
        <v>22.081916666666668</v>
      </c>
      <c r="AW395" s="38">
        <f t="shared" si="105"/>
        <v>30.912700000000001</v>
      </c>
      <c r="AX395" s="38">
        <f t="shared" si="102"/>
        <v>1.1060354800238521</v>
      </c>
      <c r="AY395" s="38">
        <f t="shared" si="93"/>
        <v>61.827383333333337</v>
      </c>
      <c r="AZ395" s="38">
        <f t="shared" si="94"/>
        <v>741.92860000000007</v>
      </c>
    </row>
    <row r="396" spans="1:52" s="7" customFormat="1" ht="15" customHeight="1" x14ac:dyDescent="0.25">
      <c r="A396" s="2">
        <f t="shared" si="95"/>
        <v>381</v>
      </c>
      <c r="B396" s="34" t="s">
        <v>181</v>
      </c>
      <c r="C396" s="29">
        <v>34</v>
      </c>
      <c r="D396" s="32">
        <v>49.1</v>
      </c>
      <c r="E396" s="2"/>
      <c r="F396" s="2" t="s">
        <v>591</v>
      </c>
      <c r="G396" s="2"/>
      <c r="H396" s="2">
        <v>2</v>
      </c>
      <c r="I396" s="2"/>
      <c r="J396" s="2"/>
      <c r="K396" s="2"/>
      <c r="L396" s="2"/>
      <c r="M396" s="2"/>
      <c r="N396" s="2"/>
      <c r="O396" s="2"/>
      <c r="P396" s="2"/>
      <c r="Q396" s="2"/>
      <c r="R396" s="2"/>
      <c r="S396" s="2"/>
      <c r="T396" s="2"/>
      <c r="U396" s="2"/>
      <c r="V396" s="2"/>
      <c r="W396" s="2"/>
      <c r="X396" s="2"/>
      <c r="Y396" s="2"/>
      <c r="Z396" s="2"/>
      <c r="AA396" s="2"/>
      <c r="AB396" s="2"/>
      <c r="AC396" s="2"/>
      <c r="AD396" s="2">
        <v>1306.04</v>
      </c>
      <c r="AE396" s="32"/>
      <c r="AF396" s="5" t="s">
        <v>42</v>
      </c>
      <c r="AG396" s="2">
        <v>100</v>
      </c>
      <c r="AH396" s="32">
        <f t="shared" si="96"/>
        <v>8401.7699999999986</v>
      </c>
      <c r="AI396" s="33">
        <v>8174</v>
      </c>
      <c r="AJ396" s="33">
        <v>147.13</v>
      </c>
      <c r="AK396" s="33">
        <v>80.64</v>
      </c>
      <c r="AL396" s="33">
        <v>2340.6799999999998</v>
      </c>
      <c r="AM396" s="33">
        <v>10742</v>
      </c>
      <c r="AN396" s="35">
        <v>42736</v>
      </c>
      <c r="AO396" s="32">
        <f t="shared" si="97"/>
        <v>-7095.7299999999987</v>
      </c>
      <c r="AP396" s="36">
        <f t="shared" si="106"/>
        <v>84.017699999999991</v>
      </c>
      <c r="AQ396" s="37">
        <f t="shared" si="98"/>
        <v>84.017699999999991</v>
      </c>
      <c r="AR396" s="36">
        <f t="shared" si="99"/>
        <v>210.04424999999998</v>
      </c>
      <c r="AS396" s="36">
        <f t="shared" si="100"/>
        <v>295.77839999999998</v>
      </c>
      <c r="AT396" s="36">
        <v>0.502</v>
      </c>
      <c r="AU396" s="38">
        <f t="shared" si="101"/>
        <v>7.0014749999999992</v>
      </c>
      <c r="AV396" s="38">
        <f t="shared" si="105"/>
        <v>17.503687499999998</v>
      </c>
      <c r="AW396" s="38">
        <f t="shared" si="105"/>
        <v>24.648199999999999</v>
      </c>
      <c r="AX396" s="38">
        <f t="shared" si="102"/>
        <v>1.0010868126272912</v>
      </c>
      <c r="AY396" s="38">
        <f t="shared" si="93"/>
        <v>49.1533625</v>
      </c>
      <c r="AZ396" s="38">
        <f t="shared" si="94"/>
        <v>589.84034999999994</v>
      </c>
    </row>
    <row r="397" spans="1:52" s="7" customFormat="1" x14ac:dyDescent="0.25">
      <c r="A397" s="2">
        <f t="shared" si="95"/>
        <v>382</v>
      </c>
      <c r="B397" s="34" t="s">
        <v>182</v>
      </c>
      <c r="C397" s="29">
        <v>17</v>
      </c>
      <c r="D397" s="32">
        <v>42.3</v>
      </c>
      <c r="E397" s="2"/>
      <c r="F397" s="2" t="s">
        <v>591</v>
      </c>
      <c r="G397" s="2"/>
      <c r="H397" s="2">
        <v>1</v>
      </c>
      <c r="I397" s="2"/>
      <c r="J397" s="2"/>
      <c r="K397" s="2"/>
      <c r="L397" s="2"/>
      <c r="M397" s="2"/>
      <c r="N397" s="2"/>
      <c r="O397" s="2"/>
      <c r="P397" s="2"/>
      <c r="Q397" s="2"/>
      <c r="R397" s="2"/>
      <c r="S397" s="2"/>
      <c r="T397" s="2"/>
      <c r="U397" s="2"/>
      <c r="V397" s="2"/>
      <c r="W397" s="2"/>
      <c r="X397" s="2"/>
      <c r="Y397" s="2"/>
      <c r="Z397" s="2"/>
      <c r="AA397" s="2"/>
      <c r="AB397" s="2"/>
      <c r="AC397" s="2"/>
      <c r="AD397" s="2">
        <v>9305.4599999999991</v>
      </c>
      <c r="AE397" s="32"/>
      <c r="AF397" s="5" t="s">
        <v>42</v>
      </c>
      <c r="AG397" s="2">
        <v>100</v>
      </c>
      <c r="AH397" s="32">
        <f t="shared" si="96"/>
        <v>10896.68</v>
      </c>
      <c r="AI397" s="33">
        <v>9013</v>
      </c>
      <c r="AJ397" s="33">
        <v>1883.68</v>
      </c>
      <c r="AK397" s="33"/>
      <c r="AL397" s="33"/>
      <c r="AM397" s="33">
        <v>10897</v>
      </c>
      <c r="AN397" s="35">
        <v>42736</v>
      </c>
      <c r="AO397" s="32">
        <f t="shared" si="97"/>
        <v>-1591.2200000000012</v>
      </c>
      <c r="AP397" s="36">
        <f t="shared" si="106"/>
        <v>108.96680000000001</v>
      </c>
      <c r="AQ397" s="37">
        <f t="shared" si="98"/>
        <v>108.96680000000001</v>
      </c>
      <c r="AR397" s="36">
        <f t="shared" si="99"/>
        <v>272.41700000000003</v>
      </c>
      <c r="AS397" s="36">
        <f t="shared" si="100"/>
        <v>372.57839999999999</v>
      </c>
      <c r="AT397" s="36">
        <v>0.73399999999999999</v>
      </c>
      <c r="AU397" s="38">
        <f t="shared" si="101"/>
        <v>9.0805666666666678</v>
      </c>
      <c r="AV397" s="38">
        <f t="shared" si="105"/>
        <v>22.70141666666667</v>
      </c>
      <c r="AW397" s="38">
        <f t="shared" si="105"/>
        <v>31.048199999999998</v>
      </c>
      <c r="AX397" s="38">
        <f t="shared" si="102"/>
        <v>1.4853471237194644</v>
      </c>
      <c r="AY397" s="38">
        <f t="shared" si="93"/>
        <v>62.830183333333338</v>
      </c>
      <c r="AZ397" s="38">
        <f t="shared" si="94"/>
        <v>753.96220000000005</v>
      </c>
    </row>
    <row r="398" spans="1:52" s="7" customFormat="1" x14ac:dyDescent="0.25">
      <c r="A398" s="2">
        <f t="shared" si="95"/>
        <v>383</v>
      </c>
      <c r="B398" s="34" t="s">
        <v>182</v>
      </c>
      <c r="C398" s="29">
        <v>24</v>
      </c>
      <c r="D398" s="32">
        <v>42</v>
      </c>
      <c r="E398" s="2"/>
      <c r="F398" s="2" t="s">
        <v>591</v>
      </c>
      <c r="G398" s="2"/>
      <c r="H398" s="2">
        <v>1</v>
      </c>
      <c r="I398" s="2"/>
      <c r="J398" s="2"/>
      <c r="K398" s="2"/>
      <c r="L398" s="2"/>
      <c r="M398" s="2"/>
      <c r="N398" s="2"/>
      <c r="O398" s="2"/>
      <c r="P398" s="2"/>
      <c r="Q398" s="2"/>
      <c r="R398" s="2"/>
      <c r="S398" s="2"/>
      <c r="T398" s="2"/>
      <c r="U398" s="2"/>
      <c r="V398" s="2"/>
      <c r="W398" s="2"/>
      <c r="X398" s="2"/>
      <c r="Y398" s="2"/>
      <c r="Z398" s="2"/>
      <c r="AA398" s="2"/>
      <c r="AB398" s="2"/>
      <c r="AC398" s="2"/>
      <c r="AD398" s="2">
        <v>9233.33</v>
      </c>
      <c r="AE398" s="32"/>
      <c r="AF398" s="5" t="s">
        <v>42</v>
      </c>
      <c r="AG398" s="2">
        <v>100</v>
      </c>
      <c r="AH398" s="32">
        <f t="shared" si="96"/>
        <v>10809.08</v>
      </c>
      <c r="AI398" s="33">
        <v>8940</v>
      </c>
      <c r="AJ398" s="33">
        <v>1869.08</v>
      </c>
      <c r="AK398" s="33"/>
      <c r="AL398" s="33"/>
      <c r="AM398" s="33">
        <v>10809</v>
      </c>
      <c r="AN398" s="35">
        <v>42736</v>
      </c>
      <c r="AO398" s="32">
        <f t="shared" si="97"/>
        <v>-1575.75</v>
      </c>
      <c r="AP398" s="36">
        <f t="shared" si="106"/>
        <v>108.0908</v>
      </c>
      <c r="AQ398" s="37">
        <f t="shared" si="98"/>
        <v>108.0908</v>
      </c>
      <c r="AR398" s="36">
        <f t="shared" si="99"/>
        <v>270.22700000000003</v>
      </c>
      <c r="AS398" s="36">
        <f t="shared" si="100"/>
        <v>369.93599999999998</v>
      </c>
      <c r="AT398" s="36">
        <v>0.73399999999999999</v>
      </c>
      <c r="AU398" s="38">
        <f t="shared" si="101"/>
        <v>9.0075666666666674</v>
      </c>
      <c r="AV398" s="38">
        <f t="shared" si="105"/>
        <v>22.518916666666669</v>
      </c>
      <c r="AW398" s="38">
        <f t="shared" si="105"/>
        <v>30.827999999999999</v>
      </c>
      <c r="AX398" s="38">
        <f t="shared" si="102"/>
        <v>1.4846305555555557</v>
      </c>
      <c r="AY398" s="38">
        <f t="shared" si="93"/>
        <v>62.354483333333334</v>
      </c>
      <c r="AZ398" s="38">
        <f t="shared" si="94"/>
        <v>748.25379999999996</v>
      </c>
    </row>
    <row r="399" spans="1:52" s="7" customFormat="1" x14ac:dyDescent="0.25">
      <c r="A399" s="2">
        <f t="shared" si="95"/>
        <v>384</v>
      </c>
      <c r="B399" s="34" t="s">
        <v>182</v>
      </c>
      <c r="C399" s="29">
        <v>62</v>
      </c>
      <c r="D399" s="32">
        <v>42.4</v>
      </c>
      <c r="E399" s="2"/>
      <c r="F399" s="2"/>
      <c r="G399" s="2"/>
      <c r="H399" s="2">
        <v>1</v>
      </c>
      <c r="I399" s="2">
        <v>1</v>
      </c>
      <c r="J399" s="2">
        <v>1</v>
      </c>
      <c r="K399" s="2"/>
      <c r="L399" s="2"/>
      <c r="M399" s="2"/>
      <c r="N399" s="2">
        <v>1</v>
      </c>
      <c r="O399" s="2"/>
      <c r="P399" s="2"/>
      <c r="Q399" s="2"/>
      <c r="R399" s="2"/>
      <c r="S399" s="2"/>
      <c r="T399" s="2">
        <v>1</v>
      </c>
      <c r="U399" s="2"/>
      <c r="V399" s="2"/>
      <c r="W399" s="2"/>
      <c r="X399" s="2"/>
      <c r="Y399" s="2"/>
      <c r="Z399" s="2"/>
      <c r="AA399" s="2"/>
      <c r="AB399" s="2"/>
      <c r="AC399" s="2"/>
      <c r="AD399" s="2">
        <v>9329.5</v>
      </c>
      <c r="AE399" s="32"/>
      <c r="AF399" s="5" t="s">
        <v>42</v>
      </c>
      <c r="AG399" s="2">
        <v>100</v>
      </c>
      <c r="AH399" s="32">
        <f t="shared" si="96"/>
        <v>10925.55</v>
      </c>
      <c r="AI399" s="33">
        <v>9037</v>
      </c>
      <c r="AJ399" s="33">
        <v>1888.55</v>
      </c>
      <c r="AK399" s="33"/>
      <c r="AL399" s="33"/>
      <c r="AM399" s="33">
        <v>10926</v>
      </c>
      <c r="AN399" s="35">
        <v>42736</v>
      </c>
      <c r="AO399" s="32">
        <f t="shared" si="97"/>
        <v>-1596.0499999999993</v>
      </c>
      <c r="AP399" s="36">
        <f t="shared" si="106"/>
        <v>109.2555</v>
      </c>
      <c r="AQ399" s="37">
        <f t="shared" si="98"/>
        <v>109.2555</v>
      </c>
      <c r="AR399" s="36">
        <f t="shared" si="99"/>
        <v>273.13875000000002</v>
      </c>
      <c r="AS399" s="36">
        <f t="shared" si="100"/>
        <v>373.45919999999995</v>
      </c>
      <c r="AT399" s="36">
        <v>0.73399999999999999</v>
      </c>
      <c r="AU399" s="38">
        <f t="shared" si="101"/>
        <v>9.1046250000000004</v>
      </c>
      <c r="AV399" s="38">
        <f t="shared" si="105"/>
        <v>22.7615625</v>
      </c>
      <c r="AW399" s="38">
        <f t="shared" si="105"/>
        <v>31.121599999999997</v>
      </c>
      <c r="AX399" s="38">
        <f t="shared" si="102"/>
        <v>1.4855610259433962</v>
      </c>
      <c r="AY399" s="38">
        <f t="shared" si="93"/>
        <v>62.987787499999996</v>
      </c>
      <c r="AZ399" s="38">
        <f t="shared" si="94"/>
        <v>755.85344999999995</v>
      </c>
    </row>
    <row r="400" spans="1:52" s="7" customFormat="1" x14ac:dyDescent="0.25">
      <c r="A400" s="2">
        <f t="shared" si="95"/>
        <v>385</v>
      </c>
      <c r="B400" s="34" t="s">
        <v>182</v>
      </c>
      <c r="C400" s="29">
        <v>63</v>
      </c>
      <c r="D400" s="32">
        <v>41.9</v>
      </c>
      <c r="E400" s="2"/>
      <c r="F400" s="2" t="s">
        <v>591</v>
      </c>
      <c r="G400" s="2"/>
      <c r="H400" s="2">
        <v>1</v>
      </c>
      <c r="I400" s="2"/>
      <c r="J400" s="2"/>
      <c r="K400" s="2"/>
      <c r="L400" s="2"/>
      <c r="M400" s="2"/>
      <c r="N400" s="2"/>
      <c r="O400" s="2"/>
      <c r="P400" s="2"/>
      <c r="Q400" s="2"/>
      <c r="R400" s="2"/>
      <c r="S400" s="2"/>
      <c r="T400" s="2"/>
      <c r="U400" s="2"/>
      <c r="V400" s="2"/>
      <c r="W400" s="2"/>
      <c r="X400" s="2"/>
      <c r="Y400" s="2"/>
      <c r="Z400" s="2"/>
      <c r="AA400" s="2"/>
      <c r="AB400" s="2"/>
      <c r="AC400" s="2"/>
      <c r="AD400" s="2">
        <v>9209.2800000000007</v>
      </c>
      <c r="AE400" s="32"/>
      <c r="AF400" s="5" t="s">
        <v>42</v>
      </c>
      <c r="AG400" s="2">
        <v>100</v>
      </c>
      <c r="AH400" s="32">
        <f t="shared" si="96"/>
        <v>10780.21</v>
      </c>
      <c r="AI400" s="33">
        <v>8916</v>
      </c>
      <c r="AJ400" s="33">
        <v>1864.21</v>
      </c>
      <c r="AK400" s="33"/>
      <c r="AL400" s="33"/>
      <c r="AM400" s="33">
        <v>10780</v>
      </c>
      <c r="AN400" s="35">
        <v>42736</v>
      </c>
      <c r="AO400" s="32">
        <f t="shared" si="97"/>
        <v>-1570.9299999999985</v>
      </c>
      <c r="AP400" s="36">
        <f t="shared" si="106"/>
        <v>107.8021</v>
      </c>
      <c r="AQ400" s="37">
        <f t="shared" si="98"/>
        <v>107.8021</v>
      </c>
      <c r="AR400" s="36">
        <f t="shared" si="99"/>
        <v>269.50524999999999</v>
      </c>
      <c r="AS400" s="36">
        <f t="shared" si="100"/>
        <v>369.05520000000001</v>
      </c>
      <c r="AT400" s="36">
        <v>0.73399999999999999</v>
      </c>
      <c r="AU400" s="38">
        <f t="shared" si="101"/>
        <v>8.983508333333333</v>
      </c>
      <c r="AV400" s="38">
        <f t="shared" si="105"/>
        <v>22.458770833333332</v>
      </c>
      <c r="AW400" s="38">
        <f t="shared" si="105"/>
        <v>30.7546</v>
      </c>
      <c r="AX400" s="38">
        <f t="shared" si="102"/>
        <v>1.4844123906125695</v>
      </c>
      <c r="AY400" s="38">
        <f t="shared" si="93"/>
        <v>62.196879166666662</v>
      </c>
      <c r="AZ400" s="38">
        <f t="shared" si="94"/>
        <v>746.36254999999994</v>
      </c>
    </row>
    <row r="401" spans="1:52" s="7" customFormat="1" x14ac:dyDescent="0.25">
      <c r="A401" s="2">
        <f t="shared" si="95"/>
        <v>386</v>
      </c>
      <c r="B401" s="34" t="s">
        <v>182</v>
      </c>
      <c r="C401" s="29">
        <v>72</v>
      </c>
      <c r="D401" s="32">
        <v>42.3</v>
      </c>
      <c r="E401" s="2"/>
      <c r="F401" s="2" t="s">
        <v>591</v>
      </c>
      <c r="G401" s="2"/>
      <c r="H401" s="2">
        <v>1</v>
      </c>
      <c r="I401" s="2"/>
      <c r="J401" s="2"/>
      <c r="K401" s="2"/>
      <c r="L401" s="2"/>
      <c r="M401" s="2"/>
      <c r="N401" s="2"/>
      <c r="O401" s="2"/>
      <c r="P401" s="2"/>
      <c r="Q401" s="2"/>
      <c r="R401" s="2"/>
      <c r="S401" s="2"/>
      <c r="T401" s="2"/>
      <c r="U401" s="2"/>
      <c r="V401" s="2"/>
      <c r="W401" s="2"/>
      <c r="X401" s="2"/>
      <c r="Y401" s="2"/>
      <c r="Z401" s="2"/>
      <c r="AA401" s="2"/>
      <c r="AB401" s="2"/>
      <c r="AC401" s="2"/>
      <c r="AD401" s="2">
        <v>16031.79</v>
      </c>
      <c r="AE401" s="32"/>
      <c r="AF401" s="5" t="s">
        <v>42</v>
      </c>
      <c r="AG401" s="2">
        <v>100</v>
      </c>
      <c r="AH401" s="32">
        <f t="shared" si="96"/>
        <v>10896.68</v>
      </c>
      <c r="AI401" s="33">
        <v>9013</v>
      </c>
      <c r="AJ401" s="33">
        <v>1883.68</v>
      </c>
      <c r="AK401" s="33"/>
      <c r="AL401" s="33"/>
      <c r="AM401" s="33">
        <v>10897</v>
      </c>
      <c r="AN401" s="35">
        <v>42736</v>
      </c>
      <c r="AO401" s="32">
        <f t="shared" si="97"/>
        <v>5135.1100000000006</v>
      </c>
      <c r="AP401" s="36">
        <f>AD401/AG401</f>
        <v>160.31790000000001</v>
      </c>
      <c r="AQ401" s="37">
        <f t="shared" si="98"/>
        <v>160.31790000000001</v>
      </c>
      <c r="AR401" s="36">
        <f t="shared" si="99"/>
        <v>272.41700000000003</v>
      </c>
      <c r="AS401" s="36">
        <f t="shared" si="100"/>
        <v>372.57839999999999</v>
      </c>
      <c r="AT401" s="36">
        <v>0.73399999999999999</v>
      </c>
      <c r="AU401" s="38">
        <f t="shared" si="101"/>
        <v>13.359825000000001</v>
      </c>
      <c r="AV401" s="38">
        <f t="shared" si="105"/>
        <v>22.70141666666667</v>
      </c>
      <c r="AW401" s="38">
        <f t="shared" si="105"/>
        <v>31.048199999999998</v>
      </c>
      <c r="AX401" s="38">
        <f t="shared" si="102"/>
        <v>1.5865116233254533</v>
      </c>
      <c r="AY401" s="38">
        <f t="shared" ref="AY401:AY464" si="107">AU401+AV401+AW401</f>
        <v>67.109441666666669</v>
      </c>
      <c r="AZ401" s="38">
        <f t="shared" ref="AZ401:AZ464" si="108">AY401*12</f>
        <v>805.31330000000003</v>
      </c>
    </row>
    <row r="402" spans="1:52" s="7" customFormat="1" x14ac:dyDescent="0.25">
      <c r="A402" s="2">
        <f t="shared" ref="A402:A465" si="109">SUM(A401,1)</f>
        <v>387</v>
      </c>
      <c r="B402" s="34" t="s">
        <v>183</v>
      </c>
      <c r="C402" s="29">
        <v>5</v>
      </c>
      <c r="D402" s="32">
        <v>45.5</v>
      </c>
      <c r="E402" s="2"/>
      <c r="F402" s="2" t="s">
        <v>591</v>
      </c>
      <c r="G402" s="2"/>
      <c r="H402" s="2">
        <v>2</v>
      </c>
      <c r="I402" s="2"/>
      <c r="J402" s="2"/>
      <c r="K402" s="2"/>
      <c r="L402" s="2"/>
      <c r="M402" s="2"/>
      <c r="N402" s="2"/>
      <c r="O402" s="2"/>
      <c r="P402" s="2"/>
      <c r="Q402" s="2"/>
      <c r="R402" s="2"/>
      <c r="S402" s="2"/>
      <c r="T402" s="2"/>
      <c r="U402" s="2"/>
      <c r="V402" s="2"/>
      <c r="W402" s="2"/>
      <c r="X402" s="2"/>
      <c r="Y402" s="2"/>
      <c r="Z402" s="2"/>
      <c r="AA402" s="2"/>
      <c r="AB402" s="2"/>
      <c r="AC402" s="2"/>
      <c r="AD402" s="2">
        <v>393.77</v>
      </c>
      <c r="AE402" s="32"/>
      <c r="AF402" s="5" t="s">
        <v>42</v>
      </c>
      <c r="AG402" s="2">
        <v>100</v>
      </c>
      <c r="AH402" s="32">
        <f t="shared" si="96"/>
        <v>8585.94</v>
      </c>
      <c r="AI402" s="33">
        <v>8416</v>
      </c>
      <c r="AJ402" s="33">
        <v>169.94</v>
      </c>
      <c r="AK402" s="33"/>
      <c r="AL402" s="33">
        <v>3761.06</v>
      </c>
      <c r="AM402" s="33">
        <v>12347</v>
      </c>
      <c r="AN402" s="35">
        <v>42736</v>
      </c>
      <c r="AO402" s="32">
        <f t="shared" si="97"/>
        <v>-8192.17</v>
      </c>
      <c r="AP402" s="36">
        <f t="shared" ref="AP402:AP411" si="110">AH402/AG402</f>
        <v>85.859400000000008</v>
      </c>
      <c r="AQ402" s="37">
        <f t="shared" si="98"/>
        <v>85.859400000000008</v>
      </c>
      <c r="AR402" s="36">
        <f t="shared" si="99"/>
        <v>214.64850000000001</v>
      </c>
      <c r="AS402" s="36">
        <f t="shared" si="100"/>
        <v>506.142</v>
      </c>
      <c r="AT402" s="36">
        <v>0.92700000000000005</v>
      </c>
      <c r="AU402" s="38">
        <f t="shared" si="101"/>
        <v>7.1549500000000004</v>
      </c>
      <c r="AV402" s="38">
        <f t="shared" si="105"/>
        <v>17.887375000000002</v>
      </c>
      <c r="AW402" s="38">
        <f t="shared" si="105"/>
        <v>42.1785</v>
      </c>
      <c r="AX402" s="38">
        <f t="shared" si="102"/>
        <v>1.4773807692307694</v>
      </c>
      <c r="AY402" s="38">
        <f t="shared" si="107"/>
        <v>67.220825000000005</v>
      </c>
      <c r="AZ402" s="38">
        <f t="shared" si="108"/>
        <v>806.64990000000012</v>
      </c>
    </row>
    <row r="403" spans="1:52" s="7" customFormat="1" ht="15" customHeight="1" x14ac:dyDescent="0.25">
      <c r="A403" s="2">
        <f t="shared" si="109"/>
        <v>388</v>
      </c>
      <c r="B403" s="34" t="s">
        <v>184</v>
      </c>
      <c r="C403" s="29">
        <v>12</v>
      </c>
      <c r="D403" s="32">
        <v>42.8</v>
      </c>
      <c r="E403" s="2"/>
      <c r="F403" s="2" t="s">
        <v>591</v>
      </c>
      <c r="G403" s="2"/>
      <c r="H403" s="2">
        <v>2</v>
      </c>
      <c r="I403" s="2"/>
      <c r="J403" s="2"/>
      <c r="K403" s="2"/>
      <c r="L403" s="2"/>
      <c r="M403" s="2"/>
      <c r="N403" s="2"/>
      <c r="O403" s="2"/>
      <c r="P403" s="2"/>
      <c r="Q403" s="2"/>
      <c r="R403" s="2"/>
      <c r="S403" s="2"/>
      <c r="T403" s="2"/>
      <c r="U403" s="2"/>
      <c r="V403" s="2"/>
      <c r="W403" s="2"/>
      <c r="X403" s="2"/>
      <c r="Y403" s="2"/>
      <c r="Z403" s="2"/>
      <c r="AA403" s="2"/>
      <c r="AB403" s="2"/>
      <c r="AC403" s="2"/>
      <c r="AD403" s="2">
        <v>7276.26</v>
      </c>
      <c r="AE403" s="32"/>
      <c r="AF403" s="5" t="s">
        <v>42</v>
      </c>
      <c r="AG403" s="2">
        <v>100</v>
      </c>
      <c r="AH403" s="32">
        <f t="shared" si="96"/>
        <v>7869.36</v>
      </c>
      <c r="AI403" s="33">
        <v>7697</v>
      </c>
      <c r="AJ403" s="33">
        <v>172.36</v>
      </c>
      <c r="AK403" s="33"/>
      <c r="AL403" s="33">
        <v>550.76</v>
      </c>
      <c r="AM403" s="33">
        <v>8420</v>
      </c>
      <c r="AN403" s="35">
        <v>42736</v>
      </c>
      <c r="AO403" s="32">
        <f t="shared" si="97"/>
        <v>-593.09999999999945</v>
      </c>
      <c r="AP403" s="36">
        <f t="shared" si="110"/>
        <v>78.693600000000004</v>
      </c>
      <c r="AQ403" s="37">
        <f t="shared" si="98"/>
        <v>78.693600000000004</v>
      </c>
      <c r="AR403" s="36">
        <f t="shared" si="99"/>
        <v>196.73400000000001</v>
      </c>
      <c r="AS403" s="36">
        <f t="shared" si="100"/>
        <v>373.38719999999995</v>
      </c>
      <c r="AT403" s="36">
        <v>0.72699999999999998</v>
      </c>
      <c r="AU403" s="38">
        <f t="shared" si="101"/>
        <v>6.5578000000000003</v>
      </c>
      <c r="AV403" s="38">
        <f t="shared" si="105"/>
        <v>16.394500000000001</v>
      </c>
      <c r="AW403" s="38">
        <f t="shared" si="105"/>
        <v>31.115599999999997</v>
      </c>
      <c r="AX403" s="38">
        <f t="shared" si="102"/>
        <v>1.263268691588785</v>
      </c>
      <c r="AY403" s="38">
        <f t="shared" si="107"/>
        <v>54.067899999999995</v>
      </c>
      <c r="AZ403" s="38">
        <f t="shared" si="108"/>
        <v>648.81479999999988</v>
      </c>
    </row>
    <row r="404" spans="1:52" s="7" customFormat="1" x14ac:dyDescent="0.25">
      <c r="A404" s="2">
        <f t="shared" si="109"/>
        <v>389</v>
      </c>
      <c r="B404" s="34" t="s">
        <v>184</v>
      </c>
      <c r="C404" s="29">
        <v>18</v>
      </c>
      <c r="D404" s="32">
        <v>43.2</v>
      </c>
      <c r="E404" s="2"/>
      <c r="F404" s="2" t="s">
        <v>591</v>
      </c>
      <c r="G404" s="2"/>
      <c r="H404" s="2">
        <v>2</v>
      </c>
      <c r="I404" s="2"/>
      <c r="J404" s="2"/>
      <c r="K404" s="2"/>
      <c r="L404" s="2"/>
      <c r="M404" s="2"/>
      <c r="N404" s="2"/>
      <c r="O404" s="2"/>
      <c r="P404" s="2"/>
      <c r="Q404" s="2"/>
      <c r="R404" s="2"/>
      <c r="S404" s="2"/>
      <c r="T404" s="2"/>
      <c r="U404" s="2"/>
      <c r="V404" s="2"/>
      <c r="W404" s="2"/>
      <c r="X404" s="2"/>
      <c r="Y404" s="2"/>
      <c r="Z404" s="2"/>
      <c r="AA404" s="2"/>
      <c r="AB404" s="2"/>
      <c r="AC404" s="2"/>
      <c r="AD404" s="2">
        <v>4651.41</v>
      </c>
      <c r="AE404" s="32"/>
      <c r="AF404" s="5" t="s">
        <v>42</v>
      </c>
      <c r="AG404" s="2">
        <v>100</v>
      </c>
      <c r="AH404" s="32">
        <f t="shared" si="96"/>
        <v>7944.85</v>
      </c>
      <c r="AI404" s="33">
        <v>7771</v>
      </c>
      <c r="AJ404" s="33">
        <v>173.85</v>
      </c>
      <c r="AK404" s="33"/>
      <c r="AL404" s="33">
        <v>555.51</v>
      </c>
      <c r="AM404" s="33">
        <v>8500</v>
      </c>
      <c r="AN404" s="35">
        <v>42736</v>
      </c>
      <c r="AO404" s="32">
        <f t="shared" si="97"/>
        <v>-3293.4400000000005</v>
      </c>
      <c r="AP404" s="36">
        <f t="shared" si="110"/>
        <v>79.44850000000001</v>
      </c>
      <c r="AQ404" s="37">
        <f t="shared" si="98"/>
        <v>79.44850000000001</v>
      </c>
      <c r="AR404" s="36">
        <f t="shared" si="99"/>
        <v>198.62125000000003</v>
      </c>
      <c r="AS404" s="36">
        <f t="shared" si="100"/>
        <v>376.8768</v>
      </c>
      <c r="AT404" s="36">
        <v>0.72699999999999998</v>
      </c>
      <c r="AU404" s="38">
        <f t="shared" si="101"/>
        <v>6.6207083333333339</v>
      </c>
      <c r="AV404" s="38">
        <f t="shared" si="105"/>
        <v>16.551770833333336</v>
      </c>
      <c r="AW404" s="38">
        <f t="shared" si="105"/>
        <v>31.406400000000001</v>
      </c>
      <c r="AX404" s="38">
        <f t="shared" si="102"/>
        <v>1.2633999807098764</v>
      </c>
      <c r="AY404" s="38">
        <f t="shared" si="107"/>
        <v>54.578879166666667</v>
      </c>
      <c r="AZ404" s="38">
        <f t="shared" si="108"/>
        <v>654.94655</v>
      </c>
    </row>
    <row r="405" spans="1:52" s="7" customFormat="1" x14ac:dyDescent="0.25">
      <c r="A405" s="2">
        <f t="shared" si="109"/>
        <v>390</v>
      </c>
      <c r="B405" s="34" t="s">
        <v>184</v>
      </c>
      <c r="C405" s="29">
        <v>49</v>
      </c>
      <c r="D405" s="32">
        <v>40.299999999999997</v>
      </c>
      <c r="E405" s="2"/>
      <c r="F405" s="2" t="s">
        <v>591</v>
      </c>
      <c r="G405" s="2"/>
      <c r="H405" s="2">
        <v>2</v>
      </c>
      <c r="I405" s="2"/>
      <c r="J405" s="2"/>
      <c r="K405" s="2"/>
      <c r="L405" s="2"/>
      <c r="M405" s="2"/>
      <c r="N405" s="2"/>
      <c r="O405" s="2"/>
      <c r="P405" s="2"/>
      <c r="Q405" s="2"/>
      <c r="R405" s="2"/>
      <c r="S405" s="2"/>
      <c r="T405" s="2"/>
      <c r="U405" s="2"/>
      <c r="V405" s="2"/>
      <c r="W405" s="2"/>
      <c r="X405" s="2"/>
      <c r="Y405" s="2"/>
      <c r="Z405" s="2"/>
      <c r="AA405" s="2"/>
      <c r="AB405" s="2"/>
      <c r="AC405" s="2"/>
      <c r="AD405" s="2">
        <v>4454.47</v>
      </c>
      <c r="AE405" s="32"/>
      <c r="AF405" s="5" t="s">
        <v>42</v>
      </c>
      <c r="AG405" s="2">
        <v>100</v>
      </c>
      <c r="AH405" s="32">
        <f t="shared" si="96"/>
        <v>6875.49</v>
      </c>
      <c r="AI405" s="33">
        <v>6709</v>
      </c>
      <c r="AJ405" s="33">
        <v>166.49</v>
      </c>
      <c r="AK405" s="33"/>
      <c r="AL405" s="33">
        <v>531.99</v>
      </c>
      <c r="AM405" s="33">
        <v>7407</v>
      </c>
      <c r="AN405" s="35">
        <v>42736</v>
      </c>
      <c r="AO405" s="32">
        <f t="shared" si="97"/>
        <v>-2421.0199999999995</v>
      </c>
      <c r="AP405" s="36">
        <f t="shared" si="110"/>
        <v>68.754899999999992</v>
      </c>
      <c r="AQ405" s="37">
        <f t="shared" si="98"/>
        <v>68.754899999999992</v>
      </c>
      <c r="AR405" s="36">
        <f t="shared" si="99"/>
        <v>171.88724999999999</v>
      </c>
      <c r="AS405" s="36">
        <f t="shared" si="100"/>
        <v>351.57719999999995</v>
      </c>
      <c r="AT405" s="36">
        <v>0.72699999999999998</v>
      </c>
      <c r="AU405" s="38">
        <f t="shared" si="101"/>
        <v>5.7295749999999996</v>
      </c>
      <c r="AV405" s="38">
        <f t="shared" si="105"/>
        <v>14.3239375</v>
      </c>
      <c r="AW405" s="38">
        <f t="shared" si="105"/>
        <v>29.298099999999994</v>
      </c>
      <c r="AX405" s="38">
        <f t="shared" si="102"/>
        <v>1.2246057692307692</v>
      </c>
      <c r="AY405" s="38">
        <f t="shared" si="107"/>
        <v>49.351612499999995</v>
      </c>
      <c r="AZ405" s="38">
        <f t="shared" si="108"/>
        <v>592.21934999999996</v>
      </c>
    </row>
    <row r="406" spans="1:52" s="7" customFormat="1" x14ac:dyDescent="0.25">
      <c r="A406" s="2">
        <f t="shared" si="109"/>
        <v>391</v>
      </c>
      <c r="B406" s="34" t="s">
        <v>184</v>
      </c>
      <c r="C406" s="29">
        <v>5</v>
      </c>
      <c r="D406" s="32">
        <v>43.3</v>
      </c>
      <c r="E406" s="2"/>
      <c r="F406" s="2" t="s">
        <v>591</v>
      </c>
      <c r="G406" s="2"/>
      <c r="H406" s="2">
        <v>2</v>
      </c>
      <c r="I406" s="2"/>
      <c r="J406" s="2"/>
      <c r="K406" s="2"/>
      <c r="L406" s="2"/>
      <c r="M406" s="2"/>
      <c r="N406" s="2"/>
      <c r="O406" s="2"/>
      <c r="P406" s="2"/>
      <c r="Q406" s="2"/>
      <c r="R406" s="2"/>
      <c r="S406" s="2"/>
      <c r="T406" s="2"/>
      <c r="U406" s="2"/>
      <c r="V406" s="2"/>
      <c r="W406" s="2"/>
      <c r="X406" s="2"/>
      <c r="Y406" s="2"/>
      <c r="Z406" s="2"/>
      <c r="AA406" s="2"/>
      <c r="AB406" s="2"/>
      <c r="AC406" s="2"/>
      <c r="AD406" s="2">
        <v>4665.8</v>
      </c>
      <c r="AE406" s="32"/>
      <c r="AF406" s="5" t="s">
        <v>42</v>
      </c>
      <c r="AG406" s="2">
        <v>100</v>
      </c>
      <c r="AH406" s="32">
        <f t="shared" si="96"/>
        <v>7963.39</v>
      </c>
      <c r="AI406" s="33">
        <v>7789</v>
      </c>
      <c r="AJ406" s="33">
        <v>174.39</v>
      </c>
      <c r="AK406" s="33"/>
      <c r="AL406" s="33">
        <v>557.23</v>
      </c>
      <c r="AM406" s="33">
        <v>8521</v>
      </c>
      <c r="AN406" s="35">
        <v>42736</v>
      </c>
      <c r="AO406" s="32">
        <f t="shared" si="97"/>
        <v>-3297.59</v>
      </c>
      <c r="AP406" s="36">
        <f t="shared" si="110"/>
        <v>79.633899999999997</v>
      </c>
      <c r="AQ406" s="37">
        <f t="shared" si="98"/>
        <v>79.633899999999997</v>
      </c>
      <c r="AR406" s="36">
        <f t="shared" si="99"/>
        <v>199.08475000000001</v>
      </c>
      <c r="AS406" s="36">
        <f t="shared" si="100"/>
        <v>377.74919999999997</v>
      </c>
      <c r="AT406" s="36">
        <v>0.72699999999999998</v>
      </c>
      <c r="AU406" s="38">
        <f t="shared" si="101"/>
        <v>6.6361583333333334</v>
      </c>
      <c r="AV406" s="38">
        <f t="shared" si="105"/>
        <v>16.590395833333336</v>
      </c>
      <c r="AW406" s="38">
        <f t="shared" si="105"/>
        <v>31.479099999999999</v>
      </c>
      <c r="AX406" s="38">
        <f t="shared" si="102"/>
        <v>1.2634100269438031</v>
      </c>
      <c r="AY406" s="38">
        <f t="shared" si="107"/>
        <v>54.705654166666669</v>
      </c>
      <c r="AZ406" s="38">
        <f t="shared" si="108"/>
        <v>656.46785</v>
      </c>
    </row>
    <row r="407" spans="1:52" s="7" customFormat="1" x14ac:dyDescent="0.25">
      <c r="A407" s="2">
        <f t="shared" si="109"/>
        <v>392</v>
      </c>
      <c r="B407" s="34" t="s">
        <v>184</v>
      </c>
      <c r="C407" s="29">
        <v>7</v>
      </c>
      <c r="D407" s="32">
        <v>30.2</v>
      </c>
      <c r="E407" s="2"/>
      <c r="F407" s="2" t="s">
        <v>591</v>
      </c>
      <c r="G407" s="2"/>
      <c r="H407" s="2">
        <v>1</v>
      </c>
      <c r="I407" s="2"/>
      <c r="J407" s="2"/>
      <c r="K407" s="2"/>
      <c r="L407" s="2"/>
      <c r="M407" s="2"/>
      <c r="N407" s="2"/>
      <c r="O407" s="2"/>
      <c r="P407" s="2"/>
      <c r="Q407" s="2"/>
      <c r="R407" s="2"/>
      <c r="S407" s="2"/>
      <c r="T407" s="2"/>
      <c r="U407" s="2"/>
      <c r="V407" s="2"/>
      <c r="W407" s="2"/>
      <c r="X407" s="2"/>
      <c r="Y407" s="2"/>
      <c r="Z407" s="2"/>
      <c r="AA407" s="2"/>
      <c r="AB407" s="2"/>
      <c r="AC407" s="2"/>
      <c r="AD407" s="2">
        <v>3341.4</v>
      </c>
      <c r="AE407" s="32"/>
      <c r="AF407" s="5" t="s">
        <v>42</v>
      </c>
      <c r="AG407" s="2">
        <v>100</v>
      </c>
      <c r="AH407" s="32">
        <f t="shared" si="96"/>
        <v>5710.89</v>
      </c>
      <c r="AI407" s="33">
        <v>5586</v>
      </c>
      <c r="AJ407" s="33">
        <v>124.89</v>
      </c>
      <c r="AK407" s="33"/>
      <c r="AL407" s="33">
        <v>399.06</v>
      </c>
      <c r="AM407" s="33">
        <v>6110</v>
      </c>
      <c r="AN407" s="35">
        <v>42736</v>
      </c>
      <c r="AO407" s="32">
        <f t="shared" si="97"/>
        <v>-2369.4900000000002</v>
      </c>
      <c r="AP407" s="36">
        <f t="shared" si="110"/>
        <v>57.108900000000006</v>
      </c>
      <c r="AQ407" s="37">
        <f t="shared" si="98"/>
        <v>57.108900000000006</v>
      </c>
      <c r="AR407" s="36">
        <f t="shared" si="99"/>
        <v>142.77225000000001</v>
      </c>
      <c r="AS407" s="36">
        <f t="shared" si="100"/>
        <v>263.46479999999997</v>
      </c>
      <c r="AT407" s="36">
        <v>0.72699999999999998</v>
      </c>
      <c r="AU407" s="38">
        <f t="shared" si="101"/>
        <v>4.7590750000000002</v>
      </c>
      <c r="AV407" s="38">
        <f t="shared" si="105"/>
        <v>11.897687500000002</v>
      </c>
      <c r="AW407" s="38">
        <f t="shared" si="105"/>
        <v>21.955399999999997</v>
      </c>
      <c r="AX407" s="38">
        <f t="shared" si="102"/>
        <v>1.2785484271523178</v>
      </c>
      <c r="AY407" s="38">
        <f t="shared" si="107"/>
        <v>38.612162499999997</v>
      </c>
      <c r="AZ407" s="38">
        <f t="shared" si="108"/>
        <v>463.34594999999996</v>
      </c>
    </row>
    <row r="408" spans="1:52" s="7" customFormat="1" ht="15" customHeight="1" x14ac:dyDescent="0.25">
      <c r="A408" s="2">
        <f t="shared" si="109"/>
        <v>393</v>
      </c>
      <c r="B408" s="34" t="s">
        <v>185</v>
      </c>
      <c r="C408" s="29">
        <v>12</v>
      </c>
      <c r="D408" s="32">
        <v>41.8</v>
      </c>
      <c r="E408" s="2"/>
      <c r="F408" s="2" t="s">
        <v>591</v>
      </c>
      <c r="G408" s="2"/>
      <c r="H408" s="2">
        <v>2</v>
      </c>
      <c r="I408" s="2"/>
      <c r="J408" s="2"/>
      <c r="K408" s="2"/>
      <c r="L408" s="2"/>
      <c r="M408" s="2"/>
      <c r="N408" s="2"/>
      <c r="O408" s="2"/>
      <c r="P408" s="2"/>
      <c r="Q408" s="2"/>
      <c r="R408" s="2"/>
      <c r="S408" s="2"/>
      <c r="T408" s="2"/>
      <c r="U408" s="2"/>
      <c r="V408" s="2"/>
      <c r="W408" s="2"/>
      <c r="X408" s="2"/>
      <c r="Y408" s="2"/>
      <c r="Z408" s="2"/>
      <c r="AA408" s="2"/>
      <c r="AB408" s="2"/>
      <c r="AC408" s="2"/>
      <c r="AD408" s="2">
        <v>4805.7700000000004</v>
      </c>
      <c r="AE408" s="32"/>
      <c r="AF408" s="5" t="s">
        <v>42</v>
      </c>
      <c r="AG408" s="2">
        <v>100</v>
      </c>
      <c r="AH408" s="32">
        <f t="shared" si="96"/>
        <v>7682.01</v>
      </c>
      <c r="AI408" s="33">
        <v>7512</v>
      </c>
      <c r="AJ408" s="33">
        <v>170.01</v>
      </c>
      <c r="AK408" s="33"/>
      <c r="AL408" s="33">
        <v>490.18</v>
      </c>
      <c r="AM408" s="33">
        <v>8172</v>
      </c>
      <c r="AN408" s="35">
        <v>42736</v>
      </c>
      <c r="AO408" s="32">
        <f t="shared" si="97"/>
        <v>-2876.24</v>
      </c>
      <c r="AP408" s="36">
        <f t="shared" si="110"/>
        <v>76.820099999999996</v>
      </c>
      <c r="AQ408" s="37">
        <f t="shared" si="98"/>
        <v>76.820099999999996</v>
      </c>
      <c r="AR408" s="36">
        <f t="shared" si="99"/>
        <v>192.05025000000001</v>
      </c>
      <c r="AS408" s="36">
        <f t="shared" si="100"/>
        <v>355.63439999999991</v>
      </c>
      <c r="AT408" s="36">
        <v>0.70899999999999996</v>
      </c>
      <c r="AU408" s="38">
        <f t="shared" si="101"/>
        <v>6.401675</v>
      </c>
      <c r="AV408" s="38">
        <f t="shared" si="105"/>
        <v>16.0041875</v>
      </c>
      <c r="AW408" s="38">
        <f t="shared" si="105"/>
        <v>29.636199999999992</v>
      </c>
      <c r="AX408" s="38">
        <f t="shared" si="102"/>
        <v>1.2450254186602869</v>
      </c>
      <c r="AY408" s="38">
        <f t="shared" si="107"/>
        <v>52.042062499999993</v>
      </c>
      <c r="AZ408" s="38">
        <f t="shared" si="108"/>
        <v>624.50474999999994</v>
      </c>
    </row>
    <row r="409" spans="1:52" s="7" customFormat="1" x14ac:dyDescent="0.25">
      <c r="A409" s="2">
        <f t="shared" si="109"/>
        <v>394</v>
      </c>
      <c r="B409" s="34" t="s">
        <v>185</v>
      </c>
      <c r="C409" s="29">
        <v>17</v>
      </c>
      <c r="D409" s="32">
        <v>31.6</v>
      </c>
      <c r="E409" s="2"/>
      <c r="F409" s="2" t="s">
        <v>591</v>
      </c>
      <c r="G409" s="2"/>
      <c r="H409" s="2">
        <v>1</v>
      </c>
      <c r="I409" s="2"/>
      <c r="J409" s="2"/>
      <c r="K409" s="2"/>
      <c r="L409" s="2"/>
      <c r="M409" s="2"/>
      <c r="N409" s="2"/>
      <c r="O409" s="2"/>
      <c r="P409" s="2"/>
      <c r="Q409" s="2"/>
      <c r="R409" s="2"/>
      <c r="S409" s="2"/>
      <c r="T409" s="2"/>
      <c r="U409" s="2"/>
      <c r="V409" s="2"/>
      <c r="W409" s="2"/>
      <c r="X409" s="2"/>
      <c r="Y409" s="2"/>
      <c r="Z409" s="2"/>
      <c r="AA409" s="2"/>
      <c r="AB409" s="2"/>
      <c r="AC409" s="2"/>
      <c r="AD409" s="2">
        <v>3598.41</v>
      </c>
      <c r="AE409" s="32"/>
      <c r="AF409" s="5" t="s">
        <v>42</v>
      </c>
      <c r="AG409" s="2">
        <v>100</v>
      </c>
      <c r="AH409" s="32">
        <f t="shared" si="96"/>
        <v>5752.29</v>
      </c>
      <c r="AI409" s="33">
        <v>5625</v>
      </c>
      <c r="AJ409" s="33">
        <v>127.29</v>
      </c>
      <c r="AK409" s="33"/>
      <c r="AL409" s="33">
        <v>367.03</v>
      </c>
      <c r="AM409" s="33">
        <v>6119</v>
      </c>
      <c r="AN409" s="35">
        <v>42736</v>
      </c>
      <c r="AO409" s="32">
        <f t="shared" si="97"/>
        <v>-2153.88</v>
      </c>
      <c r="AP409" s="36">
        <f t="shared" si="110"/>
        <v>57.5229</v>
      </c>
      <c r="AQ409" s="37">
        <f t="shared" si="98"/>
        <v>57.5229</v>
      </c>
      <c r="AR409" s="36">
        <f t="shared" si="99"/>
        <v>143.80725000000001</v>
      </c>
      <c r="AS409" s="36">
        <f t="shared" si="100"/>
        <v>268.8528</v>
      </c>
      <c r="AT409" s="36">
        <v>0.70899999999999996</v>
      </c>
      <c r="AU409" s="38">
        <f t="shared" si="101"/>
        <v>4.7935749999999997</v>
      </c>
      <c r="AV409" s="38">
        <f t="shared" si="105"/>
        <v>11.983937500000001</v>
      </c>
      <c r="AW409" s="38">
        <f t="shared" si="105"/>
        <v>22.404399999999999</v>
      </c>
      <c r="AX409" s="38">
        <f t="shared" si="102"/>
        <v>1.2399339398734175</v>
      </c>
      <c r="AY409" s="38">
        <f t="shared" si="107"/>
        <v>39.181912499999996</v>
      </c>
      <c r="AZ409" s="38">
        <f t="shared" si="108"/>
        <v>470.18294999999995</v>
      </c>
    </row>
    <row r="410" spans="1:52" s="7" customFormat="1" x14ac:dyDescent="0.25">
      <c r="A410" s="2">
        <f t="shared" si="109"/>
        <v>395</v>
      </c>
      <c r="B410" s="34" t="s">
        <v>185</v>
      </c>
      <c r="C410" s="29">
        <v>27</v>
      </c>
      <c r="D410" s="32">
        <v>41.6</v>
      </c>
      <c r="E410" s="2"/>
      <c r="F410" s="2" t="s">
        <v>591</v>
      </c>
      <c r="G410" s="2"/>
      <c r="H410" s="2">
        <v>2</v>
      </c>
      <c r="I410" s="2"/>
      <c r="J410" s="2"/>
      <c r="K410" s="2"/>
      <c r="L410" s="2"/>
      <c r="M410" s="2"/>
      <c r="N410" s="2"/>
      <c r="O410" s="2"/>
      <c r="P410" s="2"/>
      <c r="Q410" s="2"/>
      <c r="R410" s="2"/>
      <c r="S410" s="2"/>
      <c r="T410" s="2"/>
      <c r="U410" s="2"/>
      <c r="V410" s="2"/>
      <c r="W410" s="2"/>
      <c r="X410" s="2"/>
      <c r="Y410" s="2"/>
      <c r="Z410" s="2"/>
      <c r="AA410" s="2"/>
      <c r="AB410" s="2"/>
      <c r="AC410" s="2"/>
      <c r="AD410" s="2">
        <v>4782.1000000000004</v>
      </c>
      <c r="AE410" s="32"/>
      <c r="AF410" s="5" t="s">
        <v>42</v>
      </c>
      <c r="AG410" s="2">
        <v>100</v>
      </c>
      <c r="AH410" s="32">
        <f t="shared" si="96"/>
        <v>7644.17</v>
      </c>
      <c r="AI410" s="33">
        <v>7475</v>
      </c>
      <c r="AJ410" s="33">
        <v>169.17</v>
      </c>
      <c r="AK410" s="33"/>
      <c r="AL410" s="33">
        <v>487.76</v>
      </c>
      <c r="AM410" s="33">
        <v>8132</v>
      </c>
      <c r="AN410" s="35">
        <v>42736</v>
      </c>
      <c r="AO410" s="32">
        <f t="shared" si="97"/>
        <v>-2862.0699999999997</v>
      </c>
      <c r="AP410" s="36">
        <f t="shared" si="110"/>
        <v>76.441699999999997</v>
      </c>
      <c r="AQ410" s="37">
        <f t="shared" si="98"/>
        <v>76.441699999999997</v>
      </c>
      <c r="AR410" s="36">
        <f t="shared" si="99"/>
        <v>191.10425000000001</v>
      </c>
      <c r="AS410" s="36">
        <f t="shared" si="100"/>
        <v>353.93279999999999</v>
      </c>
      <c r="AT410" s="36">
        <v>0.70899999999999996</v>
      </c>
      <c r="AU410" s="38">
        <f t="shared" si="101"/>
        <v>6.3701416666666661</v>
      </c>
      <c r="AV410" s="38">
        <f t="shared" si="105"/>
        <v>15.925354166666667</v>
      </c>
      <c r="AW410" s="38">
        <f t="shared" si="105"/>
        <v>29.494399999999999</v>
      </c>
      <c r="AX410" s="38">
        <f t="shared" si="102"/>
        <v>1.2449494190705128</v>
      </c>
      <c r="AY410" s="38">
        <f t="shared" si="107"/>
        <v>51.789895833333333</v>
      </c>
      <c r="AZ410" s="38">
        <f t="shared" si="108"/>
        <v>621.47874999999999</v>
      </c>
    </row>
    <row r="411" spans="1:52" s="7" customFormat="1" x14ac:dyDescent="0.25">
      <c r="A411" s="2">
        <f t="shared" si="109"/>
        <v>396</v>
      </c>
      <c r="B411" s="34" t="s">
        <v>185</v>
      </c>
      <c r="C411" s="29">
        <v>55</v>
      </c>
      <c r="D411" s="32">
        <v>41.5</v>
      </c>
      <c r="E411" s="2"/>
      <c r="F411" s="2" t="s">
        <v>591</v>
      </c>
      <c r="G411" s="2"/>
      <c r="H411" s="2">
        <v>2</v>
      </c>
      <c r="I411" s="2"/>
      <c r="J411" s="2"/>
      <c r="K411" s="2"/>
      <c r="L411" s="2"/>
      <c r="M411" s="2"/>
      <c r="N411" s="2"/>
      <c r="O411" s="2"/>
      <c r="P411" s="2"/>
      <c r="Q411" s="2"/>
      <c r="R411" s="2"/>
      <c r="S411" s="2"/>
      <c r="T411" s="2"/>
      <c r="U411" s="2"/>
      <c r="V411" s="2"/>
      <c r="W411" s="2"/>
      <c r="X411" s="2"/>
      <c r="Y411" s="2"/>
      <c r="Z411" s="2"/>
      <c r="AA411" s="2"/>
      <c r="AB411" s="2"/>
      <c r="AC411" s="2"/>
      <c r="AD411" s="2">
        <v>4770.26</v>
      </c>
      <c r="AE411" s="32"/>
      <c r="AF411" s="5" t="s">
        <v>42</v>
      </c>
      <c r="AG411" s="2">
        <v>100</v>
      </c>
      <c r="AH411" s="32">
        <f t="shared" si="96"/>
        <v>7624.75</v>
      </c>
      <c r="AI411" s="33">
        <v>7456</v>
      </c>
      <c r="AJ411" s="33">
        <v>168.75</v>
      </c>
      <c r="AK411" s="33"/>
      <c r="AL411" s="33">
        <v>486.56</v>
      </c>
      <c r="AM411" s="33">
        <v>8111</v>
      </c>
      <c r="AN411" s="35">
        <v>42736</v>
      </c>
      <c r="AO411" s="32">
        <f t="shared" si="97"/>
        <v>-2854.49</v>
      </c>
      <c r="AP411" s="36">
        <f t="shared" si="110"/>
        <v>76.247500000000002</v>
      </c>
      <c r="AQ411" s="37">
        <f t="shared" si="98"/>
        <v>76.247500000000002</v>
      </c>
      <c r="AR411" s="36">
        <f t="shared" si="99"/>
        <v>190.61875000000001</v>
      </c>
      <c r="AS411" s="36">
        <f t="shared" si="100"/>
        <v>353.08199999999999</v>
      </c>
      <c r="AT411" s="36">
        <v>0.70899999999999996</v>
      </c>
      <c r="AU411" s="38">
        <f t="shared" si="101"/>
        <v>6.3539583333333338</v>
      </c>
      <c r="AV411" s="38">
        <f t="shared" si="105"/>
        <v>15.884895833333333</v>
      </c>
      <c r="AW411" s="38">
        <f t="shared" si="105"/>
        <v>29.423500000000001</v>
      </c>
      <c r="AX411" s="38">
        <f t="shared" si="102"/>
        <v>1.2448760040160642</v>
      </c>
      <c r="AY411" s="38">
        <f t="shared" si="107"/>
        <v>51.662354166666667</v>
      </c>
      <c r="AZ411" s="38">
        <f t="shared" si="108"/>
        <v>619.94825000000003</v>
      </c>
    </row>
    <row r="412" spans="1:52" s="7" customFormat="1" x14ac:dyDescent="0.25">
      <c r="A412" s="2">
        <f t="shared" si="109"/>
        <v>397</v>
      </c>
      <c r="B412" s="34" t="s">
        <v>185</v>
      </c>
      <c r="C412" s="29">
        <v>60</v>
      </c>
      <c r="D412" s="32">
        <v>29.7</v>
      </c>
      <c r="E412" s="2"/>
      <c r="F412" s="2" t="s">
        <v>591</v>
      </c>
      <c r="G412" s="2"/>
      <c r="H412" s="2">
        <v>1</v>
      </c>
      <c r="I412" s="2"/>
      <c r="J412" s="2"/>
      <c r="K412" s="2"/>
      <c r="L412" s="2"/>
      <c r="M412" s="2"/>
      <c r="N412" s="2"/>
      <c r="O412" s="2"/>
      <c r="P412" s="2"/>
      <c r="Q412" s="2"/>
      <c r="R412" s="2"/>
      <c r="S412" s="2"/>
      <c r="T412" s="2"/>
      <c r="U412" s="2"/>
      <c r="V412" s="2"/>
      <c r="W412" s="2"/>
      <c r="X412" s="2"/>
      <c r="Y412" s="2"/>
      <c r="Z412" s="2"/>
      <c r="AA412" s="2"/>
      <c r="AB412" s="2"/>
      <c r="AC412" s="2"/>
      <c r="AD412" s="2">
        <v>7966.17</v>
      </c>
      <c r="AE412" s="32"/>
      <c r="AF412" s="5" t="s">
        <v>42</v>
      </c>
      <c r="AG412" s="2">
        <v>100</v>
      </c>
      <c r="AH412" s="32">
        <f t="shared" si="96"/>
        <v>5393.34</v>
      </c>
      <c r="AI412" s="33">
        <v>5274</v>
      </c>
      <c r="AJ412" s="33">
        <v>119.34</v>
      </c>
      <c r="AK412" s="33"/>
      <c r="AL412" s="33">
        <v>344.09</v>
      </c>
      <c r="AM412" s="33">
        <v>5737</v>
      </c>
      <c r="AN412" s="35">
        <v>42736</v>
      </c>
      <c r="AO412" s="32">
        <f t="shared" si="97"/>
        <v>2572.83</v>
      </c>
      <c r="AP412" s="36">
        <f>AD412/AG412</f>
        <v>79.661699999999996</v>
      </c>
      <c r="AQ412" s="37">
        <f t="shared" si="98"/>
        <v>79.661699999999996</v>
      </c>
      <c r="AR412" s="36">
        <f t="shared" si="99"/>
        <v>134.83350000000002</v>
      </c>
      <c r="AS412" s="36">
        <f t="shared" si="100"/>
        <v>252.68759999999997</v>
      </c>
      <c r="AT412" s="36">
        <v>0.70899999999999996</v>
      </c>
      <c r="AU412" s="38">
        <f t="shared" si="101"/>
        <v>6.6384749999999997</v>
      </c>
      <c r="AV412" s="38">
        <f t="shared" si="105"/>
        <v>11.236125000000001</v>
      </c>
      <c r="AW412" s="38">
        <f t="shared" si="105"/>
        <v>21.057299999999998</v>
      </c>
      <c r="AX412" s="38">
        <f t="shared" si="102"/>
        <v>1.3108383838383839</v>
      </c>
      <c r="AY412" s="38">
        <f t="shared" si="107"/>
        <v>38.931899999999999</v>
      </c>
      <c r="AZ412" s="38">
        <f t="shared" si="108"/>
        <v>467.18279999999999</v>
      </c>
    </row>
    <row r="413" spans="1:52" s="7" customFormat="1" ht="15" customHeight="1" x14ac:dyDescent="0.25">
      <c r="A413" s="2">
        <f t="shared" si="109"/>
        <v>398</v>
      </c>
      <c r="B413" s="34" t="s">
        <v>186</v>
      </c>
      <c r="C413" s="29">
        <v>17</v>
      </c>
      <c r="D413" s="32">
        <v>32.200000000000003</v>
      </c>
      <c r="E413" s="2"/>
      <c r="F413" s="2">
        <v>3</v>
      </c>
      <c r="G413" s="2"/>
      <c r="H413" s="2">
        <v>1</v>
      </c>
      <c r="I413" s="2"/>
      <c r="J413" s="2"/>
      <c r="K413" s="2"/>
      <c r="L413" s="2"/>
      <c r="M413" s="2"/>
      <c r="N413" s="2"/>
      <c r="O413" s="2"/>
      <c r="P413" s="2"/>
      <c r="Q413" s="2"/>
      <c r="R413" s="2"/>
      <c r="S413" s="2"/>
      <c r="T413" s="2"/>
      <c r="U413" s="2"/>
      <c r="V413" s="2"/>
      <c r="W413" s="2"/>
      <c r="X413" s="2"/>
      <c r="Y413" s="2"/>
      <c r="Z413" s="2"/>
      <c r="AA413" s="2"/>
      <c r="AB413" s="2"/>
      <c r="AC413" s="2"/>
      <c r="AD413" s="2">
        <v>8450.17</v>
      </c>
      <c r="AE413" s="32"/>
      <c r="AF413" s="5" t="s">
        <v>42</v>
      </c>
      <c r="AG413" s="2">
        <v>100</v>
      </c>
      <c r="AH413" s="32">
        <f t="shared" si="96"/>
        <v>6239.5</v>
      </c>
      <c r="AI413" s="33">
        <v>5736</v>
      </c>
      <c r="AJ413" s="33">
        <v>503.5</v>
      </c>
      <c r="AK413" s="33"/>
      <c r="AL413" s="33">
        <v>368.76</v>
      </c>
      <c r="AM413" s="33">
        <v>6608</v>
      </c>
      <c r="AN413" s="35">
        <v>42736</v>
      </c>
      <c r="AO413" s="32">
        <f t="shared" si="97"/>
        <v>2210.67</v>
      </c>
      <c r="AP413" s="36">
        <f>AD413/AG413</f>
        <v>84.5017</v>
      </c>
      <c r="AQ413" s="37">
        <f t="shared" si="98"/>
        <v>84.5017</v>
      </c>
      <c r="AR413" s="36">
        <f t="shared" si="99"/>
        <v>155.98750000000001</v>
      </c>
      <c r="AS413" s="36">
        <f t="shared" si="100"/>
        <v>312.98400000000004</v>
      </c>
      <c r="AT413" s="36">
        <v>0.81</v>
      </c>
      <c r="AU413" s="38">
        <f t="shared" si="101"/>
        <v>7.041808333333333</v>
      </c>
      <c r="AV413" s="38">
        <f t="shared" si="105"/>
        <v>12.998958333333334</v>
      </c>
      <c r="AW413" s="38">
        <f t="shared" si="105"/>
        <v>26.082000000000004</v>
      </c>
      <c r="AX413" s="38">
        <f t="shared" si="102"/>
        <v>1.4323840579710145</v>
      </c>
      <c r="AY413" s="38">
        <f t="shared" si="107"/>
        <v>46.122766666666671</v>
      </c>
      <c r="AZ413" s="38">
        <f t="shared" si="108"/>
        <v>553.47320000000002</v>
      </c>
    </row>
    <row r="414" spans="1:52" s="7" customFormat="1" x14ac:dyDescent="0.25">
      <c r="A414" s="2">
        <f t="shared" si="109"/>
        <v>399</v>
      </c>
      <c r="B414" s="34" t="s">
        <v>186</v>
      </c>
      <c r="C414" s="29">
        <v>35</v>
      </c>
      <c r="D414" s="32">
        <v>42.8</v>
      </c>
      <c r="E414" s="2"/>
      <c r="F414" s="2" t="s">
        <v>591</v>
      </c>
      <c r="G414" s="2"/>
      <c r="H414" s="2">
        <v>2</v>
      </c>
      <c r="I414" s="2"/>
      <c r="J414" s="2"/>
      <c r="K414" s="2"/>
      <c r="L414" s="2"/>
      <c r="M414" s="2"/>
      <c r="N414" s="2"/>
      <c r="O414" s="2"/>
      <c r="P414" s="2"/>
      <c r="Q414" s="2"/>
      <c r="R414" s="2"/>
      <c r="S414" s="2"/>
      <c r="T414" s="2"/>
      <c r="U414" s="2"/>
      <c r="V414" s="2"/>
      <c r="W414" s="2"/>
      <c r="X414" s="2"/>
      <c r="Y414" s="2"/>
      <c r="Z414" s="2"/>
      <c r="AA414" s="2"/>
      <c r="AB414" s="2"/>
      <c r="AC414" s="2"/>
      <c r="AD414" s="2">
        <v>5917.97</v>
      </c>
      <c r="AE414" s="32"/>
      <c r="AF414" s="5" t="s">
        <v>42</v>
      </c>
      <c r="AG414" s="2">
        <v>100</v>
      </c>
      <c r="AH414" s="32">
        <f t="shared" si="96"/>
        <v>8372.66</v>
      </c>
      <c r="AI414" s="33">
        <v>7697</v>
      </c>
      <c r="AJ414" s="33">
        <v>675.66</v>
      </c>
      <c r="AK414" s="33"/>
      <c r="AL414" s="33">
        <v>494.85</v>
      </c>
      <c r="AM414" s="33">
        <v>8868</v>
      </c>
      <c r="AN414" s="35">
        <v>42736</v>
      </c>
      <c r="AO414" s="32">
        <f t="shared" si="97"/>
        <v>-2454.6899999999996</v>
      </c>
      <c r="AP414" s="36">
        <f>AH414/AG414</f>
        <v>83.726600000000005</v>
      </c>
      <c r="AQ414" s="37">
        <f t="shared" si="98"/>
        <v>83.726600000000005</v>
      </c>
      <c r="AR414" s="36">
        <f t="shared" si="99"/>
        <v>209.31650000000002</v>
      </c>
      <c r="AS414" s="36">
        <f t="shared" si="100"/>
        <v>416.01599999999996</v>
      </c>
      <c r="AT414" s="36">
        <v>0.81</v>
      </c>
      <c r="AU414" s="38">
        <f t="shared" si="101"/>
        <v>6.9772166666666671</v>
      </c>
      <c r="AV414" s="38">
        <f t="shared" si="105"/>
        <v>17.443041666666669</v>
      </c>
      <c r="AW414" s="38">
        <f t="shared" si="105"/>
        <v>34.667999999999999</v>
      </c>
      <c r="AX414" s="38">
        <f t="shared" si="102"/>
        <v>1.3805667834890967</v>
      </c>
      <c r="AY414" s="38">
        <f t="shared" si="107"/>
        <v>59.088258333333336</v>
      </c>
      <c r="AZ414" s="38">
        <f t="shared" si="108"/>
        <v>709.05910000000006</v>
      </c>
    </row>
    <row r="415" spans="1:52" s="7" customFormat="1" x14ac:dyDescent="0.25">
      <c r="A415" s="2">
        <f t="shared" si="109"/>
        <v>400</v>
      </c>
      <c r="B415" s="34" t="s">
        <v>186</v>
      </c>
      <c r="C415" s="29">
        <v>38</v>
      </c>
      <c r="D415" s="32">
        <v>41.8</v>
      </c>
      <c r="E415" s="2"/>
      <c r="F415" s="2" t="s">
        <v>591</v>
      </c>
      <c r="G415" s="2"/>
      <c r="H415" s="2">
        <v>2</v>
      </c>
      <c r="I415" s="2"/>
      <c r="J415" s="2"/>
      <c r="K415" s="2"/>
      <c r="L415" s="2"/>
      <c r="M415" s="2"/>
      <c r="N415" s="2"/>
      <c r="O415" s="2"/>
      <c r="P415" s="2"/>
      <c r="Q415" s="2"/>
      <c r="R415" s="2"/>
      <c r="S415" s="2"/>
      <c r="T415" s="2"/>
      <c r="U415" s="2"/>
      <c r="V415" s="2"/>
      <c r="W415" s="2"/>
      <c r="X415" s="2"/>
      <c r="Y415" s="2"/>
      <c r="Z415" s="2"/>
      <c r="AA415" s="2"/>
      <c r="AB415" s="2"/>
      <c r="AC415" s="2"/>
      <c r="AD415" s="2">
        <v>5946.41</v>
      </c>
      <c r="AE415" s="32"/>
      <c r="AF415" s="5" t="s">
        <v>42</v>
      </c>
      <c r="AG415" s="2">
        <v>100</v>
      </c>
      <c r="AH415" s="32">
        <f t="shared" ref="AH415:AH478" si="111">AI415+AJ415+AK415</f>
        <v>7637.91</v>
      </c>
      <c r="AI415" s="33">
        <v>6959</v>
      </c>
      <c r="AJ415" s="33">
        <v>678.91</v>
      </c>
      <c r="AK415" s="33"/>
      <c r="AL415" s="33">
        <v>497.23</v>
      </c>
      <c r="AM415" s="33">
        <v>8135</v>
      </c>
      <c r="AN415" s="35">
        <v>42736</v>
      </c>
      <c r="AO415" s="32">
        <f t="shared" si="97"/>
        <v>-1691.5</v>
      </c>
      <c r="AP415" s="36">
        <f>AH415/AG415</f>
        <v>76.379099999999994</v>
      </c>
      <c r="AQ415" s="37">
        <f t="shared" si="98"/>
        <v>76.379099999999994</v>
      </c>
      <c r="AR415" s="36">
        <f t="shared" si="99"/>
        <v>190.94775000000001</v>
      </c>
      <c r="AS415" s="36">
        <f t="shared" si="100"/>
        <v>406.29599999999994</v>
      </c>
      <c r="AT415" s="36">
        <v>0.81</v>
      </c>
      <c r="AU415" s="38">
        <f t="shared" si="101"/>
        <v>6.3649249999999995</v>
      </c>
      <c r="AV415" s="38">
        <f t="shared" si="105"/>
        <v>15.912312500000001</v>
      </c>
      <c r="AW415" s="38">
        <f t="shared" si="105"/>
        <v>33.857999999999997</v>
      </c>
      <c r="AX415" s="38">
        <f t="shared" si="102"/>
        <v>1.3429482655502392</v>
      </c>
      <c r="AY415" s="38">
        <f t="shared" si="107"/>
        <v>56.135237499999995</v>
      </c>
      <c r="AZ415" s="38">
        <f t="shared" si="108"/>
        <v>673.62284999999997</v>
      </c>
    </row>
    <row r="416" spans="1:52" s="7" customFormat="1" x14ac:dyDescent="0.25">
      <c r="A416" s="2">
        <f t="shared" si="109"/>
        <v>401</v>
      </c>
      <c r="B416" s="34" t="s">
        <v>186</v>
      </c>
      <c r="C416" s="29">
        <v>39</v>
      </c>
      <c r="D416" s="32">
        <v>42.9</v>
      </c>
      <c r="E416" s="2"/>
      <c r="F416" s="2" t="s">
        <v>591</v>
      </c>
      <c r="G416" s="2"/>
      <c r="H416" s="2">
        <v>2</v>
      </c>
      <c r="I416" s="2"/>
      <c r="J416" s="2"/>
      <c r="K416" s="2"/>
      <c r="L416" s="2"/>
      <c r="M416" s="2"/>
      <c r="N416" s="2"/>
      <c r="O416" s="2"/>
      <c r="P416" s="2"/>
      <c r="Q416" s="2"/>
      <c r="R416" s="2"/>
      <c r="S416" s="2"/>
      <c r="T416" s="2"/>
      <c r="U416" s="2"/>
      <c r="V416" s="2"/>
      <c r="W416" s="2"/>
      <c r="X416" s="2"/>
      <c r="Y416" s="2"/>
      <c r="Z416" s="2"/>
      <c r="AA416" s="2"/>
      <c r="AB416" s="2"/>
      <c r="AC416" s="2"/>
      <c r="AD416" s="2">
        <v>5946.41</v>
      </c>
      <c r="AE416" s="32"/>
      <c r="AF416" s="5" t="s">
        <v>42</v>
      </c>
      <c r="AG416" s="2">
        <v>100</v>
      </c>
      <c r="AH416" s="32">
        <f t="shared" si="111"/>
        <v>8406.91</v>
      </c>
      <c r="AI416" s="33">
        <v>7728</v>
      </c>
      <c r="AJ416" s="33">
        <v>678.91</v>
      </c>
      <c r="AK416" s="33"/>
      <c r="AL416" s="33">
        <v>497.23</v>
      </c>
      <c r="AM416" s="33">
        <v>8904</v>
      </c>
      <c r="AN416" s="35">
        <v>42736</v>
      </c>
      <c r="AO416" s="32">
        <f t="shared" ref="AO416:AO473" si="112">AD416-AH416</f>
        <v>-2460.5</v>
      </c>
      <c r="AP416" s="36">
        <f>AH416/AG416</f>
        <v>84.069099999999992</v>
      </c>
      <c r="AQ416" s="37">
        <f t="shared" ref="AQ416:AQ473" si="113">AE416+AP416</f>
        <v>84.069099999999992</v>
      </c>
      <c r="AR416" s="36">
        <f t="shared" ref="AR416:AR473" si="114">AH416*2.5%</f>
        <v>210.17275000000001</v>
      </c>
      <c r="AS416" s="36">
        <f t="shared" ref="AS416:AS473" si="115">AT416*D416*12</f>
        <v>416.98800000000006</v>
      </c>
      <c r="AT416" s="36">
        <v>0.81</v>
      </c>
      <c r="AU416" s="38">
        <f t="shared" ref="AU416:AU473" si="116">AQ416/12</f>
        <v>7.0057583333333326</v>
      </c>
      <c r="AV416" s="38">
        <f t="shared" si="105"/>
        <v>17.514395833333335</v>
      </c>
      <c r="AW416" s="38">
        <f t="shared" si="105"/>
        <v>34.749000000000002</v>
      </c>
      <c r="AX416" s="38">
        <f t="shared" ref="AX416:AX473" si="117">AY416/D416</f>
        <v>1.3815653651903652</v>
      </c>
      <c r="AY416" s="38">
        <f t="shared" si="107"/>
        <v>59.269154166666667</v>
      </c>
      <c r="AZ416" s="38">
        <f t="shared" si="108"/>
        <v>711.22984999999994</v>
      </c>
    </row>
    <row r="417" spans="1:52" s="7" customFormat="1" x14ac:dyDescent="0.25">
      <c r="A417" s="2">
        <f t="shared" si="109"/>
        <v>402</v>
      </c>
      <c r="B417" s="34" t="s">
        <v>186</v>
      </c>
      <c r="C417" s="29">
        <v>42</v>
      </c>
      <c r="D417" s="32">
        <v>42.5</v>
      </c>
      <c r="E417" s="2"/>
      <c r="F417" s="2" t="s">
        <v>591</v>
      </c>
      <c r="G417" s="2"/>
      <c r="H417" s="2">
        <v>2</v>
      </c>
      <c r="I417" s="2"/>
      <c r="J417" s="2"/>
      <c r="K417" s="2"/>
      <c r="L417" s="2"/>
      <c r="M417" s="2"/>
      <c r="N417" s="2"/>
      <c r="O417" s="2"/>
      <c r="P417" s="2"/>
      <c r="Q417" s="2"/>
      <c r="R417" s="2"/>
      <c r="S417" s="2"/>
      <c r="T417" s="2"/>
      <c r="U417" s="2"/>
      <c r="V417" s="2"/>
      <c r="W417" s="2"/>
      <c r="X417" s="2"/>
      <c r="Y417" s="2"/>
      <c r="Z417" s="2"/>
      <c r="AA417" s="2"/>
      <c r="AB417" s="2"/>
      <c r="AC417" s="2"/>
      <c r="AD417" s="2">
        <v>5889.5</v>
      </c>
      <c r="AE417" s="32"/>
      <c r="AF417" s="5" t="s">
        <v>42</v>
      </c>
      <c r="AG417" s="2">
        <v>100</v>
      </c>
      <c r="AH417" s="32">
        <f t="shared" si="111"/>
        <v>8326.41</v>
      </c>
      <c r="AI417" s="33">
        <v>7654</v>
      </c>
      <c r="AJ417" s="33">
        <v>672.41</v>
      </c>
      <c r="AK417" s="33"/>
      <c r="AL417" s="33">
        <v>492.47</v>
      </c>
      <c r="AM417" s="33">
        <v>8819</v>
      </c>
      <c r="AN417" s="35">
        <v>42736</v>
      </c>
      <c r="AO417" s="32">
        <f t="shared" si="112"/>
        <v>-2436.91</v>
      </c>
      <c r="AP417" s="36">
        <f>AH417/AG417</f>
        <v>83.264099999999999</v>
      </c>
      <c r="AQ417" s="37">
        <f t="shared" si="113"/>
        <v>83.264099999999999</v>
      </c>
      <c r="AR417" s="36">
        <f t="shared" si="114"/>
        <v>208.16025000000002</v>
      </c>
      <c r="AS417" s="36">
        <f t="shared" si="115"/>
        <v>413.1</v>
      </c>
      <c r="AT417" s="36">
        <v>0.81</v>
      </c>
      <c r="AU417" s="38">
        <f t="shared" si="116"/>
        <v>6.9386749999999999</v>
      </c>
      <c r="AV417" s="38">
        <f t="shared" si="105"/>
        <v>17.346687500000002</v>
      </c>
      <c r="AW417" s="38">
        <f t="shared" si="105"/>
        <v>34.425000000000004</v>
      </c>
      <c r="AX417" s="38">
        <f t="shared" si="117"/>
        <v>1.3814202941176472</v>
      </c>
      <c r="AY417" s="38">
        <f t="shared" si="107"/>
        <v>58.710362500000002</v>
      </c>
      <c r="AZ417" s="38">
        <f t="shared" si="108"/>
        <v>704.52435000000003</v>
      </c>
    </row>
    <row r="418" spans="1:52" s="7" customFormat="1" x14ac:dyDescent="0.25">
      <c r="A418" s="2">
        <f t="shared" si="109"/>
        <v>403</v>
      </c>
      <c r="B418" s="34" t="s">
        <v>186</v>
      </c>
      <c r="C418" s="29">
        <v>47</v>
      </c>
      <c r="D418" s="32">
        <v>44.1</v>
      </c>
      <c r="E418" s="2"/>
      <c r="F418" s="2" t="s">
        <v>591</v>
      </c>
      <c r="G418" s="2"/>
      <c r="H418" s="2">
        <v>2</v>
      </c>
      <c r="I418" s="2"/>
      <c r="J418" s="2"/>
      <c r="K418" s="2"/>
      <c r="L418" s="2"/>
      <c r="M418" s="2"/>
      <c r="N418" s="2"/>
      <c r="O418" s="2"/>
      <c r="P418" s="2"/>
      <c r="Q418" s="2"/>
      <c r="R418" s="2"/>
      <c r="S418" s="2"/>
      <c r="T418" s="2"/>
      <c r="U418" s="2"/>
      <c r="V418" s="2"/>
      <c r="W418" s="2"/>
      <c r="X418" s="2"/>
      <c r="Y418" s="2"/>
      <c r="Z418" s="2"/>
      <c r="AA418" s="2"/>
      <c r="AB418" s="2"/>
      <c r="AC418" s="2"/>
      <c r="AD418" s="2">
        <v>6117.12</v>
      </c>
      <c r="AE418" s="32"/>
      <c r="AF418" s="5" t="s">
        <v>42</v>
      </c>
      <c r="AG418" s="2">
        <v>100</v>
      </c>
      <c r="AH418" s="32">
        <f t="shared" si="111"/>
        <v>8648.4</v>
      </c>
      <c r="AI418" s="33">
        <v>7950</v>
      </c>
      <c r="AJ418" s="33">
        <v>698.4</v>
      </c>
      <c r="AK418" s="33"/>
      <c r="AL418" s="33">
        <v>511.51</v>
      </c>
      <c r="AM418" s="33">
        <v>9160</v>
      </c>
      <c r="AN418" s="35">
        <v>42736</v>
      </c>
      <c r="AO418" s="32">
        <f t="shared" si="112"/>
        <v>-2531.2799999999997</v>
      </c>
      <c r="AP418" s="36">
        <f>AH418/AG418</f>
        <v>86.483999999999995</v>
      </c>
      <c r="AQ418" s="37">
        <f t="shared" si="113"/>
        <v>86.483999999999995</v>
      </c>
      <c r="AR418" s="36">
        <f t="shared" si="114"/>
        <v>216.21</v>
      </c>
      <c r="AS418" s="36">
        <f t="shared" si="115"/>
        <v>428.65200000000004</v>
      </c>
      <c r="AT418" s="36">
        <v>0.81</v>
      </c>
      <c r="AU418" s="38">
        <f t="shared" si="116"/>
        <v>7.2069999999999999</v>
      </c>
      <c r="AV418" s="38">
        <f t="shared" si="105"/>
        <v>18.017500000000002</v>
      </c>
      <c r="AW418" s="38">
        <f t="shared" si="105"/>
        <v>35.721000000000004</v>
      </c>
      <c r="AX418" s="38">
        <f t="shared" si="117"/>
        <v>1.3819841269841271</v>
      </c>
      <c r="AY418" s="38">
        <f t="shared" si="107"/>
        <v>60.94550000000001</v>
      </c>
      <c r="AZ418" s="38">
        <f t="shared" si="108"/>
        <v>731.34600000000012</v>
      </c>
    </row>
    <row r="419" spans="1:52" s="7" customFormat="1" x14ac:dyDescent="0.25">
      <c r="A419" s="2">
        <f t="shared" si="109"/>
        <v>404</v>
      </c>
      <c r="B419" s="34" t="s">
        <v>186</v>
      </c>
      <c r="C419" s="29">
        <v>56</v>
      </c>
      <c r="D419" s="32">
        <v>30.6</v>
      </c>
      <c r="E419" s="2"/>
      <c r="F419" s="2" t="s">
        <v>591</v>
      </c>
      <c r="G419" s="2"/>
      <c r="H419" s="2">
        <v>1</v>
      </c>
      <c r="I419" s="2"/>
      <c r="J419" s="2"/>
      <c r="K419" s="2"/>
      <c r="L419" s="2"/>
      <c r="M419" s="2"/>
      <c r="N419" s="2"/>
      <c r="O419" s="2"/>
      <c r="P419" s="2"/>
      <c r="Q419" s="2"/>
      <c r="R419" s="2"/>
      <c r="S419" s="2"/>
      <c r="T419" s="2"/>
      <c r="U419" s="2"/>
      <c r="V419" s="2"/>
      <c r="W419" s="2"/>
      <c r="X419" s="2"/>
      <c r="Y419" s="2"/>
      <c r="Z419" s="2"/>
      <c r="AA419" s="2"/>
      <c r="AB419" s="2"/>
      <c r="AC419" s="2"/>
      <c r="AD419" s="2">
        <v>7065.94</v>
      </c>
      <c r="AE419" s="32"/>
      <c r="AF419" s="5" t="s">
        <v>42</v>
      </c>
      <c r="AG419" s="2">
        <v>100</v>
      </c>
      <c r="AH419" s="32">
        <f t="shared" si="111"/>
        <v>5932.13</v>
      </c>
      <c r="AI419" s="33">
        <v>5453</v>
      </c>
      <c r="AJ419" s="33">
        <v>479.13</v>
      </c>
      <c r="AK419" s="33"/>
      <c r="AL419" s="33">
        <v>350.92</v>
      </c>
      <c r="AM419" s="33">
        <v>6283</v>
      </c>
      <c r="AN419" s="35">
        <v>42736</v>
      </c>
      <c r="AO419" s="32">
        <f t="shared" si="112"/>
        <v>1133.8099999999995</v>
      </c>
      <c r="AP419" s="36">
        <f>AD419/AG419</f>
        <v>70.659399999999991</v>
      </c>
      <c r="AQ419" s="37">
        <f t="shared" si="113"/>
        <v>70.659399999999991</v>
      </c>
      <c r="AR419" s="36">
        <f t="shared" si="114"/>
        <v>148.30325000000002</v>
      </c>
      <c r="AS419" s="36">
        <f t="shared" si="115"/>
        <v>297.43200000000002</v>
      </c>
      <c r="AT419" s="36">
        <v>0.81</v>
      </c>
      <c r="AU419" s="38">
        <f t="shared" si="116"/>
        <v>5.8882833333333329</v>
      </c>
      <c r="AV419" s="38">
        <f t="shared" si="105"/>
        <v>12.358604166666668</v>
      </c>
      <c r="AW419" s="38">
        <f t="shared" si="105"/>
        <v>24.786000000000001</v>
      </c>
      <c r="AX419" s="38">
        <f t="shared" si="117"/>
        <v>1.4063035130718955</v>
      </c>
      <c r="AY419" s="38">
        <f t="shared" si="107"/>
        <v>43.032887500000001</v>
      </c>
      <c r="AZ419" s="38">
        <f t="shared" si="108"/>
        <v>516.39464999999996</v>
      </c>
    </row>
    <row r="420" spans="1:52" s="7" customFormat="1" ht="15" customHeight="1" x14ac:dyDescent="0.25">
      <c r="A420" s="2">
        <f t="shared" si="109"/>
        <v>405</v>
      </c>
      <c r="B420" s="34" t="s">
        <v>187</v>
      </c>
      <c r="C420" s="29">
        <v>33</v>
      </c>
      <c r="D420" s="32">
        <v>42.4</v>
      </c>
      <c r="E420" s="2"/>
      <c r="F420" s="2">
        <v>3</v>
      </c>
      <c r="G420" s="2"/>
      <c r="H420" s="2">
        <v>2</v>
      </c>
      <c r="I420" s="2"/>
      <c r="J420" s="2"/>
      <c r="K420" s="2"/>
      <c r="L420" s="2"/>
      <c r="M420" s="2">
        <v>1</v>
      </c>
      <c r="N420" s="2"/>
      <c r="O420" s="2"/>
      <c r="P420" s="2"/>
      <c r="Q420" s="2"/>
      <c r="R420" s="2"/>
      <c r="S420" s="2"/>
      <c r="T420" s="2"/>
      <c r="U420" s="2"/>
      <c r="V420" s="2"/>
      <c r="W420" s="2"/>
      <c r="X420" s="2"/>
      <c r="Y420" s="2"/>
      <c r="Z420" s="2"/>
      <c r="AA420" s="2"/>
      <c r="AB420" s="2"/>
      <c r="AC420" s="2"/>
      <c r="AD420" s="2">
        <v>12165.99</v>
      </c>
      <c r="AE420" s="32"/>
      <c r="AF420" s="5" t="s">
        <v>42</v>
      </c>
      <c r="AG420" s="2">
        <v>100</v>
      </c>
      <c r="AH420" s="32">
        <f t="shared" si="111"/>
        <v>8322.7099999999991</v>
      </c>
      <c r="AI420" s="33">
        <v>7649</v>
      </c>
      <c r="AJ420" s="33">
        <v>673.71</v>
      </c>
      <c r="AK420" s="33"/>
      <c r="AL420" s="33">
        <v>290.31</v>
      </c>
      <c r="AM420" s="33">
        <v>8613</v>
      </c>
      <c r="AN420" s="35">
        <v>42736</v>
      </c>
      <c r="AO420" s="32">
        <f t="shared" si="112"/>
        <v>3843.2800000000007</v>
      </c>
      <c r="AP420" s="36">
        <f>AD420/AG420</f>
        <v>121.65989999999999</v>
      </c>
      <c r="AQ420" s="37">
        <f t="shared" si="113"/>
        <v>121.65989999999999</v>
      </c>
      <c r="AR420" s="36">
        <f t="shared" si="114"/>
        <v>208.06774999999999</v>
      </c>
      <c r="AS420" s="36">
        <f t="shared" si="115"/>
        <v>348.01920000000001</v>
      </c>
      <c r="AT420" s="36">
        <v>0.68400000000000005</v>
      </c>
      <c r="AU420" s="38">
        <f t="shared" si="116"/>
        <v>10.138325</v>
      </c>
      <c r="AV420" s="38">
        <f t="shared" si="105"/>
        <v>17.338979166666665</v>
      </c>
      <c r="AW420" s="38">
        <f t="shared" si="105"/>
        <v>29.0016</v>
      </c>
      <c r="AX420" s="38">
        <f t="shared" si="117"/>
        <v>1.3320496265723272</v>
      </c>
      <c r="AY420" s="38">
        <f t="shared" si="107"/>
        <v>56.478904166666666</v>
      </c>
      <c r="AZ420" s="38">
        <f t="shared" si="108"/>
        <v>677.74684999999999</v>
      </c>
    </row>
    <row r="421" spans="1:52" s="7" customFormat="1" x14ac:dyDescent="0.25">
      <c r="A421" s="2">
        <f t="shared" si="109"/>
        <v>406</v>
      </c>
      <c r="B421" s="34" t="s">
        <v>187</v>
      </c>
      <c r="C421" s="29">
        <v>4</v>
      </c>
      <c r="D421" s="32">
        <v>41.3</v>
      </c>
      <c r="E421" s="2"/>
      <c r="F421" s="2" t="s">
        <v>591</v>
      </c>
      <c r="G421" s="2"/>
      <c r="H421" s="2">
        <v>2</v>
      </c>
      <c r="I421" s="2"/>
      <c r="J421" s="2"/>
      <c r="K421" s="2"/>
      <c r="L421" s="2"/>
      <c r="M421" s="2"/>
      <c r="N421" s="2"/>
      <c r="O421" s="2"/>
      <c r="P421" s="2"/>
      <c r="Q421" s="2"/>
      <c r="R421" s="2"/>
      <c r="S421" s="2"/>
      <c r="T421" s="2"/>
      <c r="U421" s="2"/>
      <c r="V421" s="2"/>
      <c r="W421" s="2"/>
      <c r="X421" s="2"/>
      <c r="Y421" s="2"/>
      <c r="Z421" s="2"/>
      <c r="AA421" s="2"/>
      <c r="AB421" s="2"/>
      <c r="AC421" s="2"/>
      <c r="AD421" s="2">
        <v>5878.23</v>
      </c>
      <c r="AE421" s="32"/>
      <c r="AF421" s="5" t="s">
        <v>42</v>
      </c>
      <c r="AG421" s="2">
        <v>100</v>
      </c>
      <c r="AH421" s="32">
        <f t="shared" si="111"/>
        <v>7547.08</v>
      </c>
      <c r="AI421" s="33">
        <v>6875</v>
      </c>
      <c r="AJ421" s="33">
        <v>672.08</v>
      </c>
      <c r="AK421" s="33"/>
      <c r="AL421" s="33">
        <v>289.60000000000002</v>
      </c>
      <c r="AM421" s="33">
        <v>7837</v>
      </c>
      <c r="AN421" s="35">
        <v>42736</v>
      </c>
      <c r="AO421" s="32">
        <f t="shared" si="112"/>
        <v>-1668.8500000000004</v>
      </c>
      <c r="AP421" s="36">
        <f>AH421/AG421</f>
        <v>75.470799999999997</v>
      </c>
      <c r="AQ421" s="37">
        <f t="shared" si="113"/>
        <v>75.470799999999997</v>
      </c>
      <c r="AR421" s="36">
        <f t="shared" si="114"/>
        <v>188.67700000000002</v>
      </c>
      <c r="AS421" s="36">
        <f t="shared" si="115"/>
        <v>338.99040000000002</v>
      </c>
      <c r="AT421" s="36">
        <v>0.68400000000000005</v>
      </c>
      <c r="AU421" s="38">
        <f t="shared" si="116"/>
        <v>6.2892333333333328</v>
      </c>
      <c r="AV421" s="38">
        <f t="shared" si="105"/>
        <v>15.723083333333335</v>
      </c>
      <c r="AW421" s="38">
        <f t="shared" si="105"/>
        <v>28.249200000000002</v>
      </c>
      <c r="AX421" s="38">
        <f t="shared" si="117"/>
        <v>1.2169858757062146</v>
      </c>
      <c r="AY421" s="38">
        <f t="shared" si="107"/>
        <v>50.261516666666665</v>
      </c>
      <c r="AZ421" s="38">
        <f t="shared" si="108"/>
        <v>603.13819999999998</v>
      </c>
    </row>
    <row r="422" spans="1:52" s="7" customFormat="1" x14ac:dyDescent="0.25">
      <c r="A422" s="2">
        <f t="shared" si="109"/>
        <v>407</v>
      </c>
      <c r="B422" s="34" t="s">
        <v>187</v>
      </c>
      <c r="C422" s="29">
        <v>40</v>
      </c>
      <c r="D422" s="32">
        <v>43</v>
      </c>
      <c r="E422" s="2"/>
      <c r="F422" s="2">
        <v>3</v>
      </c>
      <c r="G422" s="2"/>
      <c r="H422" s="2">
        <v>2</v>
      </c>
      <c r="I422" s="2"/>
      <c r="J422" s="2"/>
      <c r="K422" s="2"/>
      <c r="L422" s="2"/>
      <c r="M422" s="2"/>
      <c r="N422" s="2"/>
      <c r="O422" s="2"/>
      <c r="P422" s="2"/>
      <c r="Q422" s="2"/>
      <c r="R422" s="2"/>
      <c r="S422" s="2"/>
      <c r="T422" s="2"/>
      <c r="U422" s="2"/>
      <c r="V422" s="2"/>
      <c r="W422" s="2"/>
      <c r="X422" s="2"/>
      <c r="Y422" s="2"/>
      <c r="Z422" s="2"/>
      <c r="AA422" s="2"/>
      <c r="AB422" s="2"/>
      <c r="AC422" s="2"/>
      <c r="AD422" s="2">
        <v>11324.85</v>
      </c>
      <c r="AE422" s="32"/>
      <c r="AF422" s="5" t="s">
        <v>42</v>
      </c>
      <c r="AG422" s="2">
        <v>100</v>
      </c>
      <c r="AH422" s="32">
        <f t="shared" si="111"/>
        <v>8443.4699999999993</v>
      </c>
      <c r="AI422" s="33">
        <v>7760</v>
      </c>
      <c r="AJ422" s="33">
        <v>683.47</v>
      </c>
      <c r="AK422" s="33"/>
      <c r="AL422" s="33">
        <v>294.51</v>
      </c>
      <c r="AM422" s="33">
        <v>8738</v>
      </c>
      <c r="AN422" s="35">
        <v>42736</v>
      </c>
      <c r="AO422" s="32">
        <f t="shared" si="112"/>
        <v>2881.380000000001</v>
      </c>
      <c r="AP422" s="36">
        <f>AD422/AG422</f>
        <v>113.24850000000001</v>
      </c>
      <c r="AQ422" s="37">
        <f t="shared" si="113"/>
        <v>113.24850000000001</v>
      </c>
      <c r="AR422" s="36">
        <f t="shared" si="114"/>
        <v>211.08674999999999</v>
      </c>
      <c r="AS422" s="36">
        <f t="shared" si="115"/>
        <v>352.94400000000002</v>
      </c>
      <c r="AT422" s="36">
        <v>0.68400000000000005</v>
      </c>
      <c r="AU422" s="38">
        <f t="shared" si="116"/>
        <v>9.4373750000000012</v>
      </c>
      <c r="AV422" s="38">
        <f t="shared" si="105"/>
        <v>17.590562500000001</v>
      </c>
      <c r="AW422" s="38">
        <f t="shared" si="105"/>
        <v>29.412000000000003</v>
      </c>
      <c r="AX422" s="38">
        <f t="shared" si="117"/>
        <v>1.3125566860465117</v>
      </c>
      <c r="AY422" s="38">
        <f t="shared" si="107"/>
        <v>56.439937499999999</v>
      </c>
      <c r="AZ422" s="38">
        <f t="shared" si="108"/>
        <v>677.27925000000005</v>
      </c>
    </row>
    <row r="423" spans="1:52" s="7" customFormat="1" x14ac:dyDescent="0.25">
      <c r="A423" s="2">
        <f t="shared" si="109"/>
        <v>408</v>
      </c>
      <c r="B423" s="34" t="s">
        <v>187</v>
      </c>
      <c r="C423" s="29">
        <v>41</v>
      </c>
      <c r="D423" s="32">
        <v>43.1</v>
      </c>
      <c r="E423" s="2"/>
      <c r="F423" s="2" t="s">
        <v>591</v>
      </c>
      <c r="G423" s="2"/>
      <c r="H423" s="2">
        <v>2</v>
      </c>
      <c r="I423" s="2"/>
      <c r="J423" s="2"/>
      <c r="K423" s="2"/>
      <c r="L423" s="2"/>
      <c r="M423" s="2"/>
      <c r="N423" s="2"/>
      <c r="O423" s="2"/>
      <c r="P423" s="2"/>
      <c r="Q423" s="2"/>
      <c r="R423" s="2"/>
      <c r="S423" s="2"/>
      <c r="T423" s="2"/>
      <c r="U423" s="2"/>
      <c r="V423" s="2"/>
      <c r="W423" s="2"/>
      <c r="X423" s="2"/>
      <c r="Y423" s="2"/>
      <c r="Z423" s="2"/>
      <c r="AA423" s="2"/>
      <c r="AB423" s="2"/>
      <c r="AC423" s="2"/>
      <c r="AD423" s="2">
        <v>5992.08</v>
      </c>
      <c r="AE423" s="32"/>
      <c r="AF423" s="5" t="s">
        <v>42</v>
      </c>
      <c r="AG423" s="2">
        <v>100</v>
      </c>
      <c r="AH423" s="32">
        <f t="shared" si="111"/>
        <v>8463.1</v>
      </c>
      <c r="AI423" s="33">
        <v>7778</v>
      </c>
      <c r="AJ423" s="33">
        <v>685.1</v>
      </c>
      <c r="AK423" s="33"/>
      <c r="AL423" s="33">
        <v>295.20999999999998</v>
      </c>
      <c r="AM423" s="33">
        <v>8758</v>
      </c>
      <c r="AN423" s="35">
        <v>42736</v>
      </c>
      <c r="AO423" s="32">
        <f t="shared" si="112"/>
        <v>-2471.0200000000004</v>
      </c>
      <c r="AP423" s="36">
        <f>AH423/AG423</f>
        <v>84.631</v>
      </c>
      <c r="AQ423" s="37">
        <f t="shared" si="113"/>
        <v>84.631</v>
      </c>
      <c r="AR423" s="36">
        <f t="shared" si="114"/>
        <v>211.57750000000001</v>
      </c>
      <c r="AS423" s="36">
        <f t="shared" si="115"/>
        <v>353.76480000000004</v>
      </c>
      <c r="AT423" s="36">
        <v>0.68400000000000005</v>
      </c>
      <c r="AU423" s="38">
        <f t="shared" si="116"/>
        <v>7.0525833333333336</v>
      </c>
      <c r="AV423" s="38">
        <f t="shared" si="105"/>
        <v>17.631458333333335</v>
      </c>
      <c r="AW423" s="38">
        <f t="shared" si="105"/>
        <v>29.480400000000003</v>
      </c>
      <c r="AX423" s="38">
        <f t="shared" si="117"/>
        <v>1.2567155839133799</v>
      </c>
      <c r="AY423" s="38">
        <f t="shared" si="107"/>
        <v>54.164441666666676</v>
      </c>
      <c r="AZ423" s="38">
        <f t="shared" si="108"/>
        <v>649.97330000000011</v>
      </c>
    </row>
    <row r="424" spans="1:52" s="7" customFormat="1" ht="15" customHeight="1" x14ac:dyDescent="0.25">
      <c r="A424" s="2">
        <f t="shared" si="109"/>
        <v>409</v>
      </c>
      <c r="B424" s="34" t="s">
        <v>188</v>
      </c>
      <c r="C424" s="29">
        <v>10</v>
      </c>
      <c r="D424" s="32">
        <v>42.9</v>
      </c>
      <c r="E424" s="2"/>
      <c r="F424" s="2" t="s">
        <v>591</v>
      </c>
      <c r="G424" s="2"/>
      <c r="H424" s="2">
        <v>2</v>
      </c>
      <c r="I424" s="2"/>
      <c r="J424" s="2"/>
      <c r="K424" s="2"/>
      <c r="L424" s="2"/>
      <c r="M424" s="2"/>
      <c r="N424" s="2"/>
      <c r="O424" s="2"/>
      <c r="P424" s="2"/>
      <c r="Q424" s="2"/>
      <c r="R424" s="2"/>
      <c r="S424" s="2"/>
      <c r="T424" s="2"/>
      <c r="U424" s="2"/>
      <c r="V424" s="2"/>
      <c r="W424" s="2"/>
      <c r="X424" s="2"/>
      <c r="Y424" s="2"/>
      <c r="Z424" s="2"/>
      <c r="AA424" s="2"/>
      <c r="AB424" s="2"/>
      <c r="AC424" s="2"/>
      <c r="AD424" s="2">
        <v>6633.16</v>
      </c>
      <c r="AE424" s="32"/>
      <c r="AF424" s="5" t="s">
        <v>42</v>
      </c>
      <c r="AG424" s="2">
        <v>100</v>
      </c>
      <c r="AH424" s="32">
        <f t="shared" si="111"/>
        <v>9584.56</v>
      </c>
      <c r="AI424" s="33">
        <v>8917</v>
      </c>
      <c r="AJ424" s="33">
        <v>667.56</v>
      </c>
      <c r="AK424" s="33"/>
      <c r="AL424" s="33">
        <v>302.61</v>
      </c>
      <c r="AM424" s="33">
        <v>9887</v>
      </c>
      <c r="AN424" s="35">
        <v>42736</v>
      </c>
      <c r="AO424" s="32">
        <f t="shared" si="112"/>
        <v>-2951.3999999999996</v>
      </c>
      <c r="AP424" s="36">
        <f>AH424/AG424</f>
        <v>95.84559999999999</v>
      </c>
      <c r="AQ424" s="37">
        <f t="shared" si="113"/>
        <v>95.84559999999999</v>
      </c>
      <c r="AR424" s="36">
        <f t="shared" si="114"/>
        <v>239.614</v>
      </c>
      <c r="AS424" s="36">
        <f t="shared" si="115"/>
        <v>421.62119999999993</v>
      </c>
      <c r="AT424" s="36">
        <v>0.81899999999999995</v>
      </c>
      <c r="AU424" s="38">
        <f t="shared" si="116"/>
        <v>7.9871333333333325</v>
      </c>
      <c r="AV424" s="38">
        <f t="shared" si="105"/>
        <v>19.967833333333335</v>
      </c>
      <c r="AW424" s="38">
        <f t="shared" si="105"/>
        <v>35.135099999999994</v>
      </c>
      <c r="AX424" s="38">
        <f t="shared" si="117"/>
        <v>1.4706309246309244</v>
      </c>
      <c r="AY424" s="38">
        <f t="shared" si="107"/>
        <v>63.090066666666658</v>
      </c>
      <c r="AZ424" s="38">
        <f t="shared" si="108"/>
        <v>757.08079999999995</v>
      </c>
    </row>
    <row r="425" spans="1:52" s="7" customFormat="1" x14ac:dyDescent="0.25">
      <c r="A425" s="2">
        <f t="shared" si="109"/>
        <v>410</v>
      </c>
      <c r="B425" s="34" t="s">
        <v>188</v>
      </c>
      <c r="C425" s="29">
        <v>23</v>
      </c>
      <c r="D425" s="32">
        <v>45</v>
      </c>
      <c r="E425" s="2"/>
      <c r="F425" s="2" t="s">
        <v>591</v>
      </c>
      <c r="G425" s="2"/>
      <c r="H425" s="2">
        <v>2</v>
      </c>
      <c r="I425" s="2"/>
      <c r="J425" s="2"/>
      <c r="K425" s="2"/>
      <c r="L425" s="2"/>
      <c r="M425" s="2"/>
      <c r="N425" s="2"/>
      <c r="O425" s="2"/>
      <c r="P425" s="2"/>
      <c r="Q425" s="2"/>
      <c r="R425" s="2"/>
      <c r="S425" s="2"/>
      <c r="T425" s="2"/>
      <c r="U425" s="2"/>
      <c r="V425" s="2"/>
      <c r="W425" s="2"/>
      <c r="X425" s="2"/>
      <c r="Y425" s="2"/>
      <c r="Z425" s="2"/>
      <c r="AA425" s="2"/>
      <c r="AB425" s="2"/>
      <c r="AC425" s="2"/>
      <c r="AD425" s="2">
        <v>6971.33</v>
      </c>
      <c r="AE425" s="32"/>
      <c r="AF425" s="5" t="s">
        <v>42</v>
      </c>
      <c r="AG425" s="2">
        <v>100</v>
      </c>
      <c r="AH425" s="32">
        <f t="shared" si="111"/>
        <v>10066.6</v>
      </c>
      <c r="AI425" s="33">
        <v>9365</v>
      </c>
      <c r="AJ425" s="33">
        <v>701.6</v>
      </c>
      <c r="AK425" s="33"/>
      <c r="AL425" s="33">
        <v>318.04000000000002</v>
      </c>
      <c r="AM425" s="33">
        <v>10385</v>
      </c>
      <c r="AN425" s="35">
        <v>42736</v>
      </c>
      <c r="AO425" s="32">
        <f t="shared" si="112"/>
        <v>-3095.2700000000004</v>
      </c>
      <c r="AP425" s="36">
        <f>AH425/AG425</f>
        <v>100.666</v>
      </c>
      <c r="AQ425" s="37">
        <f t="shared" si="113"/>
        <v>100.666</v>
      </c>
      <c r="AR425" s="36">
        <f t="shared" si="114"/>
        <v>251.66500000000002</v>
      </c>
      <c r="AS425" s="36">
        <f t="shared" si="115"/>
        <v>442.26</v>
      </c>
      <c r="AT425" s="36">
        <v>0.81899999999999995</v>
      </c>
      <c r="AU425" s="38">
        <f t="shared" si="116"/>
        <v>8.3888333333333325</v>
      </c>
      <c r="AV425" s="38">
        <f t="shared" si="105"/>
        <v>20.972083333333334</v>
      </c>
      <c r="AW425" s="38">
        <f t="shared" si="105"/>
        <v>36.854999999999997</v>
      </c>
      <c r="AX425" s="38">
        <f t="shared" si="117"/>
        <v>1.4714648148148146</v>
      </c>
      <c r="AY425" s="38">
        <f t="shared" si="107"/>
        <v>66.215916666666658</v>
      </c>
      <c r="AZ425" s="38">
        <f t="shared" si="108"/>
        <v>794.59099999999989</v>
      </c>
    </row>
    <row r="426" spans="1:52" s="7" customFormat="1" x14ac:dyDescent="0.25">
      <c r="A426" s="2">
        <f t="shared" si="109"/>
        <v>411</v>
      </c>
      <c r="B426" s="34" t="s">
        <v>188</v>
      </c>
      <c r="C426" s="29">
        <v>30</v>
      </c>
      <c r="D426" s="32">
        <v>43.3</v>
      </c>
      <c r="E426" s="2"/>
      <c r="F426" s="2" t="s">
        <v>591</v>
      </c>
      <c r="G426" s="2"/>
      <c r="H426" s="2">
        <v>2</v>
      </c>
      <c r="I426" s="2"/>
      <c r="J426" s="2"/>
      <c r="K426" s="2"/>
      <c r="L426" s="2"/>
      <c r="M426" s="2"/>
      <c r="N426" s="2"/>
      <c r="O426" s="2"/>
      <c r="P426" s="2"/>
      <c r="Q426" s="2"/>
      <c r="R426" s="2"/>
      <c r="S426" s="2"/>
      <c r="T426" s="2"/>
      <c r="U426" s="2"/>
      <c r="V426" s="2"/>
      <c r="W426" s="2"/>
      <c r="X426" s="2"/>
      <c r="Y426" s="2"/>
      <c r="Z426" s="2"/>
      <c r="AA426" s="2"/>
      <c r="AB426" s="2"/>
      <c r="AC426" s="2"/>
      <c r="AD426" s="2">
        <v>6698.25</v>
      </c>
      <c r="AE426" s="32"/>
      <c r="AF426" s="5" t="s">
        <v>42</v>
      </c>
      <c r="AG426" s="2">
        <v>100</v>
      </c>
      <c r="AH426" s="32">
        <f t="shared" si="111"/>
        <v>9676.11</v>
      </c>
      <c r="AI426" s="33">
        <v>9002</v>
      </c>
      <c r="AJ426" s="33">
        <v>674.11</v>
      </c>
      <c r="AK426" s="33"/>
      <c r="AL426" s="33">
        <v>305.58</v>
      </c>
      <c r="AM426" s="33">
        <v>9982</v>
      </c>
      <c r="AN426" s="35">
        <v>42736</v>
      </c>
      <c r="AO426" s="32">
        <f t="shared" si="112"/>
        <v>-2977.8600000000006</v>
      </c>
      <c r="AP426" s="36">
        <f>AH426/AG426</f>
        <v>96.761099999999999</v>
      </c>
      <c r="AQ426" s="37">
        <f t="shared" si="113"/>
        <v>96.761099999999999</v>
      </c>
      <c r="AR426" s="36">
        <f t="shared" si="114"/>
        <v>241.90275000000003</v>
      </c>
      <c r="AS426" s="36">
        <f t="shared" si="115"/>
        <v>425.55239999999998</v>
      </c>
      <c r="AT426" s="36">
        <v>0.81899999999999995</v>
      </c>
      <c r="AU426" s="38">
        <f t="shared" si="116"/>
        <v>8.0634250000000005</v>
      </c>
      <c r="AV426" s="38">
        <f t="shared" si="105"/>
        <v>20.158562500000002</v>
      </c>
      <c r="AW426" s="38">
        <f t="shared" si="105"/>
        <v>35.462699999999998</v>
      </c>
      <c r="AX426" s="38">
        <f t="shared" si="117"/>
        <v>1.470778002309469</v>
      </c>
      <c r="AY426" s="38">
        <f t="shared" si="107"/>
        <v>63.684687500000003</v>
      </c>
      <c r="AZ426" s="38">
        <f t="shared" si="108"/>
        <v>764.21625000000006</v>
      </c>
    </row>
    <row r="427" spans="1:52" s="7" customFormat="1" x14ac:dyDescent="0.25">
      <c r="A427" s="2">
        <f t="shared" si="109"/>
        <v>412</v>
      </c>
      <c r="B427" s="34" t="s">
        <v>188</v>
      </c>
      <c r="C427" s="29">
        <v>53</v>
      </c>
      <c r="D427" s="32">
        <v>31.9</v>
      </c>
      <c r="E427" s="2"/>
      <c r="F427" s="2" t="s">
        <v>591</v>
      </c>
      <c r="G427" s="2"/>
      <c r="H427" s="2">
        <v>1</v>
      </c>
      <c r="I427" s="2"/>
      <c r="J427" s="2"/>
      <c r="K427" s="2"/>
      <c r="L427" s="2"/>
      <c r="M427" s="2"/>
      <c r="N427" s="2"/>
      <c r="O427" s="2"/>
      <c r="P427" s="2"/>
      <c r="Q427" s="2"/>
      <c r="R427" s="2"/>
      <c r="S427" s="2"/>
      <c r="T427" s="2"/>
      <c r="U427" s="2"/>
      <c r="V427" s="2"/>
      <c r="W427" s="2"/>
      <c r="X427" s="2"/>
      <c r="Y427" s="2"/>
      <c r="Z427" s="2"/>
      <c r="AA427" s="2"/>
      <c r="AB427" s="2"/>
      <c r="AC427" s="2"/>
      <c r="AD427" s="2">
        <v>4883.58</v>
      </c>
      <c r="AE427" s="32"/>
      <c r="AF427" s="5" t="s">
        <v>42</v>
      </c>
      <c r="AG427" s="2">
        <v>100</v>
      </c>
      <c r="AH427" s="32">
        <f t="shared" si="111"/>
        <v>7060.48</v>
      </c>
      <c r="AI427" s="33">
        <v>6569</v>
      </c>
      <c r="AJ427" s="33">
        <v>491.48</v>
      </c>
      <c r="AK427" s="33"/>
      <c r="AL427" s="33">
        <v>222.8</v>
      </c>
      <c r="AM427" s="33">
        <v>7283</v>
      </c>
      <c r="AN427" s="35">
        <v>42736</v>
      </c>
      <c r="AO427" s="32">
        <f t="shared" si="112"/>
        <v>-2176.8999999999996</v>
      </c>
      <c r="AP427" s="36">
        <f>AH427/AG427</f>
        <v>70.604799999999997</v>
      </c>
      <c r="AQ427" s="37">
        <f t="shared" si="113"/>
        <v>70.604799999999997</v>
      </c>
      <c r="AR427" s="36">
        <f t="shared" si="114"/>
        <v>176.512</v>
      </c>
      <c r="AS427" s="36">
        <f t="shared" si="115"/>
        <v>313.51319999999998</v>
      </c>
      <c r="AT427" s="36">
        <v>0.81899999999999995</v>
      </c>
      <c r="AU427" s="38">
        <f t="shared" si="116"/>
        <v>5.8837333333333328</v>
      </c>
      <c r="AV427" s="38">
        <f t="shared" si="105"/>
        <v>14.709333333333333</v>
      </c>
      <c r="AW427" s="38">
        <f t="shared" si="105"/>
        <v>26.126099999999997</v>
      </c>
      <c r="AX427" s="38">
        <f t="shared" si="117"/>
        <v>1.4645506792058516</v>
      </c>
      <c r="AY427" s="38">
        <f t="shared" si="107"/>
        <v>46.719166666666666</v>
      </c>
      <c r="AZ427" s="38">
        <f t="shared" si="108"/>
        <v>560.63</v>
      </c>
    </row>
    <row r="428" spans="1:52" s="7" customFormat="1" ht="15" customHeight="1" x14ac:dyDescent="0.25">
      <c r="A428" s="2">
        <f t="shared" si="109"/>
        <v>413</v>
      </c>
      <c r="B428" s="34" t="s">
        <v>189</v>
      </c>
      <c r="C428" s="29">
        <v>17</v>
      </c>
      <c r="D428" s="32">
        <v>31.2</v>
      </c>
      <c r="E428" s="2"/>
      <c r="F428" s="2"/>
      <c r="G428" s="2"/>
      <c r="H428" s="2">
        <v>1</v>
      </c>
      <c r="I428" s="2">
        <v>1</v>
      </c>
      <c r="J428" s="2">
        <v>1</v>
      </c>
      <c r="K428" s="2"/>
      <c r="L428" s="2"/>
      <c r="M428" s="2"/>
      <c r="N428" s="2">
        <v>1</v>
      </c>
      <c r="O428" s="2"/>
      <c r="P428" s="2"/>
      <c r="Q428" s="2"/>
      <c r="R428" s="2"/>
      <c r="S428" s="2"/>
      <c r="T428" s="2">
        <v>1</v>
      </c>
      <c r="U428" s="2"/>
      <c r="V428" s="2"/>
      <c r="W428" s="2"/>
      <c r="X428" s="2"/>
      <c r="Y428" s="2"/>
      <c r="Z428" s="2"/>
      <c r="AA428" s="2"/>
      <c r="AB428" s="2"/>
      <c r="AC428" s="2"/>
      <c r="AD428" s="2">
        <v>11964.59</v>
      </c>
      <c r="AE428" s="32"/>
      <c r="AF428" s="5" t="s">
        <v>42</v>
      </c>
      <c r="AG428" s="2">
        <v>100</v>
      </c>
      <c r="AH428" s="32">
        <f t="shared" si="111"/>
        <v>6575.22</v>
      </c>
      <c r="AI428" s="33">
        <v>6435</v>
      </c>
      <c r="AJ428" s="33">
        <v>140.22</v>
      </c>
      <c r="AK428" s="33"/>
      <c r="AL428" s="33">
        <v>306.61</v>
      </c>
      <c r="AM428" s="33">
        <v>6882</v>
      </c>
      <c r="AN428" s="35">
        <v>42736</v>
      </c>
      <c r="AO428" s="32">
        <f t="shared" si="112"/>
        <v>5389.37</v>
      </c>
      <c r="AP428" s="36">
        <f>AD428/AG428</f>
        <v>119.6459</v>
      </c>
      <c r="AQ428" s="37">
        <f t="shared" si="113"/>
        <v>119.6459</v>
      </c>
      <c r="AR428" s="36">
        <f t="shared" si="114"/>
        <v>164.38050000000001</v>
      </c>
      <c r="AS428" s="36">
        <f t="shared" si="115"/>
        <v>233.62559999999996</v>
      </c>
      <c r="AT428" s="36">
        <v>0.624</v>
      </c>
      <c r="AU428" s="38">
        <f t="shared" si="116"/>
        <v>9.9704916666666659</v>
      </c>
      <c r="AV428" s="38">
        <f t="shared" si="105"/>
        <v>13.698375</v>
      </c>
      <c r="AW428" s="38">
        <f t="shared" si="105"/>
        <v>19.468799999999998</v>
      </c>
      <c r="AX428" s="38">
        <f t="shared" si="117"/>
        <v>1.3826175213675211</v>
      </c>
      <c r="AY428" s="38">
        <f t="shared" si="107"/>
        <v>43.137666666666661</v>
      </c>
      <c r="AZ428" s="38">
        <f t="shared" si="108"/>
        <v>517.65199999999993</v>
      </c>
    </row>
    <row r="429" spans="1:52" s="7" customFormat="1" x14ac:dyDescent="0.25">
      <c r="A429" s="2">
        <f t="shared" si="109"/>
        <v>414</v>
      </c>
      <c r="B429" s="34" t="s">
        <v>189</v>
      </c>
      <c r="C429" s="29">
        <v>18</v>
      </c>
      <c r="D429" s="32">
        <v>41.5</v>
      </c>
      <c r="E429" s="2"/>
      <c r="F429" s="2" t="s">
        <v>591</v>
      </c>
      <c r="G429" s="2"/>
      <c r="H429" s="2">
        <v>2</v>
      </c>
      <c r="I429" s="2"/>
      <c r="J429" s="2"/>
      <c r="K429" s="2"/>
      <c r="L429" s="2"/>
      <c r="M429" s="2"/>
      <c r="N429" s="2"/>
      <c r="O429" s="2"/>
      <c r="P429" s="2"/>
      <c r="Q429" s="2"/>
      <c r="R429" s="2"/>
      <c r="S429" s="2"/>
      <c r="T429" s="2"/>
      <c r="U429" s="2"/>
      <c r="V429" s="2"/>
      <c r="W429" s="2"/>
      <c r="X429" s="2"/>
      <c r="Y429" s="2"/>
      <c r="Z429" s="2"/>
      <c r="AA429" s="2"/>
      <c r="AB429" s="2"/>
      <c r="AC429" s="2"/>
      <c r="AD429" s="2">
        <v>5524.33</v>
      </c>
      <c r="AE429" s="32"/>
      <c r="AF429" s="5" t="s">
        <v>42</v>
      </c>
      <c r="AG429" s="2">
        <v>100</v>
      </c>
      <c r="AH429" s="32">
        <f t="shared" si="111"/>
        <v>8821.92</v>
      </c>
      <c r="AI429" s="33">
        <v>8633</v>
      </c>
      <c r="AJ429" s="33">
        <v>188.92</v>
      </c>
      <c r="AK429" s="33"/>
      <c r="AL429" s="33">
        <v>413.1</v>
      </c>
      <c r="AM429" s="33">
        <v>9235</v>
      </c>
      <c r="AN429" s="35">
        <v>42736</v>
      </c>
      <c r="AO429" s="32">
        <f t="shared" si="112"/>
        <v>-3297.59</v>
      </c>
      <c r="AP429" s="36">
        <f>AH429/AG429</f>
        <v>88.219200000000001</v>
      </c>
      <c r="AQ429" s="37">
        <f t="shared" si="113"/>
        <v>88.219200000000001</v>
      </c>
      <c r="AR429" s="36">
        <f t="shared" si="114"/>
        <v>220.548</v>
      </c>
      <c r="AS429" s="36">
        <f t="shared" si="115"/>
        <v>310.75200000000001</v>
      </c>
      <c r="AT429" s="36">
        <v>0.624</v>
      </c>
      <c r="AU429" s="38">
        <f t="shared" si="116"/>
        <v>7.3516000000000004</v>
      </c>
      <c r="AV429" s="38">
        <f t="shared" si="105"/>
        <v>18.379000000000001</v>
      </c>
      <c r="AW429" s="38">
        <f t="shared" si="105"/>
        <v>25.896000000000001</v>
      </c>
      <c r="AX429" s="38">
        <f t="shared" si="117"/>
        <v>1.2440144578313255</v>
      </c>
      <c r="AY429" s="38">
        <f t="shared" si="107"/>
        <v>51.626600000000003</v>
      </c>
      <c r="AZ429" s="38">
        <f t="shared" si="108"/>
        <v>619.51920000000007</v>
      </c>
    </row>
    <row r="430" spans="1:52" s="7" customFormat="1" x14ac:dyDescent="0.25">
      <c r="A430" s="2">
        <f t="shared" si="109"/>
        <v>415</v>
      </c>
      <c r="B430" s="34" t="s">
        <v>189</v>
      </c>
      <c r="C430" s="29">
        <v>2</v>
      </c>
      <c r="D430" s="32">
        <v>40.200000000000003</v>
      </c>
      <c r="E430" s="2"/>
      <c r="F430" s="2" t="s">
        <v>591</v>
      </c>
      <c r="G430" s="2"/>
      <c r="H430" s="2">
        <v>2</v>
      </c>
      <c r="I430" s="2"/>
      <c r="J430" s="2"/>
      <c r="K430" s="2"/>
      <c r="L430" s="2"/>
      <c r="M430" s="2"/>
      <c r="N430" s="2"/>
      <c r="O430" s="2"/>
      <c r="P430" s="2"/>
      <c r="Q430" s="2"/>
      <c r="R430" s="2"/>
      <c r="S430" s="2"/>
      <c r="T430" s="2"/>
      <c r="U430" s="2"/>
      <c r="V430" s="2"/>
      <c r="W430" s="2"/>
      <c r="X430" s="2"/>
      <c r="Y430" s="2"/>
      <c r="Z430" s="2"/>
      <c r="AA430" s="2"/>
      <c r="AB430" s="2"/>
      <c r="AC430" s="2"/>
      <c r="AD430" s="2">
        <v>21604.799999999999</v>
      </c>
      <c r="AE430" s="32"/>
      <c r="AF430" s="5" t="s">
        <v>42</v>
      </c>
      <c r="AG430" s="2">
        <v>100</v>
      </c>
      <c r="AH430" s="32">
        <f t="shared" si="111"/>
        <v>7909.1</v>
      </c>
      <c r="AI430" s="33">
        <v>7722</v>
      </c>
      <c r="AJ430" s="33">
        <v>187.1</v>
      </c>
      <c r="AK430" s="33"/>
      <c r="AL430" s="33">
        <v>409.12</v>
      </c>
      <c r="AM430" s="33">
        <v>8318</v>
      </c>
      <c r="AN430" s="35">
        <v>42736</v>
      </c>
      <c r="AO430" s="32">
        <f t="shared" si="112"/>
        <v>13695.699999999999</v>
      </c>
      <c r="AP430" s="36">
        <f>AD430/AG430</f>
        <v>216.048</v>
      </c>
      <c r="AQ430" s="37">
        <f t="shared" si="113"/>
        <v>216.048</v>
      </c>
      <c r="AR430" s="36">
        <f t="shared" si="114"/>
        <v>197.72750000000002</v>
      </c>
      <c r="AS430" s="36">
        <f t="shared" si="115"/>
        <v>301.01760000000002</v>
      </c>
      <c r="AT430" s="36">
        <v>0.624</v>
      </c>
      <c r="AU430" s="38">
        <f t="shared" si="116"/>
        <v>18.004000000000001</v>
      </c>
      <c r="AV430" s="38">
        <f t="shared" si="105"/>
        <v>16.47729166666667</v>
      </c>
      <c r="AW430" s="38">
        <f t="shared" si="105"/>
        <v>25.084800000000001</v>
      </c>
      <c r="AX430" s="38">
        <f t="shared" si="117"/>
        <v>1.4817435737976783</v>
      </c>
      <c r="AY430" s="38">
        <f t="shared" si="107"/>
        <v>59.566091666666672</v>
      </c>
      <c r="AZ430" s="38">
        <f t="shared" si="108"/>
        <v>714.79310000000009</v>
      </c>
    </row>
    <row r="431" spans="1:52" s="7" customFormat="1" x14ac:dyDescent="0.25">
      <c r="A431" s="2">
        <f t="shared" si="109"/>
        <v>416</v>
      </c>
      <c r="B431" s="34" t="s">
        <v>189</v>
      </c>
      <c r="C431" s="29">
        <v>35</v>
      </c>
      <c r="D431" s="32">
        <v>42.3</v>
      </c>
      <c r="E431" s="2"/>
      <c r="F431" s="2" t="s">
        <v>591</v>
      </c>
      <c r="G431" s="2"/>
      <c r="H431" s="2">
        <v>2</v>
      </c>
      <c r="I431" s="2"/>
      <c r="J431" s="2"/>
      <c r="K431" s="2"/>
      <c r="L431" s="2"/>
      <c r="M431" s="2"/>
      <c r="N431" s="2"/>
      <c r="O431" s="2"/>
      <c r="P431" s="2"/>
      <c r="Q431" s="2"/>
      <c r="R431" s="2"/>
      <c r="S431" s="2"/>
      <c r="T431" s="2"/>
      <c r="U431" s="2"/>
      <c r="V431" s="2"/>
      <c r="W431" s="2"/>
      <c r="X431" s="2"/>
      <c r="Y431" s="2"/>
      <c r="Z431" s="2"/>
      <c r="AA431" s="2"/>
      <c r="AB431" s="2"/>
      <c r="AC431" s="2"/>
      <c r="AD431" s="2">
        <v>5634.7</v>
      </c>
      <c r="AE431" s="32"/>
      <c r="AF431" s="5" t="s">
        <v>42</v>
      </c>
      <c r="AG431" s="2">
        <v>100</v>
      </c>
      <c r="AH431" s="32">
        <f t="shared" si="111"/>
        <v>8996.69</v>
      </c>
      <c r="AI431" s="33">
        <v>8804</v>
      </c>
      <c r="AJ431" s="33">
        <v>192.69</v>
      </c>
      <c r="AK431" s="33"/>
      <c r="AL431" s="33">
        <v>421.35</v>
      </c>
      <c r="AM431" s="33">
        <v>9418</v>
      </c>
      <c r="AN431" s="35">
        <v>42736</v>
      </c>
      <c r="AO431" s="32">
        <f t="shared" si="112"/>
        <v>-3361.9900000000007</v>
      </c>
      <c r="AP431" s="36">
        <f>AH431/AG431</f>
        <v>89.96690000000001</v>
      </c>
      <c r="AQ431" s="37">
        <f t="shared" si="113"/>
        <v>89.96690000000001</v>
      </c>
      <c r="AR431" s="36">
        <f t="shared" si="114"/>
        <v>224.91725000000002</v>
      </c>
      <c r="AS431" s="36">
        <f t="shared" si="115"/>
        <v>316.74239999999998</v>
      </c>
      <c r="AT431" s="36">
        <v>0.624</v>
      </c>
      <c r="AU431" s="38">
        <f t="shared" si="116"/>
        <v>7.4972416666666675</v>
      </c>
      <c r="AV431" s="38">
        <f t="shared" si="105"/>
        <v>18.743104166666669</v>
      </c>
      <c r="AW431" s="38">
        <f t="shared" si="105"/>
        <v>26.395199999999999</v>
      </c>
      <c r="AX431" s="38">
        <f t="shared" si="117"/>
        <v>1.2443391449960601</v>
      </c>
      <c r="AY431" s="38">
        <f t="shared" si="107"/>
        <v>52.635545833333339</v>
      </c>
      <c r="AZ431" s="38">
        <f t="shared" si="108"/>
        <v>631.62655000000007</v>
      </c>
    </row>
    <row r="432" spans="1:52" s="7" customFormat="1" x14ac:dyDescent="0.25">
      <c r="A432" s="2">
        <f t="shared" si="109"/>
        <v>417</v>
      </c>
      <c r="B432" s="34" t="s">
        <v>189</v>
      </c>
      <c r="C432" s="29">
        <v>4</v>
      </c>
      <c r="D432" s="32">
        <v>40.1</v>
      </c>
      <c r="E432" s="2"/>
      <c r="F432" s="2" t="s">
        <v>591</v>
      </c>
      <c r="G432" s="2"/>
      <c r="H432" s="2">
        <v>2</v>
      </c>
      <c r="I432" s="2"/>
      <c r="J432" s="2"/>
      <c r="K432" s="2"/>
      <c r="L432" s="2"/>
      <c r="M432" s="2"/>
      <c r="N432" s="2"/>
      <c r="O432" s="2"/>
      <c r="P432" s="2"/>
      <c r="Q432" s="2"/>
      <c r="R432" s="2"/>
      <c r="S432" s="2"/>
      <c r="T432" s="2"/>
      <c r="U432" s="2"/>
      <c r="V432" s="2"/>
      <c r="W432" s="2"/>
      <c r="X432" s="2"/>
      <c r="Y432" s="2"/>
      <c r="Z432" s="2"/>
      <c r="AA432" s="2"/>
      <c r="AB432" s="2"/>
      <c r="AC432" s="2"/>
      <c r="AD432" s="2">
        <v>5454.82</v>
      </c>
      <c r="AE432" s="32"/>
      <c r="AF432" s="5" t="s">
        <v>42</v>
      </c>
      <c r="AG432" s="2">
        <v>100</v>
      </c>
      <c r="AH432" s="32">
        <f t="shared" si="111"/>
        <v>7869.54</v>
      </c>
      <c r="AI432" s="33">
        <v>7683</v>
      </c>
      <c r="AJ432" s="33">
        <v>186.54</v>
      </c>
      <c r="AK432" s="33"/>
      <c r="AL432" s="33">
        <v>407.9</v>
      </c>
      <c r="AM432" s="33">
        <v>8277</v>
      </c>
      <c r="AN432" s="35">
        <v>42736</v>
      </c>
      <c r="AO432" s="32">
        <f t="shared" si="112"/>
        <v>-2414.7200000000003</v>
      </c>
      <c r="AP432" s="36">
        <f>AH432/AG432</f>
        <v>78.695400000000006</v>
      </c>
      <c r="AQ432" s="37">
        <f t="shared" si="113"/>
        <v>78.695400000000006</v>
      </c>
      <c r="AR432" s="36">
        <f t="shared" si="114"/>
        <v>196.73850000000002</v>
      </c>
      <c r="AS432" s="36">
        <f t="shared" si="115"/>
        <v>300.2688</v>
      </c>
      <c r="AT432" s="36">
        <v>0.624</v>
      </c>
      <c r="AU432" s="38">
        <f t="shared" si="116"/>
        <v>6.5579500000000008</v>
      </c>
      <c r="AV432" s="38">
        <f t="shared" ref="AV432:AW491" si="118">AR432/12</f>
        <v>16.394875000000003</v>
      </c>
      <c r="AW432" s="38">
        <f t="shared" si="118"/>
        <v>25.022400000000001</v>
      </c>
      <c r="AX432" s="38">
        <f t="shared" si="117"/>
        <v>1.1963896508728182</v>
      </c>
      <c r="AY432" s="38">
        <f t="shared" si="107"/>
        <v>47.975225000000009</v>
      </c>
      <c r="AZ432" s="38">
        <f t="shared" si="108"/>
        <v>575.70270000000005</v>
      </c>
    </row>
    <row r="433" spans="1:52" s="7" customFormat="1" x14ac:dyDescent="0.25">
      <c r="A433" s="2">
        <f t="shared" si="109"/>
        <v>418</v>
      </c>
      <c r="B433" s="34" t="s">
        <v>189</v>
      </c>
      <c r="C433" s="29">
        <v>50</v>
      </c>
      <c r="D433" s="32">
        <v>41.8</v>
      </c>
      <c r="E433" s="2"/>
      <c r="F433" s="2">
        <v>6</v>
      </c>
      <c r="G433" s="2"/>
      <c r="H433" s="2">
        <v>2</v>
      </c>
      <c r="I433" s="2"/>
      <c r="J433" s="2"/>
      <c r="K433" s="2"/>
      <c r="L433" s="2">
        <v>1</v>
      </c>
      <c r="M433" s="2"/>
      <c r="N433" s="2"/>
      <c r="O433" s="2"/>
      <c r="P433" s="2"/>
      <c r="Q433" s="2"/>
      <c r="R433" s="2"/>
      <c r="S433" s="2"/>
      <c r="T433" s="2"/>
      <c r="U433" s="2"/>
      <c r="V433" s="2"/>
      <c r="W433" s="2"/>
      <c r="X433" s="2"/>
      <c r="Y433" s="2"/>
      <c r="Z433" s="2"/>
      <c r="AA433" s="2"/>
      <c r="AB433" s="2"/>
      <c r="AC433" s="2"/>
      <c r="AD433" s="2">
        <v>11802.08</v>
      </c>
      <c r="AE433" s="32"/>
      <c r="AF433" s="5" t="s">
        <v>42</v>
      </c>
      <c r="AG433" s="2">
        <v>100</v>
      </c>
      <c r="AH433" s="32">
        <f t="shared" si="111"/>
        <v>8887.5499999999993</v>
      </c>
      <c r="AI433" s="33">
        <v>8697</v>
      </c>
      <c r="AJ433" s="33">
        <v>190.55</v>
      </c>
      <c r="AK433" s="33"/>
      <c r="AL433" s="33">
        <v>416.67</v>
      </c>
      <c r="AM433" s="33">
        <v>9304</v>
      </c>
      <c r="AN433" s="35">
        <v>42736</v>
      </c>
      <c r="AO433" s="32">
        <f t="shared" si="112"/>
        <v>2914.5300000000007</v>
      </c>
      <c r="AP433" s="36">
        <f>AD433/AG433</f>
        <v>118.02079999999999</v>
      </c>
      <c r="AQ433" s="37">
        <f t="shared" si="113"/>
        <v>118.02079999999999</v>
      </c>
      <c r="AR433" s="36">
        <f t="shared" si="114"/>
        <v>222.18875</v>
      </c>
      <c r="AS433" s="36">
        <f t="shared" si="115"/>
        <v>312.99839999999995</v>
      </c>
      <c r="AT433" s="36">
        <v>0.624</v>
      </c>
      <c r="AU433" s="38">
        <f t="shared" si="116"/>
        <v>9.8350666666666662</v>
      </c>
      <c r="AV433" s="38">
        <f t="shared" si="118"/>
        <v>18.515729166666667</v>
      </c>
      <c r="AW433" s="38">
        <f t="shared" si="118"/>
        <v>26.083199999999994</v>
      </c>
      <c r="AX433" s="38">
        <f t="shared" si="117"/>
        <v>1.3022487041467303</v>
      </c>
      <c r="AY433" s="38">
        <f t="shared" si="107"/>
        <v>54.433995833333327</v>
      </c>
      <c r="AZ433" s="38">
        <f t="shared" si="108"/>
        <v>653.20794999999998</v>
      </c>
    </row>
    <row r="434" spans="1:52" s="7" customFormat="1" ht="30.75" customHeight="1" x14ac:dyDescent="0.25">
      <c r="A434" s="2">
        <f t="shared" si="109"/>
        <v>419</v>
      </c>
      <c r="B434" s="34" t="s">
        <v>190</v>
      </c>
      <c r="C434" s="29">
        <v>30</v>
      </c>
      <c r="D434" s="32">
        <v>46.2</v>
      </c>
      <c r="E434" s="2"/>
      <c r="F434" s="2" t="s">
        <v>591</v>
      </c>
      <c r="G434" s="2"/>
      <c r="H434" s="2">
        <v>2</v>
      </c>
      <c r="I434" s="2"/>
      <c r="J434" s="2"/>
      <c r="K434" s="2"/>
      <c r="L434" s="2"/>
      <c r="M434" s="2"/>
      <c r="N434" s="2"/>
      <c r="O434" s="2"/>
      <c r="P434" s="2"/>
      <c r="Q434" s="2"/>
      <c r="R434" s="2"/>
      <c r="S434" s="2"/>
      <c r="T434" s="2"/>
      <c r="U434" s="2"/>
      <c r="V434" s="2"/>
      <c r="W434" s="2"/>
      <c r="X434" s="2"/>
      <c r="Y434" s="2"/>
      <c r="Z434" s="2"/>
      <c r="AA434" s="2"/>
      <c r="AB434" s="2"/>
      <c r="AC434" s="2"/>
      <c r="AD434" s="2">
        <v>6432.83</v>
      </c>
      <c r="AE434" s="32"/>
      <c r="AF434" s="5" t="s">
        <v>42</v>
      </c>
      <c r="AG434" s="2">
        <v>100</v>
      </c>
      <c r="AH434" s="32">
        <f t="shared" si="111"/>
        <v>9083.2099999999991</v>
      </c>
      <c r="AI434" s="33">
        <v>8351</v>
      </c>
      <c r="AJ434" s="33">
        <v>732.21</v>
      </c>
      <c r="AK434" s="33"/>
      <c r="AL434" s="33">
        <v>391.74</v>
      </c>
      <c r="AM434" s="33">
        <v>9475</v>
      </c>
      <c r="AN434" s="35">
        <v>42736</v>
      </c>
      <c r="AO434" s="32">
        <f t="shared" si="112"/>
        <v>-2650.3799999999992</v>
      </c>
      <c r="AP434" s="36">
        <f>AH434/AG434</f>
        <v>90.832099999999997</v>
      </c>
      <c r="AQ434" s="37">
        <f t="shared" si="113"/>
        <v>90.832099999999997</v>
      </c>
      <c r="AR434" s="36">
        <f t="shared" si="114"/>
        <v>227.08024999999998</v>
      </c>
      <c r="AS434" s="36">
        <f t="shared" si="115"/>
        <v>395.84160000000003</v>
      </c>
      <c r="AT434" s="36">
        <v>0.71399999999999997</v>
      </c>
      <c r="AU434" s="38">
        <f t="shared" si="116"/>
        <v>7.5693416666666664</v>
      </c>
      <c r="AV434" s="38">
        <f t="shared" si="118"/>
        <v>18.923354166666666</v>
      </c>
      <c r="AW434" s="38">
        <f t="shared" si="118"/>
        <v>32.986800000000002</v>
      </c>
      <c r="AX434" s="38">
        <f t="shared" si="117"/>
        <v>1.2874349747474747</v>
      </c>
      <c r="AY434" s="38">
        <f t="shared" si="107"/>
        <v>59.479495833333331</v>
      </c>
      <c r="AZ434" s="38">
        <f t="shared" si="108"/>
        <v>713.75395000000003</v>
      </c>
    </row>
    <row r="435" spans="1:52" s="7" customFormat="1" ht="15" customHeight="1" x14ac:dyDescent="0.25">
      <c r="A435" s="2">
        <f t="shared" si="109"/>
        <v>420</v>
      </c>
      <c r="B435" s="34" t="s">
        <v>191</v>
      </c>
      <c r="C435" s="29">
        <v>1</v>
      </c>
      <c r="D435" s="32">
        <v>30.7</v>
      </c>
      <c r="E435" s="2"/>
      <c r="F435" s="2" t="s">
        <v>591</v>
      </c>
      <c r="G435" s="2"/>
      <c r="H435" s="2">
        <v>1</v>
      </c>
      <c r="I435" s="2"/>
      <c r="J435" s="2"/>
      <c r="K435" s="2"/>
      <c r="L435" s="2"/>
      <c r="M435" s="2"/>
      <c r="N435" s="2"/>
      <c r="O435" s="2"/>
      <c r="P435" s="2"/>
      <c r="Q435" s="2"/>
      <c r="R435" s="2"/>
      <c r="S435" s="2"/>
      <c r="T435" s="2"/>
      <c r="U435" s="2"/>
      <c r="V435" s="2"/>
      <c r="W435" s="2"/>
      <c r="X435" s="2"/>
      <c r="Y435" s="2"/>
      <c r="Z435" s="2"/>
      <c r="AA435" s="2"/>
      <c r="AB435" s="2"/>
      <c r="AC435" s="2"/>
      <c r="AD435" s="2">
        <v>3622.65</v>
      </c>
      <c r="AE435" s="32"/>
      <c r="AF435" s="5" t="s">
        <v>42</v>
      </c>
      <c r="AG435" s="2">
        <v>100</v>
      </c>
      <c r="AH435" s="32">
        <f t="shared" si="111"/>
        <v>5234.37</v>
      </c>
      <c r="AI435" s="33">
        <v>5111</v>
      </c>
      <c r="AJ435" s="33">
        <v>123.37</v>
      </c>
      <c r="AK435" s="33"/>
      <c r="AL435" s="33"/>
      <c r="AM435" s="33">
        <v>5234</v>
      </c>
      <c r="AN435" s="35">
        <v>42736</v>
      </c>
      <c r="AO435" s="32">
        <f t="shared" si="112"/>
        <v>-1611.7199999999998</v>
      </c>
      <c r="AP435" s="36">
        <f>AH435/AG435</f>
        <v>52.343699999999998</v>
      </c>
      <c r="AQ435" s="37">
        <f t="shared" si="113"/>
        <v>52.343699999999998</v>
      </c>
      <c r="AR435" s="36">
        <f t="shared" si="114"/>
        <v>130.85925</v>
      </c>
      <c r="AS435" s="36">
        <f t="shared" si="115"/>
        <v>298.404</v>
      </c>
      <c r="AT435" s="36">
        <v>0.81</v>
      </c>
      <c r="AU435" s="38">
        <f t="shared" si="116"/>
        <v>4.3619750000000002</v>
      </c>
      <c r="AV435" s="38">
        <f t="shared" si="118"/>
        <v>10.904937500000001</v>
      </c>
      <c r="AW435" s="38">
        <f t="shared" si="118"/>
        <v>24.867000000000001</v>
      </c>
      <c r="AX435" s="38">
        <f t="shared" si="117"/>
        <v>1.3072935667752443</v>
      </c>
      <c r="AY435" s="38">
        <f t="shared" si="107"/>
        <v>40.133912500000001</v>
      </c>
      <c r="AZ435" s="38">
        <f t="shared" si="108"/>
        <v>481.60694999999998</v>
      </c>
    </row>
    <row r="436" spans="1:52" s="7" customFormat="1" x14ac:dyDescent="0.25">
      <c r="A436" s="2">
        <f t="shared" si="109"/>
        <v>421</v>
      </c>
      <c r="B436" s="34" t="s">
        <v>191</v>
      </c>
      <c r="C436" s="29">
        <v>10</v>
      </c>
      <c r="D436" s="32">
        <v>42.6</v>
      </c>
      <c r="E436" s="2"/>
      <c r="F436" s="2" t="s">
        <v>591</v>
      </c>
      <c r="G436" s="2"/>
      <c r="H436" s="2">
        <v>2</v>
      </c>
      <c r="I436" s="2"/>
      <c r="J436" s="2"/>
      <c r="K436" s="2"/>
      <c r="L436" s="2"/>
      <c r="M436" s="2"/>
      <c r="N436" s="2"/>
      <c r="O436" s="2"/>
      <c r="P436" s="2"/>
      <c r="Q436" s="2"/>
      <c r="R436" s="2"/>
      <c r="S436" s="2"/>
      <c r="T436" s="2"/>
      <c r="U436" s="2"/>
      <c r="V436" s="2"/>
      <c r="W436" s="2"/>
      <c r="X436" s="2"/>
      <c r="Y436" s="2"/>
      <c r="Z436" s="2"/>
      <c r="AA436" s="2"/>
      <c r="AB436" s="2"/>
      <c r="AC436" s="2"/>
      <c r="AD436" s="2">
        <v>10796.82</v>
      </c>
      <c r="AE436" s="32"/>
      <c r="AF436" s="5" t="s">
        <v>42</v>
      </c>
      <c r="AG436" s="2">
        <v>100</v>
      </c>
      <c r="AH436" s="32">
        <f t="shared" si="111"/>
        <v>7853.06</v>
      </c>
      <c r="AI436" s="33">
        <v>7686</v>
      </c>
      <c r="AJ436" s="33">
        <v>167.06</v>
      </c>
      <c r="AK436" s="33"/>
      <c r="AL436" s="33"/>
      <c r="AM436" s="33">
        <v>7853</v>
      </c>
      <c r="AN436" s="35">
        <v>42736</v>
      </c>
      <c r="AO436" s="32">
        <f t="shared" si="112"/>
        <v>2943.7599999999993</v>
      </c>
      <c r="AP436" s="36">
        <f>AD436/AG436</f>
        <v>107.9682</v>
      </c>
      <c r="AQ436" s="37">
        <f t="shared" si="113"/>
        <v>107.9682</v>
      </c>
      <c r="AR436" s="36">
        <f t="shared" si="114"/>
        <v>196.32650000000001</v>
      </c>
      <c r="AS436" s="36">
        <f t="shared" si="115"/>
        <v>414.072</v>
      </c>
      <c r="AT436" s="36">
        <v>0.81</v>
      </c>
      <c r="AU436" s="38">
        <f t="shared" si="116"/>
        <v>8.9973499999999991</v>
      </c>
      <c r="AV436" s="38">
        <f t="shared" si="118"/>
        <v>16.360541666666666</v>
      </c>
      <c r="AW436" s="38">
        <f t="shared" si="118"/>
        <v>34.506</v>
      </c>
      <c r="AX436" s="38">
        <f t="shared" si="117"/>
        <v>1.4052556729264476</v>
      </c>
      <c r="AY436" s="38">
        <f t="shared" si="107"/>
        <v>59.863891666666667</v>
      </c>
      <c r="AZ436" s="38">
        <f t="shared" si="108"/>
        <v>718.36670000000004</v>
      </c>
    </row>
    <row r="437" spans="1:52" s="7" customFormat="1" x14ac:dyDescent="0.25">
      <c r="A437" s="2">
        <f t="shared" si="109"/>
        <v>422</v>
      </c>
      <c r="B437" s="34" t="s">
        <v>191</v>
      </c>
      <c r="C437" s="29">
        <v>16</v>
      </c>
      <c r="D437" s="32">
        <v>54</v>
      </c>
      <c r="E437" s="2"/>
      <c r="F437" s="2" t="s">
        <v>591</v>
      </c>
      <c r="G437" s="2"/>
      <c r="H437" s="2">
        <v>3</v>
      </c>
      <c r="I437" s="2"/>
      <c r="J437" s="2"/>
      <c r="K437" s="2"/>
      <c r="L437" s="2"/>
      <c r="M437" s="2"/>
      <c r="N437" s="2"/>
      <c r="O437" s="2"/>
      <c r="P437" s="2"/>
      <c r="Q437" s="2"/>
      <c r="R437" s="2"/>
      <c r="S437" s="2"/>
      <c r="T437" s="2"/>
      <c r="U437" s="2"/>
      <c r="V437" s="2"/>
      <c r="W437" s="2"/>
      <c r="X437" s="2"/>
      <c r="Y437" s="2"/>
      <c r="Z437" s="2"/>
      <c r="AA437" s="2"/>
      <c r="AB437" s="2"/>
      <c r="AC437" s="2"/>
      <c r="AD437" s="2">
        <v>6259.87</v>
      </c>
      <c r="AE437" s="32"/>
      <c r="AF437" s="5" t="s">
        <v>42</v>
      </c>
      <c r="AG437" s="2">
        <v>100</v>
      </c>
      <c r="AH437" s="32">
        <f t="shared" si="111"/>
        <v>10007.18</v>
      </c>
      <c r="AI437" s="33">
        <v>9794</v>
      </c>
      <c r="AJ437" s="33">
        <v>213.18</v>
      </c>
      <c r="AK437" s="33"/>
      <c r="AL437" s="33"/>
      <c r="AM437" s="33">
        <v>10007</v>
      </c>
      <c r="AN437" s="35">
        <v>42736</v>
      </c>
      <c r="AO437" s="32">
        <f t="shared" si="112"/>
        <v>-3747.3100000000004</v>
      </c>
      <c r="AP437" s="36">
        <f>AH437/AG437</f>
        <v>100.0718</v>
      </c>
      <c r="AQ437" s="37">
        <f t="shared" si="113"/>
        <v>100.0718</v>
      </c>
      <c r="AR437" s="36">
        <f t="shared" si="114"/>
        <v>250.17950000000002</v>
      </c>
      <c r="AS437" s="36">
        <f t="shared" si="115"/>
        <v>524.88</v>
      </c>
      <c r="AT437" s="36">
        <v>0.81</v>
      </c>
      <c r="AU437" s="38">
        <f t="shared" si="116"/>
        <v>8.3393166666666669</v>
      </c>
      <c r="AV437" s="38">
        <f t="shared" si="118"/>
        <v>20.848291666666668</v>
      </c>
      <c r="AW437" s="38">
        <f t="shared" si="118"/>
        <v>43.74</v>
      </c>
      <c r="AX437" s="38">
        <f t="shared" si="117"/>
        <v>1.3505112654320988</v>
      </c>
      <c r="AY437" s="38">
        <f t="shared" si="107"/>
        <v>72.927608333333339</v>
      </c>
      <c r="AZ437" s="38">
        <f t="shared" si="108"/>
        <v>875.13130000000001</v>
      </c>
    </row>
    <row r="438" spans="1:52" s="7" customFormat="1" x14ac:dyDescent="0.25">
      <c r="A438" s="2">
        <f t="shared" si="109"/>
        <v>423</v>
      </c>
      <c r="B438" s="34" t="s">
        <v>191</v>
      </c>
      <c r="C438" s="29">
        <v>20</v>
      </c>
      <c r="D438" s="32">
        <v>54.8</v>
      </c>
      <c r="E438" s="2"/>
      <c r="F438" s="2">
        <v>3</v>
      </c>
      <c r="G438" s="2"/>
      <c r="H438" s="2">
        <v>3</v>
      </c>
      <c r="I438" s="2"/>
      <c r="J438" s="2"/>
      <c r="K438" s="2"/>
      <c r="L438" s="2"/>
      <c r="M438" s="2"/>
      <c r="N438" s="2"/>
      <c r="O438" s="2"/>
      <c r="P438" s="2"/>
      <c r="Q438" s="2"/>
      <c r="R438" s="2"/>
      <c r="S438" s="2"/>
      <c r="T438" s="2"/>
      <c r="U438" s="2"/>
      <c r="V438" s="2"/>
      <c r="W438" s="2"/>
      <c r="X438" s="2"/>
      <c r="Y438" s="2"/>
      <c r="Z438" s="2"/>
      <c r="AA438" s="2"/>
      <c r="AB438" s="2"/>
      <c r="AC438" s="2"/>
      <c r="AD438" s="2">
        <v>13519.06</v>
      </c>
      <c r="AE438" s="32"/>
      <c r="AF438" s="5" t="s">
        <v>42</v>
      </c>
      <c r="AG438" s="2">
        <v>100</v>
      </c>
      <c r="AH438" s="32">
        <f t="shared" si="111"/>
        <v>10158.19</v>
      </c>
      <c r="AI438" s="33">
        <v>9942</v>
      </c>
      <c r="AJ438" s="33">
        <v>216.19</v>
      </c>
      <c r="AK438" s="33"/>
      <c r="AL438" s="33"/>
      <c r="AM438" s="33">
        <v>10158</v>
      </c>
      <c r="AN438" s="35">
        <v>42736</v>
      </c>
      <c r="AO438" s="32">
        <f t="shared" si="112"/>
        <v>3360.869999999999</v>
      </c>
      <c r="AP438" s="36">
        <f>AD438/AG438</f>
        <v>135.19059999999999</v>
      </c>
      <c r="AQ438" s="37">
        <f t="shared" si="113"/>
        <v>135.19059999999999</v>
      </c>
      <c r="AR438" s="36">
        <f t="shared" si="114"/>
        <v>253.95475000000002</v>
      </c>
      <c r="AS438" s="36">
        <f t="shared" si="115"/>
        <v>532.65599999999995</v>
      </c>
      <c r="AT438" s="36">
        <v>0.81</v>
      </c>
      <c r="AU438" s="38">
        <f t="shared" si="116"/>
        <v>11.265883333333333</v>
      </c>
      <c r="AV438" s="38">
        <f t="shared" si="118"/>
        <v>21.162895833333334</v>
      </c>
      <c r="AW438" s="38">
        <f t="shared" si="118"/>
        <v>44.387999999999998</v>
      </c>
      <c r="AX438" s="38">
        <f t="shared" si="117"/>
        <v>1.401766043187348</v>
      </c>
      <c r="AY438" s="38">
        <f t="shared" si="107"/>
        <v>76.816779166666663</v>
      </c>
      <c r="AZ438" s="38">
        <f t="shared" si="108"/>
        <v>921.80134999999996</v>
      </c>
    </row>
    <row r="439" spans="1:52" s="7" customFormat="1" x14ac:dyDescent="0.25">
      <c r="A439" s="2">
        <f t="shared" si="109"/>
        <v>424</v>
      </c>
      <c r="B439" s="34" t="s">
        <v>191</v>
      </c>
      <c r="C439" s="29">
        <v>34</v>
      </c>
      <c r="D439" s="32">
        <v>44.8</v>
      </c>
      <c r="E439" s="2"/>
      <c r="F439" s="2" t="s">
        <v>591</v>
      </c>
      <c r="G439" s="2"/>
      <c r="H439" s="2">
        <v>2</v>
      </c>
      <c r="I439" s="2"/>
      <c r="J439" s="2"/>
      <c r="K439" s="2"/>
      <c r="L439" s="2"/>
      <c r="M439" s="2"/>
      <c r="N439" s="2"/>
      <c r="O439" s="2"/>
      <c r="P439" s="2"/>
      <c r="Q439" s="2"/>
      <c r="R439" s="2"/>
      <c r="S439" s="2"/>
      <c r="T439" s="2"/>
      <c r="U439" s="2"/>
      <c r="V439" s="2"/>
      <c r="W439" s="2"/>
      <c r="X439" s="2"/>
      <c r="Y439" s="2"/>
      <c r="Z439" s="2"/>
      <c r="AA439" s="2"/>
      <c r="AB439" s="2"/>
      <c r="AC439" s="2"/>
      <c r="AD439" s="2">
        <v>5164.57</v>
      </c>
      <c r="AE439" s="32"/>
      <c r="AF439" s="5" t="s">
        <v>42</v>
      </c>
      <c r="AG439" s="2">
        <v>100</v>
      </c>
      <c r="AH439" s="32">
        <f t="shared" si="111"/>
        <v>8267.8799999999992</v>
      </c>
      <c r="AI439" s="33">
        <v>8092</v>
      </c>
      <c r="AJ439" s="33">
        <v>175.88</v>
      </c>
      <c r="AK439" s="33"/>
      <c r="AL439" s="33"/>
      <c r="AM439" s="33">
        <v>8268</v>
      </c>
      <c r="AN439" s="35">
        <v>42736</v>
      </c>
      <c r="AO439" s="32">
        <f t="shared" si="112"/>
        <v>-3103.3099999999995</v>
      </c>
      <c r="AP439" s="36">
        <f>AH439/AG439</f>
        <v>82.678799999999995</v>
      </c>
      <c r="AQ439" s="37">
        <f t="shared" si="113"/>
        <v>82.678799999999995</v>
      </c>
      <c r="AR439" s="36">
        <f t="shared" si="114"/>
        <v>206.697</v>
      </c>
      <c r="AS439" s="36">
        <f t="shared" si="115"/>
        <v>435.45599999999996</v>
      </c>
      <c r="AT439" s="36">
        <v>0.81</v>
      </c>
      <c r="AU439" s="38">
        <f t="shared" si="116"/>
        <v>6.8898999999999999</v>
      </c>
      <c r="AV439" s="38">
        <f t="shared" si="118"/>
        <v>17.22475</v>
      </c>
      <c r="AW439" s="38">
        <f t="shared" si="118"/>
        <v>36.287999999999997</v>
      </c>
      <c r="AX439" s="38">
        <f t="shared" si="117"/>
        <v>1.3482734375000001</v>
      </c>
      <c r="AY439" s="38">
        <f t="shared" si="107"/>
        <v>60.402649999999994</v>
      </c>
      <c r="AZ439" s="38">
        <f t="shared" si="108"/>
        <v>724.83179999999993</v>
      </c>
    </row>
    <row r="440" spans="1:52" s="7" customFormat="1" x14ac:dyDescent="0.25">
      <c r="A440" s="2">
        <f t="shared" si="109"/>
        <v>425</v>
      </c>
      <c r="B440" s="34" t="s">
        <v>191</v>
      </c>
      <c r="C440" s="29">
        <v>36</v>
      </c>
      <c r="D440" s="32">
        <v>54.9</v>
      </c>
      <c r="E440" s="2"/>
      <c r="F440" s="2" t="s">
        <v>591</v>
      </c>
      <c r="G440" s="2"/>
      <c r="H440" s="2">
        <v>3</v>
      </c>
      <c r="I440" s="2"/>
      <c r="J440" s="2"/>
      <c r="K440" s="2"/>
      <c r="L440" s="2"/>
      <c r="M440" s="2"/>
      <c r="N440" s="2"/>
      <c r="O440" s="2"/>
      <c r="P440" s="2"/>
      <c r="Q440" s="2"/>
      <c r="R440" s="2"/>
      <c r="S440" s="2"/>
      <c r="T440" s="2"/>
      <c r="U440" s="2"/>
      <c r="V440" s="2"/>
      <c r="W440" s="2"/>
      <c r="X440" s="2"/>
      <c r="Y440" s="2"/>
      <c r="Z440" s="2"/>
      <c r="AA440" s="2"/>
      <c r="AB440" s="2"/>
      <c r="AC440" s="2"/>
      <c r="AD440" s="2">
        <v>11681.08</v>
      </c>
      <c r="AE440" s="32"/>
      <c r="AF440" s="5" t="s">
        <v>42</v>
      </c>
      <c r="AG440" s="2">
        <v>100</v>
      </c>
      <c r="AH440" s="32">
        <f t="shared" si="111"/>
        <v>9359.1</v>
      </c>
      <c r="AI440" s="33">
        <v>9139</v>
      </c>
      <c r="AJ440" s="33">
        <v>220.1</v>
      </c>
      <c r="AK440" s="33"/>
      <c r="AL440" s="33"/>
      <c r="AM440" s="33">
        <v>9359</v>
      </c>
      <c r="AN440" s="35">
        <v>42736</v>
      </c>
      <c r="AO440" s="32">
        <f t="shared" si="112"/>
        <v>2321.9799999999996</v>
      </c>
      <c r="AP440" s="36">
        <f>AD440/AG440</f>
        <v>116.8108</v>
      </c>
      <c r="AQ440" s="37">
        <f t="shared" si="113"/>
        <v>116.8108</v>
      </c>
      <c r="AR440" s="36">
        <f t="shared" si="114"/>
        <v>233.97750000000002</v>
      </c>
      <c r="AS440" s="36">
        <f t="shared" si="115"/>
        <v>533.62800000000004</v>
      </c>
      <c r="AT440" s="36">
        <v>0.81</v>
      </c>
      <c r="AU440" s="38">
        <f t="shared" si="116"/>
        <v>9.734233333333334</v>
      </c>
      <c r="AV440" s="38">
        <f t="shared" si="118"/>
        <v>19.498125000000002</v>
      </c>
      <c r="AW440" s="38">
        <f t="shared" si="118"/>
        <v>44.469000000000001</v>
      </c>
      <c r="AX440" s="38">
        <f t="shared" si="117"/>
        <v>1.3424655434122648</v>
      </c>
      <c r="AY440" s="38">
        <f t="shared" si="107"/>
        <v>73.701358333333332</v>
      </c>
      <c r="AZ440" s="38">
        <f t="shared" si="108"/>
        <v>884.41629999999998</v>
      </c>
    </row>
    <row r="441" spans="1:52" s="7" customFormat="1" x14ac:dyDescent="0.25">
      <c r="A441" s="2">
        <f t="shared" si="109"/>
        <v>426</v>
      </c>
      <c r="B441" s="34" t="s">
        <v>191</v>
      </c>
      <c r="C441" s="29">
        <v>6</v>
      </c>
      <c r="D441" s="32">
        <v>42</v>
      </c>
      <c r="E441" s="2"/>
      <c r="F441" s="2" t="s">
        <v>591</v>
      </c>
      <c r="G441" s="2"/>
      <c r="H441" s="2">
        <v>2</v>
      </c>
      <c r="I441" s="2"/>
      <c r="J441" s="2"/>
      <c r="K441" s="2"/>
      <c r="L441" s="2"/>
      <c r="M441" s="2"/>
      <c r="N441" s="2"/>
      <c r="O441" s="2"/>
      <c r="P441" s="2"/>
      <c r="Q441" s="2"/>
      <c r="R441" s="2"/>
      <c r="S441" s="2"/>
      <c r="T441" s="2"/>
      <c r="U441" s="2"/>
      <c r="V441" s="2"/>
      <c r="W441" s="2"/>
      <c r="X441" s="2"/>
      <c r="Y441" s="2"/>
      <c r="Z441" s="2"/>
      <c r="AA441" s="2"/>
      <c r="AB441" s="2"/>
      <c r="AC441" s="2"/>
      <c r="AD441" s="2">
        <v>4842.01</v>
      </c>
      <c r="AE441" s="32"/>
      <c r="AF441" s="5" t="s">
        <v>42</v>
      </c>
      <c r="AG441" s="2">
        <v>100</v>
      </c>
      <c r="AH441" s="32">
        <f t="shared" si="111"/>
        <v>7739.89</v>
      </c>
      <c r="AI441" s="33">
        <v>7575</v>
      </c>
      <c r="AJ441" s="33">
        <v>164.89</v>
      </c>
      <c r="AK441" s="33"/>
      <c r="AL441" s="33"/>
      <c r="AM441" s="33">
        <v>7740</v>
      </c>
      <c r="AN441" s="35">
        <v>42736</v>
      </c>
      <c r="AO441" s="32">
        <f t="shared" si="112"/>
        <v>-2897.88</v>
      </c>
      <c r="AP441" s="36">
        <f t="shared" ref="AP441:AP448" si="119">AH441/AG441</f>
        <v>77.398899999999998</v>
      </c>
      <c r="AQ441" s="37">
        <f t="shared" si="113"/>
        <v>77.398899999999998</v>
      </c>
      <c r="AR441" s="36">
        <f t="shared" si="114"/>
        <v>193.49725000000001</v>
      </c>
      <c r="AS441" s="36">
        <f t="shared" si="115"/>
        <v>408.24</v>
      </c>
      <c r="AT441" s="36">
        <v>0.81</v>
      </c>
      <c r="AU441" s="38">
        <f t="shared" si="116"/>
        <v>6.4499083333333331</v>
      </c>
      <c r="AV441" s="38">
        <f t="shared" si="118"/>
        <v>16.124770833333333</v>
      </c>
      <c r="AW441" s="38">
        <f t="shared" si="118"/>
        <v>34.020000000000003</v>
      </c>
      <c r="AX441" s="38">
        <f t="shared" si="117"/>
        <v>1.3474923611111111</v>
      </c>
      <c r="AY441" s="38">
        <f t="shared" si="107"/>
        <v>56.594679166666666</v>
      </c>
      <c r="AZ441" s="38">
        <f t="shared" si="108"/>
        <v>679.13615000000004</v>
      </c>
    </row>
    <row r="442" spans="1:52" s="7" customFormat="1" ht="15" customHeight="1" x14ac:dyDescent="0.25">
      <c r="A442" s="2">
        <f t="shared" si="109"/>
        <v>427</v>
      </c>
      <c r="B442" s="34" t="s">
        <v>192</v>
      </c>
      <c r="C442" s="29">
        <v>20</v>
      </c>
      <c r="D442" s="32">
        <v>42.3</v>
      </c>
      <c r="E442" s="2"/>
      <c r="F442" s="2" t="s">
        <v>591</v>
      </c>
      <c r="G442" s="2"/>
      <c r="H442" s="2">
        <v>2</v>
      </c>
      <c r="I442" s="2"/>
      <c r="J442" s="2"/>
      <c r="K442" s="2"/>
      <c r="L442" s="2"/>
      <c r="M442" s="2"/>
      <c r="N442" s="2"/>
      <c r="O442" s="2"/>
      <c r="P442" s="2"/>
      <c r="Q442" s="2"/>
      <c r="R442" s="2"/>
      <c r="S442" s="2"/>
      <c r="T442" s="2"/>
      <c r="U442" s="2"/>
      <c r="V442" s="2"/>
      <c r="W442" s="2"/>
      <c r="X442" s="2"/>
      <c r="Y442" s="2"/>
      <c r="Z442" s="2"/>
      <c r="AA442" s="2"/>
      <c r="AB442" s="2"/>
      <c r="AC442" s="2"/>
      <c r="AD442" s="2">
        <v>6777.9</v>
      </c>
      <c r="AE442" s="32"/>
      <c r="AF442" s="5" t="s">
        <v>42</v>
      </c>
      <c r="AG442" s="2">
        <v>100</v>
      </c>
      <c r="AH442" s="32">
        <f t="shared" si="111"/>
        <v>9576.83</v>
      </c>
      <c r="AI442" s="33">
        <v>8804</v>
      </c>
      <c r="AJ442" s="33">
        <v>772.83</v>
      </c>
      <c r="AK442" s="33"/>
      <c r="AL442" s="33"/>
      <c r="AM442" s="33">
        <v>9577</v>
      </c>
      <c r="AN442" s="35">
        <v>42736</v>
      </c>
      <c r="AO442" s="32">
        <f t="shared" si="112"/>
        <v>-2798.9300000000003</v>
      </c>
      <c r="AP442" s="36">
        <f t="shared" si="119"/>
        <v>95.768299999999996</v>
      </c>
      <c r="AQ442" s="37">
        <f t="shared" si="113"/>
        <v>95.768299999999996</v>
      </c>
      <c r="AR442" s="36">
        <f t="shared" si="114"/>
        <v>239.42075</v>
      </c>
      <c r="AS442" s="36">
        <f t="shared" si="115"/>
        <v>366.9948</v>
      </c>
      <c r="AT442" s="36">
        <v>0.72299999999999998</v>
      </c>
      <c r="AU442" s="38">
        <f t="shared" si="116"/>
        <v>7.9806916666666661</v>
      </c>
      <c r="AV442" s="38">
        <f t="shared" si="118"/>
        <v>19.951729166666667</v>
      </c>
      <c r="AW442" s="38">
        <f t="shared" si="118"/>
        <v>30.582899999999999</v>
      </c>
      <c r="AX442" s="38">
        <f t="shared" si="117"/>
        <v>1.3833409180457055</v>
      </c>
      <c r="AY442" s="38">
        <f t="shared" si="107"/>
        <v>58.515320833333334</v>
      </c>
      <c r="AZ442" s="38">
        <f t="shared" si="108"/>
        <v>702.18385000000001</v>
      </c>
    </row>
    <row r="443" spans="1:52" s="7" customFormat="1" x14ac:dyDescent="0.25">
      <c r="A443" s="2">
        <f t="shared" si="109"/>
        <v>428</v>
      </c>
      <c r="B443" s="34" t="s">
        <v>192</v>
      </c>
      <c r="C443" s="29">
        <v>35</v>
      </c>
      <c r="D443" s="32">
        <v>43.4</v>
      </c>
      <c r="E443" s="2"/>
      <c r="F443" s="2" t="s">
        <v>591</v>
      </c>
      <c r="G443" s="2"/>
      <c r="H443" s="2">
        <v>2</v>
      </c>
      <c r="I443" s="2"/>
      <c r="J443" s="2"/>
      <c r="K443" s="2"/>
      <c r="L443" s="2"/>
      <c r="M443" s="2"/>
      <c r="N443" s="2"/>
      <c r="O443" s="2"/>
      <c r="P443" s="2"/>
      <c r="Q443" s="2"/>
      <c r="R443" s="2"/>
      <c r="S443" s="2"/>
      <c r="T443" s="2"/>
      <c r="U443" s="2"/>
      <c r="V443" s="2"/>
      <c r="W443" s="2"/>
      <c r="X443" s="2"/>
      <c r="Y443" s="2"/>
      <c r="Z443" s="2"/>
      <c r="AA443" s="2"/>
      <c r="AB443" s="2"/>
      <c r="AC443" s="2"/>
      <c r="AD443" s="2">
        <v>6951.87</v>
      </c>
      <c r="AE443" s="32"/>
      <c r="AF443" s="5" t="s">
        <v>42</v>
      </c>
      <c r="AG443" s="2">
        <v>100</v>
      </c>
      <c r="AH443" s="32">
        <f t="shared" si="111"/>
        <v>9831.67</v>
      </c>
      <c r="AI443" s="33">
        <v>9039</v>
      </c>
      <c r="AJ443" s="33">
        <v>792.67</v>
      </c>
      <c r="AK443" s="33"/>
      <c r="AL443" s="33"/>
      <c r="AM443" s="33">
        <v>9832</v>
      </c>
      <c r="AN443" s="35">
        <v>42736</v>
      </c>
      <c r="AO443" s="32">
        <f t="shared" si="112"/>
        <v>-2879.8</v>
      </c>
      <c r="AP443" s="36">
        <f t="shared" si="119"/>
        <v>98.316699999999997</v>
      </c>
      <c r="AQ443" s="37">
        <f t="shared" si="113"/>
        <v>98.316699999999997</v>
      </c>
      <c r="AR443" s="36">
        <f t="shared" si="114"/>
        <v>245.79175000000001</v>
      </c>
      <c r="AS443" s="36">
        <f t="shared" si="115"/>
        <v>376.53840000000002</v>
      </c>
      <c r="AT443" s="36">
        <v>0.72299999999999998</v>
      </c>
      <c r="AU443" s="38">
        <f t="shared" si="116"/>
        <v>8.1930583333333331</v>
      </c>
      <c r="AV443" s="38">
        <f t="shared" si="118"/>
        <v>20.482645833333333</v>
      </c>
      <c r="AW443" s="38">
        <f t="shared" si="118"/>
        <v>31.378200000000003</v>
      </c>
      <c r="AX443" s="38">
        <f t="shared" si="117"/>
        <v>1.3837305107526883</v>
      </c>
      <c r="AY443" s="38">
        <f t="shared" si="107"/>
        <v>60.053904166666669</v>
      </c>
      <c r="AZ443" s="38">
        <f t="shared" si="108"/>
        <v>720.64685000000009</v>
      </c>
    </row>
    <row r="444" spans="1:52" s="7" customFormat="1" x14ac:dyDescent="0.25">
      <c r="A444" s="2">
        <f t="shared" si="109"/>
        <v>429</v>
      </c>
      <c r="B444" s="34" t="s">
        <v>192</v>
      </c>
      <c r="C444" s="29">
        <v>36</v>
      </c>
      <c r="D444" s="32">
        <v>40.9</v>
      </c>
      <c r="E444" s="2"/>
      <c r="F444" s="2" t="s">
        <v>591</v>
      </c>
      <c r="G444" s="2"/>
      <c r="H444" s="2">
        <v>2</v>
      </c>
      <c r="I444" s="2"/>
      <c r="J444" s="2"/>
      <c r="K444" s="2"/>
      <c r="L444" s="2"/>
      <c r="M444" s="2"/>
      <c r="N444" s="2"/>
      <c r="O444" s="2"/>
      <c r="P444" s="2"/>
      <c r="Q444" s="2"/>
      <c r="R444" s="2"/>
      <c r="S444" s="2"/>
      <c r="T444" s="2"/>
      <c r="U444" s="2"/>
      <c r="V444" s="2"/>
      <c r="W444" s="2"/>
      <c r="X444" s="2"/>
      <c r="Y444" s="2"/>
      <c r="Z444" s="2"/>
      <c r="AA444" s="2"/>
      <c r="AB444" s="2"/>
      <c r="AC444" s="2"/>
      <c r="AD444" s="2">
        <v>6713.91</v>
      </c>
      <c r="AE444" s="32"/>
      <c r="AF444" s="5" t="s">
        <v>42</v>
      </c>
      <c r="AG444" s="2">
        <v>100</v>
      </c>
      <c r="AH444" s="32">
        <f t="shared" si="111"/>
        <v>8621.5300000000007</v>
      </c>
      <c r="AI444" s="33">
        <v>7856</v>
      </c>
      <c r="AJ444" s="33">
        <v>765.53</v>
      </c>
      <c r="AK444" s="33"/>
      <c r="AL444" s="33"/>
      <c r="AM444" s="33">
        <v>8622</v>
      </c>
      <c r="AN444" s="35">
        <v>42736</v>
      </c>
      <c r="AO444" s="32">
        <f t="shared" si="112"/>
        <v>-1907.6200000000008</v>
      </c>
      <c r="AP444" s="36">
        <f t="shared" si="119"/>
        <v>86.215300000000013</v>
      </c>
      <c r="AQ444" s="37">
        <f t="shared" si="113"/>
        <v>86.215300000000013</v>
      </c>
      <c r="AR444" s="36">
        <f t="shared" si="114"/>
        <v>215.53825000000003</v>
      </c>
      <c r="AS444" s="36">
        <f t="shared" si="115"/>
        <v>354.84839999999997</v>
      </c>
      <c r="AT444" s="36">
        <v>0.72299999999999998</v>
      </c>
      <c r="AU444" s="38">
        <f t="shared" si="116"/>
        <v>7.1846083333333342</v>
      </c>
      <c r="AV444" s="38">
        <f t="shared" si="118"/>
        <v>17.961520833333335</v>
      </c>
      <c r="AW444" s="38">
        <f t="shared" si="118"/>
        <v>29.570699999999999</v>
      </c>
      <c r="AX444" s="38">
        <f t="shared" si="117"/>
        <v>1.3378197840260799</v>
      </c>
      <c r="AY444" s="38">
        <f t="shared" si="107"/>
        <v>54.71682916666667</v>
      </c>
      <c r="AZ444" s="38">
        <f t="shared" si="108"/>
        <v>656.60194999999999</v>
      </c>
    </row>
    <row r="445" spans="1:52" s="7" customFormat="1" x14ac:dyDescent="0.25">
      <c r="A445" s="2">
        <f t="shared" si="109"/>
        <v>430</v>
      </c>
      <c r="B445" s="34" t="s">
        <v>192</v>
      </c>
      <c r="C445" s="29">
        <v>55</v>
      </c>
      <c r="D445" s="32">
        <v>31.2</v>
      </c>
      <c r="E445" s="2"/>
      <c r="F445" s="2" t="s">
        <v>591</v>
      </c>
      <c r="G445" s="2"/>
      <c r="H445" s="2">
        <v>1</v>
      </c>
      <c r="I445" s="2"/>
      <c r="J445" s="2"/>
      <c r="K445" s="2"/>
      <c r="L445" s="2"/>
      <c r="M445" s="2"/>
      <c r="N445" s="2"/>
      <c r="O445" s="2"/>
      <c r="P445" s="2"/>
      <c r="Q445" s="2"/>
      <c r="R445" s="2"/>
      <c r="S445" s="2"/>
      <c r="T445" s="2"/>
      <c r="U445" s="2"/>
      <c r="V445" s="2"/>
      <c r="W445" s="2"/>
      <c r="X445" s="2"/>
      <c r="Y445" s="2"/>
      <c r="Z445" s="2"/>
      <c r="AA445" s="2"/>
      <c r="AB445" s="2"/>
      <c r="AC445" s="2"/>
      <c r="AD445" s="2">
        <v>5326.43</v>
      </c>
      <c r="AE445" s="32"/>
      <c r="AF445" s="5" t="s">
        <v>42</v>
      </c>
      <c r="AG445" s="2">
        <v>100</v>
      </c>
      <c r="AH445" s="32">
        <f t="shared" si="111"/>
        <v>6999.5599999999995</v>
      </c>
      <c r="AI445" s="33">
        <v>6435</v>
      </c>
      <c r="AJ445" s="33">
        <v>564.55999999999995</v>
      </c>
      <c r="AK445" s="33"/>
      <c r="AL445" s="33"/>
      <c r="AM445" s="33">
        <v>7000</v>
      </c>
      <c r="AN445" s="35">
        <v>42736</v>
      </c>
      <c r="AO445" s="32">
        <f t="shared" si="112"/>
        <v>-1673.1299999999992</v>
      </c>
      <c r="AP445" s="36">
        <f t="shared" si="119"/>
        <v>69.995599999999996</v>
      </c>
      <c r="AQ445" s="37">
        <f t="shared" si="113"/>
        <v>69.995599999999996</v>
      </c>
      <c r="AR445" s="36">
        <f t="shared" si="114"/>
        <v>174.989</v>
      </c>
      <c r="AS445" s="36">
        <f t="shared" si="115"/>
        <v>270.69119999999998</v>
      </c>
      <c r="AT445" s="36">
        <v>0.72299999999999998</v>
      </c>
      <c r="AU445" s="38">
        <f t="shared" si="116"/>
        <v>5.8329666666666666</v>
      </c>
      <c r="AV445" s="38">
        <f t="shared" si="118"/>
        <v>14.582416666666667</v>
      </c>
      <c r="AW445" s="38">
        <f t="shared" si="118"/>
        <v>22.557599999999997</v>
      </c>
      <c r="AX445" s="38">
        <f t="shared" si="117"/>
        <v>1.3773392094017094</v>
      </c>
      <c r="AY445" s="38">
        <f t="shared" si="107"/>
        <v>42.972983333333332</v>
      </c>
      <c r="AZ445" s="38">
        <f t="shared" si="108"/>
        <v>515.67579999999998</v>
      </c>
    </row>
    <row r="446" spans="1:52" s="7" customFormat="1" ht="15" customHeight="1" x14ac:dyDescent="0.25">
      <c r="A446" s="2">
        <f t="shared" si="109"/>
        <v>431</v>
      </c>
      <c r="B446" s="34" t="s">
        <v>193</v>
      </c>
      <c r="C446" s="29">
        <v>19</v>
      </c>
      <c r="D446" s="32">
        <v>43.4</v>
      </c>
      <c r="E446" s="2"/>
      <c r="F446" s="2" t="s">
        <v>591</v>
      </c>
      <c r="G446" s="2"/>
      <c r="H446" s="2">
        <v>2</v>
      </c>
      <c r="I446" s="2"/>
      <c r="J446" s="2"/>
      <c r="K446" s="2"/>
      <c r="L446" s="2"/>
      <c r="M446" s="2"/>
      <c r="N446" s="2"/>
      <c r="O446" s="2"/>
      <c r="P446" s="2"/>
      <c r="Q446" s="2"/>
      <c r="R446" s="2"/>
      <c r="S446" s="2"/>
      <c r="T446" s="2"/>
      <c r="U446" s="2"/>
      <c r="V446" s="2"/>
      <c r="W446" s="2"/>
      <c r="X446" s="2"/>
      <c r="Y446" s="2"/>
      <c r="Z446" s="2"/>
      <c r="AA446" s="2"/>
      <c r="AB446" s="2"/>
      <c r="AC446" s="2"/>
      <c r="AD446" s="2">
        <v>6861.31</v>
      </c>
      <c r="AE446" s="32"/>
      <c r="AF446" s="5" t="s">
        <v>42</v>
      </c>
      <c r="AG446" s="2">
        <v>100</v>
      </c>
      <c r="AH446" s="32">
        <f t="shared" si="111"/>
        <v>9774.5499999999993</v>
      </c>
      <c r="AI446" s="33">
        <v>8994</v>
      </c>
      <c r="AJ446" s="33">
        <v>780.55</v>
      </c>
      <c r="AK446" s="33"/>
      <c r="AL446" s="33">
        <v>594.64</v>
      </c>
      <c r="AM446" s="33">
        <v>10369</v>
      </c>
      <c r="AN446" s="35">
        <v>42736</v>
      </c>
      <c r="AO446" s="32">
        <f t="shared" si="112"/>
        <v>-2913.2399999999989</v>
      </c>
      <c r="AP446" s="36">
        <f t="shared" si="119"/>
        <v>97.745499999999993</v>
      </c>
      <c r="AQ446" s="37">
        <f t="shared" si="113"/>
        <v>97.745499999999993</v>
      </c>
      <c r="AR446" s="36">
        <f t="shared" si="114"/>
        <v>244.36374999999998</v>
      </c>
      <c r="AS446" s="36">
        <f t="shared" si="115"/>
        <v>455.17919999999992</v>
      </c>
      <c r="AT446" s="36">
        <v>0.874</v>
      </c>
      <c r="AU446" s="38">
        <f t="shared" si="116"/>
        <v>8.1454583333333321</v>
      </c>
      <c r="AV446" s="38">
        <f t="shared" si="118"/>
        <v>20.363645833333333</v>
      </c>
      <c r="AW446" s="38">
        <f t="shared" si="118"/>
        <v>37.931599999999996</v>
      </c>
      <c r="AX446" s="38">
        <f t="shared" si="117"/>
        <v>1.5308918010752688</v>
      </c>
      <c r="AY446" s="38">
        <f t="shared" si="107"/>
        <v>66.440704166666663</v>
      </c>
      <c r="AZ446" s="38">
        <f t="shared" si="108"/>
        <v>797.28845000000001</v>
      </c>
    </row>
    <row r="447" spans="1:52" s="7" customFormat="1" x14ac:dyDescent="0.25">
      <c r="A447" s="2">
        <f t="shared" si="109"/>
        <v>432</v>
      </c>
      <c r="B447" s="34" t="s">
        <v>193</v>
      </c>
      <c r="C447" s="29">
        <v>24</v>
      </c>
      <c r="D447" s="32">
        <v>42.5</v>
      </c>
      <c r="E447" s="2"/>
      <c r="F447" s="2" t="s">
        <v>591</v>
      </c>
      <c r="G447" s="2"/>
      <c r="H447" s="2">
        <v>2</v>
      </c>
      <c r="I447" s="2"/>
      <c r="J447" s="2"/>
      <c r="K447" s="2"/>
      <c r="L447" s="2"/>
      <c r="M447" s="2"/>
      <c r="N447" s="2"/>
      <c r="O447" s="2"/>
      <c r="P447" s="2"/>
      <c r="Q447" s="2"/>
      <c r="R447" s="2"/>
      <c r="S447" s="2"/>
      <c r="T447" s="2"/>
      <c r="U447" s="2"/>
      <c r="V447" s="2"/>
      <c r="W447" s="2"/>
      <c r="X447" s="2"/>
      <c r="Y447" s="2"/>
      <c r="Z447" s="2"/>
      <c r="AA447" s="2"/>
      <c r="AB447" s="2"/>
      <c r="AC447" s="2"/>
      <c r="AD447" s="2">
        <v>6761.26</v>
      </c>
      <c r="AE447" s="32"/>
      <c r="AF447" s="5" t="s">
        <v>42</v>
      </c>
      <c r="AG447" s="2">
        <v>100</v>
      </c>
      <c r="AH447" s="32">
        <f t="shared" si="111"/>
        <v>9571.17</v>
      </c>
      <c r="AI447" s="33">
        <v>8802</v>
      </c>
      <c r="AJ447" s="33">
        <v>769.17</v>
      </c>
      <c r="AK447" s="33"/>
      <c r="AL447" s="33">
        <v>585.97</v>
      </c>
      <c r="AM447" s="33">
        <v>10157</v>
      </c>
      <c r="AN447" s="35">
        <v>42736</v>
      </c>
      <c r="AO447" s="32">
        <f t="shared" si="112"/>
        <v>-2809.91</v>
      </c>
      <c r="AP447" s="36">
        <f t="shared" si="119"/>
        <v>95.711700000000008</v>
      </c>
      <c r="AQ447" s="37">
        <f t="shared" si="113"/>
        <v>95.711700000000008</v>
      </c>
      <c r="AR447" s="36">
        <f t="shared" si="114"/>
        <v>239.27925000000002</v>
      </c>
      <c r="AS447" s="36">
        <f t="shared" si="115"/>
        <v>445.74</v>
      </c>
      <c r="AT447" s="36">
        <v>0.874</v>
      </c>
      <c r="AU447" s="38">
        <f t="shared" si="116"/>
        <v>7.9759750000000009</v>
      </c>
      <c r="AV447" s="38">
        <f t="shared" si="118"/>
        <v>19.939937500000003</v>
      </c>
      <c r="AW447" s="38">
        <f t="shared" si="118"/>
        <v>37.145000000000003</v>
      </c>
      <c r="AX447" s="38">
        <f t="shared" si="117"/>
        <v>1.530845</v>
      </c>
      <c r="AY447" s="38">
        <f t="shared" si="107"/>
        <v>65.060912500000001</v>
      </c>
      <c r="AZ447" s="38">
        <f t="shared" si="108"/>
        <v>780.73095000000001</v>
      </c>
    </row>
    <row r="448" spans="1:52" s="7" customFormat="1" x14ac:dyDescent="0.25">
      <c r="A448" s="2">
        <f t="shared" si="109"/>
        <v>433</v>
      </c>
      <c r="B448" s="34" t="s">
        <v>193</v>
      </c>
      <c r="C448" s="29">
        <v>35</v>
      </c>
      <c r="D448" s="32">
        <v>43</v>
      </c>
      <c r="E448" s="2"/>
      <c r="F448" s="2" t="s">
        <v>591</v>
      </c>
      <c r="G448" s="2"/>
      <c r="H448" s="2">
        <v>2</v>
      </c>
      <c r="I448" s="2"/>
      <c r="J448" s="2"/>
      <c r="K448" s="2"/>
      <c r="L448" s="2"/>
      <c r="M448" s="2"/>
      <c r="N448" s="2"/>
      <c r="O448" s="2"/>
      <c r="P448" s="2"/>
      <c r="Q448" s="2"/>
      <c r="R448" s="2"/>
      <c r="S448" s="2"/>
      <c r="T448" s="2"/>
      <c r="U448" s="2"/>
      <c r="V448" s="2"/>
      <c r="W448" s="2"/>
      <c r="X448" s="2"/>
      <c r="Y448" s="2"/>
      <c r="Z448" s="2"/>
      <c r="AA448" s="2"/>
      <c r="AB448" s="2"/>
      <c r="AC448" s="2"/>
      <c r="AD448" s="2">
        <v>6835.07</v>
      </c>
      <c r="AE448" s="32"/>
      <c r="AF448" s="5" t="s">
        <v>42</v>
      </c>
      <c r="AG448" s="2">
        <v>100</v>
      </c>
      <c r="AH448" s="32">
        <f t="shared" si="111"/>
        <v>9685.57</v>
      </c>
      <c r="AI448" s="33">
        <v>8908</v>
      </c>
      <c r="AJ448" s="33">
        <v>777.57</v>
      </c>
      <c r="AK448" s="33"/>
      <c r="AL448" s="33">
        <v>592.37</v>
      </c>
      <c r="AM448" s="33">
        <v>10278</v>
      </c>
      <c r="AN448" s="35">
        <v>42736</v>
      </c>
      <c r="AO448" s="32">
        <f t="shared" si="112"/>
        <v>-2850.5</v>
      </c>
      <c r="AP448" s="36">
        <f t="shared" si="119"/>
        <v>96.855699999999999</v>
      </c>
      <c r="AQ448" s="37">
        <f t="shared" si="113"/>
        <v>96.855699999999999</v>
      </c>
      <c r="AR448" s="36">
        <f t="shared" si="114"/>
        <v>242.13925</v>
      </c>
      <c r="AS448" s="36">
        <f t="shared" si="115"/>
        <v>450.98400000000004</v>
      </c>
      <c r="AT448" s="36">
        <v>0.874</v>
      </c>
      <c r="AU448" s="38">
        <f t="shared" si="116"/>
        <v>8.0713083333333326</v>
      </c>
      <c r="AV448" s="38">
        <f t="shared" si="118"/>
        <v>20.178270833333332</v>
      </c>
      <c r="AW448" s="38">
        <f t="shared" si="118"/>
        <v>37.582000000000001</v>
      </c>
      <c r="AX448" s="38">
        <f t="shared" si="117"/>
        <v>1.5309669573643412</v>
      </c>
      <c r="AY448" s="38">
        <f t="shared" si="107"/>
        <v>65.831579166666671</v>
      </c>
      <c r="AZ448" s="38">
        <f t="shared" si="108"/>
        <v>789.97895000000005</v>
      </c>
    </row>
    <row r="449" spans="1:52" s="7" customFormat="1" ht="15" customHeight="1" x14ac:dyDescent="0.25">
      <c r="A449" s="2">
        <f t="shared" si="109"/>
        <v>434</v>
      </c>
      <c r="B449" s="34" t="s">
        <v>194</v>
      </c>
      <c r="C449" s="29">
        <v>6</v>
      </c>
      <c r="D449" s="32">
        <v>43.2</v>
      </c>
      <c r="E449" s="2"/>
      <c r="F449" s="2" t="s">
        <v>591</v>
      </c>
      <c r="G449" s="2"/>
      <c r="H449" s="2">
        <v>2</v>
      </c>
      <c r="I449" s="2"/>
      <c r="J449" s="2"/>
      <c r="K449" s="2"/>
      <c r="L449" s="2"/>
      <c r="M449" s="2"/>
      <c r="N449" s="2"/>
      <c r="O449" s="2"/>
      <c r="P449" s="2"/>
      <c r="Q449" s="2"/>
      <c r="R449" s="2"/>
      <c r="S449" s="2"/>
      <c r="T449" s="2"/>
      <c r="U449" s="2"/>
      <c r="V449" s="2"/>
      <c r="W449" s="2"/>
      <c r="X449" s="2"/>
      <c r="Y449" s="2"/>
      <c r="Z449" s="2"/>
      <c r="AA449" s="2"/>
      <c r="AB449" s="2"/>
      <c r="AC449" s="2"/>
      <c r="AD449" s="2">
        <v>20697.439999999999</v>
      </c>
      <c r="AE449" s="32"/>
      <c r="AF449" s="5" t="s">
        <v>42</v>
      </c>
      <c r="AG449" s="2">
        <v>100</v>
      </c>
      <c r="AH449" s="32">
        <f t="shared" si="111"/>
        <v>9631.9</v>
      </c>
      <c r="AI449" s="33">
        <v>8891</v>
      </c>
      <c r="AJ449" s="33">
        <v>740.9</v>
      </c>
      <c r="AK449" s="33"/>
      <c r="AL449" s="33">
        <v>565.33000000000004</v>
      </c>
      <c r="AM449" s="33">
        <v>10197</v>
      </c>
      <c r="AN449" s="35">
        <v>42736</v>
      </c>
      <c r="AO449" s="32">
        <f t="shared" si="112"/>
        <v>11065.539999999999</v>
      </c>
      <c r="AP449" s="36">
        <f>AD449/AG449</f>
        <v>206.97439999999997</v>
      </c>
      <c r="AQ449" s="37">
        <f t="shared" si="113"/>
        <v>206.97439999999997</v>
      </c>
      <c r="AR449" s="36">
        <f t="shared" si="114"/>
        <v>240.79750000000001</v>
      </c>
      <c r="AS449" s="36">
        <f t="shared" si="115"/>
        <v>372.21120000000002</v>
      </c>
      <c r="AT449" s="36">
        <v>0.71799999999999997</v>
      </c>
      <c r="AU449" s="38">
        <f t="shared" si="116"/>
        <v>17.247866666666663</v>
      </c>
      <c r="AV449" s="38">
        <f t="shared" si="118"/>
        <v>20.066458333333333</v>
      </c>
      <c r="AW449" s="38">
        <f t="shared" si="118"/>
        <v>31.017600000000002</v>
      </c>
      <c r="AX449" s="38">
        <f t="shared" si="117"/>
        <v>1.581757523148148</v>
      </c>
      <c r="AY449" s="38">
        <f t="shared" si="107"/>
        <v>68.331924999999998</v>
      </c>
      <c r="AZ449" s="38">
        <f t="shared" si="108"/>
        <v>819.98309999999992</v>
      </c>
    </row>
    <row r="450" spans="1:52" s="7" customFormat="1" x14ac:dyDescent="0.25">
      <c r="A450" s="2">
        <f t="shared" si="109"/>
        <v>435</v>
      </c>
      <c r="B450" s="34" t="s">
        <v>194</v>
      </c>
      <c r="C450" s="29">
        <v>26</v>
      </c>
      <c r="D450" s="32">
        <v>41.4</v>
      </c>
      <c r="E450" s="2"/>
      <c r="F450" s="2" t="s">
        <v>591</v>
      </c>
      <c r="G450" s="2"/>
      <c r="H450" s="2">
        <v>2</v>
      </c>
      <c r="I450" s="2"/>
      <c r="J450" s="2"/>
      <c r="K450" s="2"/>
      <c r="L450" s="2"/>
      <c r="M450" s="2"/>
      <c r="N450" s="2"/>
      <c r="O450" s="2"/>
      <c r="P450" s="2"/>
      <c r="Q450" s="2"/>
      <c r="R450" s="2"/>
      <c r="S450" s="2"/>
      <c r="T450" s="2"/>
      <c r="U450" s="2"/>
      <c r="V450" s="2"/>
      <c r="W450" s="2"/>
      <c r="X450" s="2"/>
      <c r="Y450" s="2"/>
      <c r="Z450" s="2"/>
      <c r="AA450" s="2"/>
      <c r="AB450" s="2"/>
      <c r="AC450" s="2"/>
      <c r="AD450" s="2">
        <v>9471.1200000000008</v>
      </c>
      <c r="AE450" s="32"/>
      <c r="AF450" s="5" t="s">
        <v>42</v>
      </c>
      <c r="AG450" s="2">
        <v>100</v>
      </c>
      <c r="AH450" s="32">
        <f t="shared" si="111"/>
        <v>9469.93</v>
      </c>
      <c r="AI450" s="33">
        <v>8731</v>
      </c>
      <c r="AJ450" s="33">
        <v>738.93</v>
      </c>
      <c r="AK450" s="33"/>
      <c r="AL450" s="33">
        <v>563.82000000000005</v>
      </c>
      <c r="AM450" s="33">
        <v>10034</v>
      </c>
      <c r="AN450" s="35">
        <v>42736</v>
      </c>
      <c r="AO450" s="32">
        <f t="shared" si="112"/>
        <v>1.1900000000005093</v>
      </c>
      <c r="AP450" s="36">
        <f>AD450/AG450</f>
        <v>94.711200000000005</v>
      </c>
      <c r="AQ450" s="37">
        <f t="shared" si="113"/>
        <v>94.711200000000005</v>
      </c>
      <c r="AR450" s="36">
        <f t="shared" si="114"/>
        <v>236.74825000000001</v>
      </c>
      <c r="AS450" s="36">
        <f t="shared" si="115"/>
        <v>356.70239999999995</v>
      </c>
      <c r="AT450" s="36">
        <v>0.71799999999999997</v>
      </c>
      <c r="AU450" s="38">
        <f t="shared" si="116"/>
        <v>7.8926000000000007</v>
      </c>
      <c r="AV450" s="38">
        <f t="shared" si="118"/>
        <v>19.729020833333333</v>
      </c>
      <c r="AW450" s="38">
        <f t="shared" si="118"/>
        <v>29.725199999999997</v>
      </c>
      <c r="AX450" s="38">
        <f t="shared" si="117"/>
        <v>1.3851889090177134</v>
      </c>
      <c r="AY450" s="38">
        <f t="shared" si="107"/>
        <v>57.346820833333332</v>
      </c>
      <c r="AZ450" s="38">
        <f t="shared" si="108"/>
        <v>688.16184999999996</v>
      </c>
    </row>
    <row r="451" spans="1:52" s="7" customFormat="1" ht="15" customHeight="1" x14ac:dyDescent="0.25">
      <c r="A451" s="2">
        <f t="shared" si="109"/>
        <v>436</v>
      </c>
      <c r="B451" s="34" t="s">
        <v>195</v>
      </c>
      <c r="C451" s="29">
        <v>22</v>
      </c>
      <c r="D451" s="32">
        <v>55.6</v>
      </c>
      <c r="E451" s="2"/>
      <c r="F451" s="2" t="s">
        <v>591</v>
      </c>
      <c r="G451" s="2"/>
      <c r="H451" s="2">
        <v>2</v>
      </c>
      <c r="I451" s="2"/>
      <c r="J451" s="2"/>
      <c r="K451" s="2"/>
      <c r="L451" s="2"/>
      <c r="M451" s="2"/>
      <c r="N451" s="2"/>
      <c r="O451" s="2"/>
      <c r="P451" s="2"/>
      <c r="Q451" s="2"/>
      <c r="R451" s="2"/>
      <c r="S451" s="2"/>
      <c r="T451" s="2"/>
      <c r="U451" s="2"/>
      <c r="V451" s="2"/>
      <c r="W451" s="2"/>
      <c r="X451" s="2"/>
      <c r="Y451" s="2"/>
      <c r="Z451" s="2"/>
      <c r="AA451" s="2"/>
      <c r="AB451" s="2"/>
      <c r="AC451" s="2"/>
      <c r="AD451" s="2">
        <v>10645.5</v>
      </c>
      <c r="AE451" s="32"/>
      <c r="AF451" s="5" t="s">
        <v>42</v>
      </c>
      <c r="AG451" s="2">
        <v>100</v>
      </c>
      <c r="AH451" s="32">
        <f t="shared" si="111"/>
        <v>14920.65</v>
      </c>
      <c r="AI451" s="33">
        <v>13702</v>
      </c>
      <c r="AJ451" s="33">
        <v>1218.6500000000001</v>
      </c>
      <c r="AK451" s="33"/>
      <c r="AL451" s="33"/>
      <c r="AM451" s="33">
        <v>14921</v>
      </c>
      <c r="AN451" s="35">
        <v>42736</v>
      </c>
      <c r="AO451" s="32">
        <f t="shared" si="112"/>
        <v>-4275.1499999999996</v>
      </c>
      <c r="AP451" s="36">
        <f>AH451/AG451</f>
        <v>149.20650000000001</v>
      </c>
      <c r="AQ451" s="37">
        <f t="shared" si="113"/>
        <v>149.20650000000001</v>
      </c>
      <c r="AR451" s="36">
        <f t="shared" si="114"/>
        <v>373.01625000000001</v>
      </c>
      <c r="AS451" s="36">
        <f t="shared" si="115"/>
        <v>595.80960000000005</v>
      </c>
      <c r="AT451" s="36">
        <v>0.89300000000000002</v>
      </c>
      <c r="AU451" s="38">
        <f t="shared" si="116"/>
        <v>12.433875</v>
      </c>
      <c r="AV451" s="38">
        <f t="shared" si="118"/>
        <v>31.084687500000001</v>
      </c>
      <c r="AW451" s="38">
        <f t="shared" si="118"/>
        <v>49.650800000000004</v>
      </c>
      <c r="AX451" s="38">
        <f t="shared" si="117"/>
        <v>1.6757079586330936</v>
      </c>
      <c r="AY451" s="38">
        <f t="shared" si="107"/>
        <v>93.169362500000005</v>
      </c>
      <c r="AZ451" s="38">
        <f t="shared" si="108"/>
        <v>1118.03235</v>
      </c>
    </row>
    <row r="452" spans="1:52" s="7" customFormat="1" x14ac:dyDescent="0.25">
      <c r="A452" s="2">
        <f t="shared" si="109"/>
        <v>437</v>
      </c>
      <c r="B452" s="34" t="s">
        <v>195</v>
      </c>
      <c r="C452" s="29">
        <v>25</v>
      </c>
      <c r="D452" s="32">
        <v>55.6</v>
      </c>
      <c r="E452" s="2"/>
      <c r="F452" s="2" t="s">
        <v>591</v>
      </c>
      <c r="G452" s="2"/>
      <c r="H452" s="2">
        <v>2</v>
      </c>
      <c r="I452" s="2"/>
      <c r="J452" s="2"/>
      <c r="K452" s="2"/>
      <c r="L452" s="2"/>
      <c r="M452" s="2"/>
      <c r="N452" s="2"/>
      <c r="O452" s="2"/>
      <c r="P452" s="2"/>
      <c r="Q452" s="2"/>
      <c r="R452" s="2"/>
      <c r="S452" s="2"/>
      <c r="T452" s="2"/>
      <c r="U452" s="2"/>
      <c r="V452" s="2"/>
      <c r="W452" s="2"/>
      <c r="X452" s="2"/>
      <c r="Y452" s="2"/>
      <c r="Z452" s="2"/>
      <c r="AA452" s="2"/>
      <c r="AB452" s="2"/>
      <c r="AC452" s="2"/>
      <c r="AD452" s="2">
        <v>10645.5</v>
      </c>
      <c r="AE452" s="32"/>
      <c r="AF452" s="5" t="s">
        <v>42</v>
      </c>
      <c r="AG452" s="2">
        <v>100</v>
      </c>
      <c r="AH452" s="32">
        <f t="shared" si="111"/>
        <v>14920.65</v>
      </c>
      <c r="AI452" s="33">
        <v>13702</v>
      </c>
      <c r="AJ452" s="33">
        <v>1218.6500000000001</v>
      </c>
      <c r="AK452" s="33"/>
      <c r="AL452" s="33"/>
      <c r="AM452" s="33">
        <v>14921</v>
      </c>
      <c r="AN452" s="35">
        <v>42736</v>
      </c>
      <c r="AO452" s="32">
        <f t="shared" si="112"/>
        <v>-4275.1499999999996</v>
      </c>
      <c r="AP452" s="36">
        <f>AH452/AG452</f>
        <v>149.20650000000001</v>
      </c>
      <c r="AQ452" s="37">
        <f t="shared" si="113"/>
        <v>149.20650000000001</v>
      </c>
      <c r="AR452" s="36">
        <f t="shared" si="114"/>
        <v>373.01625000000001</v>
      </c>
      <c r="AS452" s="36">
        <f t="shared" si="115"/>
        <v>595.80960000000005</v>
      </c>
      <c r="AT452" s="36">
        <v>0.89300000000000002</v>
      </c>
      <c r="AU452" s="38">
        <f t="shared" si="116"/>
        <v>12.433875</v>
      </c>
      <c r="AV452" s="38">
        <f t="shared" si="118"/>
        <v>31.084687500000001</v>
      </c>
      <c r="AW452" s="38">
        <f t="shared" si="118"/>
        <v>49.650800000000004</v>
      </c>
      <c r="AX452" s="38">
        <f t="shared" si="117"/>
        <v>1.6757079586330936</v>
      </c>
      <c r="AY452" s="38">
        <f t="shared" si="107"/>
        <v>93.169362500000005</v>
      </c>
      <c r="AZ452" s="38">
        <f t="shared" si="108"/>
        <v>1118.03235</v>
      </c>
    </row>
    <row r="453" spans="1:52" s="7" customFormat="1" x14ac:dyDescent="0.25">
      <c r="A453" s="2">
        <f t="shared" si="109"/>
        <v>438</v>
      </c>
      <c r="B453" s="34" t="s">
        <v>195</v>
      </c>
      <c r="C453" s="29">
        <v>7</v>
      </c>
      <c r="D453" s="32">
        <v>33.299999999999997</v>
      </c>
      <c r="E453" s="2"/>
      <c r="F453" s="2" t="s">
        <v>591</v>
      </c>
      <c r="G453" s="2"/>
      <c r="H453" s="2">
        <v>1</v>
      </c>
      <c r="I453" s="2"/>
      <c r="J453" s="2"/>
      <c r="K453" s="2"/>
      <c r="L453" s="2"/>
      <c r="M453" s="2"/>
      <c r="N453" s="2"/>
      <c r="O453" s="2"/>
      <c r="P453" s="2"/>
      <c r="Q453" s="2"/>
      <c r="R453" s="2"/>
      <c r="S453" s="2"/>
      <c r="T453" s="2"/>
      <c r="U453" s="2"/>
      <c r="V453" s="2"/>
      <c r="W453" s="2"/>
      <c r="X453" s="2"/>
      <c r="Y453" s="2"/>
      <c r="Z453" s="2"/>
      <c r="AA453" s="2"/>
      <c r="AB453" s="2"/>
      <c r="AC453" s="2"/>
      <c r="AD453" s="2">
        <v>14911.42</v>
      </c>
      <c r="AE453" s="32"/>
      <c r="AF453" s="5" t="s">
        <v>42</v>
      </c>
      <c r="AG453" s="2">
        <v>100</v>
      </c>
      <c r="AH453" s="32">
        <f t="shared" si="111"/>
        <v>9280.5</v>
      </c>
      <c r="AI453" s="33">
        <v>8529</v>
      </c>
      <c r="AJ453" s="33">
        <v>751.5</v>
      </c>
      <c r="AK453" s="33"/>
      <c r="AL453" s="33"/>
      <c r="AM453" s="33">
        <v>9281</v>
      </c>
      <c r="AN453" s="35">
        <v>42736</v>
      </c>
      <c r="AO453" s="32">
        <f t="shared" si="112"/>
        <v>5630.92</v>
      </c>
      <c r="AP453" s="36">
        <f>AD453/AG453</f>
        <v>149.11420000000001</v>
      </c>
      <c r="AQ453" s="37">
        <f t="shared" si="113"/>
        <v>149.11420000000001</v>
      </c>
      <c r="AR453" s="36">
        <f t="shared" si="114"/>
        <v>232.01250000000002</v>
      </c>
      <c r="AS453" s="36">
        <f t="shared" si="115"/>
        <v>356.84280000000001</v>
      </c>
      <c r="AT453" s="36">
        <v>0.89300000000000002</v>
      </c>
      <c r="AU453" s="38">
        <f t="shared" si="116"/>
        <v>12.426183333333334</v>
      </c>
      <c r="AV453" s="38">
        <f t="shared" si="118"/>
        <v>19.334375000000001</v>
      </c>
      <c r="AW453" s="38">
        <f t="shared" si="118"/>
        <v>29.736900000000002</v>
      </c>
      <c r="AX453" s="38">
        <f t="shared" si="117"/>
        <v>1.8467705205205209</v>
      </c>
      <c r="AY453" s="38">
        <f t="shared" si="107"/>
        <v>61.497458333333341</v>
      </c>
      <c r="AZ453" s="38">
        <f t="shared" si="108"/>
        <v>737.96950000000015</v>
      </c>
    </row>
    <row r="454" spans="1:52" s="7" customFormat="1" x14ac:dyDescent="0.25">
      <c r="A454" s="2">
        <f t="shared" si="109"/>
        <v>439</v>
      </c>
      <c r="B454" s="34" t="s">
        <v>196</v>
      </c>
      <c r="C454" s="29">
        <v>29</v>
      </c>
      <c r="D454" s="32">
        <v>45.4</v>
      </c>
      <c r="E454" s="2"/>
      <c r="F454" s="2" t="s">
        <v>591</v>
      </c>
      <c r="G454" s="2"/>
      <c r="H454" s="2">
        <v>2</v>
      </c>
      <c r="I454" s="2"/>
      <c r="J454" s="2"/>
      <c r="K454" s="2"/>
      <c r="L454" s="2"/>
      <c r="M454" s="2"/>
      <c r="N454" s="2"/>
      <c r="O454" s="2"/>
      <c r="P454" s="2"/>
      <c r="Q454" s="2"/>
      <c r="R454" s="2"/>
      <c r="S454" s="2"/>
      <c r="T454" s="2"/>
      <c r="U454" s="2"/>
      <c r="V454" s="2"/>
      <c r="W454" s="2"/>
      <c r="X454" s="2"/>
      <c r="Y454" s="2"/>
      <c r="Z454" s="2"/>
      <c r="AA454" s="2"/>
      <c r="AB454" s="2"/>
      <c r="AC454" s="2"/>
      <c r="AD454" s="2">
        <v>5248.86</v>
      </c>
      <c r="AE454" s="32"/>
      <c r="AF454" s="5" t="s">
        <v>42</v>
      </c>
      <c r="AG454" s="2">
        <v>100</v>
      </c>
      <c r="AH454" s="32">
        <f t="shared" si="111"/>
        <v>8386.1299999999992</v>
      </c>
      <c r="AI454" s="33">
        <v>8203</v>
      </c>
      <c r="AJ454" s="33">
        <v>183.13</v>
      </c>
      <c r="AK454" s="33"/>
      <c r="AL454" s="33">
        <v>382.45</v>
      </c>
      <c r="AM454" s="33">
        <v>8769</v>
      </c>
      <c r="AN454" s="35">
        <v>42736</v>
      </c>
      <c r="AO454" s="32">
        <f t="shared" si="112"/>
        <v>-3137.2699999999995</v>
      </c>
      <c r="AP454" s="36">
        <f>AH454/AG454</f>
        <v>83.861299999999986</v>
      </c>
      <c r="AQ454" s="37">
        <f t="shared" si="113"/>
        <v>83.861299999999986</v>
      </c>
      <c r="AR454" s="36">
        <f t="shared" si="114"/>
        <v>209.65324999999999</v>
      </c>
      <c r="AS454" s="36">
        <f t="shared" si="115"/>
        <v>327.96960000000001</v>
      </c>
      <c r="AT454" s="36">
        <v>0.60199999999999998</v>
      </c>
      <c r="AU454" s="38">
        <f t="shared" si="116"/>
        <v>6.9884416666666658</v>
      </c>
      <c r="AV454" s="38">
        <f t="shared" si="118"/>
        <v>17.471104166666667</v>
      </c>
      <c r="AW454" s="38">
        <f t="shared" si="118"/>
        <v>27.3308</v>
      </c>
      <c r="AX454" s="38">
        <f t="shared" si="117"/>
        <v>1.1407565161527167</v>
      </c>
      <c r="AY454" s="38">
        <f t="shared" si="107"/>
        <v>51.790345833333333</v>
      </c>
      <c r="AZ454" s="38">
        <f t="shared" si="108"/>
        <v>621.48415</v>
      </c>
    </row>
    <row r="455" spans="1:52" s="7" customFormat="1" x14ac:dyDescent="0.25">
      <c r="A455" s="2">
        <f t="shared" si="109"/>
        <v>440</v>
      </c>
      <c r="B455" s="34" t="s">
        <v>196</v>
      </c>
      <c r="C455" s="29">
        <v>32</v>
      </c>
      <c r="D455" s="32">
        <v>45.1</v>
      </c>
      <c r="E455" s="2"/>
      <c r="F455" s="2" t="s">
        <v>591</v>
      </c>
      <c r="G455" s="2"/>
      <c r="H455" s="2">
        <v>2</v>
      </c>
      <c r="I455" s="2"/>
      <c r="J455" s="2"/>
      <c r="K455" s="2"/>
      <c r="L455" s="2"/>
      <c r="M455" s="2"/>
      <c r="N455" s="2"/>
      <c r="O455" s="2"/>
      <c r="P455" s="2"/>
      <c r="Q455" s="2"/>
      <c r="R455" s="2"/>
      <c r="S455" s="2"/>
      <c r="T455" s="2"/>
      <c r="U455" s="2"/>
      <c r="V455" s="2"/>
      <c r="W455" s="2"/>
      <c r="X455" s="2"/>
      <c r="Y455" s="2"/>
      <c r="Z455" s="2"/>
      <c r="AA455" s="2"/>
      <c r="AB455" s="2"/>
      <c r="AC455" s="2"/>
      <c r="AD455" s="2">
        <v>5213.37</v>
      </c>
      <c r="AE455" s="32"/>
      <c r="AF455" s="5" t="s">
        <v>42</v>
      </c>
      <c r="AG455" s="2">
        <v>100</v>
      </c>
      <c r="AH455" s="32">
        <f t="shared" si="111"/>
        <v>8329.89</v>
      </c>
      <c r="AI455" s="33">
        <v>8148</v>
      </c>
      <c r="AJ455" s="33">
        <v>181.89</v>
      </c>
      <c r="AK455" s="33"/>
      <c r="AL455" s="33">
        <v>379.86</v>
      </c>
      <c r="AM455" s="33">
        <v>8710</v>
      </c>
      <c r="AN455" s="35">
        <v>42736</v>
      </c>
      <c r="AO455" s="32">
        <f t="shared" si="112"/>
        <v>-3116.5199999999995</v>
      </c>
      <c r="AP455" s="36">
        <f>AH455/AG455</f>
        <v>83.298899999999989</v>
      </c>
      <c r="AQ455" s="37">
        <f t="shared" si="113"/>
        <v>83.298899999999989</v>
      </c>
      <c r="AR455" s="36">
        <f t="shared" si="114"/>
        <v>208.24725000000001</v>
      </c>
      <c r="AS455" s="36">
        <f t="shared" si="115"/>
        <v>325.80240000000003</v>
      </c>
      <c r="AT455" s="36">
        <v>0.60199999999999998</v>
      </c>
      <c r="AU455" s="38">
        <f t="shared" si="116"/>
        <v>6.9415749999999994</v>
      </c>
      <c r="AV455" s="38">
        <f t="shared" si="118"/>
        <v>17.353937500000001</v>
      </c>
      <c r="AW455" s="38">
        <f t="shared" si="118"/>
        <v>27.150200000000002</v>
      </c>
      <c r="AX455" s="38">
        <f t="shared" si="117"/>
        <v>1.1407031596452328</v>
      </c>
      <c r="AY455" s="38">
        <f t="shared" si="107"/>
        <v>51.445712499999999</v>
      </c>
      <c r="AZ455" s="38">
        <f t="shared" si="108"/>
        <v>617.34854999999993</v>
      </c>
    </row>
    <row r="456" spans="1:52" s="7" customFormat="1" ht="15" customHeight="1" x14ac:dyDescent="0.25">
      <c r="A456" s="2">
        <f t="shared" si="109"/>
        <v>441</v>
      </c>
      <c r="B456" s="34" t="s">
        <v>197</v>
      </c>
      <c r="C456" s="29">
        <v>19</v>
      </c>
      <c r="D456" s="32">
        <v>30.5</v>
      </c>
      <c r="E456" s="2"/>
      <c r="F456" s="2" t="s">
        <v>591</v>
      </c>
      <c r="G456" s="2"/>
      <c r="H456" s="2">
        <v>1</v>
      </c>
      <c r="I456" s="2"/>
      <c r="J456" s="2"/>
      <c r="K456" s="2"/>
      <c r="L456" s="2"/>
      <c r="M456" s="2"/>
      <c r="N456" s="2"/>
      <c r="O456" s="2"/>
      <c r="P456" s="2"/>
      <c r="Q456" s="2"/>
      <c r="R456" s="2"/>
      <c r="S456" s="2"/>
      <c r="T456" s="2"/>
      <c r="U456" s="2"/>
      <c r="V456" s="2"/>
      <c r="W456" s="2"/>
      <c r="X456" s="2"/>
      <c r="Y456" s="2"/>
      <c r="Z456" s="2"/>
      <c r="AA456" s="2"/>
      <c r="AB456" s="2"/>
      <c r="AC456" s="2"/>
      <c r="AD456" s="2">
        <v>16812.89</v>
      </c>
      <c r="AE456" s="32"/>
      <c r="AF456" s="5" t="s">
        <v>42</v>
      </c>
      <c r="AG456" s="2">
        <v>100</v>
      </c>
      <c r="AH456" s="32">
        <f t="shared" si="111"/>
        <v>6820.34</v>
      </c>
      <c r="AI456" s="33">
        <v>6256</v>
      </c>
      <c r="AJ456" s="33">
        <v>564.34</v>
      </c>
      <c r="AK456" s="33"/>
      <c r="AL456" s="33">
        <v>248.54</v>
      </c>
      <c r="AM456" s="33">
        <v>7069</v>
      </c>
      <c r="AN456" s="35">
        <v>42736</v>
      </c>
      <c r="AO456" s="32">
        <f t="shared" si="112"/>
        <v>9992.5499999999993</v>
      </c>
      <c r="AP456" s="36">
        <f>AD456/AG456</f>
        <v>168.12889999999999</v>
      </c>
      <c r="AQ456" s="37">
        <f t="shared" si="113"/>
        <v>168.12889999999999</v>
      </c>
      <c r="AR456" s="36">
        <f t="shared" si="114"/>
        <v>170.50850000000003</v>
      </c>
      <c r="AS456" s="36">
        <f t="shared" si="115"/>
        <v>244.85400000000004</v>
      </c>
      <c r="AT456" s="36">
        <v>0.66900000000000004</v>
      </c>
      <c r="AU456" s="38">
        <f t="shared" si="116"/>
        <v>14.010741666666666</v>
      </c>
      <c r="AV456" s="38">
        <f t="shared" si="118"/>
        <v>14.209041666666669</v>
      </c>
      <c r="AW456" s="38">
        <f t="shared" si="118"/>
        <v>20.404500000000002</v>
      </c>
      <c r="AX456" s="38">
        <f t="shared" si="117"/>
        <v>1.5942387978142079</v>
      </c>
      <c r="AY456" s="38">
        <f t="shared" si="107"/>
        <v>48.624283333333338</v>
      </c>
      <c r="AZ456" s="38">
        <f t="shared" si="108"/>
        <v>583.49140000000011</v>
      </c>
    </row>
    <row r="457" spans="1:52" s="7" customFormat="1" ht="15" customHeight="1" x14ac:dyDescent="0.25">
      <c r="A457" s="2">
        <f t="shared" si="109"/>
        <v>442</v>
      </c>
      <c r="B457" s="34" t="s">
        <v>197</v>
      </c>
      <c r="C457" s="29">
        <v>3</v>
      </c>
      <c r="D457" s="32">
        <v>28.1</v>
      </c>
      <c r="E457" s="2"/>
      <c r="F457" s="2" t="s">
        <v>591</v>
      </c>
      <c r="G457" s="2"/>
      <c r="H457" s="2">
        <v>1</v>
      </c>
      <c r="I457" s="2"/>
      <c r="J457" s="2"/>
      <c r="K457" s="2"/>
      <c r="L457" s="2"/>
      <c r="M457" s="2"/>
      <c r="N457" s="2"/>
      <c r="O457" s="2"/>
      <c r="P457" s="2"/>
      <c r="Q457" s="2"/>
      <c r="R457" s="2"/>
      <c r="S457" s="2"/>
      <c r="T457" s="2"/>
      <c r="U457" s="2"/>
      <c r="V457" s="2"/>
      <c r="W457" s="2"/>
      <c r="X457" s="2"/>
      <c r="Y457" s="2"/>
      <c r="Z457" s="2"/>
      <c r="AA457" s="2"/>
      <c r="AB457" s="2"/>
      <c r="AC457" s="2"/>
      <c r="AD457" s="2">
        <v>8075.32</v>
      </c>
      <c r="AE457" s="32"/>
      <c r="AF457" s="5" t="s">
        <v>42</v>
      </c>
      <c r="AG457" s="2">
        <v>100</v>
      </c>
      <c r="AH457" s="32">
        <f t="shared" si="111"/>
        <v>5938.67</v>
      </c>
      <c r="AI457" s="33">
        <v>5398</v>
      </c>
      <c r="AJ457" s="33">
        <v>540.66999999999996</v>
      </c>
      <c r="AK457" s="33"/>
      <c r="AL457" s="33">
        <v>238.11</v>
      </c>
      <c r="AM457" s="33">
        <v>6177</v>
      </c>
      <c r="AN457" s="35">
        <v>42736</v>
      </c>
      <c r="AO457" s="32">
        <f t="shared" si="112"/>
        <v>2136.6499999999996</v>
      </c>
      <c r="AP457" s="36">
        <f>AD457/AG457</f>
        <v>80.753199999999993</v>
      </c>
      <c r="AQ457" s="37">
        <f t="shared" si="113"/>
        <v>80.753199999999993</v>
      </c>
      <c r="AR457" s="36">
        <f t="shared" si="114"/>
        <v>148.46675000000002</v>
      </c>
      <c r="AS457" s="36">
        <f t="shared" si="115"/>
        <v>225.58680000000004</v>
      </c>
      <c r="AT457" s="36">
        <v>0.66900000000000004</v>
      </c>
      <c r="AU457" s="38">
        <f t="shared" si="116"/>
        <v>6.7294333333333327</v>
      </c>
      <c r="AV457" s="38">
        <f t="shared" si="118"/>
        <v>12.372229166666669</v>
      </c>
      <c r="AW457" s="38">
        <f t="shared" si="118"/>
        <v>18.798900000000003</v>
      </c>
      <c r="AX457" s="38">
        <f t="shared" si="117"/>
        <v>1.348774466192171</v>
      </c>
      <c r="AY457" s="38">
        <f t="shared" si="107"/>
        <v>37.900562500000007</v>
      </c>
      <c r="AZ457" s="38">
        <f t="shared" si="108"/>
        <v>454.80675000000008</v>
      </c>
    </row>
    <row r="458" spans="1:52" s="7" customFormat="1" x14ac:dyDescent="0.25">
      <c r="A458" s="2">
        <f t="shared" si="109"/>
        <v>443</v>
      </c>
      <c r="B458" s="34" t="s">
        <v>197</v>
      </c>
      <c r="C458" s="29">
        <v>32</v>
      </c>
      <c r="D458" s="32">
        <v>43.2</v>
      </c>
      <c r="E458" s="2"/>
      <c r="F458" s="2">
        <v>3</v>
      </c>
      <c r="G458" s="2"/>
      <c r="H458" s="2">
        <v>2</v>
      </c>
      <c r="I458" s="2"/>
      <c r="J458" s="2"/>
      <c r="K458" s="2"/>
      <c r="L458" s="2"/>
      <c r="M458" s="2"/>
      <c r="N458" s="2"/>
      <c r="O458" s="2"/>
      <c r="P458" s="2"/>
      <c r="Q458" s="2"/>
      <c r="R458" s="2"/>
      <c r="S458" s="2"/>
      <c r="T458" s="2"/>
      <c r="U458" s="2"/>
      <c r="V458" s="2"/>
      <c r="W458" s="2"/>
      <c r="X458" s="2"/>
      <c r="Y458" s="2"/>
      <c r="Z458" s="2"/>
      <c r="AA458" s="2"/>
      <c r="AB458" s="2"/>
      <c r="AC458" s="2"/>
      <c r="AD458" s="2">
        <v>14857.07</v>
      </c>
      <c r="AE458" s="32"/>
      <c r="AF458" s="5" t="s">
        <v>42</v>
      </c>
      <c r="AG458" s="2">
        <v>100</v>
      </c>
      <c r="AH458" s="32">
        <f t="shared" si="111"/>
        <v>9774.2099999999991</v>
      </c>
      <c r="AI458" s="33">
        <v>8966</v>
      </c>
      <c r="AJ458" s="33">
        <v>808.21</v>
      </c>
      <c r="AK458" s="33"/>
      <c r="AL458" s="33">
        <v>355.94</v>
      </c>
      <c r="AM458" s="33">
        <v>10130</v>
      </c>
      <c r="AN458" s="35">
        <v>42736</v>
      </c>
      <c r="AO458" s="32">
        <f t="shared" si="112"/>
        <v>5082.8600000000006</v>
      </c>
      <c r="AP458" s="36">
        <f>AD458/AG458</f>
        <v>148.57069999999999</v>
      </c>
      <c r="AQ458" s="37">
        <f t="shared" si="113"/>
        <v>148.57069999999999</v>
      </c>
      <c r="AR458" s="36">
        <f t="shared" si="114"/>
        <v>244.35524999999998</v>
      </c>
      <c r="AS458" s="36">
        <f t="shared" si="115"/>
        <v>346.80960000000005</v>
      </c>
      <c r="AT458" s="36">
        <v>0.66900000000000004</v>
      </c>
      <c r="AU458" s="38">
        <f t="shared" si="116"/>
        <v>12.380891666666665</v>
      </c>
      <c r="AV458" s="38">
        <f t="shared" si="118"/>
        <v>20.362937499999997</v>
      </c>
      <c r="AW458" s="38">
        <f t="shared" si="118"/>
        <v>28.900800000000004</v>
      </c>
      <c r="AX458" s="38">
        <f t="shared" si="117"/>
        <v>1.4269590084876542</v>
      </c>
      <c r="AY458" s="38">
        <f t="shared" si="107"/>
        <v>61.644629166666668</v>
      </c>
      <c r="AZ458" s="38">
        <f t="shared" si="108"/>
        <v>739.73554999999999</v>
      </c>
    </row>
    <row r="459" spans="1:52" s="7" customFormat="1" x14ac:dyDescent="0.25">
      <c r="A459" s="2">
        <f t="shared" si="109"/>
        <v>444</v>
      </c>
      <c r="B459" s="34" t="s">
        <v>197</v>
      </c>
      <c r="C459" s="29">
        <v>37</v>
      </c>
      <c r="D459" s="32">
        <v>42.6</v>
      </c>
      <c r="E459" s="2"/>
      <c r="F459" s="2" t="s">
        <v>591</v>
      </c>
      <c r="G459" s="2"/>
      <c r="H459" s="2">
        <v>2</v>
      </c>
      <c r="I459" s="2"/>
      <c r="J459" s="2"/>
      <c r="K459" s="2"/>
      <c r="L459" s="2"/>
      <c r="M459" s="2"/>
      <c r="N459" s="2"/>
      <c r="O459" s="2"/>
      <c r="P459" s="2"/>
      <c r="Q459" s="2"/>
      <c r="R459" s="2"/>
      <c r="S459" s="2"/>
      <c r="T459" s="2"/>
      <c r="U459" s="2"/>
      <c r="V459" s="2"/>
      <c r="W459" s="2"/>
      <c r="X459" s="2"/>
      <c r="Y459" s="2"/>
      <c r="Z459" s="2"/>
      <c r="AA459" s="2"/>
      <c r="AB459" s="2"/>
      <c r="AC459" s="2"/>
      <c r="AD459" s="2">
        <v>7031.49</v>
      </c>
      <c r="AE459" s="32"/>
      <c r="AF459" s="5" t="s">
        <v>42</v>
      </c>
      <c r="AG459" s="2">
        <v>100</v>
      </c>
      <c r="AH459" s="32">
        <f t="shared" si="111"/>
        <v>9001.99</v>
      </c>
      <c r="AI459" s="33">
        <v>8183</v>
      </c>
      <c r="AJ459" s="33">
        <v>818.99</v>
      </c>
      <c r="AK459" s="33"/>
      <c r="AL459" s="33">
        <v>360.69</v>
      </c>
      <c r="AM459" s="33">
        <v>9363</v>
      </c>
      <c r="AN459" s="35">
        <v>42736</v>
      </c>
      <c r="AO459" s="32">
        <f t="shared" si="112"/>
        <v>-1970.5</v>
      </c>
      <c r="AP459" s="36">
        <f>AH459/AG459</f>
        <v>90.019899999999993</v>
      </c>
      <c r="AQ459" s="37">
        <f t="shared" si="113"/>
        <v>90.019899999999993</v>
      </c>
      <c r="AR459" s="36">
        <f t="shared" si="114"/>
        <v>225.04975000000002</v>
      </c>
      <c r="AS459" s="36">
        <f t="shared" si="115"/>
        <v>341.99279999999999</v>
      </c>
      <c r="AT459" s="36">
        <v>0.66900000000000004</v>
      </c>
      <c r="AU459" s="38">
        <f t="shared" si="116"/>
        <v>7.5016583333333324</v>
      </c>
      <c r="AV459" s="38">
        <f t="shared" si="118"/>
        <v>18.754145833333336</v>
      </c>
      <c r="AW459" s="38">
        <f t="shared" si="118"/>
        <v>28.499399999999998</v>
      </c>
      <c r="AX459" s="38">
        <f t="shared" si="117"/>
        <v>1.2853334311424098</v>
      </c>
      <c r="AY459" s="38">
        <f t="shared" si="107"/>
        <v>54.755204166666665</v>
      </c>
      <c r="AZ459" s="38">
        <f t="shared" si="108"/>
        <v>657.06245000000001</v>
      </c>
    </row>
    <row r="460" spans="1:52" s="7" customFormat="1" x14ac:dyDescent="0.25">
      <c r="A460" s="2">
        <f t="shared" si="109"/>
        <v>445</v>
      </c>
      <c r="B460" s="34" t="s">
        <v>197</v>
      </c>
      <c r="C460" s="29">
        <v>45</v>
      </c>
      <c r="D460" s="32">
        <v>42.2</v>
      </c>
      <c r="E460" s="2"/>
      <c r="F460" s="2" t="s">
        <v>591</v>
      </c>
      <c r="G460" s="2"/>
      <c r="H460" s="2">
        <v>2</v>
      </c>
      <c r="I460" s="2"/>
      <c r="J460" s="2"/>
      <c r="K460" s="2"/>
      <c r="L460" s="2"/>
      <c r="M460" s="2"/>
      <c r="N460" s="2"/>
      <c r="O460" s="2"/>
      <c r="P460" s="2"/>
      <c r="Q460" s="2"/>
      <c r="R460" s="2"/>
      <c r="S460" s="2"/>
      <c r="T460" s="2"/>
      <c r="U460" s="2"/>
      <c r="V460" s="2"/>
      <c r="W460" s="2"/>
      <c r="X460" s="2"/>
      <c r="Y460" s="2"/>
      <c r="Z460" s="2"/>
      <c r="AA460" s="2"/>
      <c r="AB460" s="2"/>
      <c r="AC460" s="2"/>
      <c r="AD460" s="2">
        <v>6788.56</v>
      </c>
      <c r="AE460" s="32"/>
      <c r="AF460" s="5" t="s">
        <v>42</v>
      </c>
      <c r="AG460" s="2">
        <v>100</v>
      </c>
      <c r="AH460" s="32">
        <f t="shared" si="111"/>
        <v>9543.69</v>
      </c>
      <c r="AI460" s="33">
        <v>8753</v>
      </c>
      <c r="AJ460" s="33">
        <v>790.69</v>
      </c>
      <c r="AK460" s="33"/>
      <c r="AL460" s="33">
        <v>348.23</v>
      </c>
      <c r="AM460" s="33">
        <v>9892</v>
      </c>
      <c r="AN460" s="35">
        <v>42736</v>
      </c>
      <c r="AO460" s="32">
        <f t="shared" si="112"/>
        <v>-2755.13</v>
      </c>
      <c r="AP460" s="36">
        <f>AH460/AG460</f>
        <v>95.436900000000009</v>
      </c>
      <c r="AQ460" s="37">
        <f t="shared" si="113"/>
        <v>95.436900000000009</v>
      </c>
      <c r="AR460" s="36">
        <f t="shared" si="114"/>
        <v>238.59225000000004</v>
      </c>
      <c r="AS460" s="36">
        <f t="shared" si="115"/>
        <v>338.78160000000003</v>
      </c>
      <c r="AT460" s="36">
        <v>0.66900000000000004</v>
      </c>
      <c r="AU460" s="38">
        <f t="shared" si="116"/>
        <v>7.953075000000001</v>
      </c>
      <c r="AV460" s="38">
        <f t="shared" si="118"/>
        <v>19.882687500000003</v>
      </c>
      <c r="AW460" s="38">
        <f t="shared" si="118"/>
        <v>28.231800000000003</v>
      </c>
      <c r="AX460" s="38">
        <f t="shared" si="117"/>
        <v>1.3286152251184835</v>
      </c>
      <c r="AY460" s="38">
        <f t="shared" si="107"/>
        <v>56.067562500000008</v>
      </c>
      <c r="AZ460" s="38">
        <f t="shared" si="108"/>
        <v>672.8107500000001</v>
      </c>
    </row>
    <row r="461" spans="1:52" s="7" customFormat="1" ht="15" customHeight="1" x14ac:dyDescent="0.25">
      <c r="A461" s="2">
        <f t="shared" si="109"/>
        <v>446</v>
      </c>
      <c r="B461" s="34" t="s">
        <v>198</v>
      </c>
      <c r="C461" s="29">
        <v>3</v>
      </c>
      <c r="D461" s="32">
        <v>41.9</v>
      </c>
      <c r="E461" s="2"/>
      <c r="F461" s="2">
        <v>3</v>
      </c>
      <c r="G461" s="2"/>
      <c r="H461" s="2">
        <v>2</v>
      </c>
      <c r="I461" s="2"/>
      <c r="J461" s="2"/>
      <c r="K461" s="2"/>
      <c r="L461" s="2"/>
      <c r="M461" s="2"/>
      <c r="N461" s="2"/>
      <c r="O461" s="2"/>
      <c r="P461" s="2"/>
      <c r="Q461" s="2"/>
      <c r="R461" s="2"/>
      <c r="S461" s="2"/>
      <c r="T461" s="2"/>
      <c r="U461" s="2"/>
      <c r="V461" s="2"/>
      <c r="W461" s="2"/>
      <c r="X461" s="2"/>
      <c r="Y461" s="2"/>
      <c r="Z461" s="2"/>
      <c r="AA461" s="2"/>
      <c r="AB461" s="2"/>
      <c r="AC461" s="2"/>
      <c r="AD461" s="2">
        <v>12705.79</v>
      </c>
      <c r="AE461" s="32"/>
      <c r="AF461" s="5" t="s">
        <v>42</v>
      </c>
      <c r="AG461" s="2">
        <v>100</v>
      </c>
      <c r="AH461" s="32">
        <f t="shared" si="111"/>
        <v>7646.53</v>
      </c>
      <c r="AI461" s="33">
        <v>6975</v>
      </c>
      <c r="AJ461" s="33">
        <v>671.53</v>
      </c>
      <c r="AK461" s="33"/>
      <c r="AL461" s="33"/>
      <c r="AM461" s="33">
        <v>7647</v>
      </c>
      <c r="AN461" s="35">
        <v>42736</v>
      </c>
      <c r="AO461" s="32">
        <f t="shared" si="112"/>
        <v>5059.2600000000011</v>
      </c>
      <c r="AP461" s="36">
        <f>AD461/AG461</f>
        <v>127.0579</v>
      </c>
      <c r="AQ461" s="37">
        <f t="shared" si="113"/>
        <v>127.0579</v>
      </c>
      <c r="AR461" s="36">
        <f t="shared" si="114"/>
        <v>191.16325000000001</v>
      </c>
      <c r="AS461" s="36">
        <f t="shared" si="115"/>
        <v>368.0496</v>
      </c>
      <c r="AT461" s="36">
        <v>0.73199999999999998</v>
      </c>
      <c r="AU461" s="38">
        <f t="shared" si="116"/>
        <v>10.588158333333334</v>
      </c>
      <c r="AV461" s="38">
        <f t="shared" si="118"/>
        <v>15.930270833333333</v>
      </c>
      <c r="AW461" s="38">
        <f t="shared" si="118"/>
        <v>30.6708</v>
      </c>
      <c r="AX461" s="38">
        <f t="shared" si="117"/>
        <v>1.3648980708035003</v>
      </c>
      <c r="AY461" s="38">
        <f t="shared" si="107"/>
        <v>57.189229166666664</v>
      </c>
      <c r="AZ461" s="38">
        <f t="shared" si="108"/>
        <v>686.27074999999991</v>
      </c>
    </row>
    <row r="462" spans="1:52" s="7" customFormat="1" x14ac:dyDescent="0.25">
      <c r="A462" s="2">
        <f t="shared" si="109"/>
        <v>447</v>
      </c>
      <c r="B462" s="34" t="s">
        <v>198</v>
      </c>
      <c r="C462" s="29">
        <v>34</v>
      </c>
      <c r="D462" s="32">
        <v>46.1</v>
      </c>
      <c r="E462" s="2"/>
      <c r="F462" s="2" t="s">
        <v>591</v>
      </c>
      <c r="G462" s="2"/>
      <c r="H462" s="2">
        <v>2</v>
      </c>
      <c r="I462" s="2"/>
      <c r="J462" s="2"/>
      <c r="K462" s="2"/>
      <c r="L462" s="2"/>
      <c r="M462" s="2"/>
      <c r="N462" s="2"/>
      <c r="O462" s="2"/>
      <c r="P462" s="2"/>
      <c r="Q462" s="2"/>
      <c r="R462" s="2"/>
      <c r="S462" s="2"/>
      <c r="T462" s="2"/>
      <c r="U462" s="2"/>
      <c r="V462" s="2"/>
      <c r="W462" s="2"/>
      <c r="X462" s="2"/>
      <c r="Y462" s="2"/>
      <c r="Z462" s="2"/>
      <c r="AA462" s="2"/>
      <c r="AB462" s="2"/>
      <c r="AC462" s="2"/>
      <c r="AD462" s="2">
        <v>6379.96</v>
      </c>
      <c r="AE462" s="32"/>
      <c r="AF462" s="5" t="s">
        <v>42</v>
      </c>
      <c r="AG462" s="2">
        <v>100</v>
      </c>
      <c r="AH462" s="32">
        <f t="shared" si="111"/>
        <v>9028.9500000000007</v>
      </c>
      <c r="AI462" s="33">
        <v>8307</v>
      </c>
      <c r="AJ462" s="33">
        <v>721.95</v>
      </c>
      <c r="AK462" s="33"/>
      <c r="AL462" s="33">
        <v>450.84</v>
      </c>
      <c r="AM462" s="33">
        <v>9480</v>
      </c>
      <c r="AN462" s="35">
        <v>42736</v>
      </c>
      <c r="AO462" s="32">
        <f t="shared" si="112"/>
        <v>-2648.9900000000007</v>
      </c>
      <c r="AP462" s="36">
        <f>AH462/AG462</f>
        <v>90.289500000000004</v>
      </c>
      <c r="AQ462" s="37">
        <f t="shared" si="113"/>
        <v>90.289500000000004</v>
      </c>
      <c r="AR462" s="36">
        <f t="shared" si="114"/>
        <v>225.72375000000002</v>
      </c>
      <c r="AS462" s="36">
        <f t="shared" si="115"/>
        <v>404.94239999999996</v>
      </c>
      <c r="AT462" s="36">
        <v>0.73199999999999998</v>
      </c>
      <c r="AU462" s="38">
        <f t="shared" si="116"/>
        <v>7.5241250000000006</v>
      </c>
      <c r="AV462" s="38">
        <f t="shared" si="118"/>
        <v>18.810312500000002</v>
      </c>
      <c r="AW462" s="38">
        <f t="shared" si="118"/>
        <v>33.745199999999997</v>
      </c>
      <c r="AX462" s="38">
        <f t="shared" si="117"/>
        <v>1.3032459327548807</v>
      </c>
      <c r="AY462" s="38">
        <f t="shared" si="107"/>
        <v>60.079637500000004</v>
      </c>
      <c r="AZ462" s="38">
        <f t="shared" si="108"/>
        <v>720.95565000000011</v>
      </c>
    </row>
    <row r="463" spans="1:52" s="7" customFormat="1" x14ac:dyDescent="0.25">
      <c r="A463" s="2">
        <f t="shared" si="109"/>
        <v>448</v>
      </c>
      <c r="B463" s="34" t="s">
        <v>198</v>
      </c>
      <c r="C463" s="29">
        <v>51</v>
      </c>
      <c r="D463" s="32">
        <v>41.4</v>
      </c>
      <c r="E463" s="2"/>
      <c r="F463" s="2" t="s">
        <v>591</v>
      </c>
      <c r="G463" s="2"/>
      <c r="H463" s="2">
        <v>2</v>
      </c>
      <c r="I463" s="2"/>
      <c r="J463" s="2"/>
      <c r="K463" s="2"/>
      <c r="L463" s="2"/>
      <c r="M463" s="2"/>
      <c r="N463" s="2"/>
      <c r="O463" s="2"/>
      <c r="P463" s="2"/>
      <c r="Q463" s="2"/>
      <c r="R463" s="2"/>
      <c r="S463" s="2"/>
      <c r="T463" s="2"/>
      <c r="U463" s="2"/>
      <c r="V463" s="2"/>
      <c r="W463" s="2"/>
      <c r="X463" s="2"/>
      <c r="Y463" s="2"/>
      <c r="Z463" s="2"/>
      <c r="AA463" s="2"/>
      <c r="AB463" s="2"/>
      <c r="AC463" s="2"/>
      <c r="AD463" s="2">
        <v>5876.21</v>
      </c>
      <c r="AE463" s="32"/>
      <c r="AF463" s="5" t="s">
        <v>42</v>
      </c>
      <c r="AG463" s="2">
        <v>100</v>
      </c>
      <c r="AH463" s="32">
        <f t="shared" si="111"/>
        <v>7556.9400000000005</v>
      </c>
      <c r="AI463" s="33">
        <v>6892</v>
      </c>
      <c r="AJ463" s="33">
        <v>664.94</v>
      </c>
      <c r="AK463" s="33"/>
      <c r="AL463" s="33">
        <v>415.24</v>
      </c>
      <c r="AM463" s="33">
        <v>7972</v>
      </c>
      <c r="AN463" s="35">
        <v>42736</v>
      </c>
      <c r="AO463" s="32">
        <f t="shared" si="112"/>
        <v>-1680.7300000000005</v>
      </c>
      <c r="AP463" s="36">
        <f>AH463/AG463</f>
        <v>75.569400000000002</v>
      </c>
      <c r="AQ463" s="37">
        <f t="shared" si="113"/>
        <v>75.569400000000002</v>
      </c>
      <c r="AR463" s="36">
        <f t="shared" si="114"/>
        <v>188.92350000000002</v>
      </c>
      <c r="AS463" s="36">
        <f t="shared" si="115"/>
        <v>363.65759999999995</v>
      </c>
      <c r="AT463" s="36">
        <v>0.73199999999999998</v>
      </c>
      <c r="AU463" s="38">
        <f t="shared" si="116"/>
        <v>6.2974500000000004</v>
      </c>
      <c r="AV463" s="38">
        <f t="shared" si="118"/>
        <v>15.743625000000002</v>
      </c>
      <c r="AW463" s="38">
        <f t="shared" si="118"/>
        <v>30.304799999999997</v>
      </c>
      <c r="AX463" s="38">
        <f t="shared" si="117"/>
        <v>1.264393115942029</v>
      </c>
      <c r="AY463" s="38">
        <f t="shared" si="107"/>
        <v>52.345874999999999</v>
      </c>
      <c r="AZ463" s="38">
        <f t="shared" si="108"/>
        <v>628.15049999999997</v>
      </c>
    </row>
    <row r="464" spans="1:52" s="7" customFormat="1" ht="15" customHeight="1" x14ac:dyDescent="0.25">
      <c r="A464" s="2">
        <f t="shared" si="109"/>
        <v>449</v>
      </c>
      <c r="B464" s="34" t="s">
        <v>199</v>
      </c>
      <c r="C464" s="29">
        <v>15</v>
      </c>
      <c r="D464" s="32">
        <v>30.3</v>
      </c>
      <c r="E464" s="2"/>
      <c r="F464" s="2" t="s">
        <v>591</v>
      </c>
      <c r="G464" s="2"/>
      <c r="H464" s="2">
        <v>1</v>
      </c>
      <c r="I464" s="2"/>
      <c r="J464" s="2"/>
      <c r="K464" s="2"/>
      <c r="L464" s="2"/>
      <c r="M464" s="2"/>
      <c r="N464" s="2"/>
      <c r="O464" s="2"/>
      <c r="P464" s="2"/>
      <c r="Q464" s="2"/>
      <c r="R464" s="2"/>
      <c r="S464" s="2"/>
      <c r="T464" s="2"/>
      <c r="U464" s="2"/>
      <c r="V464" s="2"/>
      <c r="W464" s="2"/>
      <c r="X464" s="2"/>
      <c r="Y464" s="2"/>
      <c r="Z464" s="2"/>
      <c r="AA464" s="2"/>
      <c r="AB464" s="2"/>
      <c r="AC464" s="2"/>
      <c r="AD464" s="2">
        <v>4141.8500000000004</v>
      </c>
      <c r="AE464" s="32"/>
      <c r="AF464" s="5" t="s">
        <v>42</v>
      </c>
      <c r="AG464" s="2">
        <v>100</v>
      </c>
      <c r="AH464" s="32">
        <f t="shared" si="111"/>
        <v>5857.65</v>
      </c>
      <c r="AI464" s="33">
        <v>5384</v>
      </c>
      <c r="AJ464" s="33">
        <v>473.65</v>
      </c>
      <c r="AK464" s="33"/>
      <c r="AL464" s="33">
        <v>417.2</v>
      </c>
      <c r="AM464" s="33">
        <v>6275</v>
      </c>
      <c r="AN464" s="35">
        <v>42736</v>
      </c>
      <c r="AO464" s="32">
        <f t="shared" si="112"/>
        <v>-1715.7999999999993</v>
      </c>
      <c r="AP464" s="36">
        <f>AH464/AG464</f>
        <v>58.576499999999996</v>
      </c>
      <c r="AQ464" s="37">
        <f t="shared" si="113"/>
        <v>58.576499999999996</v>
      </c>
      <c r="AR464" s="36">
        <f t="shared" si="114"/>
        <v>146.44125</v>
      </c>
      <c r="AS464" s="36">
        <f t="shared" si="115"/>
        <v>250.15679999999998</v>
      </c>
      <c r="AT464" s="36">
        <v>0.68799999999999994</v>
      </c>
      <c r="AU464" s="38">
        <f t="shared" si="116"/>
        <v>4.8813749999999994</v>
      </c>
      <c r="AV464" s="38">
        <f t="shared" si="118"/>
        <v>12.2034375</v>
      </c>
      <c r="AW464" s="38">
        <f t="shared" si="118"/>
        <v>20.846399999999999</v>
      </c>
      <c r="AX464" s="38">
        <f t="shared" si="117"/>
        <v>1.2518551980198021</v>
      </c>
      <c r="AY464" s="38">
        <f t="shared" si="107"/>
        <v>37.931212500000001</v>
      </c>
      <c r="AZ464" s="38">
        <f t="shared" si="108"/>
        <v>455.17455000000001</v>
      </c>
    </row>
    <row r="465" spans="1:52" s="7" customFormat="1" x14ac:dyDescent="0.25">
      <c r="A465" s="2">
        <f t="shared" si="109"/>
        <v>450</v>
      </c>
      <c r="B465" s="34" t="s">
        <v>199</v>
      </c>
      <c r="C465" s="29">
        <v>28</v>
      </c>
      <c r="D465" s="32">
        <v>44.6</v>
      </c>
      <c r="E465" s="2"/>
      <c r="F465" s="2">
        <v>3</v>
      </c>
      <c r="G465" s="2"/>
      <c r="H465" s="2">
        <v>2</v>
      </c>
      <c r="I465" s="2"/>
      <c r="J465" s="2"/>
      <c r="K465" s="2"/>
      <c r="L465" s="2"/>
      <c r="M465" s="2"/>
      <c r="N465" s="2"/>
      <c r="O465" s="2"/>
      <c r="P465" s="2"/>
      <c r="Q465" s="2"/>
      <c r="R465" s="2"/>
      <c r="S465" s="2"/>
      <c r="T465" s="2"/>
      <c r="U465" s="2"/>
      <c r="V465" s="2"/>
      <c r="W465" s="2"/>
      <c r="X465" s="2"/>
      <c r="Y465" s="2"/>
      <c r="Z465" s="2"/>
      <c r="AA465" s="2"/>
      <c r="AB465" s="2"/>
      <c r="AC465" s="2"/>
      <c r="AD465" s="2">
        <v>11303.73</v>
      </c>
      <c r="AE465" s="32"/>
      <c r="AF465" s="5" t="s">
        <v>42</v>
      </c>
      <c r="AG465" s="2">
        <v>100</v>
      </c>
      <c r="AH465" s="32">
        <f t="shared" si="111"/>
        <v>8751.85</v>
      </c>
      <c r="AI465" s="33">
        <v>8043</v>
      </c>
      <c r="AJ465" s="33">
        <v>708.85</v>
      </c>
      <c r="AK465" s="33"/>
      <c r="AL465" s="33">
        <v>624.36</v>
      </c>
      <c r="AM465" s="33">
        <v>9376</v>
      </c>
      <c r="AN465" s="35">
        <v>42736</v>
      </c>
      <c r="AO465" s="32">
        <f t="shared" si="112"/>
        <v>2551.8799999999992</v>
      </c>
      <c r="AP465" s="36">
        <f>AD465/AG465</f>
        <v>113.0373</v>
      </c>
      <c r="AQ465" s="37">
        <f t="shared" si="113"/>
        <v>113.0373</v>
      </c>
      <c r="AR465" s="36">
        <f t="shared" si="114"/>
        <v>218.79625000000001</v>
      </c>
      <c r="AS465" s="36">
        <f t="shared" si="115"/>
        <v>368.2176</v>
      </c>
      <c r="AT465" s="36">
        <v>0.68799999999999994</v>
      </c>
      <c r="AU465" s="38">
        <f t="shared" si="116"/>
        <v>9.4197749999999996</v>
      </c>
      <c r="AV465" s="38">
        <f t="shared" si="118"/>
        <v>18.233020833333335</v>
      </c>
      <c r="AW465" s="38">
        <f t="shared" si="118"/>
        <v>30.684799999999999</v>
      </c>
      <c r="AX465" s="38">
        <f t="shared" si="117"/>
        <v>1.3080178437967116</v>
      </c>
      <c r="AY465" s="38">
        <f t="shared" ref="AY465:AY516" si="120">AU465+AV465+AW465</f>
        <v>58.337595833333339</v>
      </c>
      <c r="AZ465" s="38">
        <f t="shared" ref="AZ465:AZ516" si="121">AY465*12</f>
        <v>700.05115000000001</v>
      </c>
    </row>
    <row r="466" spans="1:52" s="7" customFormat="1" x14ac:dyDescent="0.25">
      <c r="A466" s="2">
        <f t="shared" ref="A466:A519" si="122">SUM(A465,1)</f>
        <v>451</v>
      </c>
      <c r="B466" s="34" t="s">
        <v>199</v>
      </c>
      <c r="C466" s="29">
        <v>62</v>
      </c>
      <c r="D466" s="32">
        <v>28.4</v>
      </c>
      <c r="E466" s="2"/>
      <c r="F466" s="2" t="s">
        <v>591</v>
      </c>
      <c r="G466" s="2"/>
      <c r="H466" s="2">
        <v>1</v>
      </c>
      <c r="I466" s="2"/>
      <c r="J466" s="2"/>
      <c r="K466" s="2"/>
      <c r="L466" s="2"/>
      <c r="M466" s="2"/>
      <c r="N466" s="2"/>
      <c r="O466" s="2"/>
      <c r="P466" s="2"/>
      <c r="Q466" s="2"/>
      <c r="R466" s="2"/>
      <c r="S466" s="2"/>
      <c r="T466" s="2"/>
      <c r="U466" s="2"/>
      <c r="V466" s="2"/>
      <c r="W466" s="2"/>
      <c r="X466" s="2"/>
      <c r="Y466" s="2"/>
      <c r="Z466" s="2"/>
      <c r="AA466" s="2"/>
      <c r="AB466" s="2"/>
      <c r="AC466" s="2"/>
      <c r="AD466" s="2">
        <v>4043.57</v>
      </c>
      <c r="AE466" s="32"/>
      <c r="AF466" s="5" t="s">
        <v>42</v>
      </c>
      <c r="AG466" s="2">
        <v>100</v>
      </c>
      <c r="AH466" s="32">
        <f t="shared" si="111"/>
        <v>5715.41</v>
      </c>
      <c r="AI466" s="33">
        <v>5253</v>
      </c>
      <c r="AJ466" s="33">
        <v>462.41</v>
      </c>
      <c r="AK466" s="33"/>
      <c r="AL466" s="33">
        <v>407.3</v>
      </c>
      <c r="AM466" s="33">
        <v>6123</v>
      </c>
      <c r="AN466" s="35">
        <v>42736</v>
      </c>
      <c r="AO466" s="32">
        <f t="shared" si="112"/>
        <v>-1671.8399999999997</v>
      </c>
      <c r="AP466" s="36">
        <f>AH466/AG466</f>
        <v>57.1541</v>
      </c>
      <c r="AQ466" s="37">
        <f t="shared" si="113"/>
        <v>57.1541</v>
      </c>
      <c r="AR466" s="36">
        <f t="shared" si="114"/>
        <v>142.88525000000001</v>
      </c>
      <c r="AS466" s="36">
        <f t="shared" si="115"/>
        <v>234.47039999999998</v>
      </c>
      <c r="AT466" s="36">
        <v>0.68799999999999994</v>
      </c>
      <c r="AU466" s="38">
        <f t="shared" si="116"/>
        <v>4.7628416666666666</v>
      </c>
      <c r="AV466" s="38">
        <f t="shared" si="118"/>
        <v>11.907104166666668</v>
      </c>
      <c r="AW466" s="38">
        <f t="shared" si="118"/>
        <v>19.539199999999997</v>
      </c>
      <c r="AX466" s="38">
        <f t="shared" si="117"/>
        <v>1.2749699237089205</v>
      </c>
      <c r="AY466" s="38">
        <f t="shared" si="120"/>
        <v>36.209145833333338</v>
      </c>
      <c r="AZ466" s="38">
        <f t="shared" si="121"/>
        <v>434.50975000000005</v>
      </c>
    </row>
    <row r="467" spans="1:52" s="7" customFormat="1" x14ac:dyDescent="0.25">
      <c r="A467" s="2">
        <f t="shared" si="122"/>
        <v>452</v>
      </c>
      <c r="B467" s="34" t="s">
        <v>199</v>
      </c>
      <c r="C467" s="29">
        <v>68</v>
      </c>
      <c r="D467" s="32">
        <v>30.1</v>
      </c>
      <c r="E467" s="2"/>
      <c r="F467" s="2" t="s">
        <v>591</v>
      </c>
      <c r="G467" s="2"/>
      <c r="H467" s="2">
        <v>1</v>
      </c>
      <c r="I467" s="2"/>
      <c r="J467" s="2"/>
      <c r="K467" s="2"/>
      <c r="L467" s="2"/>
      <c r="M467" s="2"/>
      <c r="N467" s="2"/>
      <c r="O467" s="2"/>
      <c r="P467" s="2"/>
      <c r="Q467" s="2"/>
      <c r="R467" s="2"/>
      <c r="S467" s="2"/>
      <c r="T467" s="2"/>
      <c r="U467" s="2"/>
      <c r="V467" s="2"/>
      <c r="W467" s="2"/>
      <c r="X467" s="2"/>
      <c r="Y467" s="2"/>
      <c r="Z467" s="2"/>
      <c r="AA467" s="2"/>
      <c r="AB467" s="2"/>
      <c r="AC467" s="2"/>
      <c r="AD467" s="2">
        <v>4141.8500000000004</v>
      </c>
      <c r="AE467" s="32"/>
      <c r="AF467" s="5" t="s">
        <v>42</v>
      </c>
      <c r="AG467" s="2">
        <v>100</v>
      </c>
      <c r="AH467" s="32">
        <f t="shared" si="111"/>
        <v>5833.65</v>
      </c>
      <c r="AI467" s="33">
        <v>5360</v>
      </c>
      <c r="AJ467" s="33">
        <v>473.65</v>
      </c>
      <c r="AK467" s="33"/>
      <c r="AL467" s="33">
        <v>417.2</v>
      </c>
      <c r="AM467" s="33">
        <v>6251</v>
      </c>
      <c r="AN467" s="35">
        <v>42736</v>
      </c>
      <c r="AO467" s="32">
        <f t="shared" si="112"/>
        <v>-1691.7999999999993</v>
      </c>
      <c r="AP467" s="36">
        <f>AH467/AG467</f>
        <v>58.336499999999994</v>
      </c>
      <c r="AQ467" s="37">
        <f t="shared" si="113"/>
        <v>58.336499999999994</v>
      </c>
      <c r="AR467" s="36">
        <f t="shared" si="114"/>
        <v>145.84125</v>
      </c>
      <c r="AS467" s="36">
        <f t="shared" si="115"/>
        <v>248.50560000000002</v>
      </c>
      <c r="AT467" s="36">
        <v>0.68799999999999994</v>
      </c>
      <c r="AU467" s="38">
        <f t="shared" si="116"/>
        <v>4.8613749999999998</v>
      </c>
      <c r="AV467" s="38">
        <f t="shared" si="118"/>
        <v>12.153437500000001</v>
      </c>
      <c r="AW467" s="38">
        <f t="shared" si="118"/>
        <v>20.7088</v>
      </c>
      <c r="AX467" s="38">
        <f t="shared" si="117"/>
        <v>1.2532761627906976</v>
      </c>
      <c r="AY467" s="38">
        <f t="shared" si="120"/>
        <v>37.723612500000002</v>
      </c>
      <c r="AZ467" s="38">
        <f t="shared" si="121"/>
        <v>452.68335000000002</v>
      </c>
    </row>
    <row r="468" spans="1:52" s="7" customFormat="1" ht="15" customHeight="1" x14ac:dyDescent="0.25">
      <c r="A468" s="2">
        <f t="shared" si="122"/>
        <v>453</v>
      </c>
      <c r="B468" s="34" t="s">
        <v>200</v>
      </c>
      <c r="C468" s="29">
        <v>15</v>
      </c>
      <c r="D468" s="32">
        <v>30.8</v>
      </c>
      <c r="E468" s="2"/>
      <c r="F468" s="2" t="s">
        <v>591</v>
      </c>
      <c r="G468" s="2"/>
      <c r="H468" s="2">
        <v>1</v>
      </c>
      <c r="I468" s="2"/>
      <c r="J468" s="2"/>
      <c r="K468" s="2"/>
      <c r="L468" s="2"/>
      <c r="M468" s="2"/>
      <c r="N468" s="2"/>
      <c r="O468" s="2"/>
      <c r="P468" s="2"/>
      <c r="Q468" s="2"/>
      <c r="R468" s="2"/>
      <c r="S468" s="2"/>
      <c r="T468" s="2"/>
      <c r="U468" s="2"/>
      <c r="V468" s="2"/>
      <c r="W468" s="2"/>
      <c r="X468" s="2"/>
      <c r="Y468" s="2"/>
      <c r="Z468" s="2"/>
      <c r="AA468" s="2"/>
      <c r="AB468" s="2"/>
      <c r="AC468" s="2"/>
      <c r="AD468" s="2">
        <v>4217.33</v>
      </c>
      <c r="AE468" s="32"/>
      <c r="AF468" s="5" t="s">
        <v>42</v>
      </c>
      <c r="AG468" s="2">
        <v>100</v>
      </c>
      <c r="AH468" s="32">
        <f t="shared" si="111"/>
        <v>5976.56</v>
      </c>
      <c r="AI468" s="33">
        <v>5490</v>
      </c>
      <c r="AJ468" s="33">
        <v>486.56</v>
      </c>
      <c r="AK468" s="33"/>
      <c r="AL468" s="33"/>
      <c r="AM468" s="33">
        <v>5977</v>
      </c>
      <c r="AN468" s="35">
        <v>42736</v>
      </c>
      <c r="AO468" s="32">
        <f t="shared" si="112"/>
        <v>-1759.2300000000005</v>
      </c>
      <c r="AP468" s="36">
        <f>AH468/AG468</f>
        <v>59.765600000000006</v>
      </c>
      <c r="AQ468" s="37">
        <f t="shared" si="113"/>
        <v>59.765600000000006</v>
      </c>
      <c r="AR468" s="36">
        <f t="shared" si="114"/>
        <v>149.41400000000002</v>
      </c>
      <c r="AS468" s="36">
        <f t="shared" si="115"/>
        <v>273.50400000000002</v>
      </c>
      <c r="AT468" s="36">
        <v>0.74</v>
      </c>
      <c r="AU468" s="38">
        <f t="shared" si="116"/>
        <v>4.9804666666666675</v>
      </c>
      <c r="AV468" s="38">
        <f t="shared" si="118"/>
        <v>12.451166666666667</v>
      </c>
      <c r="AW468" s="38">
        <f t="shared" si="118"/>
        <v>22.792000000000002</v>
      </c>
      <c r="AX468" s="38">
        <f t="shared" si="117"/>
        <v>1.3059621212121213</v>
      </c>
      <c r="AY468" s="38">
        <f t="shared" si="120"/>
        <v>40.223633333333339</v>
      </c>
      <c r="AZ468" s="38">
        <f t="shared" si="121"/>
        <v>482.68360000000007</v>
      </c>
    </row>
    <row r="469" spans="1:52" s="7" customFormat="1" x14ac:dyDescent="0.25">
      <c r="A469" s="2">
        <f t="shared" si="122"/>
        <v>454</v>
      </c>
      <c r="B469" s="34" t="s">
        <v>200</v>
      </c>
      <c r="C469" s="29">
        <v>19</v>
      </c>
      <c r="D469" s="32">
        <v>30.6</v>
      </c>
      <c r="E469" s="2"/>
      <c r="F469" s="2" t="s">
        <v>591</v>
      </c>
      <c r="G469" s="2"/>
      <c r="H469" s="2">
        <v>1</v>
      </c>
      <c r="I469" s="2"/>
      <c r="J469" s="2"/>
      <c r="K469" s="2"/>
      <c r="L469" s="2"/>
      <c r="M469" s="2"/>
      <c r="N469" s="2"/>
      <c r="O469" s="2"/>
      <c r="P469" s="2"/>
      <c r="Q469" s="2"/>
      <c r="R469" s="2"/>
      <c r="S469" s="2"/>
      <c r="T469" s="2"/>
      <c r="U469" s="2"/>
      <c r="V469" s="2"/>
      <c r="W469" s="2"/>
      <c r="X469" s="2"/>
      <c r="Y469" s="2"/>
      <c r="Z469" s="2"/>
      <c r="AA469" s="2"/>
      <c r="AB469" s="2"/>
      <c r="AC469" s="2"/>
      <c r="AD469" s="2">
        <v>4200.25</v>
      </c>
      <c r="AE469" s="32"/>
      <c r="AF469" s="5" t="s">
        <v>42</v>
      </c>
      <c r="AG469" s="2">
        <v>100</v>
      </c>
      <c r="AH469" s="32">
        <f t="shared" si="111"/>
        <v>5937.58</v>
      </c>
      <c r="AI469" s="33">
        <v>5453</v>
      </c>
      <c r="AJ469" s="33">
        <v>484.58</v>
      </c>
      <c r="AK469" s="33"/>
      <c r="AL469" s="33"/>
      <c r="AM469" s="33">
        <v>5938</v>
      </c>
      <c r="AN469" s="35">
        <v>42736</v>
      </c>
      <c r="AO469" s="32">
        <f t="shared" si="112"/>
        <v>-1737.33</v>
      </c>
      <c r="AP469" s="36">
        <f>AH469/AG469</f>
        <v>59.375799999999998</v>
      </c>
      <c r="AQ469" s="37">
        <f t="shared" si="113"/>
        <v>59.375799999999998</v>
      </c>
      <c r="AR469" s="36">
        <f t="shared" si="114"/>
        <v>148.43950000000001</v>
      </c>
      <c r="AS469" s="36">
        <f t="shared" si="115"/>
        <v>271.72800000000001</v>
      </c>
      <c r="AT469" s="36">
        <v>0.74</v>
      </c>
      <c r="AU469" s="38">
        <f t="shared" si="116"/>
        <v>4.9479833333333332</v>
      </c>
      <c r="AV469" s="38">
        <f t="shared" si="118"/>
        <v>12.369958333333335</v>
      </c>
      <c r="AW469" s="38">
        <f t="shared" si="118"/>
        <v>22.644000000000002</v>
      </c>
      <c r="AX469" s="38">
        <f t="shared" si="117"/>
        <v>1.305945806100218</v>
      </c>
      <c r="AY469" s="38">
        <f t="shared" si="120"/>
        <v>39.961941666666675</v>
      </c>
      <c r="AZ469" s="38">
        <f t="shared" si="121"/>
        <v>479.5433000000001</v>
      </c>
    </row>
    <row r="470" spans="1:52" s="7" customFormat="1" x14ac:dyDescent="0.25">
      <c r="A470" s="2">
        <f t="shared" si="122"/>
        <v>455</v>
      </c>
      <c r="B470" s="34" t="s">
        <v>200</v>
      </c>
      <c r="C470" s="29">
        <v>32</v>
      </c>
      <c r="D470" s="32">
        <v>40.799999999999997</v>
      </c>
      <c r="E470" s="2"/>
      <c r="F470" s="2" t="s">
        <v>591</v>
      </c>
      <c r="G470" s="2"/>
      <c r="H470" s="2">
        <v>2</v>
      </c>
      <c r="I470" s="2"/>
      <c r="J470" s="2"/>
      <c r="K470" s="2"/>
      <c r="L470" s="2"/>
      <c r="M470" s="2"/>
      <c r="N470" s="2"/>
      <c r="O470" s="2"/>
      <c r="P470" s="2"/>
      <c r="Q470" s="2"/>
      <c r="R470" s="2"/>
      <c r="S470" s="2"/>
      <c r="T470" s="2"/>
      <c r="U470" s="2"/>
      <c r="V470" s="2"/>
      <c r="W470" s="2"/>
      <c r="X470" s="2"/>
      <c r="Y470" s="2"/>
      <c r="Z470" s="2"/>
      <c r="AA470" s="2"/>
      <c r="AB470" s="2"/>
      <c r="AC470" s="2"/>
      <c r="AD470" s="2">
        <v>5654.45</v>
      </c>
      <c r="AE470" s="32"/>
      <c r="AF470" s="5" t="s">
        <v>42</v>
      </c>
      <c r="AG470" s="2">
        <v>100</v>
      </c>
      <c r="AH470" s="32">
        <f t="shared" si="111"/>
        <v>7992.36</v>
      </c>
      <c r="AI470" s="33">
        <v>7340</v>
      </c>
      <c r="AJ470" s="33">
        <v>652.36</v>
      </c>
      <c r="AK470" s="33"/>
      <c r="AL470" s="33"/>
      <c r="AM470" s="33">
        <v>7992</v>
      </c>
      <c r="AN470" s="35">
        <v>42736</v>
      </c>
      <c r="AO470" s="32">
        <f t="shared" si="112"/>
        <v>-2337.91</v>
      </c>
      <c r="AP470" s="36">
        <f>AH470/AG470</f>
        <v>79.923599999999993</v>
      </c>
      <c r="AQ470" s="37">
        <f t="shared" si="113"/>
        <v>79.923599999999993</v>
      </c>
      <c r="AR470" s="36">
        <f t="shared" si="114"/>
        <v>199.809</v>
      </c>
      <c r="AS470" s="36">
        <f t="shared" si="115"/>
        <v>362.30399999999997</v>
      </c>
      <c r="AT470" s="36">
        <v>0.74</v>
      </c>
      <c r="AU470" s="38">
        <f t="shared" si="116"/>
        <v>6.6602999999999994</v>
      </c>
      <c r="AV470" s="38">
        <f t="shared" si="118"/>
        <v>16.650749999999999</v>
      </c>
      <c r="AW470" s="38">
        <f t="shared" si="118"/>
        <v>30.191999999999997</v>
      </c>
      <c r="AX470" s="38">
        <f t="shared" si="117"/>
        <v>1.3113492647058824</v>
      </c>
      <c r="AY470" s="38">
        <f t="shared" si="120"/>
        <v>53.503049999999995</v>
      </c>
      <c r="AZ470" s="38">
        <f t="shared" si="121"/>
        <v>642.03659999999991</v>
      </c>
    </row>
    <row r="471" spans="1:52" s="7" customFormat="1" x14ac:dyDescent="0.25">
      <c r="A471" s="2">
        <f t="shared" si="122"/>
        <v>456</v>
      </c>
      <c r="B471" s="34" t="s">
        <v>200</v>
      </c>
      <c r="C471" s="29">
        <v>56</v>
      </c>
      <c r="D471" s="32">
        <v>30.3</v>
      </c>
      <c r="E471" s="2"/>
      <c r="F471" s="2" t="s">
        <v>591</v>
      </c>
      <c r="G471" s="2"/>
      <c r="H471" s="2">
        <v>1</v>
      </c>
      <c r="I471" s="2"/>
      <c r="J471" s="2"/>
      <c r="K471" s="2"/>
      <c r="L471" s="2"/>
      <c r="M471" s="2"/>
      <c r="N471" s="2"/>
      <c r="O471" s="2"/>
      <c r="P471" s="2"/>
      <c r="Q471" s="2"/>
      <c r="R471" s="2"/>
      <c r="S471" s="2"/>
      <c r="T471" s="2"/>
      <c r="U471" s="2"/>
      <c r="V471" s="2"/>
      <c r="W471" s="2"/>
      <c r="X471" s="2"/>
      <c r="Y471" s="2"/>
      <c r="Z471" s="2"/>
      <c r="AA471" s="2"/>
      <c r="AB471" s="2"/>
      <c r="AC471" s="2"/>
      <c r="AD471" s="2">
        <v>9516.44</v>
      </c>
      <c r="AE471" s="32"/>
      <c r="AF471" s="5" t="s">
        <v>42</v>
      </c>
      <c r="AG471" s="2">
        <v>100</v>
      </c>
      <c r="AH471" s="32">
        <f t="shared" si="111"/>
        <v>5876.98</v>
      </c>
      <c r="AI471" s="33">
        <v>5397</v>
      </c>
      <c r="AJ471" s="33">
        <v>479.98</v>
      </c>
      <c r="AK471" s="33"/>
      <c r="AL471" s="33"/>
      <c r="AM471" s="33">
        <v>5877</v>
      </c>
      <c r="AN471" s="35">
        <v>42736</v>
      </c>
      <c r="AO471" s="32">
        <f t="shared" si="112"/>
        <v>3639.4600000000009</v>
      </c>
      <c r="AP471" s="36">
        <f>AD471/AG471</f>
        <v>95.164400000000001</v>
      </c>
      <c r="AQ471" s="37">
        <f t="shared" si="113"/>
        <v>95.164400000000001</v>
      </c>
      <c r="AR471" s="36">
        <f t="shared" si="114"/>
        <v>146.92449999999999</v>
      </c>
      <c r="AS471" s="36">
        <f t="shared" si="115"/>
        <v>269.06400000000002</v>
      </c>
      <c r="AT471" s="36">
        <v>0.74</v>
      </c>
      <c r="AU471" s="38">
        <f t="shared" si="116"/>
        <v>7.930366666666667</v>
      </c>
      <c r="AV471" s="38">
        <f t="shared" si="118"/>
        <v>12.243708333333332</v>
      </c>
      <c r="AW471" s="38">
        <f t="shared" si="118"/>
        <v>22.422000000000001</v>
      </c>
      <c r="AX471" s="38">
        <f t="shared" si="117"/>
        <v>1.4058110561056105</v>
      </c>
      <c r="AY471" s="38">
        <f t="shared" si="120"/>
        <v>42.596074999999999</v>
      </c>
      <c r="AZ471" s="38">
        <f t="shared" si="121"/>
        <v>511.15289999999999</v>
      </c>
    </row>
    <row r="472" spans="1:52" s="7" customFormat="1" x14ac:dyDescent="0.25">
      <c r="A472" s="2">
        <f t="shared" si="122"/>
        <v>457</v>
      </c>
      <c r="B472" s="34" t="s">
        <v>200</v>
      </c>
      <c r="C472" s="29">
        <v>66</v>
      </c>
      <c r="D472" s="32">
        <v>31.5</v>
      </c>
      <c r="E472" s="2"/>
      <c r="F472" s="2" t="s">
        <v>591</v>
      </c>
      <c r="G472" s="2"/>
      <c r="H472" s="2">
        <v>1</v>
      </c>
      <c r="I472" s="2"/>
      <c r="J472" s="2"/>
      <c r="K472" s="2"/>
      <c r="L472" s="2"/>
      <c r="M472" s="2"/>
      <c r="N472" s="2"/>
      <c r="O472" s="2"/>
      <c r="P472" s="2"/>
      <c r="Q472" s="2"/>
      <c r="R472" s="2"/>
      <c r="S472" s="2"/>
      <c r="T472" s="2"/>
      <c r="U472" s="2"/>
      <c r="V472" s="2"/>
      <c r="W472" s="2"/>
      <c r="X472" s="2"/>
      <c r="Y472" s="2"/>
      <c r="Z472" s="2"/>
      <c r="AA472" s="2"/>
      <c r="AB472" s="2"/>
      <c r="AC472" s="2"/>
      <c r="AD472" s="2">
        <v>816.58</v>
      </c>
      <c r="AE472" s="32"/>
      <c r="AF472" s="5" t="s">
        <v>42</v>
      </c>
      <c r="AG472" s="2">
        <v>100</v>
      </c>
      <c r="AH472" s="32">
        <f t="shared" si="111"/>
        <v>6133.67</v>
      </c>
      <c r="AI472" s="33">
        <v>5632</v>
      </c>
      <c r="AJ472" s="33">
        <v>501.67</v>
      </c>
      <c r="AK472" s="33"/>
      <c r="AL472" s="33"/>
      <c r="AM472" s="33">
        <v>6134</v>
      </c>
      <c r="AN472" s="35">
        <v>42736</v>
      </c>
      <c r="AO472" s="32">
        <f t="shared" si="112"/>
        <v>-5317.09</v>
      </c>
      <c r="AP472" s="36">
        <f>AH472/AG472</f>
        <v>61.3367</v>
      </c>
      <c r="AQ472" s="37">
        <f t="shared" si="113"/>
        <v>61.3367</v>
      </c>
      <c r="AR472" s="36">
        <f t="shared" si="114"/>
        <v>153.34175000000002</v>
      </c>
      <c r="AS472" s="36">
        <f t="shared" si="115"/>
        <v>279.71999999999997</v>
      </c>
      <c r="AT472" s="36">
        <v>0.74</v>
      </c>
      <c r="AU472" s="38">
        <f t="shared" si="116"/>
        <v>5.111391666666667</v>
      </c>
      <c r="AV472" s="38">
        <f t="shared" si="118"/>
        <v>12.778479166666669</v>
      </c>
      <c r="AW472" s="38">
        <f t="shared" si="118"/>
        <v>23.31</v>
      </c>
      <c r="AX472" s="38">
        <f t="shared" si="117"/>
        <v>1.3079324074074075</v>
      </c>
      <c r="AY472" s="38">
        <f t="shared" si="120"/>
        <v>41.199870833333335</v>
      </c>
      <c r="AZ472" s="38">
        <f t="shared" si="121"/>
        <v>494.39845000000003</v>
      </c>
    </row>
    <row r="473" spans="1:52" s="7" customFormat="1" x14ac:dyDescent="0.25">
      <c r="A473" s="2">
        <f t="shared" si="122"/>
        <v>458</v>
      </c>
      <c r="B473" s="34" t="s">
        <v>200</v>
      </c>
      <c r="C473" s="29">
        <v>8</v>
      </c>
      <c r="D473" s="32">
        <v>54.4</v>
      </c>
      <c r="E473" s="2"/>
      <c r="F473" s="2" t="s">
        <v>591</v>
      </c>
      <c r="G473" s="2"/>
      <c r="H473" s="2">
        <v>3</v>
      </c>
      <c r="I473" s="2"/>
      <c r="J473" s="2"/>
      <c r="K473" s="2"/>
      <c r="L473" s="2"/>
      <c r="M473" s="2"/>
      <c r="N473" s="2"/>
      <c r="O473" s="2"/>
      <c r="P473" s="2"/>
      <c r="Q473" s="2"/>
      <c r="R473" s="2"/>
      <c r="S473" s="2"/>
      <c r="T473" s="2"/>
      <c r="U473" s="2"/>
      <c r="V473" s="2"/>
      <c r="W473" s="2"/>
      <c r="X473" s="2"/>
      <c r="Y473" s="2"/>
      <c r="Z473" s="2"/>
      <c r="AA473" s="2"/>
      <c r="AB473" s="2"/>
      <c r="AC473" s="2"/>
      <c r="AD473" s="2">
        <v>7597.18</v>
      </c>
      <c r="AE473" s="32"/>
      <c r="AF473" s="5" t="s">
        <v>42</v>
      </c>
      <c r="AG473" s="2">
        <v>100</v>
      </c>
      <c r="AH473" s="32">
        <f t="shared" si="111"/>
        <v>10731.49</v>
      </c>
      <c r="AI473" s="33">
        <v>9855</v>
      </c>
      <c r="AJ473" s="33">
        <v>876.49</v>
      </c>
      <c r="AK473" s="33"/>
      <c r="AL473" s="33"/>
      <c r="AM473" s="33">
        <v>10731</v>
      </c>
      <c r="AN473" s="35">
        <v>42736</v>
      </c>
      <c r="AO473" s="32">
        <f t="shared" si="112"/>
        <v>-3134.3099999999995</v>
      </c>
      <c r="AP473" s="36">
        <f>AH473/AG473</f>
        <v>107.31489999999999</v>
      </c>
      <c r="AQ473" s="37">
        <f t="shared" si="113"/>
        <v>107.31489999999999</v>
      </c>
      <c r="AR473" s="36">
        <f t="shared" si="114"/>
        <v>268.28725000000003</v>
      </c>
      <c r="AS473" s="36">
        <f t="shared" si="115"/>
        <v>483.072</v>
      </c>
      <c r="AT473" s="36">
        <v>0.74</v>
      </c>
      <c r="AU473" s="38">
        <f t="shared" si="116"/>
        <v>8.9429083333333335</v>
      </c>
      <c r="AV473" s="38">
        <f t="shared" si="118"/>
        <v>22.357270833333335</v>
      </c>
      <c r="AW473" s="38">
        <f t="shared" si="118"/>
        <v>40.256</v>
      </c>
      <c r="AX473" s="38">
        <f t="shared" si="117"/>
        <v>1.3153709405637255</v>
      </c>
      <c r="AY473" s="38">
        <f t="shared" si="120"/>
        <v>71.556179166666666</v>
      </c>
      <c r="AZ473" s="38">
        <f t="shared" si="121"/>
        <v>858.67415000000005</v>
      </c>
    </row>
    <row r="474" spans="1:52" s="67" customFormat="1" x14ac:dyDescent="0.25">
      <c r="A474" s="2">
        <f t="shared" si="122"/>
        <v>459</v>
      </c>
      <c r="B474" s="60" t="s">
        <v>200</v>
      </c>
      <c r="C474" s="59">
        <v>68</v>
      </c>
      <c r="D474" s="61"/>
      <c r="E474" s="59" t="s">
        <v>201</v>
      </c>
      <c r="F474" s="59" t="s">
        <v>591</v>
      </c>
      <c r="G474" s="59"/>
      <c r="H474" s="59">
        <v>1</v>
      </c>
      <c r="I474" s="59"/>
      <c r="J474" s="59"/>
      <c r="K474" s="59"/>
      <c r="L474" s="59"/>
      <c r="M474" s="59"/>
      <c r="N474" s="59"/>
      <c r="O474" s="59"/>
      <c r="P474" s="59"/>
      <c r="Q474" s="59"/>
      <c r="R474" s="59"/>
      <c r="S474" s="59"/>
      <c r="T474" s="59"/>
      <c r="U474" s="59"/>
      <c r="V474" s="59"/>
      <c r="W474" s="59"/>
      <c r="X474" s="59"/>
      <c r="Y474" s="59"/>
      <c r="Z474" s="59"/>
      <c r="AA474" s="59"/>
      <c r="AB474" s="59"/>
      <c r="AC474" s="59"/>
      <c r="AD474" s="59"/>
      <c r="AE474" s="61"/>
      <c r="AF474" s="62"/>
      <c r="AG474" s="59"/>
      <c r="AH474" s="61"/>
      <c r="AI474" s="61"/>
      <c r="AJ474" s="61"/>
      <c r="AK474" s="61"/>
      <c r="AL474" s="61"/>
      <c r="AM474" s="61"/>
      <c r="AN474" s="63"/>
      <c r="AO474" s="61"/>
      <c r="AP474" s="64"/>
      <c r="AQ474" s="65"/>
      <c r="AR474" s="64"/>
      <c r="AS474" s="64"/>
      <c r="AT474" s="64"/>
      <c r="AU474" s="66"/>
      <c r="AV474" s="66"/>
      <c r="AW474" s="66"/>
      <c r="AX474" s="66"/>
      <c r="AY474" s="66"/>
      <c r="AZ474" s="66"/>
    </row>
    <row r="475" spans="1:52" s="7" customFormat="1" x14ac:dyDescent="0.25">
      <c r="A475" s="2">
        <f t="shared" si="122"/>
        <v>460</v>
      </c>
      <c r="B475" s="34" t="s">
        <v>202</v>
      </c>
      <c r="C475" s="29">
        <v>67</v>
      </c>
      <c r="D475" s="32">
        <v>55.6</v>
      </c>
      <c r="E475" s="2"/>
      <c r="F475" s="2" t="s">
        <v>591</v>
      </c>
      <c r="G475" s="2"/>
      <c r="H475" s="2">
        <v>3</v>
      </c>
      <c r="I475" s="2"/>
      <c r="J475" s="2"/>
      <c r="K475" s="2"/>
      <c r="L475" s="2"/>
      <c r="M475" s="2"/>
      <c r="N475" s="2"/>
      <c r="O475" s="2"/>
      <c r="P475" s="2"/>
      <c r="Q475" s="2"/>
      <c r="R475" s="2"/>
      <c r="S475" s="2"/>
      <c r="T475" s="2"/>
      <c r="U475" s="2"/>
      <c r="V475" s="2"/>
      <c r="W475" s="2"/>
      <c r="X475" s="2"/>
      <c r="Y475" s="2"/>
      <c r="Z475" s="2"/>
      <c r="AA475" s="2"/>
      <c r="AB475" s="2"/>
      <c r="AC475" s="2"/>
      <c r="AD475" s="2">
        <v>8915.49</v>
      </c>
      <c r="AE475" s="32"/>
      <c r="AF475" s="5" t="s">
        <v>42</v>
      </c>
      <c r="AG475" s="2">
        <v>100</v>
      </c>
      <c r="AH475" s="32">
        <f t="shared" si="111"/>
        <v>12596.95</v>
      </c>
      <c r="AI475" s="33">
        <v>11568</v>
      </c>
      <c r="AJ475" s="33">
        <v>1028.95</v>
      </c>
      <c r="AK475" s="33"/>
      <c r="AL475" s="33"/>
      <c r="AM475" s="33">
        <v>12597</v>
      </c>
      <c r="AN475" s="35">
        <v>42736</v>
      </c>
      <c r="AO475" s="32">
        <f t="shared" ref="AO475:AO516" si="123">AD475-AH475</f>
        <v>-3681.4600000000009</v>
      </c>
      <c r="AP475" s="36">
        <f>AH475/AG475</f>
        <v>125.96950000000001</v>
      </c>
      <c r="AQ475" s="37">
        <f t="shared" ref="AQ475:AQ516" si="124">AE475+AP475</f>
        <v>125.96950000000001</v>
      </c>
      <c r="AR475" s="36">
        <f t="shared" ref="AR475:AR516" si="125">AH475*2.5%</f>
        <v>314.92375000000004</v>
      </c>
      <c r="AS475" s="36">
        <f t="shared" ref="AS475:AS516" si="126">AT475*D475*12</f>
        <v>437.68320000000006</v>
      </c>
      <c r="AT475" s="36">
        <v>0.65600000000000003</v>
      </c>
      <c r="AU475" s="38">
        <f t="shared" ref="AU475:AU516" si="127">AQ475/12</f>
        <v>10.497458333333334</v>
      </c>
      <c r="AV475" s="38">
        <f t="shared" si="118"/>
        <v>26.243645833333336</v>
      </c>
      <c r="AW475" s="38">
        <f t="shared" si="118"/>
        <v>36.473600000000005</v>
      </c>
      <c r="AX475" s="38">
        <f t="shared" ref="AX475:AX516" si="128">AY475/D475</f>
        <v>1.3168112260191849</v>
      </c>
      <c r="AY475" s="38">
        <f t="shared" si="120"/>
        <v>73.214704166666678</v>
      </c>
      <c r="AZ475" s="38">
        <f t="shared" si="121"/>
        <v>878.57645000000014</v>
      </c>
    </row>
    <row r="476" spans="1:52" s="7" customFormat="1" x14ac:dyDescent="0.25">
      <c r="A476" s="2">
        <f t="shared" si="122"/>
        <v>461</v>
      </c>
      <c r="B476" s="34" t="s">
        <v>202</v>
      </c>
      <c r="C476" s="29">
        <v>7</v>
      </c>
      <c r="D476" s="32">
        <v>30.8</v>
      </c>
      <c r="E476" s="2"/>
      <c r="F476" s="2" t="s">
        <v>591</v>
      </c>
      <c r="G476" s="2"/>
      <c r="H476" s="2">
        <v>1</v>
      </c>
      <c r="I476" s="2"/>
      <c r="J476" s="2"/>
      <c r="K476" s="2"/>
      <c r="L476" s="2"/>
      <c r="M476" s="2"/>
      <c r="N476" s="2"/>
      <c r="O476" s="2"/>
      <c r="P476" s="2"/>
      <c r="Q476" s="2"/>
      <c r="R476" s="2"/>
      <c r="S476" s="2"/>
      <c r="T476" s="2"/>
      <c r="U476" s="2"/>
      <c r="V476" s="2"/>
      <c r="W476" s="2"/>
      <c r="X476" s="2"/>
      <c r="Y476" s="2"/>
      <c r="Z476" s="2"/>
      <c r="AA476" s="2"/>
      <c r="AB476" s="2"/>
      <c r="AC476" s="2"/>
      <c r="AD476" s="2">
        <v>7264.15</v>
      </c>
      <c r="AE476" s="32"/>
      <c r="AF476" s="5" t="s">
        <v>42</v>
      </c>
      <c r="AG476" s="2">
        <v>100</v>
      </c>
      <c r="AH476" s="32">
        <f t="shared" si="111"/>
        <v>6830.79</v>
      </c>
      <c r="AI476" s="33">
        <v>6275</v>
      </c>
      <c r="AJ476" s="33">
        <v>555.79</v>
      </c>
      <c r="AK476" s="33"/>
      <c r="AL476" s="33"/>
      <c r="AM476" s="33">
        <v>6831</v>
      </c>
      <c r="AN476" s="35">
        <v>42736</v>
      </c>
      <c r="AO476" s="32">
        <f t="shared" si="123"/>
        <v>433.35999999999967</v>
      </c>
      <c r="AP476" s="36">
        <f>AD476/AG476</f>
        <v>72.641499999999994</v>
      </c>
      <c r="AQ476" s="37">
        <f t="shared" si="124"/>
        <v>72.641499999999994</v>
      </c>
      <c r="AR476" s="36">
        <f t="shared" si="125"/>
        <v>170.76975000000002</v>
      </c>
      <c r="AS476" s="36">
        <f t="shared" si="126"/>
        <v>242.45760000000001</v>
      </c>
      <c r="AT476" s="36">
        <v>0.65600000000000003</v>
      </c>
      <c r="AU476" s="38">
        <f t="shared" si="127"/>
        <v>6.0534583333333325</v>
      </c>
      <c r="AV476" s="38">
        <f t="shared" si="118"/>
        <v>14.230812500000001</v>
      </c>
      <c r="AW476" s="38">
        <f t="shared" si="118"/>
        <v>20.204800000000002</v>
      </c>
      <c r="AX476" s="38">
        <f t="shared" si="128"/>
        <v>1.3145802218614719</v>
      </c>
      <c r="AY476" s="38">
        <f t="shared" si="120"/>
        <v>40.489070833333336</v>
      </c>
      <c r="AZ476" s="38">
        <f t="shared" si="121"/>
        <v>485.86885000000007</v>
      </c>
    </row>
    <row r="477" spans="1:52" s="7" customFormat="1" x14ac:dyDescent="0.25">
      <c r="A477" s="2">
        <f t="shared" si="122"/>
        <v>462</v>
      </c>
      <c r="B477" s="34" t="s">
        <v>202</v>
      </c>
      <c r="C477" s="29">
        <v>8</v>
      </c>
      <c r="D477" s="32">
        <v>54.3</v>
      </c>
      <c r="E477" s="2"/>
      <c r="F477" s="2" t="s">
        <v>591</v>
      </c>
      <c r="G477" s="2"/>
      <c r="H477" s="2">
        <v>3</v>
      </c>
      <c r="I477" s="2"/>
      <c r="J477" s="2"/>
      <c r="K477" s="2"/>
      <c r="L477" s="2"/>
      <c r="M477" s="2"/>
      <c r="N477" s="2"/>
      <c r="O477" s="2"/>
      <c r="P477" s="2"/>
      <c r="Q477" s="2"/>
      <c r="R477" s="2"/>
      <c r="S477" s="2"/>
      <c r="T477" s="2"/>
      <c r="U477" s="2"/>
      <c r="V477" s="2"/>
      <c r="W477" s="2"/>
      <c r="X477" s="2"/>
      <c r="Y477" s="2"/>
      <c r="Z477" s="2"/>
      <c r="AA477" s="2"/>
      <c r="AB477" s="2"/>
      <c r="AC477" s="2"/>
      <c r="AD477" s="2">
        <v>8711.41</v>
      </c>
      <c r="AE477" s="32"/>
      <c r="AF477" s="5" t="s">
        <v>42</v>
      </c>
      <c r="AG477" s="2">
        <v>100</v>
      </c>
      <c r="AH477" s="32">
        <f t="shared" si="111"/>
        <v>12295.4</v>
      </c>
      <c r="AI477" s="33">
        <v>11290</v>
      </c>
      <c r="AJ477" s="33">
        <v>1005.4</v>
      </c>
      <c r="AK477" s="33"/>
      <c r="AL477" s="33"/>
      <c r="AM477" s="33">
        <v>12295</v>
      </c>
      <c r="AN477" s="35">
        <v>42736</v>
      </c>
      <c r="AO477" s="32">
        <f t="shared" si="123"/>
        <v>-3583.99</v>
      </c>
      <c r="AP477" s="36">
        <f>AH477/AG477</f>
        <v>122.95399999999999</v>
      </c>
      <c r="AQ477" s="37">
        <f t="shared" si="124"/>
        <v>122.95399999999999</v>
      </c>
      <c r="AR477" s="36">
        <f t="shared" si="125"/>
        <v>307.38499999999999</v>
      </c>
      <c r="AS477" s="36">
        <f t="shared" si="126"/>
        <v>427.44960000000003</v>
      </c>
      <c r="AT477" s="36">
        <v>0.65600000000000003</v>
      </c>
      <c r="AU477" s="38">
        <f t="shared" si="127"/>
        <v>10.246166666666666</v>
      </c>
      <c r="AV477" s="38">
        <f t="shared" si="118"/>
        <v>25.615416666666665</v>
      </c>
      <c r="AW477" s="38">
        <f t="shared" si="118"/>
        <v>35.620800000000003</v>
      </c>
      <c r="AX477" s="38">
        <f t="shared" si="128"/>
        <v>1.3164343155310005</v>
      </c>
      <c r="AY477" s="38">
        <f t="shared" si="120"/>
        <v>71.482383333333331</v>
      </c>
      <c r="AZ477" s="38">
        <f t="shared" si="121"/>
        <v>857.78859999999997</v>
      </c>
    </row>
    <row r="478" spans="1:52" s="7" customFormat="1" ht="15" customHeight="1" x14ac:dyDescent="0.25">
      <c r="A478" s="2">
        <f t="shared" si="122"/>
        <v>463</v>
      </c>
      <c r="B478" s="34" t="s">
        <v>203</v>
      </c>
      <c r="C478" s="29">
        <v>13</v>
      </c>
      <c r="D478" s="32">
        <v>30.2</v>
      </c>
      <c r="E478" s="2"/>
      <c r="F478" s="2"/>
      <c r="G478" s="2"/>
      <c r="H478" s="2">
        <v>1</v>
      </c>
      <c r="I478" s="2">
        <v>1</v>
      </c>
      <c r="J478" s="2">
        <v>1</v>
      </c>
      <c r="K478" s="2"/>
      <c r="L478" s="2"/>
      <c r="M478" s="2"/>
      <c r="N478" s="2">
        <v>1</v>
      </c>
      <c r="O478" s="2"/>
      <c r="P478" s="2"/>
      <c r="Q478" s="2"/>
      <c r="R478" s="2"/>
      <c r="S478" s="2"/>
      <c r="T478" s="2">
        <v>1</v>
      </c>
      <c r="U478" s="2"/>
      <c r="V478" s="2"/>
      <c r="W478" s="2"/>
      <c r="X478" s="2"/>
      <c r="Y478" s="2"/>
      <c r="Z478" s="2"/>
      <c r="AA478" s="2"/>
      <c r="AB478" s="2"/>
      <c r="AC478" s="2"/>
      <c r="AD478" s="2">
        <v>3965.94</v>
      </c>
      <c r="AE478" s="32"/>
      <c r="AF478" s="5" t="s">
        <v>42</v>
      </c>
      <c r="AG478" s="2">
        <v>100</v>
      </c>
      <c r="AH478" s="32">
        <f t="shared" si="111"/>
        <v>6317.43</v>
      </c>
      <c r="AI478" s="33">
        <v>6177</v>
      </c>
      <c r="AJ478" s="33">
        <v>140.43</v>
      </c>
      <c r="AK478" s="33"/>
      <c r="AL478" s="33"/>
      <c r="AM478" s="33">
        <v>6317</v>
      </c>
      <c r="AN478" s="35">
        <v>42736</v>
      </c>
      <c r="AO478" s="32">
        <f t="shared" si="123"/>
        <v>-2351.4900000000002</v>
      </c>
      <c r="AP478" s="36">
        <f>AH478/AG478</f>
        <v>63.174300000000002</v>
      </c>
      <c r="AQ478" s="37">
        <f t="shared" si="124"/>
        <v>63.174300000000002</v>
      </c>
      <c r="AR478" s="36">
        <f t="shared" si="125"/>
        <v>157.93575000000001</v>
      </c>
      <c r="AS478" s="36">
        <f t="shared" si="126"/>
        <v>253.67999999999995</v>
      </c>
      <c r="AT478" s="36">
        <v>0.7</v>
      </c>
      <c r="AU478" s="38">
        <f t="shared" si="127"/>
        <v>5.2645249999999999</v>
      </c>
      <c r="AV478" s="38">
        <f t="shared" si="118"/>
        <v>13.161312500000001</v>
      </c>
      <c r="AW478" s="38">
        <f t="shared" si="118"/>
        <v>21.139999999999997</v>
      </c>
      <c r="AX478" s="38">
        <f t="shared" si="128"/>
        <v>1.310127069536424</v>
      </c>
      <c r="AY478" s="38">
        <f t="shared" si="120"/>
        <v>39.565837500000001</v>
      </c>
      <c r="AZ478" s="38">
        <f t="shared" si="121"/>
        <v>474.79005000000001</v>
      </c>
    </row>
    <row r="479" spans="1:52" s="7" customFormat="1" x14ac:dyDescent="0.25">
      <c r="A479" s="2">
        <f t="shared" si="122"/>
        <v>464</v>
      </c>
      <c r="B479" s="34" t="s">
        <v>203</v>
      </c>
      <c r="C479" s="29">
        <v>18</v>
      </c>
      <c r="D479" s="32">
        <v>55.5</v>
      </c>
      <c r="E479" s="2"/>
      <c r="F479" s="2" t="s">
        <v>591</v>
      </c>
      <c r="G479" s="2"/>
      <c r="H479" s="2">
        <v>3</v>
      </c>
      <c r="I479" s="2"/>
      <c r="J479" s="2"/>
      <c r="K479" s="2"/>
      <c r="L479" s="2"/>
      <c r="M479" s="2"/>
      <c r="N479" s="2"/>
      <c r="O479" s="2"/>
      <c r="P479" s="2"/>
      <c r="Q479" s="2"/>
      <c r="R479" s="2"/>
      <c r="S479" s="2"/>
      <c r="T479" s="2"/>
      <c r="U479" s="2"/>
      <c r="V479" s="2"/>
      <c r="W479" s="2"/>
      <c r="X479" s="2"/>
      <c r="Y479" s="2"/>
      <c r="Z479" s="2"/>
      <c r="AA479" s="2"/>
      <c r="AB479" s="2"/>
      <c r="AC479" s="2"/>
      <c r="AD479" s="2">
        <v>7406.91</v>
      </c>
      <c r="AE479" s="32"/>
      <c r="AF479" s="5" t="s">
        <v>42</v>
      </c>
      <c r="AG479" s="2">
        <v>100</v>
      </c>
      <c r="AH479" s="32">
        <f t="shared" ref="AH479:AH516" si="129">AI479+AJ479+AK479</f>
        <v>11838.27</v>
      </c>
      <c r="AI479" s="33">
        <v>11576</v>
      </c>
      <c r="AJ479" s="33">
        <v>262.27</v>
      </c>
      <c r="AK479" s="33"/>
      <c r="AL479" s="33"/>
      <c r="AM479" s="33">
        <v>11838</v>
      </c>
      <c r="AN479" s="35">
        <v>42736</v>
      </c>
      <c r="AO479" s="32">
        <f t="shared" si="123"/>
        <v>-4431.3600000000006</v>
      </c>
      <c r="AP479" s="36">
        <f>AH479/AG479</f>
        <v>118.3827</v>
      </c>
      <c r="AQ479" s="37">
        <f t="shared" si="124"/>
        <v>118.3827</v>
      </c>
      <c r="AR479" s="36">
        <f t="shared" si="125"/>
        <v>295.95675</v>
      </c>
      <c r="AS479" s="36">
        <f t="shared" si="126"/>
        <v>466.19999999999993</v>
      </c>
      <c r="AT479" s="36">
        <v>0.7</v>
      </c>
      <c r="AU479" s="38">
        <f t="shared" si="127"/>
        <v>9.8652250000000006</v>
      </c>
      <c r="AV479" s="38">
        <f t="shared" si="118"/>
        <v>24.663062499999999</v>
      </c>
      <c r="AW479" s="38">
        <f t="shared" si="118"/>
        <v>38.849999999999994</v>
      </c>
      <c r="AX479" s="38">
        <f t="shared" si="128"/>
        <v>1.3221313063063063</v>
      </c>
      <c r="AY479" s="38">
        <f t="shared" si="120"/>
        <v>73.378287499999999</v>
      </c>
      <c r="AZ479" s="38">
        <f t="shared" si="121"/>
        <v>880.53944999999999</v>
      </c>
    </row>
    <row r="480" spans="1:52" s="7" customFormat="1" x14ac:dyDescent="0.25">
      <c r="A480" s="2">
        <f t="shared" si="122"/>
        <v>465</v>
      </c>
      <c r="B480" s="34" t="s">
        <v>203</v>
      </c>
      <c r="C480" s="29">
        <v>21</v>
      </c>
      <c r="D480" s="32">
        <v>40.299999999999997</v>
      </c>
      <c r="E480" s="2"/>
      <c r="F480" s="2" t="s">
        <v>591</v>
      </c>
      <c r="G480" s="2"/>
      <c r="H480" s="2">
        <v>2</v>
      </c>
      <c r="I480" s="2"/>
      <c r="J480" s="2"/>
      <c r="K480" s="2"/>
      <c r="L480" s="2"/>
      <c r="M480" s="2"/>
      <c r="N480" s="2"/>
      <c r="O480" s="2"/>
      <c r="P480" s="2"/>
      <c r="Q480" s="2"/>
      <c r="R480" s="2"/>
      <c r="S480" s="2"/>
      <c r="T480" s="2"/>
      <c r="U480" s="2"/>
      <c r="V480" s="2"/>
      <c r="W480" s="2"/>
      <c r="X480" s="2"/>
      <c r="Y480" s="2"/>
      <c r="Z480" s="2"/>
      <c r="AA480" s="2"/>
      <c r="AB480" s="2"/>
      <c r="AC480" s="2"/>
      <c r="AD480" s="2">
        <v>5513.5</v>
      </c>
      <c r="AE480" s="32"/>
      <c r="AF480" s="5" t="s">
        <v>42</v>
      </c>
      <c r="AG480" s="2">
        <v>100</v>
      </c>
      <c r="AH480" s="32">
        <f t="shared" si="129"/>
        <v>7936.23</v>
      </c>
      <c r="AI480" s="33">
        <v>7741</v>
      </c>
      <c r="AJ480" s="33">
        <v>195.23</v>
      </c>
      <c r="AK480" s="33"/>
      <c r="AL480" s="33"/>
      <c r="AM480" s="33">
        <v>7936</v>
      </c>
      <c r="AN480" s="35">
        <v>42736</v>
      </c>
      <c r="AO480" s="32">
        <f t="shared" si="123"/>
        <v>-2422.7299999999996</v>
      </c>
      <c r="AP480" s="36">
        <f>AH480/AG480</f>
        <v>79.362299999999991</v>
      </c>
      <c r="AQ480" s="37">
        <f t="shared" si="124"/>
        <v>79.362299999999991</v>
      </c>
      <c r="AR480" s="36">
        <f t="shared" si="125"/>
        <v>198.40575000000001</v>
      </c>
      <c r="AS480" s="36">
        <f t="shared" si="126"/>
        <v>338.52</v>
      </c>
      <c r="AT480" s="36">
        <v>0.7</v>
      </c>
      <c r="AU480" s="38">
        <f t="shared" si="127"/>
        <v>6.6135249999999992</v>
      </c>
      <c r="AV480" s="38">
        <f t="shared" si="118"/>
        <v>16.5338125</v>
      </c>
      <c r="AW480" s="38">
        <f t="shared" si="118"/>
        <v>28.209999999999997</v>
      </c>
      <c r="AX480" s="38">
        <f t="shared" si="128"/>
        <v>1.2743756203473946</v>
      </c>
      <c r="AY480" s="38">
        <f t="shared" si="120"/>
        <v>51.3573375</v>
      </c>
      <c r="AZ480" s="38">
        <f t="shared" si="121"/>
        <v>616.28805</v>
      </c>
    </row>
    <row r="481" spans="1:52" s="7" customFormat="1" x14ac:dyDescent="0.25">
      <c r="A481" s="2">
        <f t="shared" si="122"/>
        <v>466</v>
      </c>
      <c r="B481" s="34" t="s">
        <v>203</v>
      </c>
      <c r="C481" s="29">
        <v>26</v>
      </c>
      <c r="D481" s="32">
        <v>44.3</v>
      </c>
      <c r="E481" s="2"/>
      <c r="F481" s="2" t="s">
        <v>591</v>
      </c>
      <c r="G481" s="2"/>
      <c r="H481" s="2">
        <v>2</v>
      </c>
      <c r="I481" s="2"/>
      <c r="J481" s="2"/>
      <c r="K481" s="2"/>
      <c r="L481" s="2"/>
      <c r="M481" s="2"/>
      <c r="N481" s="2"/>
      <c r="O481" s="2"/>
      <c r="P481" s="2"/>
      <c r="Q481" s="2"/>
      <c r="R481" s="2"/>
      <c r="S481" s="2"/>
      <c r="T481" s="2"/>
      <c r="U481" s="2"/>
      <c r="V481" s="2"/>
      <c r="W481" s="2"/>
      <c r="X481" s="2"/>
      <c r="Y481" s="2"/>
      <c r="Z481" s="2"/>
      <c r="AA481" s="2"/>
      <c r="AB481" s="2"/>
      <c r="AC481" s="2"/>
      <c r="AD481" s="2">
        <v>14618.94</v>
      </c>
      <c r="AE481" s="32"/>
      <c r="AF481" s="5" t="s">
        <v>42</v>
      </c>
      <c r="AG481" s="2">
        <v>100</v>
      </c>
      <c r="AH481" s="32">
        <f t="shared" si="129"/>
        <v>9394.83</v>
      </c>
      <c r="AI481" s="33">
        <v>9186</v>
      </c>
      <c r="AJ481" s="33">
        <v>208.83</v>
      </c>
      <c r="AK481" s="33"/>
      <c r="AL481" s="33"/>
      <c r="AM481" s="33">
        <v>9395</v>
      </c>
      <c r="AN481" s="35">
        <v>42736</v>
      </c>
      <c r="AO481" s="32">
        <f t="shared" si="123"/>
        <v>5224.1100000000006</v>
      </c>
      <c r="AP481" s="36">
        <f>AD481/AG481</f>
        <v>146.18940000000001</v>
      </c>
      <c r="AQ481" s="37">
        <f t="shared" si="124"/>
        <v>146.18940000000001</v>
      </c>
      <c r="AR481" s="36">
        <f t="shared" si="125"/>
        <v>234.87075000000002</v>
      </c>
      <c r="AS481" s="36">
        <f t="shared" si="126"/>
        <v>372.11999999999995</v>
      </c>
      <c r="AT481" s="36">
        <v>0.7</v>
      </c>
      <c r="AU481" s="38">
        <f t="shared" si="127"/>
        <v>12.182450000000001</v>
      </c>
      <c r="AV481" s="38">
        <f t="shared" si="118"/>
        <v>19.5725625</v>
      </c>
      <c r="AW481" s="38">
        <f t="shared" si="118"/>
        <v>31.009999999999994</v>
      </c>
      <c r="AX481" s="38">
        <f t="shared" si="128"/>
        <v>1.4168174379232505</v>
      </c>
      <c r="AY481" s="38">
        <f t="shared" si="120"/>
        <v>62.765012499999997</v>
      </c>
      <c r="AZ481" s="38">
        <f t="shared" si="121"/>
        <v>753.18014999999991</v>
      </c>
    </row>
    <row r="482" spans="1:52" s="7" customFormat="1" x14ac:dyDescent="0.25">
      <c r="A482" s="2">
        <f t="shared" si="122"/>
        <v>467</v>
      </c>
      <c r="B482" s="34" t="s">
        <v>203</v>
      </c>
      <c r="C482" s="29">
        <v>36</v>
      </c>
      <c r="D482" s="32">
        <v>41.1</v>
      </c>
      <c r="E482" s="2"/>
      <c r="F482" s="2" t="s">
        <v>591</v>
      </c>
      <c r="G482" s="2"/>
      <c r="H482" s="2">
        <v>2</v>
      </c>
      <c r="I482" s="2"/>
      <c r="J482" s="2"/>
      <c r="K482" s="2"/>
      <c r="L482" s="2"/>
      <c r="M482" s="2"/>
      <c r="N482" s="2"/>
      <c r="O482" s="2"/>
      <c r="P482" s="2"/>
      <c r="Q482" s="2"/>
      <c r="R482" s="2"/>
      <c r="S482" s="2"/>
      <c r="T482" s="2"/>
      <c r="U482" s="2"/>
      <c r="V482" s="2"/>
      <c r="W482" s="2"/>
      <c r="X482" s="2"/>
      <c r="Y482" s="2"/>
      <c r="Z482" s="2"/>
      <c r="AA482" s="2"/>
      <c r="AB482" s="2"/>
      <c r="AC482" s="2"/>
      <c r="AD482" s="2">
        <v>5617.4</v>
      </c>
      <c r="AE482" s="32"/>
      <c r="AF482" s="5" t="s">
        <v>42</v>
      </c>
      <c r="AG482" s="2">
        <v>100</v>
      </c>
      <c r="AH482" s="32">
        <f t="shared" si="129"/>
        <v>8093.91</v>
      </c>
      <c r="AI482" s="33">
        <v>7895</v>
      </c>
      <c r="AJ482" s="33">
        <v>198.91</v>
      </c>
      <c r="AK482" s="33"/>
      <c r="AL482" s="33"/>
      <c r="AM482" s="33">
        <v>8094</v>
      </c>
      <c r="AN482" s="35">
        <v>42736</v>
      </c>
      <c r="AO482" s="32">
        <f t="shared" si="123"/>
        <v>-2476.5100000000002</v>
      </c>
      <c r="AP482" s="36">
        <f>AH482/AG482</f>
        <v>80.939099999999996</v>
      </c>
      <c r="AQ482" s="37">
        <f t="shared" si="124"/>
        <v>80.939099999999996</v>
      </c>
      <c r="AR482" s="36">
        <f t="shared" si="125"/>
        <v>202.34775000000002</v>
      </c>
      <c r="AS482" s="36">
        <f t="shared" si="126"/>
        <v>345.24</v>
      </c>
      <c r="AT482" s="36">
        <v>0.7</v>
      </c>
      <c r="AU482" s="38">
        <f t="shared" si="127"/>
        <v>6.7449249999999994</v>
      </c>
      <c r="AV482" s="38">
        <f t="shared" si="118"/>
        <v>16.862312500000002</v>
      </c>
      <c r="AW482" s="38">
        <f t="shared" si="118"/>
        <v>28.77</v>
      </c>
      <c r="AX482" s="38">
        <f t="shared" si="128"/>
        <v>1.2743853406326033</v>
      </c>
      <c r="AY482" s="38">
        <f t="shared" si="120"/>
        <v>52.3772375</v>
      </c>
      <c r="AZ482" s="38">
        <f t="shared" si="121"/>
        <v>628.52684999999997</v>
      </c>
    </row>
    <row r="483" spans="1:52" s="7" customFormat="1" x14ac:dyDescent="0.25">
      <c r="A483" s="2">
        <f t="shared" si="122"/>
        <v>468</v>
      </c>
      <c r="B483" s="34" t="s">
        <v>203</v>
      </c>
      <c r="C483" s="29">
        <v>43</v>
      </c>
      <c r="D483" s="32">
        <v>42.2</v>
      </c>
      <c r="E483" s="2"/>
      <c r="F483" s="2">
        <v>3</v>
      </c>
      <c r="G483" s="2"/>
      <c r="H483" s="2">
        <v>2</v>
      </c>
      <c r="I483" s="2"/>
      <c r="J483" s="2"/>
      <c r="K483" s="2"/>
      <c r="L483" s="2"/>
      <c r="M483" s="2"/>
      <c r="N483" s="2"/>
      <c r="O483" s="2"/>
      <c r="P483" s="2"/>
      <c r="Q483" s="2"/>
      <c r="R483" s="2"/>
      <c r="S483" s="2"/>
      <c r="T483" s="2"/>
      <c r="U483" s="2"/>
      <c r="V483" s="2"/>
      <c r="W483" s="2"/>
      <c r="X483" s="2"/>
      <c r="Y483" s="2"/>
      <c r="Z483" s="2"/>
      <c r="AA483" s="2"/>
      <c r="AB483" s="2"/>
      <c r="AC483" s="2"/>
      <c r="AD483" s="2">
        <v>11738.73</v>
      </c>
      <c r="AE483" s="32"/>
      <c r="AF483" s="5" t="s">
        <v>42</v>
      </c>
      <c r="AG483" s="2">
        <v>100</v>
      </c>
      <c r="AH483" s="32">
        <f t="shared" si="129"/>
        <v>8936.66</v>
      </c>
      <c r="AI483" s="33">
        <v>8738</v>
      </c>
      <c r="AJ483" s="33">
        <v>198.66</v>
      </c>
      <c r="AK483" s="33"/>
      <c r="AL483" s="33"/>
      <c r="AM483" s="33">
        <v>8937</v>
      </c>
      <c r="AN483" s="35">
        <v>42736</v>
      </c>
      <c r="AO483" s="32">
        <f t="shared" si="123"/>
        <v>2802.0699999999997</v>
      </c>
      <c r="AP483" s="36">
        <f>AD483/AG483</f>
        <v>117.3873</v>
      </c>
      <c r="AQ483" s="37">
        <f t="shared" si="124"/>
        <v>117.3873</v>
      </c>
      <c r="AR483" s="36">
        <f t="shared" si="125"/>
        <v>223.41650000000001</v>
      </c>
      <c r="AS483" s="36">
        <f t="shared" si="126"/>
        <v>354.48</v>
      </c>
      <c r="AT483" s="36">
        <v>0.7</v>
      </c>
      <c r="AU483" s="38">
        <f t="shared" si="127"/>
        <v>9.7822750000000003</v>
      </c>
      <c r="AV483" s="38">
        <f t="shared" si="118"/>
        <v>18.618041666666667</v>
      </c>
      <c r="AW483" s="38">
        <f t="shared" si="118"/>
        <v>29.540000000000003</v>
      </c>
      <c r="AX483" s="38">
        <f t="shared" si="128"/>
        <v>1.3729932859399685</v>
      </c>
      <c r="AY483" s="38">
        <f t="shared" si="120"/>
        <v>57.940316666666675</v>
      </c>
      <c r="AZ483" s="38">
        <f t="shared" si="121"/>
        <v>695.28380000000016</v>
      </c>
    </row>
    <row r="484" spans="1:52" s="7" customFormat="1" x14ac:dyDescent="0.25">
      <c r="A484" s="2">
        <f t="shared" si="122"/>
        <v>469</v>
      </c>
      <c r="B484" s="34" t="s">
        <v>203</v>
      </c>
      <c r="C484" s="29">
        <v>47</v>
      </c>
      <c r="D484" s="32">
        <v>43.6</v>
      </c>
      <c r="E484" s="2"/>
      <c r="F484" s="2" t="s">
        <v>591</v>
      </c>
      <c r="G484" s="2"/>
      <c r="H484" s="2">
        <v>2</v>
      </c>
      <c r="I484" s="2"/>
      <c r="J484" s="2"/>
      <c r="K484" s="2"/>
      <c r="L484" s="2"/>
      <c r="M484" s="2"/>
      <c r="N484" s="2"/>
      <c r="O484" s="2"/>
      <c r="P484" s="2"/>
      <c r="Q484" s="2"/>
      <c r="R484" s="2"/>
      <c r="S484" s="2"/>
      <c r="T484" s="2"/>
      <c r="U484" s="2"/>
      <c r="V484" s="2"/>
      <c r="W484" s="2"/>
      <c r="X484" s="2"/>
      <c r="Y484" s="2"/>
      <c r="Z484" s="2"/>
      <c r="AA484" s="2"/>
      <c r="AB484" s="2"/>
      <c r="AC484" s="2"/>
      <c r="AD484" s="2">
        <v>5804.69</v>
      </c>
      <c r="AE484" s="32"/>
      <c r="AF484" s="5" t="s">
        <v>42</v>
      </c>
      <c r="AG484" s="2">
        <v>100</v>
      </c>
      <c r="AH484" s="32">
        <f t="shared" si="129"/>
        <v>9242.5400000000009</v>
      </c>
      <c r="AI484" s="33">
        <v>9037</v>
      </c>
      <c r="AJ484" s="33">
        <v>205.54</v>
      </c>
      <c r="AK484" s="33"/>
      <c r="AL484" s="33"/>
      <c r="AM484" s="33">
        <v>9243</v>
      </c>
      <c r="AN484" s="35">
        <v>42736</v>
      </c>
      <c r="AO484" s="32">
        <f t="shared" si="123"/>
        <v>-3437.8500000000013</v>
      </c>
      <c r="AP484" s="36">
        <f>AH484/AG484</f>
        <v>92.42540000000001</v>
      </c>
      <c r="AQ484" s="37">
        <f t="shared" si="124"/>
        <v>92.42540000000001</v>
      </c>
      <c r="AR484" s="36">
        <f t="shared" si="125"/>
        <v>231.06350000000003</v>
      </c>
      <c r="AS484" s="36">
        <f t="shared" si="126"/>
        <v>366.24</v>
      </c>
      <c r="AT484" s="36">
        <v>0.7</v>
      </c>
      <c r="AU484" s="38">
        <f t="shared" si="127"/>
        <v>7.7021166666666678</v>
      </c>
      <c r="AV484" s="38">
        <f t="shared" si="118"/>
        <v>19.255291666666668</v>
      </c>
      <c r="AW484" s="38">
        <f t="shared" si="118"/>
        <v>30.52</v>
      </c>
      <c r="AX484" s="38">
        <f t="shared" si="128"/>
        <v>1.3182891819571865</v>
      </c>
      <c r="AY484" s="38">
        <f t="shared" si="120"/>
        <v>57.477408333333337</v>
      </c>
      <c r="AZ484" s="38">
        <f t="shared" si="121"/>
        <v>689.72890000000007</v>
      </c>
    </row>
    <row r="485" spans="1:52" s="7" customFormat="1" x14ac:dyDescent="0.25">
      <c r="A485" s="2">
        <f t="shared" si="122"/>
        <v>470</v>
      </c>
      <c r="B485" s="34" t="s">
        <v>203</v>
      </c>
      <c r="C485" s="29">
        <v>57</v>
      </c>
      <c r="D485" s="32">
        <v>55.3</v>
      </c>
      <c r="E485" s="2"/>
      <c r="F485" s="2" t="s">
        <v>591</v>
      </c>
      <c r="G485" s="2"/>
      <c r="H485" s="2">
        <v>3</v>
      </c>
      <c r="I485" s="2"/>
      <c r="J485" s="2"/>
      <c r="K485" s="2"/>
      <c r="L485" s="2"/>
      <c r="M485" s="2"/>
      <c r="N485" s="2"/>
      <c r="O485" s="2"/>
      <c r="P485" s="2"/>
      <c r="Q485" s="2"/>
      <c r="R485" s="2"/>
      <c r="S485" s="2"/>
      <c r="T485" s="2"/>
      <c r="U485" s="2"/>
      <c r="V485" s="2"/>
      <c r="W485" s="2"/>
      <c r="X485" s="2"/>
      <c r="Y485" s="2"/>
      <c r="Z485" s="2"/>
      <c r="AA485" s="2"/>
      <c r="AB485" s="2"/>
      <c r="AC485" s="2"/>
      <c r="AD485" s="2">
        <v>7395.99</v>
      </c>
      <c r="AE485" s="32"/>
      <c r="AF485" s="5" t="s">
        <v>42</v>
      </c>
      <c r="AG485" s="2">
        <v>100</v>
      </c>
      <c r="AH485" s="32">
        <f t="shared" si="129"/>
        <v>11795.88</v>
      </c>
      <c r="AI485" s="33">
        <v>11534</v>
      </c>
      <c r="AJ485" s="33">
        <v>261.88</v>
      </c>
      <c r="AK485" s="33"/>
      <c r="AL485" s="33"/>
      <c r="AM485" s="33">
        <v>11796</v>
      </c>
      <c r="AN485" s="35">
        <v>42736</v>
      </c>
      <c r="AO485" s="32">
        <f t="shared" si="123"/>
        <v>-4399.8899999999994</v>
      </c>
      <c r="AP485" s="36">
        <f>AH485/AG485</f>
        <v>117.9588</v>
      </c>
      <c r="AQ485" s="37">
        <f t="shared" si="124"/>
        <v>117.9588</v>
      </c>
      <c r="AR485" s="36">
        <f t="shared" si="125"/>
        <v>294.89699999999999</v>
      </c>
      <c r="AS485" s="36">
        <f t="shared" si="126"/>
        <v>464.51999999999992</v>
      </c>
      <c r="AT485" s="36">
        <v>0.7</v>
      </c>
      <c r="AU485" s="38">
        <f t="shared" si="127"/>
        <v>9.8299000000000003</v>
      </c>
      <c r="AV485" s="38">
        <f t="shared" si="118"/>
        <v>24.574749999999998</v>
      </c>
      <c r="AW485" s="38">
        <f t="shared" si="118"/>
        <v>38.709999999999994</v>
      </c>
      <c r="AX485" s="38">
        <f t="shared" si="128"/>
        <v>1.3221455696202529</v>
      </c>
      <c r="AY485" s="38">
        <f t="shared" si="120"/>
        <v>73.114649999999983</v>
      </c>
      <c r="AZ485" s="38">
        <f t="shared" si="121"/>
        <v>877.3757999999998</v>
      </c>
    </row>
    <row r="486" spans="1:52" s="7" customFormat="1" x14ac:dyDescent="0.25">
      <c r="A486" s="2">
        <f t="shared" si="122"/>
        <v>471</v>
      </c>
      <c r="B486" s="34" t="s">
        <v>203</v>
      </c>
      <c r="C486" s="29">
        <v>59</v>
      </c>
      <c r="D486" s="32">
        <v>42.5</v>
      </c>
      <c r="E486" s="2"/>
      <c r="F486" s="2" t="s">
        <v>591</v>
      </c>
      <c r="G486" s="2"/>
      <c r="H486" s="2">
        <v>2</v>
      </c>
      <c r="I486" s="2"/>
      <c r="J486" s="2"/>
      <c r="K486" s="2"/>
      <c r="L486" s="2"/>
      <c r="M486" s="2"/>
      <c r="N486" s="2"/>
      <c r="O486" s="2"/>
      <c r="P486" s="2"/>
      <c r="Q486" s="2"/>
      <c r="R486" s="2"/>
      <c r="S486" s="2"/>
      <c r="T486" s="2"/>
      <c r="U486" s="2"/>
      <c r="V486" s="2"/>
      <c r="W486" s="2"/>
      <c r="X486" s="2"/>
      <c r="Y486" s="2"/>
      <c r="Z486" s="2"/>
      <c r="AA486" s="2"/>
      <c r="AB486" s="2"/>
      <c r="AC486" s="2"/>
      <c r="AD486" s="2">
        <v>14055.97</v>
      </c>
      <c r="AE486" s="32"/>
      <c r="AF486" s="5" t="s">
        <v>42</v>
      </c>
      <c r="AG486" s="2">
        <v>100</v>
      </c>
      <c r="AH486" s="32">
        <f t="shared" si="129"/>
        <v>9064.2000000000007</v>
      </c>
      <c r="AI486" s="33">
        <v>8862</v>
      </c>
      <c r="AJ486" s="33">
        <v>202.2</v>
      </c>
      <c r="AK486" s="33"/>
      <c r="AL486" s="33"/>
      <c r="AM486" s="33">
        <v>9064</v>
      </c>
      <c r="AN486" s="35">
        <v>42736</v>
      </c>
      <c r="AO486" s="32">
        <f t="shared" si="123"/>
        <v>4991.7699999999986</v>
      </c>
      <c r="AP486" s="36">
        <f>AD486/AG486</f>
        <v>140.55969999999999</v>
      </c>
      <c r="AQ486" s="37">
        <f t="shared" si="124"/>
        <v>140.55969999999999</v>
      </c>
      <c r="AR486" s="36">
        <f t="shared" si="125"/>
        <v>226.60500000000002</v>
      </c>
      <c r="AS486" s="36">
        <f t="shared" si="126"/>
        <v>356.99999999999994</v>
      </c>
      <c r="AT486" s="36">
        <v>0.7</v>
      </c>
      <c r="AU486" s="38">
        <f t="shared" si="127"/>
        <v>11.713308333333332</v>
      </c>
      <c r="AV486" s="38">
        <f t="shared" si="118"/>
        <v>18.883750000000003</v>
      </c>
      <c r="AW486" s="38">
        <f t="shared" si="118"/>
        <v>29.749999999999996</v>
      </c>
      <c r="AX486" s="38">
        <f t="shared" si="128"/>
        <v>1.4199307843137257</v>
      </c>
      <c r="AY486" s="38">
        <f t="shared" si="120"/>
        <v>60.347058333333337</v>
      </c>
      <c r="AZ486" s="38">
        <f t="shared" si="121"/>
        <v>724.16470000000004</v>
      </c>
    </row>
    <row r="487" spans="1:52" s="7" customFormat="1" ht="15" customHeight="1" x14ac:dyDescent="0.25">
      <c r="A487" s="2">
        <f t="shared" si="122"/>
        <v>472</v>
      </c>
      <c r="B487" s="34" t="s">
        <v>204</v>
      </c>
      <c r="C487" s="29">
        <v>49</v>
      </c>
      <c r="D487" s="32">
        <v>16.5</v>
      </c>
      <c r="E487" s="2"/>
      <c r="F487" s="2" t="s">
        <v>591</v>
      </c>
      <c r="G487" s="2"/>
      <c r="H487" s="2">
        <v>1</v>
      </c>
      <c r="I487" s="2"/>
      <c r="J487" s="2"/>
      <c r="K487" s="2"/>
      <c r="L487" s="2"/>
      <c r="M487" s="2"/>
      <c r="N487" s="2"/>
      <c r="O487" s="2"/>
      <c r="P487" s="2"/>
      <c r="Q487" s="2"/>
      <c r="R487" s="2"/>
      <c r="S487" s="2"/>
      <c r="T487" s="2"/>
      <c r="U487" s="2"/>
      <c r="V487" s="2"/>
      <c r="W487" s="2"/>
      <c r="X487" s="2"/>
      <c r="Y487" s="2"/>
      <c r="Z487" s="2"/>
      <c r="AA487" s="2"/>
      <c r="AB487" s="2"/>
      <c r="AC487" s="2"/>
      <c r="AD487" s="2">
        <v>7490.09</v>
      </c>
      <c r="AE487" s="32"/>
      <c r="AF487" s="5" t="s">
        <v>42</v>
      </c>
      <c r="AG487" s="2">
        <v>100</v>
      </c>
      <c r="AH487" s="32">
        <f t="shared" si="129"/>
        <v>3066.94</v>
      </c>
      <c r="AI487" s="33">
        <v>2817</v>
      </c>
      <c r="AJ487" s="33">
        <v>142.02000000000001</v>
      </c>
      <c r="AK487" s="33">
        <v>107.92</v>
      </c>
      <c r="AL487" s="33">
        <v>697.12</v>
      </c>
      <c r="AM487" s="33">
        <v>3764</v>
      </c>
      <c r="AN487" s="35">
        <v>42736</v>
      </c>
      <c r="AO487" s="32">
        <f t="shared" si="123"/>
        <v>4423.1499999999996</v>
      </c>
      <c r="AP487" s="36">
        <f>AD487/AG487</f>
        <v>74.900900000000007</v>
      </c>
      <c r="AQ487" s="37">
        <f t="shared" si="124"/>
        <v>74.900900000000007</v>
      </c>
      <c r="AR487" s="36">
        <f t="shared" si="125"/>
        <v>76.673500000000004</v>
      </c>
      <c r="AS487" s="36">
        <f t="shared" si="126"/>
        <v>183.94200000000001</v>
      </c>
      <c r="AT487" s="36">
        <v>0.92900000000000005</v>
      </c>
      <c r="AU487" s="38">
        <f t="shared" si="127"/>
        <v>6.241741666666667</v>
      </c>
      <c r="AV487" s="38">
        <f t="shared" si="118"/>
        <v>6.3894583333333337</v>
      </c>
      <c r="AW487" s="38">
        <f t="shared" si="118"/>
        <v>15.3285</v>
      </c>
      <c r="AX487" s="38">
        <f t="shared" si="128"/>
        <v>1.6945272727272727</v>
      </c>
      <c r="AY487" s="38">
        <f t="shared" si="120"/>
        <v>27.959699999999998</v>
      </c>
      <c r="AZ487" s="38">
        <f t="shared" si="121"/>
        <v>335.51639999999998</v>
      </c>
    </row>
    <row r="488" spans="1:52" s="7" customFormat="1" ht="15" customHeight="1" x14ac:dyDescent="0.25">
      <c r="A488" s="2">
        <f t="shared" si="122"/>
        <v>473</v>
      </c>
      <c r="B488" s="34" t="s">
        <v>204</v>
      </c>
      <c r="C488" s="29">
        <v>51</v>
      </c>
      <c r="D488" s="32">
        <v>16.2</v>
      </c>
      <c r="E488" s="2"/>
      <c r="F488" s="2" t="s">
        <v>591</v>
      </c>
      <c r="G488" s="2"/>
      <c r="H488" s="2">
        <v>1</v>
      </c>
      <c r="I488" s="2"/>
      <c r="J488" s="2"/>
      <c r="K488" s="2"/>
      <c r="L488" s="2"/>
      <c r="M488" s="2"/>
      <c r="N488" s="2"/>
      <c r="O488" s="2"/>
      <c r="P488" s="2"/>
      <c r="Q488" s="2"/>
      <c r="R488" s="2"/>
      <c r="S488" s="2"/>
      <c r="T488" s="2"/>
      <c r="U488" s="2"/>
      <c r="V488" s="2"/>
      <c r="W488" s="2"/>
      <c r="X488" s="2"/>
      <c r="Y488" s="2"/>
      <c r="Z488" s="2"/>
      <c r="AA488" s="2"/>
      <c r="AB488" s="2"/>
      <c r="AC488" s="2"/>
      <c r="AD488" s="2">
        <v>2821.75</v>
      </c>
      <c r="AE488" s="32"/>
      <c r="AF488" s="5" t="s">
        <v>42</v>
      </c>
      <c r="AG488" s="2">
        <v>100</v>
      </c>
      <c r="AH488" s="32">
        <f t="shared" si="129"/>
        <v>3011.39</v>
      </c>
      <c r="AI488" s="33">
        <v>2766</v>
      </c>
      <c r="AJ488" s="33">
        <v>139.44</v>
      </c>
      <c r="AK488" s="33">
        <v>105.95</v>
      </c>
      <c r="AL488" s="33">
        <v>665.44</v>
      </c>
      <c r="AM488" s="33">
        <v>3677</v>
      </c>
      <c r="AN488" s="35">
        <v>42736</v>
      </c>
      <c r="AO488" s="32">
        <f t="shared" si="123"/>
        <v>-189.63999999999987</v>
      </c>
      <c r="AP488" s="36">
        <f t="shared" ref="AP488:AP502" si="130">AH488/AG488</f>
        <v>30.113899999999997</v>
      </c>
      <c r="AQ488" s="37">
        <f t="shared" si="124"/>
        <v>30.113899999999997</v>
      </c>
      <c r="AR488" s="36">
        <f t="shared" si="125"/>
        <v>75.284750000000003</v>
      </c>
      <c r="AS488" s="36">
        <f t="shared" si="126"/>
        <v>180.5976</v>
      </c>
      <c r="AT488" s="36">
        <v>0.92900000000000005</v>
      </c>
      <c r="AU488" s="38">
        <f t="shared" si="127"/>
        <v>2.5094916666666665</v>
      </c>
      <c r="AV488" s="38">
        <f t="shared" si="118"/>
        <v>6.2737291666666666</v>
      </c>
      <c r="AW488" s="38">
        <f t="shared" si="118"/>
        <v>15.049799999999999</v>
      </c>
      <c r="AX488" s="38">
        <f t="shared" si="128"/>
        <v>1.4711741255144033</v>
      </c>
      <c r="AY488" s="38">
        <f t="shared" si="120"/>
        <v>23.833020833333332</v>
      </c>
      <c r="AZ488" s="38">
        <f t="shared" si="121"/>
        <v>285.99624999999997</v>
      </c>
    </row>
    <row r="489" spans="1:52" s="7" customFormat="1" ht="15" customHeight="1" x14ac:dyDescent="0.25">
      <c r="A489" s="2">
        <f t="shared" si="122"/>
        <v>474</v>
      </c>
      <c r="B489" s="34" t="s">
        <v>205</v>
      </c>
      <c r="C489" s="29">
        <v>10</v>
      </c>
      <c r="D489" s="32">
        <v>46.3</v>
      </c>
      <c r="E489" s="2"/>
      <c r="F489" s="2" t="s">
        <v>591</v>
      </c>
      <c r="G489" s="2"/>
      <c r="H489" s="2">
        <v>2</v>
      </c>
      <c r="I489" s="2"/>
      <c r="J489" s="2"/>
      <c r="K489" s="2"/>
      <c r="L489" s="2"/>
      <c r="M489" s="2"/>
      <c r="N489" s="2"/>
      <c r="O489" s="2"/>
      <c r="P489" s="2"/>
      <c r="Q489" s="2"/>
      <c r="R489" s="2"/>
      <c r="S489" s="2"/>
      <c r="T489" s="2"/>
      <c r="U489" s="2"/>
      <c r="V489" s="2"/>
      <c r="W489" s="2"/>
      <c r="X489" s="2"/>
      <c r="Y489" s="2"/>
      <c r="Z489" s="2"/>
      <c r="AA489" s="2"/>
      <c r="AB489" s="2"/>
      <c r="AC489" s="2"/>
      <c r="AD489" s="2">
        <v>9430.58</v>
      </c>
      <c r="AE489" s="32"/>
      <c r="AF489" s="5" t="s">
        <v>42</v>
      </c>
      <c r="AG489" s="2">
        <v>100</v>
      </c>
      <c r="AH489" s="32">
        <f t="shared" si="129"/>
        <v>13516.83</v>
      </c>
      <c r="AI489" s="33">
        <v>12517</v>
      </c>
      <c r="AJ489" s="33">
        <v>999.83</v>
      </c>
      <c r="AK489" s="33"/>
      <c r="AL489" s="33">
        <v>1704.1</v>
      </c>
      <c r="AM489" s="33">
        <v>15221</v>
      </c>
      <c r="AN489" s="35">
        <v>42736</v>
      </c>
      <c r="AO489" s="32">
        <f t="shared" si="123"/>
        <v>-4086.25</v>
      </c>
      <c r="AP489" s="36">
        <f t="shared" si="130"/>
        <v>135.16829999999999</v>
      </c>
      <c r="AQ489" s="37">
        <f t="shared" si="124"/>
        <v>135.16829999999999</v>
      </c>
      <c r="AR489" s="36">
        <f t="shared" si="125"/>
        <v>337.92075</v>
      </c>
      <c r="AS489" s="36">
        <f t="shared" si="126"/>
        <v>420.58919999999995</v>
      </c>
      <c r="AT489" s="36">
        <v>0.75700000000000001</v>
      </c>
      <c r="AU489" s="38">
        <f t="shared" si="127"/>
        <v>11.264024999999998</v>
      </c>
      <c r="AV489" s="38">
        <f t="shared" si="118"/>
        <v>28.160062499999999</v>
      </c>
      <c r="AW489" s="38">
        <f t="shared" si="118"/>
        <v>35.049099999999996</v>
      </c>
      <c r="AX489" s="38">
        <f t="shared" si="128"/>
        <v>1.60849217062635</v>
      </c>
      <c r="AY489" s="38">
        <f t="shared" si="120"/>
        <v>74.473187499999995</v>
      </c>
      <c r="AZ489" s="38">
        <f t="shared" si="121"/>
        <v>893.67824999999993</v>
      </c>
    </row>
    <row r="490" spans="1:52" s="7" customFormat="1" x14ac:dyDescent="0.25">
      <c r="A490" s="2">
        <f t="shared" si="122"/>
        <v>475</v>
      </c>
      <c r="B490" s="34" t="s">
        <v>205</v>
      </c>
      <c r="C490" s="29">
        <v>18</v>
      </c>
      <c r="D490" s="32">
        <v>46.1</v>
      </c>
      <c r="E490" s="2"/>
      <c r="F490" s="2" t="s">
        <v>591</v>
      </c>
      <c r="G490" s="2"/>
      <c r="H490" s="2">
        <v>2</v>
      </c>
      <c r="I490" s="2"/>
      <c r="J490" s="2"/>
      <c r="K490" s="2"/>
      <c r="L490" s="2"/>
      <c r="M490" s="2"/>
      <c r="N490" s="2"/>
      <c r="O490" s="2"/>
      <c r="P490" s="2"/>
      <c r="Q490" s="2"/>
      <c r="R490" s="2"/>
      <c r="S490" s="2"/>
      <c r="T490" s="2"/>
      <c r="U490" s="2"/>
      <c r="V490" s="2"/>
      <c r="W490" s="2"/>
      <c r="X490" s="2"/>
      <c r="Y490" s="2"/>
      <c r="Z490" s="2"/>
      <c r="AA490" s="2"/>
      <c r="AB490" s="2"/>
      <c r="AC490" s="2"/>
      <c r="AD490" s="2">
        <v>9389.85</v>
      </c>
      <c r="AE490" s="32"/>
      <c r="AF490" s="5" t="s">
        <v>42</v>
      </c>
      <c r="AG490" s="2">
        <v>100</v>
      </c>
      <c r="AH490" s="32">
        <f t="shared" si="129"/>
        <v>13458.52</v>
      </c>
      <c r="AI490" s="33">
        <v>12463</v>
      </c>
      <c r="AJ490" s="33">
        <v>995.52</v>
      </c>
      <c r="AK490" s="33"/>
      <c r="AL490" s="33">
        <v>1696.74</v>
      </c>
      <c r="AM490" s="33">
        <v>15155</v>
      </c>
      <c r="AN490" s="35">
        <v>42736</v>
      </c>
      <c r="AO490" s="32">
        <f t="shared" si="123"/>
        <v>-4068.67</v>
      </c>
      <c r="AP490" s="36">
        <f t="shared" si="130"/>
        <v>134.58520000000001</v>
      </c>
      <c r="AQ490" s="37">
        <f t="shared" si="124"/>
        <v>134.58520000000001</v>
      </c>
      <c r="AR490" s="36">
        <f t="shared" si="125"/>
        <v>336.46300000000002</v>
      </c>
      <c r="AS490" s="36">
        <f t="shared" si="126"/>
        <v>418.7724</v>
      </c>
      <c r="AT490" s="36">
        <v>0.75700000000000001</v>
      </c>
      <c r="AU490" s="38">
        <f t="shared" si="127"/>
        <v>11.215433333333335</v>
      </c>
      <c r="AV490" s="38">
        <f t="shared" si="118"/>
        <v>28.038583333333335</v>
      </c>
      <c r="AW490" s="38">
        <f t="shared" si="118"/>
        <v>34.8977</v>
      </c>
      <c r="AX490" s="38">
        <f t="shared" si="128"/>
        <v>1.6084971077368042</v>
      </c>
      <c r="AY490" s="38">
        <f t="shared" si="120"/>
        <v>74.151716666666672</v>
      </c>
      <c r="AZ490" s="38">
        <f t="shared" si="121"/>
        <v>889.82060000000001</v>
      </c>
    </row>
    <row r="491" spans="1:52" s="7" customFormat="1" x14ac:dyDescent="0.25">
      <c r="A491" s="2">
        <f t="shared" si="122"/>
        <v>476</v>
      </c>
      <c r="B491" s="34" t="s">
        <v>205</v>
      </c>
      <c r="C491" s="29">
        <v>34</v>
      </c>
      <c r="D491" s="32">
        <v>53.8</v>
      </c>
      <c r="E491" s="2"/>
      <c r="F491" s="2" t="s">
        <v>591</v>
      </c>
      <c r="G491" s="2"/>
      <c r="H491" s="2">
        <v>2</v>
      </c>
      <c r="I491" s="2"/>
      <c r="J491" s="2"/>
      <c r="K491" s="2"/>
      <c r="L491" s="2"/>
      <c r="M491" s="2"/>
      <c r="N491" s="2"/>
      <c r="O491" s="2"/>
      <c r="P491" s="2"/>
      <c r="Q491" s="2"/>
      <c r="R491" s="2"/>
      <c r="S491" s="2"/>
      <c r="T491" s="2"/>
      <c r="U491" s="2"/>
      <c r="V491" s="2"/>
      <c r="W491" s="2"/>
      <c r="X491" s="2"/>
      <c r="Y491" s="2"/>
      <c r="Z491" s="2"/>
      <c r="AA491" s="2"/>
      <c r="AB491" s="2"/>
      <c r="AC491" s="2"/>
      <c r="AD491" s="2">
        <v>10673.05</v>
      </c>
      <c r="AE491" s="32"/>
      <c r="AF491" s="5" t="s">
        <v>42</v>
      </c>
      <c r="AG491" s="2">
        <v>100</v>
      </c>
      <c r="AH491" s="32">
        <f t="shared" si="129"/>
        <v>15146.56</v>
      </c>
      <c r="AI491" s="33">
        <v>14015</v>
      </c>
      <c r="AJ491" s="33">
        <v>1131.56</v>
      </c>
      <c r="AK491" s="33"/>
      <c r="AL491" s="33">
        <v>1928.61</v>
      </c>
      <c r="AM491" s="33">
        <v>17075</v>
      </c>
      <c r="AN491" s="35">
        <v>42736</v>
      </c>
      <c r="AO491" s="32">
        <f t="shared" si="123"/>
        <v>-4473.51</v>
      </c>
      <c r="AP491" s="36">
        <f t="shared" si="130"/>
        <v>151.46559999999999</v>
      </c>
      <c r="AQ491" s="37">
        <f t="shared" si="124"/>
        <v>151.46559999999999</v>
      </c>
      <c r="AR491" s="36">
        <f t="shared" si="125"/>
        <v>378.66399999999999</v>
      </c>
      <c r="AS491" s="36">
        <f t="shared" si="126"/>
        <v>488.7192</v>
      </c>
      <c r="AT491" s="36">
        <v>0.75700000000000001</v>
      </c>
      <c r="AU491" s="38">
        <f t="shared" si="127"/>
        <v>12.622133333333332</v>
      </c>
      <c r="AV491" s="38">
        <f t="shared" si="118"/>
        <v>31.555333333333333</v>
      </c>
      <c r="AW491" s="38">
        <f t="shared" si="118"/>
        <v>40.726599999999998</v>
      </c>
      <c r="AX491" s="38">
        <f t="shared" si="128"/>
        <v>1.5781425030978935</v>
      </c>
      <c r="AY491" s="38">
        <f t="shared" si="120"/>
        <v>84.904066666666665</v>
      </c>
      <c r="AZ491" s="38">
        <f t="shared" si="121"/>
        <v>1018.8488</v>
      </c>
    </row>
    <row r="492" spans="1:52" s="7" customFormat="1" x14ac:dyDescent="0.25">
      <c r="A492" s="2">
        <f t="shared" si="122"/>
        <v>477</v>
      </c>
      <c r="B492" s="34" t="s">
        <v>205</v>
      </c>
      <c r="C492" s="29">
        <v>72</v>
      </c>
      <c r="D492" s="32">
        <v>66.900000000000006</v>
      </c>
      <c r="E492" s="2"/>
      <c r="F492" s="2" t="s">
        <v>591</v>
      </c>
      <c r="G492" s="2"/>
      <c r="H492" s="2">
        <v>3</v>
      </c>
      <c r="I492" s="2"/>
      <c r="J492" s="2"/>
      <c r="K492" s="2"/>
      <c r="L492" s="2"/>
      <c r="M492" s="2"/>
      <c r="N492" s="2"/>
      <c r="O492" s="2"/>
      <c r="P492" s="2"/>
      <c r="Q492" s="2"/>
      <c r="R492" s="2"/>
      <c r="S492" s="2"/>
      <c r="T492" s="2"/>
      <c r="U492" s="2"/>
      <c r="V492" s="2"/>
      <c r="W492" s="2"/>
      <c r="X492" s="2"/>
      <c r="Y492" s="2"/>
      <c r="Z492" s="2"/>
      <c r="AA492" s="2"/>
      <c r="AB492" s="2"/>
      <c r="AC492" s="2"/>
      <c r="AD492" s="2">
        <v>13320.94</v>
      </c>
      <c r="AE492" s="32"/>
      <c r="AF492" s="5" t="s">
        <v>42</v>
      </c>
      <c r="AG492" s="2">
        <v>100</v>
      </c>
      <c r="AH492" s="32">
        <f t="shared" si="129"/>
        <v>17178.29</v>
      </c>
      <c r="AI492" s="33">
        <v>15766</v>
      </c>
      <c r="AJ492" s="33">
        <v>1412.29</v>
      </c>
      <c r="AK492" s="33"/>
      <c r="AL492" s="33">
        <v>2407.08</v>
      </c>
      <c r="AM492" s="33">
        <v>19585</v>
      </c>
      <c r="AN492" s="35">
        <v>42736</v>
      </c>
      <c r="AO492" s="32">
        <f t="shared" si="123"/>
        <v>-3857.3500000000004</v>
      </c>
      <c r="AP492" s="36">
        <f t="shared" si="130"/>
        <v>171.78290000000001</v>
      </c>
      <c r="AQ492" s="37">
        <f t="shared" si="124"/>
        <v>171.78290000000001</v>
      </c>
      <c r="AR492" s="36">
        <f t="shared" si="125"/>
        <v>429.45725000000004</v>
      </c>
      <c r="AS492" s="36">
        <f t="shared" si="126"/>
        <v>607.71960000000001</v>
      </c>
      <c r="AT492" s="36">
        <v>0.75700000000000001</v>
      </c>
      <c r="AU492" s="38">
        <f t="shared" si="127"/>
        <v>14.315241666666667</v>
      </c>
      <c r="AV492" s="38">
        <f t="shared" ref="AV492:AW516" si="131">AR492/12</f>
        <v>35.78810416666667</v>
      </c>
      <c r="AW492" s="38">
        <f t="shared" si="131"/>
        <v>50.643300000000004</v>
      </c>
      <c r="AX492" s="38">
        <f t="shared" si="128"/>
        <v>1.5059289362232187</v>
      </c>
      <c r="AY492" s="38">
        <f t="shared" si="120"/>
        <v>100.74664583333333</v>
      </c>
      <c r="AZ492" s="38">
        <f t="shared" si="121"/>
        <v>1208.95975</v>
      </c>
    </row>
    <row r="493" spans="1:52" s="7" customFormat="1" x14ac:dyDescent="0.25">
      <c r="A493" s="2">
        <f t="shared" si="122"/>
        <v>478</v>
      </c>
      <c r="B493" s="34" t="s">
        <v>207</v>
      </c>
      <c r="C493" s="29">
        <v>58</v>
      </c>
      <c r="D493" s="32">
        <v>56.2</v>
      </c>
      <c r="E493" s="2"/>
      <c r="F493" s="2" t="s">
        <v>591</v>
      </c>
      <c r="G493" s="2"/>
      <c r="H493" s="2">
        <v>2</v>
      </c>
      <c r="I493" s="2"/>
      <c r="J493" s="2"/>
      <c r="K493" s="2"/>
      <c r="L493" s="2"/>
      <c r="M493" s="2"/>
      <c r="N493" s="2"/>
      <c r="O493" s="2"/>
      <c r="P493" s="2"/>
      <c r="Q493" s="2"/>
      <c r="R493" s="2"/>
      <c r="S493" s="2"/>
      <c r="T493" s="2"/>
      <c r="U493" s="2"/>
      <c r="V493" s="2"/>
      <c r="W493" s="2"/>
      <c r="X493" s="2"/>
      <c r="Y493" s="2"/>
      <c r="Z493" s="2"/>
      <c r="AA493" s="2"/>
      <c r="AB493" s="2"/>
      <c r="AC493" s="2"/>
      <c r="AD493" s="2">
        <v>11109.21</v>
      </c>
      <c r="AE493" s="32"/>
      <c r="AF493" s="5" t="s">
        <v>206</v>
      </c>
      <c r="AG493" s="2">
        <v>100</v>
      </c>
      <c r="AH493" s="32">
        <f t="shared" si="129"/>
        <v>15108.7</v>
      </c>
      <c r="AI493" s="33">
        <v>13755</v>
      </c>
      <c r="AJ493" s="33">
        <v>1353.7</v>
      </c>
      <c r="AK493" s="33"/>
      <c r="AL493" s="33"/>
      <c r="AM493" s="33">
        <v>15109</v>
      </c>
      <c r="AN493" s="35">
        <v>42736</v>
      </c>
      <c r="AO493" s="32">
        <f t="shared" si="123"/>
        <v>-3999.4900000000016</v>
      </c>
      <c r="AP493" s="36">
        <f t="shared" si="130"/>
        <v>151.08700000000002</v>
      </c>
      <c r="AQ493" s="37">
        <f t="shared" si="124"/>
        <v>151.08700000000002</v>
      </c>
      <c r="AR493" s="36">
        <f t="shared" si="125"/>
        <v>377.71750000000003</v>
      </c>
      <c r="AS493" s="36">
        <f t="shared" si="126"/>
        <v>414.75600000000003</v>
      </c>
      <c r="AT493" s="36">
        <v>0.61499999999999999</v>
      </c>
      <c r="AU493" s="38">
        <f t="shared" si="127"/>
        <v>12.590583333333335</v>
      </c>
      <c r="AV493" s="38">
        <f t="shared" si="131"/>
        <v>31.476458333333337</v>
      </c>
      <c r="AW493" s="38">
        <f t="shared" si="131"/>
        <v>34.563000000000002</v>
      </c>
      <c r="AX493" s="38">
        <f t="shared" si="128"/>
        <v>1.3991110616844602</v>
      </c>
      <c r="AY493" s="38">
        <f t="shared" si="120"/>
        <v>78.630041666666671</v>
      </c>
      <c r="AZ493" s="38">
        <f t="shared" si="121"/>
        <v>943.56050000000005</v>
      </c>
    </row>
    <row r="494" spans="1:52" s="7" customFormat="1" ht="15" customHeight="1" x14ac:dyDescent="0.25">
      <c r="A494" s="2">
        <f t="shared" si="122"/>
        <v>479</v>
      </c>
      <c r="B494" s="34" t="s">
        <v>208</v>
      </c>
      <c r="C494" s="29">
        <v>103</v>
      </c>
      <c r="D494" s="32">
        <v>80.3</v>
      </c>
      <c r="E494" s="2"/>
      <c r="F494" s="2" t="s">
        <v>591</v>
      </c>
      <c r="G494" s="2"/>
      <c r="H494" s="2">
        <v>3</v>
      </c>
      <c r="I494" s="2"/>
      <c r="J494" s="2"/>
      <c r="K494" s="2"/>
      <c r="L494" s="2"/>
      <c r="M494" s="2"/>
      <c r="N494" s="2"/>
      <c r="O494" s="2"/>
      <c r="P494" s="2"/>
      <c r="Q494" s="2"/>
      <c r="R494" s="2"/>
      <c r="S494" s="2"/>
      <c r="T494" s="2"/>
      <c r="U494" s="2"/>
      <c r="V494" s="2"/>
      <c r="W494" s="2"/>
      <c r="X494" s="2"/>
      <c r="Y494" s="2"/>
      <c r="Z494" s="2"/>
      <c r="AA494" s="2"/>
      <c r="AB494" s="2"/>
      <c r="AC494" s="2"/>
      <c r="AD494" s="2">
        <v>15917.93</v>
      </c>
      <c r="AE494" s="32"/>
      <c r="AF494" s="5" t="s">
        <v>42</v>
      </c>
      <c r="AG494" s="2">
        <v>100</v>
      </c>
      <c r="AH494" s="32">
        <f t="shared" si="129"/>
        <v>22064.37</v>
      </c>
      <c r="AI494" s="33">
        <v>20100</v>
      </c>
      <c r="AJ494" s="33">
        <v>1964.37</v>
      </c>
      <c r="AK494" s="33"/>
      <c r="AL494" s="33">
        <v>1845.33</v>
      </c>
      <c r="AM494" s="33">
        <v>23910</v>
      </c>
      <c r="AN494" s="35">
        <v>42736</v>
      </c>
      <c r="AO494" s="32">
        <f t="shared" si="123"/>
        <v>-6146.4399999999987</v>
      </c>
      <c r="AP494" s="36">
        <f t="shared" si="130"/>
        <v>220.6437</v>
      </c>
      <c r="AQ494" s="37">
        <f t="shared" si="124"/>
        <v>220.6437</v>
      </c>
      <c r="AR494" s="36">
        <f t="shared" si="125"/>
        <v>551.60924999999997</v>
      </c>
      <c r="AS494" s="36">
        <f t="shared" si="126"/>
        <v>632.12159999999994</v>
      </c>
      <c r="AT494" s="36">
        <v>0.65600000000000003</v>
      </c>
      <c r="AU494" s="38">
        <f t="shared" si="127"/>
        <v>18.386975</v>
      </c>
      <c r="AV494" s="38">
        <f t="shared" si="131"/>
        <v>45.967437499999996</v>
      </c>
      <c r="AW494" s="38">
        <f t="shared" si="131"/>
        <v>52.676799999999993</v>
      </c>
      <c r="AX494" s="38">
        <f t="shared" si="128"/>
        <v>1.4574248132004979</v>
      </c>
      <c r="AY494" s="38">
        <f t="shared" si="120"/>
        <v>117.03121249999998</v>
      </c>
      <c r="AZ494" s="38">
        <f t="shared" si="121"/>
        <v>1404.3745499999998</v>
      </c>
    </row>
    <row r="495" spans="1:52" s="7" customFormat="1" x14ac:dyDescent="0.25">
      <c r="A495" s="2">
        <f t="shared" si="122"/>
        <v>480</v>
      </c>
      <c r="B495" s="34" t="s">
        <v>208</v>
      </c>
      <c r="C495" s="29">
        <v>16</v>
      </c>
      <c r="D495" s="32">
        <v>91.9</v>
      </c>
      <c r="E495" s="2"/>
      <c r="F495" s="2"/>
      <c r="G495" s="2"/>
      <c r="H495" s="2">
        <v>4</v>
      </c>
      <c r="I495" s="2">
        <v>1</v>
      </c>
      <c r="J495" s="2">
        <v>1</v>
      </c>
      <c r="K495" s="2"/>
      <c r="L495" s="2"/>
      <c r="M495" s="2"/>
      <c r="N495" s="2"/>
      <c r="O495" s="2"/>
      <c r="P495" s="2">
        <v>1</v>
      </c>
      <c r="Q495" s="2"/>
      <c r="R495" s="2"/>
      <c r="S495" s="2"/>
      <c r="T495" s="2">
        <v>1</v>
      </c>
      <c r="U495" s="2"/>
      <c r="V495" s="2"/>
      <c r="W495" s="2"/>
      <c r="X495" s="2"/>
      <c r="Y495" s="2"/>
      <c r="Z495" s="2"/>
      <c r="AA495" s="2"/>
      <c r="AB495" s="2"/>
      <c r="AC495" s="2"/>
      <c r="AD495" s="2">
        <v>21228.26</v>
      </c>
      <c r="AE495" s="32"/>
      <c r="AF495" s="5" t="s">
        <v>42</v>
      </c>
      <c r="AG495" s="2">
        <v>100</v>
      </c>
      <c r="AH495" s="32">
        <f t="shared" si="129"/>
        <v>22981.32</v>
      </c>
      <c r="AI495" s="33">
        <v>20731</v>
      </c>
      <c r="AJ495" s="33">
        <v>2250.3200000000002</v>
      </c>
      <c r="AK495" s="33"/>
      <c r="AL495" s="33">
        <v>2113.96</v>
      </c>
      <c r="AM495" s="33">
        <v>25095</v>
      </c>
      <c r="AN495" s="35">
        <v>42736</v>
      </c>
      <c r="AO495" s="32">
        <f t="shared" si="123"/>
        <v>-1753.0600000000013</v>
      </c>
      <c r="AP495" s="36">
        <f t="shared" si="130"/>
        <v>229.81319999999999</v>
      </c>
      <c r="AQ495" s="37">
        <f t="shared" si="124"/>
        <v>229.81319999999999</v>
      </c>
      <c r="AR495" s="36">
        <f t="shared" si="125"/>
        <v>574.53300000000002</v>
      </c>
      <c r="AS495" s="36">
        <f t="shared" si="126"/>
        <v>723.43680000000006</v>
      </c>
      <c r="AT495" s="36">
        <v>0.65600000000000003</v>
      </c>
      <c r="AU495" s="38">
        <f t="shared" si="127"/>
        <v>19.1511</v>
      </c>
      <c r="AV495" s="38">
        <f t="shared" si="131"/>
        <v>47.877749999999999</v>
      </c>
      <c r="AW495" s="38">
        <f t="shared" si="131"/>
        <v>60.286400000000008</v>
      </c>
      <c r="AX495" s="38">
        <f t="shared" si="128"/>
        <v>1.385367247007617</v>
      </c>
      <c r="AY495" s="38">
        <f t="shared" si="120"/>
        <v>127.31525000000002</v>
      </c>
      <c r="AZ495" s="38">
        <f t="shared" si="121"/>
        <v>1527.7830000000004</v>
      </c>
    </row>
    <row r="496" spans="1:52" s="7" customFormat="1" x14ac:dyDescent="0.25">
      <c r="A496" s="2">
        <f t="shared" si="122"/>
        <v>481</v>
      </c>
      <c r="B496" s="34" t="s">
        <v>208</v>
      </c>
      <c r="C496" s="29">
        <v>61</v>
      </c>
      <c r="D496" s="32">
        <v>54.3</v>
      </c>
      <c r="E496" s="2"/>
      <c r="F496" s="2" t="s">
        <v>591</v>
      </c>
      <c r="G496" s="2"/>
      <c r="H496" s="2">
        <v>2</v>
      </c>
      <c r="I496" s="2"/>
      <c r="J496" s="2"/>
      <c r="K496" s="2"/>
      <c r="L496" s="2"/>
      <c r="M496" s="2"/>
      <c r="N496" s="2"/>
      <c r="O496" s="2"/>
      <c r="P496" s="2"/>
      <c r="Q496" s="2"/>
      <c r="R496" s="2"/>
      <c r="S496" s="2"/>
      <c r="T496" s="2"/>
      <c r="U496" s="2"/>
      <c r="V496" s="2"/>
      <c r="W496" s="2"/>
      <c r="X496" s="2"/>
      <c r="Y496" s="2"/>
      <c r="Z496" s="2"/>
      <c r="AA496" s="2"/>
      <c r="AB496" s="2"/>
      <c r="AC496" s="2"/>
      <c r="AD496" s="2">
        <v>10679.12</v>
      </c>
      <c r="AE496" s="32"/>
      <c r="AF496" s="5" t="s">
        <v>42</v>
      </c>
      <c r="AG496" s="2">
        <v>100</v>
      </c>
      <c r="AH496" s="32">
        <f t="shared" si="129"/>
        <v>14758.869999999999</v>
      </c>
      <c r="AI496" s="33">
        <v>13441</v>
      </c>
      <c r="AJ496" s="33">
        <v>1317.87</v>
      </c>
      <c r="AK496" s="33"/>
      <c r="AL496" s="33">
        <v>1238.01</v>
      </c>
      <c r="AM496" s="33">
        <v>15997</v>
      </c>
      <c r="AN496" s="35">
        <v>42736</v>
      </c>
      <c r="AO496" s="32">
        <f t="shared" si="123"/>
        <v>-4079.7499999999982</v>
      </c>
      <c r="AP496" s="36">
        <f t="shared" si="130"/>
        <v>147.58869999999999</v>
      </c>
      <c r="AQ496" s="37">
        <f t="shared" si="124"/>
        <v>147.58869999999999</v>
      </c>
      <c r="AR496" s="36">
        <f t="shared" si="125"/>
        <v>368.97174999999999</v>
      </c>
      <c r="AS496" s="36">
        <f t="shared" si="126"/>
        <v>427.44960000000003</v>
      </c>
      <c r="AT496" s="36">
        <v>0.65600000000000003</v>
      </c>
      <c r="AU496" s="38">
        <f t="shared" si="127"/>
        <v>12.299058333333333</v>
      </c>
      <c r="AV496" s="38">
        <f t="shared" si="131"/>
        <v>30.747645833333333</v>
      </c>
      <c r="AW496" s="38">
        <f t="shared" si="131"/>
        <v>35.620800000000003</v>
      </c>
      <c r="AX496" s="38">
        <f t="shared" si="128"/>
        <v>1.448756982811541</v>
      </c>
      <c r="AY496" s="38">
        <f t="shared" si="120"/>
        <v>78.667504166666674</v>
      </c>
      <c r="AZ496" s="38">
        <f t="shared" si="121"/>
        <v>944.01005000000009</v>
      </c>
    </row>
    <row r="497" spans="1:52" s="7" customFormat="1" x14ac:dyDescent="0.25">
      <c r="A497" s="2">
        <f t="shared" si="122"/>
        <v>482</v>
      </c>
      <c r="B497" s="34" t="s">
        <v>208</v>
      </c>
      <c r="C497" s="29">
        <v>75</v>
      </c>
      <c r="D497" s="32">
        <v>54.9</v>
      </c>
      <c r="E497" s="2"/>
      <c r="F497" s="2" t="s">
        <v>591</v>
      </c>
      <c r="G497" s="2"/>
      <c r="H497" s="2">
        <v>2</v>
      </c>
      <c r="I497" s="2"/>
      <c r="J497" s="2"/>
      <c r="K497" s="2"/>
      <c r="L497" s="2"/>
      <c r="M497" s="2"/>
      <c r="N497" s="2"/>
      <c r="O497" s="2"/>
      <c r="P497" s="2"/>
      <c r="Q497" s="2"/>
      <c r="R497" s="2"/>
      <c r="S497" s="2"/>
      <c r="T497" s="2"/>
      <c r="U497" s="2"/>
      <c r="V497" s="2"/>
      <c r="W497" s="2"/>
      <c r="X497" s="2"/>
      <c r="Y497" s="2"/>
      <c r="Z497" s="2"/>
      <c r="AA497" s="2"/>
      <c r="AB497" s="2"/>
      <c r="AC497" s="2"/>
      <c r="AD497" s="2">
        <v>10779.88</v>
      </c>
      <c r="AE497" s="32"/>
      <c r="AF497" s="5" t="s">
        <v>42</v>
      </c>
      <c r="AG497" s="2">
        <v>100</v>
      </c>
      <c r="AH497" s="32">
        <f t="shared" si="129"/>
        <v>14889.3</v>
      </c>
      <c r="AI497" s="33">
        <v>13559</v>
      </c>
      <c r="AJ497" s="33">
        <v>1330.3</v>
      </c>
      <c r="AK497" s="33"/>
      <c r="AL497" s="33">
        <v>1249.69</v>
      </c>
      <c r="AM497" s="33">
        <v>16139</v>
      </c>
      <c r="AN497" s="35">
        <v>42736</v>
      </c>
      <c r="AO497" s="32">
        <f t="shared" si="123"/>
        <v>-4109.42</v>
      </c>
      <c r="AP497" s="36">
        <f t="shared" si="130"/>
        <v>148.893</v>
      </c>
      <c r="AQ497" s="37">
        <f t="shared" si="124"/>
        <v>148.893</v>
      </c>
      <c r="AR497" s="36">
        <f t="shared" si="125"/>
        <v>372.23250000000002</v>
      </c>
      <c r="AS497" s="36">
        <f t="shared" si="126"/>
        <v>432.17280000000005</v>
      </c>
      <c r="AT497" s="36">
        <v>0.65600000000000003</v>
      </c>
      <c r="AU497" s="38">
        <f t="shared" si="127"/>
        <v>12.40775</v>
      </c>
      <c r="AV497" s="38">
        <f t="shared" si="131"/>
        <v>31.019375</v>
      </c>
      <c r="AW497" s="38">
        <f t="shared" si="131"/>
        <v>36.014400000000002</v>
      </c>
      <c r="AX497" s="38">
        <f t="shared" si="128"/>
        <v>1.4470223132969038</v>
      </c>
      <c r="AY497" s="38">
        <f t="shared" si="120"/>
        <v>79.441525000000013</v>
      </c>
      <c r="AZ497" s="38">
        <f t="shared" si="121"/>
        <v>953.29830000000015</v>
      </c>
    </row>
    <row r="498" spans="1:52" s="7" customFormat="1" x14ac:dyDescent="0.25">
      <c r="A498" s="2">
        <f t="shared" si="122"/>
        <v>483</v>
      </c>
      <c r="B498" s="34" t="s">
        <v>208</v>
      </c>
      <c r="C498" s="29">
        <v>84</v>
      </c>
      <c r="D498" s="32">
        <v>53.9</v>
      </c>
      <c r="E498" s="2"/>
      <c r="F498" s="2" t="s">
        <v>591</v>
      </c>
      <c r="G498" s="2"/>
      <c r="H498" s="2">
        <v>2</v>
      </c>
      <c r="I498" s="2"/>
      <c r="J498" s="2"/>
      <c r="K498" s="2"/>
      <c r="L498" s="2"/>
      <c r="M498" s="2"/>
      <c r="N498" s="2"/>
      <c r="O498" s="2"/>
      <c r="P498" s="2"/>
      <c r="Q498" s="2"/>
      <c r="R498" s="2"/>
      <c r="S498" s="2"/>
      <c r="T498" s="2"/>
      <c r="U498" s="2"/>
      <c r="V498" s="2"/>
      <c r="W498" s="2"/>
      <c r="X498" s="2"/>
      <c r="Y498" s="2"/>
      <c r="Z498" s="2"/>
      <c r="AA498" s="2"/>
      <c r="AB498" s="2"/>
      <c r="AC498" s="2"/>
      <c r="AD498" s="2">
        <v>10729.78</v>
      </c>
      <c r="AE498" s="32"/>
      <c r="AF498" s="5" t="s">
        <v>42</v>
      </c>
      <c r="AG498" s="2">
        <v>100</v>
      </c>
      <c r="AH498" s="32">
        <f t="shared" si="129"/>
        <v>14608.44</v>
      </c>
      <c r="AI498" s="33">
        <v>13303</v>
      </c>
      <c r="AJ498" s="33">
        <v>1305.44</v>
      </c>
      <c r="AK498" s="33"/>
      <c r="AL498" s="33">
        <v>1226.33</v>
      </c>
      <c r="AM498" s="33">
        <v>15835</v>
      </c>
      <c r="AN498" s="35">
        <v>42736</v>
      </c>
      <c r="AO498" s="32">
        <f t="shared" si="123"/>
        <v>-3878.66</v>
      </c>
      <c r="AP498" s="36">
        <f t="shared" si="130"/>
        <v>146.08440000000002</v>
      </c>
      <c r="AQ498" s="37">
        <f t="shared" si="124"/>
        <v>146.08440000000002</v>
      </c>
      <c r="AR498" s="36">
        <f t="shared" si="125"/>
        <v>365.21100000000001</v>
      </c>
      <c r="AS498" s="36">
        <f t="shared" si="126"/>
        <v>424.30080000000004</v>
      </c>
      <c r="AT498" s="36">
        <v>0.65600000000000003</v>
      </c>
      <c r="AU498" s="38">
        <f t="shared" si="127"/>
        <v>12.173700000000002</v>
      </c>
      <c r="AV498" s="38">
        <f t="shared" si="131"/>
        <v>30.434250000000002</v>
      </c>
      <c r="AW498" s="38">
        <f t="shared" si="131"/>
        <v>35.358400000000003</v>
      </c>
      <c r="AX498" s="38">
        <f t="shared" si="128"/>
        <v>1.4465000000000001</v>
      </c>
      <c r="AY498" s="38">
        <f t="shared" si="120"/>
        <v>77.966350000000006</v>
      </c>
      <c r="AZ498" s="38">
        <f t="shared" si="121"/>
        <v>935.59620000000007</v>
      </c>
    </row>
    <row r="499" spans="1:52" s="7" customFormat="1" ht="15" customHeight="1" x14ac:dyDescent="0.25">
      <c r="A499" s="2">
        <f t="shared" si="122"/>
        <v>484</v>
      </c>
      <c r="B499" s="34" t="s">
        <v>209</v>
      </c>
      <c r="C499" s="29">
        <v>102</v>
      </c>
      <c r="D499" s="32">
        <v>54.3</v>
      </c>
      <c r="E499" s="2"/>
      <c r="F499" s="2" t="s">
        <v>591</v>
      </c>
      <c r="G499" s="2"/>
      <c r="H499" s="2">
        <v>2</v>
      </c>
      <c r="I499" s="2"/>
      <c r="J499" s="2"/>
      <c r="K499" s="2"/>
      <c r="L499" s="2"/>
      <c r="M499" s="2"/>
      <c r="N499" s="2"/>
      <c r="O499" s="2"/>
      <c r="P499" s="2"/>
      <c r="Q499" s="2"/>
      <c r="R499" s="2"/>
      <c r="S499" s="2"/>
      <c r="T499" s="2"/>
      <c r="U499" s="2"/>
      <c r="V499" s="2"/>
      <c r="W499" s="2"/>
      <c r="X499" s="2"/>
      <c r="Y499" s="2"/>
      <c r="Z499" s="2"/>
      <c r="AA499" s="2"/>
      <c r="AB499" s="2"/>
      <c r="AC499" s="2"/>
      <c r="AD499" s="2">
        <v>10728.98</v>
      </c>
      <c r="AE499" s="32"/>
      <c r="AF499" s="5" t="s">
        <v>42</v>
      </c>
      <c r="AG499" s="2">
        <v>100</v>
      </c>
      <c r="AH499" s="32">
        <f t="shared" si="129"/>
        <v>14749.08</v>
      </c>
      <c r="AI499" s="33">
        <v>13405</v>
      </c>
      <c r="AJ499" s="33">
        <v>1344.08</v>
      </c>
      <c r="AK499" s="33"/>
      <c r="AL499" s="33"/>
      <c r="AM499" s="33">
        <v>14749</v>
      </c>
      <c r="AN499" s="35">
        <v>42736</v>
      </c>
      <c r="AO499" s="32">
        <f t="shared" si="123"/>
        <v>-4020.1000000000004</v>
      </c>
      <c r="AP499" s="36">
        <f t="shared" si="130"/>
        <v>147.49080000000001</v>
      </c>
      <c r="AQ499" s="37">
        <f t="shared" si="124"/>
        <v>147.49080000000001</v>
      </c>
      <c r="AR499" s="36">
        <f t="shared" si="125"/>
        <v>368.72700000000003</v>
      </c>
      <c r="AS499" s="36">
        <f t="shared" si="126"/>
        <v>374.66999999999996</v>
      </c>
      <c r="AT499" s="36">
        <v>0.57499999999999996</v>
      </c>
      <c r="AU499" s="38">
        <f t="shared" si="127"/>
        <v>12.290900000000001</v>
      </c>
      <c r="AV499" s="38">
        <f t="shared" si="131"/>
        <v>30.727250000000002</v>
      </c>
      <c r="AW499" s="38">
        <f t="shared" si="131"/>
        <v>31.222499999999997</v>
      </c>
      <c r="AX499" s="38">
        <f t="shared" si="128"/>
        <v>1.3672311233885821</v>
      </c>
      <c r="AY499" s="38">
        <f t="shared" si="120"/>
        <v>74.240650000000002</v>
      </c>
      <c r="AZ499" s="38">
        <f t="shared" si="121"/>
        <v>890.88779999999997</v>
      </c>
    </row>
    <row r="500" spans="1:52" s="7" customFormat="1" x14ac:dyDescent="0.25">
      <c r="A500" s="2">
        <f t="shared" si="122"/>
        <v>485</v>
      </c>
      <c r="B500" s="34" t="s">
        <v>209</v>
      </c>
      <c r="C500" s="29">
        <v>123</v>
      </c>
      <c r="D500" s="32">
        <v>54</v>
      </c>
      <c r="E500" s="2"/>
      <c r="F500" s="2"/>
      <c r="G500" s="2"/>
      <c r="H500" s="2">
        <v>2</v>
      </c>
      <c r="I500" s="2">
        <v>1</v>
      </c>
      <c r="J500" s="2">
        <v>1</v>
      </c>
      <c r="K500" s="2"/>
      <c r="L500" s="2"/>
      <c r="M500" s="2"/>
      <c r="N500" s="2"/>
      <c r="O500" s="2">
        <v>1</v>
      </c>
      <c r="P500" s="2"/>
      <c r="Q500" s="2"/>
      <c r="R500" s="2"/>
      <c r="S500" s="2"/>
      <c r="T500" s="2">
        <v>1</v>
      </c>
      <c r="U500" s="2"/>
      <c r="V500" s="2"/>
      <c r="W500" s="2"/>
      <c r="X500" s="2"/>
      <c r="Y500" s="2"/>
      <c r="Z500" s="2"/>
      <c r="AA500" s="2"/>
      <c r="AB500" s="2"/>
      <c r="AC500" s="2"/>
      <c r="AD500" s="2">
        <v>10708.69</v>
      </c>
      <c r="AE500" s="32"/>
      <c r="AF500" s="5" t="s">
        <v>42</v>
      </c>
      <c r="AG500" s="2">
        <v>100</v>
      </c>
      <c r="AH500" s="32">
        <f t="shared" si="129"/>
        <v>14741.54</v>
      </c>
      <c r="AI500" s="33">
        <v>13400</v>
      </c>
      <c r="AJ500" s="33">
        <v>1341.54</v>
      </c>
      <c r="AK500" s="33"/>
      <c r="AL500" s="33"/>
      <c r="AM500" s="33">
        <v>14742</v>
      </c>
      <c r="AN500" s="35">
        <v>42736</v>
      </c>
      <c r="AO500" s="32">
        <f t="shared" si="123"/>
        <v>-4032.8500000000004</v>
      </c>
      <c r="AP500" s="36">
        <f t="shared" si="130"/>
        <v>147.41540000000001</v>
      </c>
      <c r="AQ500" s="37">
        <f t="shared" si="124"/>
        <v>147.41540000000001</v>
      </c>
      <c r="AR500" s="36">
        <f t="shared" si="125"/>
        <v>368.53850000000006</v>
      </c>
      <c r="AS500" s="36">
        <f t="shared" si="126"/>
        <v>372.59999999999997</v>
      </c>
      <c r="AT500" s="36">
        <v>0.57499999999999996</v>
      </c>
      <c r="AU500" s="38">
        <f t="shared" si="127"/>
        <v>12.284616666666667</v>
      </c>
      <c r="AV500" s="38">
        <f t="shared" si="131"/>
        <v>30.711541666666673</v>
      </c>
      <c r="AW500" s="38">
        <f t="shared" si="131"/>
        <v>31.049999999999997</v>
      </c>
      <c r="AX500" s="38">
        <f t="shared" si="128"/>
        <v>1.3712251543209877</v>
      </c>
      <c r="AY500" s="38">
        <f t="shared" si="120"/>
        <v>74.046158333333338</v>
      </c>
      <c r="AZ500" s="38">
        <f t="shared" si="121"/>
        <v>888.55390000000011</v>
      </c>
    </row>
    <row r="501" spans="1:52" s="7" customFormat="1" x14ac:dyDescent="0.25">
      <c r="A501" s="2">
        <f t="shared" si="122"/>
        <v>486</v>
      </c>
      <c r="B501" s="34" t="s">
        <v>209</v>
      </c>
      <c r="C501" s="29">
        <v>15</v>
      </c>
      <c r="D501" s="32">
        <v>66.900000000000006</v>
      </c>
      <c r="E501" s="2"/>
      <c r="F501" s="2" t="s">
        <v>591</v>
      </c>
      <c r="G501" s="2"/>
      <c r="H501" s="2">
        <v>3</v>
      </c>
      <c r="I501" s="2"/>
      <c r="J501" s="2"/>
      <c r="K501" s="2"/>
      <c r="L501" s="2"/>
      <c r="M501" s="2"/>
      <c r="N501" s="2"/>
      <c r="O501" s="2"/>
      <c r="P501" s="2"/>
      <c r="Q501" s="2"/>
      <c r="R501" s="2"/>
      <c r="S501" s="2"/>
      <c r="T501" s="2"/>
      <c r="U501" s="2"/>
      <c r="V501" s="2"/>
      <c r="W501" s="2"/>
      <c r="X501" s="2"/>
      <c r="Y501" s="2"/>
      <c r="Z501" s="2"/>
      <c r="AA501" s="2"/>
      <c r="AB501" s="2"/>
      <c r="AC501" s="2"/>
      <c r="AD501" s="2">
        <v>13284.46</v>
      </c>
      <c r="AE501" s="32"/>
      <c r="AF501" s="5" t="s">
        <v>42</v>
      </c>
      <c r="AG501" s="2">
        <v>100</v>
      </c>
      <c r="AH501" s="32">
        <f t="shared" si="129"/>
        <v>16633.22</v>
      </c>
      <c r="AI501" s="33">
        <v>14969</v>
      </c>
      <c r="AJ501" s="33">
        <v>1664.22</v>
      </c>
      <c r="AK501" s="33"/>
      <c r="AL501" s="33"/>
      <c r="AM501" s="33">
        <v>16633</v>
      </c>
      <c r="AN501" s="35">
        <v>42736</v>
      </c>
      <c r="AO501" s="32">
        <f t="shared" si="123"/>
        <v>-3348.760000000002</v>
      </c>
      <c r="AP501" s="36">
        <f t="shared" si="130"/>
        <v>166.3322</v>
      </c>
      <c r="AQ501" s="37">
        <f t="shared" si="124"/>
        <v>166.3322</v>
      </c>
      <c r="AR501" s="36">
        <f t="shared" si="125"/>
        <v>415.83050000000003</v>
      </c>
      <c r="AS501" s="36">
        <f t="shared" si="126"/>
        <v>461.61</v>
      </c>
      <c r="AT501" s="36">
        <v>0.57499999999999996</v>
      </c>
      <c r="AU501" s="38">
        <f t="shared" si="127"/>
        <v>13.861016666666666</v>
      </c>
      <c r="AV501" s="38">
        <f t="shared" si="131"/>
        <v>34.652541666666671</v>
      </c>
      <c r="AW501" s="38">
        <f t="shared" si="131"/>
        <v>38.467500000000001</v>
      </c>
      <c r="AX501" s="38">
        <f t="shared" si="128"/>
        <v>1.3001652964623815</v>
      </c>
      <c r="AY501" s="38">
        <f t="shared" si="120"/>
        <v>86.981058333333337</v>
      </c>
      <c r="AZ501" s="38">
        <f t="shared" si="121"/>
        <v>1043.7727</v>
      </c>
    </row>
    <row r="502" spans="1:52" s="7" customFormat="1" x14ac:dyDescent="0.25">
      <c r="A502" s="2">
        <f t="shared" si="122"/>
        <v>487</v>
      </c>
      <c r="B502" s="34" t="s">
        <v>209</v>
      </c>
      <c r="C502" s="29">
        <v>71</v>
      </c>
      <c r="D502" s="32">
        <v>92.5</v>
      </c>
      <c r="E502" s="2"/>
      <c r="F502" s="2" t="s">
        <v>591</v>
      </c>
      <c r="G502" s="2"/>
      <c r="H502" s="2">
        <v>4</v>
      </c>
      <c r="I502" s="2"/>
      <c r="J502" s="2"/>
      <c r="K502" s="2"/>
      <c r="L502" s="2"/>
      <c r="M502" s="2"/>
      <c r="N502" s="2"/>
      <c r="O502" s="2"/>
      <c r="P502" s="2"/>
      <c r="Q502" s="2"/>
      <c r="R502" s="2"/>
      <c r="S502" s="2"/>
      <c r="T502" s="2"/>
      <c r="U502" s="2"/>
      <c r="V502" s="2"/>
      <c r="W502" s="2"/>
      <c r="X502" s="2"/>
      <c r="Y502" s="2"/>
      <c r="Z502" s="2"/>
      <c r="AA502" s="2"/>
      <c r="AB502" s="2"/>
      <c r="AC502" s="2"/>
      <c r="AD502" s="2">
        <v>18476.54</v>
      </c>
      <c r="AE502" s="32"/>
      <c r="AF502" s="5" t="s">
        <v>42</v>
      </c>
      <c r="AG502" s="2">
        <v>100</v>
      </c>
      <c r="AH502" s="32">
        <f t="shared" si="129"/>
        <v>23184.66</v>
      </c>
      <c r="AI502" s="33">
        <v>20870</v>
      </c>
      <c r="AJ502" s="33">
        <v>2314.66</v>
      </c>
      <c r="AK502" s="33"/>
      <c r="AL502" s="33"/>
      <c r="AM502" s="33">
        <v>23185</v>
      </c>
      <c r="AN502" s="35">
        <v>42736</v>
      </c>
      <c r="AO502" s="32">
        <f t="shared" si="123"/>
        <v>-4708.119999999999</v>
      </c>
      <c r="AP502" s="36">
        <f t="shared" si="130"/>
        <v>231.8466</v>
      </c>
      <c r="AQ502" s="37">
        <f t="shared" si="124"/>
        <v>231.8466</v>
      </c>
      <c r="AR502" s="36">
        <f t="shared" si="125"/>
        <v>579.61649999999997</v>
      </c>
      <c r="AS502" s="36">
        <f t="shared" si="126"/>
        <v>638.24999999999989</v>
      </c>
      <c r="AT502" s="36">
        <v>0.57499999999999996</v>
      </c>
      <c r="AU502" s="38">
        <f t="shared" si="127"/>
        <v>19.320550000000001</v>
      </c>
      <c r="AV502" s="38">
        <f t="shared" si="131"/>
        <v>48.301375</v>
      </c>
      <c r="AW502" s="38">
        <f t="shared" si="131"/>
        <v>53.187499999999993</v>
      </c>
      <c r="AX502" s="38">
        <f t="shared" si="128"/>
        <v>1.306047837837838</v>
      </c>
      <c r="AY502" s="38">
        <f t="shared" si="120"/>
        <v>120.809425</v>
      </c>
      <c r="AZ502" s="38">
        <f t="shared" si="121"/>
        <v>1449.7130999999999</v>
      </c>
    </row>
    <row r="503" spans="1:52" s="7" customFormat="1" x14ac:dyDescent="0.25">
      <c r="A503" s="2">
        <f t="shared" si="122"/>
        <v>488</v>
      </c>
      <c r="B503" s="34" t="s">
        <v>209</v>
      </c>
      <c r="C503" s="29">
        <v>77</v>
      </c>
      <c r="D503" s="32">
        <v>124.4</v>
      </c>
      <c r="E503" s="2"/>
      <c r="F503" s="2">
        <v>6</v>
      </c>
      <c r="G503" s="2"/>
      <c r="H503" s="2">
        <v>6</v>
      </c>
      <c r="I503" s="2"/>
      <c r="J503" s="2"/>
      <c r="K503" s="2"/>
      <c r="L503" s="2">
        <v>1</v>
      </c>
      <c r="M503" s="2"/>
      <c r="N503" s="2"/>
      <c r="O503" s="2"/>
      <c r="P503" s="2"/>
      <c r="Q503" s="2"/>
      <c r="R503" s="2"/>
      <c r="S503" s="2"/>
      <c r="T503" s="2"/>
      <c r="U503" s="2"/>
      <c r="V503" s="2"/>
      <c r="W503" s="2"/>
      <c r="X503" s="2"/>
      <c r="Y503" s="2"/>
      <c r="Z503" s="2"/>
      <c r="AA503" s="2"/>
      <c r="AB503" s="2"/>
      <c r="AC503" s="2"/>
      <c r="AD503" s="2">
        <v>40436.14</v>
      </c>
      <c r="AE503" s="32"/>
      <c r="AF503" s="5" t="s">
        <v>42</v>
      </c>
      <c r="AG503" s="2">
        <v>100</v>
      </c>
      <c r="AH503" s="32">
        <f t="shared" si="129"/>
        <v>34404.400000000001</v>
      </c>
      <c r="AI503" s="33">
        <v>31358</v>
      </c>
      <c r="AJ503" s="33">
        <v>3046.4</v>
      </c>
      <c r="AK503" s="33"/>
      <c r="AL503" s="33"/>
      <c r="AM503" s="33">
        <v>34404</v>
      </c>
      <c r="AN503" s="35">
        <v>42736</v>
      </c>
      <c r="AO503" s="32">
        <f t="shared" si="123"/>
        <v>6031.739999999998</v>
      </c>
      <c r="AP503" s="36">
        <f>AD503/AG503</f>
        <v>404.3614</v>
      </c>
      <c r="AQ503" s="37">
        <f t="shared" si="124"/>
        <v>404.3614</v>
      </c>
      <c r="AR503" s="36">
        <f t="shared" si="125"/>
        <v>860.11000000000013</v>
      </c>
      <c r="AS503" s="36">
        <f t="shared" si="126"/>
        <v>858.36</v>
      </c>
      <c r="AT503" s="36">
        <v>0.57499999999999996</v>
      </c>
      <c r="AU503" s="38">
        <f t="shared" si="127"/>
        <v>33.696783333333336</v>
      </c>
      <c r="AV503" s="38">
        <f t="shared" si="131"/>
        <v>71.675833333333344</v>
      </c>
      <c r="AW503" s="38">
        <f t="shared" si="131"/>
        <v>71.53</v>
      </c>
      <c r="AX503" s="38">
        <f t="shared" si="128"/>
        <v>1.4220467577706324</v>
      </c>
      <c r="AY503" s="38">
        <f t="shared" si="120"/>
        <v>176.90261666666669</v>
      </c>
      <c r="AZ503" s="38">
        <f t="shared" si="121"/>
        <v>2122.8314</v>
      </c>
    </row>
    <row r="504" spans="1:52" s="7" customFormat="1" x14ac:dyDescent="0.25">
      <c r="A504" s="2">
        <f t="shared" si="122"/>
        <v>489</v>
      </c>
      <c r="B504" s="34" t="s">
        <v>210</v>
      </c>
      <c r="C504" s="29">
        <v>3</v>
      </c>
      <c r="D504" s="32">
        <v>63.8</v>
      </c>
      <c r="E504" s="2"/>
      <c r="F504" s="2"/>
      <c r="G504" s="2"/>
      <c r="H504" s="2">
        <v>3</v>
      </c>
      <c r="I504" s="2">
        <v>1</v>
      </c>
      <c r="J504" s="2">
        <v>1</v>
      </c>
      <c r="K504" s="2"/>
      <c r="L504" s="2"/>
      <c r="M504" s="2"/>
      <c r="N504" s="2"/>
      <c r="O504" s="2"/>
      <c r="P504" s="2">
        <v>1</v>
      </c>
      <c r="Q504" s="2"/>
      <c r="R504" s="2"/>
      <c r="S504" s="2"/>
      <c r="T504" s="2"/>
      <c r="U504" s="2"/>
      <c r="V504" s="2">
        <v>1</v>
      </c>
      <c r="W504" s="2"/>
      <c r="X504" s="2"/>
      <c r="Y504" s="2"/>
      <c r="Z504" s="2"/>
      <c r="AA504" s="2"/>
      <c r="AB504" s="2"/>
      <c r="AC504" s="2"/>
      <c r="AD504" s="2">
        <v>15352.42</v>
      </c>
      <c r="AE504" s="32"/>
      <c r="AF504" s="5" t="s">
        <v>71</v>
      </c>
      <c r="AG504" s="2">
        <v>150</v>
      </c>
      <c r="AH504" s="32">
        <f t="shared" si="129"/>
        <v>16751.14</v>
      </c>
      <c r="AI504" s="33">
        <v>15114</v>
      </c>
      <c r="AJ504" s="33">
        <v>1637.14</v>
      </c>
      <c r="AK504" s="33"/>
      <c r="AL504" s="33"/>
      <c r="AM504" s="33">
        <v>16751</v>
      </c>
      <c r="AN504" s="35">
        <v>42736</v>
      </c>
      <c r="AO504" s="32">
        <f t="shared" si="123"/>
        <v>-1398.7199999999993</v>
      </c>
      <c r="AP504" s="36">
        <f>AH504/AG504</f>
        <v>111.67426666666667</v>
      </c>
      <c r="AQ504" s="37">
        <f t="shared" si="124"/>
        <v>111.67426666666667</v>
      </c>
      <c r="AR504" s="36">
        <f t="shared" si="125"/>
        <v>418.77850000000001</v>
      </c>
      <c r="AS504" s="36">
        <f t="shared" si="126"/>
        <v>390.45599999999996</v>
      </c>
      <c r="AT504" s="36">
        <v>0.51</v>
      </c>
      <c r="AU504" s="38">
        <f t="shared" si="127"/>
        <v>9.3061888888888884</v>
      </c>
      <c r="AV504" s="38">
        <f t="shared" si="131"/>
        <v>34.898208333333336</v>
      </c>
      <c r="AW504" s="38">
        <f t="shared" si="131"/>
        <v>32.537999999999997</v>
      </c>
      <c r="AX504" s="38">
        <f t="shared" si="128"/>
        <v>1.2028588906304425</v>
      </c>
      <c r="AY504" s="38">
        <f t="shared" si="120"/>
        <v>76.742397222222223</v>
      </c>
      <c r="AZ504" s="38">
        <f t="shared" si="121"/>
        <v>920.90876666666668</v>
      </c>
    </row>
    <row r="505" spans="1:52" s="7" customFormat="1" x14ac:dyDescent="0.25">
      <c r="A505" s="2">
        <f t="shared" si="122"/>
        <v>490</v>
      </c>
      <c r="B505" s="34" t="s">
        <v>210</v>
      </c>
      <c r="C505" s="29">
        <v>33</v>
      </c>
      <c r="D505" s="32">
        <v>33.200000000000003</v>
      </c>
      <c r="E505" s="2"/>
      <c r="F505" s="2" t="s">
        <v>591</v>
      </c>
      <c r="G505" s="2"/>
      <c r="H505" s="2">
        <v>1</v>
      </c>
      <c r="I505" s="2"/>
      <c r="J505" s="2"/>
      <c r="K505" s="2"/>
      <c r="L505" s="2"/>
      <c r="M505" s="2"/>
      <c r="N505" s="2"/>
      <c r="O505" s="2"/>
      <c r="P505" s="2"/>
      <c r="Q505" s="2"/>
      <c r="R505" s="2"/>
      <c r="S505" s="2"/>
      <c r="T505" s="2"/>
      <c r="U505" s="2"/>
      <c r="V505" s="2"/>
      <c r="W505" s="2"/>
      <c r="X505" s="2"/>
      <c r="Y505" s="2"/>
      <c r="Z505" s="2"/>
      <c r="AA505" s="2"/>
      <c r="AB505" s="2"/>
      <c r="AC505" s="2"/>
      <c r="AD505" s="2">
        <v>12897.38</v>
      </c>
      <c r="AE505" s="32"/>
      <c r="AF505" s="5" t="s">
        <v>71</v>
      </c>
      <c r="AG505" s="2">
        <v>150</v>
      </c>
      <c r="AH505" s="32">
        <f t="shared" si="129"/>
        <v>9357.8799999999992</v>
      </c>
      <c r="AI505" s="33">
        <v>8521</v>
      </c>
      <c r="AJ505" s="33">
        <v>836.88</v>
      </c>
      <c r="AK505" s="33"/>
      <c r="AL505" s="33"/>
      <c r="AM505" s="33">
        <v>9358</v>
      </c>
      <c r="AN505" s="35">
        <v>42736</v>
      </c>
      <c r="AO505" s="32">
        <f t="shared" si="123"/>
        <v>3539.5</v>
      </c>
      <c r="AP505" s="36">
        <f>AD505/AG505</f>
        <v>85.982533333333322</v>
      </c>
      <c r="AQ505" s="37">
        <f t="shared" si="124"/>
        <v>85.982533333333322</v>
      </c>
      <c r="AR505" s="36">
        <f t="shared" si="125"/>
        <v>233.947</v>
      </c>
      <c r="AS505" s="36">
        <f t="shared" si="126"/>
        <v>203.18400000000003</v>
      </c>
      <c r="AT505" s="36">
        <v>0.51</v>
      </c>
      <c r="AU505" s="38">
        <f t="shared" si="127"/>
        <v>7.1652111111111099</v>
      </c>
      <c r="AV505" s="38">
        <f t="shared" si="131"/>
        <v>19.495583333333332</v>
      </c>
      <c r="AW505" s="38">
        <f t="shared" si="131"/>
        <v>16.932000000000002</v>
      </c>
      <c r="AX505" s="38">
        <f t="shared" si="128"/>
        <v>1.3130359772423024</v>
      </c>
      <c r="AY505" s="38">
        <f t="shared" si="120"/>
        <v>43.592794444444444</v>
      </c>
      <c r="AZ505" s="38">
        <f t="shared" si="121"/>
        <v>523.11353333333329</v>
      </c>
    </row>
    <row r="506" spans="1:52" s="7" customFormat="1" x14ac:dyDescent="0.25">
      <c r="A506" s="2">
        <f t="shared" si="122"/>
        <v>491</v>
      </c>
      <c r="B506" s="34" t="s">
        <v>210</v>
      </c>
      <c r="C506" s="29">
        <v>39</v>
      </c>
      <c r="D506" s="32">
        <v>63.3</v>
      </c>
      <c r="E506" s="2"/>
      <c r="F506" s="2" t="s">
        <v>591</v>
      </c>
      <c r="G506" s="2"/>
      <c r="H506" s="2">
        <v>3</v>
      </c>
      <c r="I506" s="2"/>
      <c r="J506" s="2"/>
      <c r="K506" s="2"/>
      <c r="L506" s="2"/>
      <c r="M506" s="2"/>
      <c r="N506" s="2"/>
      <c r="O506" s="2"/>
      <c r="P506" s="2"/>
      <c r="Q506" s="2"/>
      <c r="R506" s="2"/>
      <c r="S506" s="2"/>
      <c r="T506" s="2"/>
      <c r="U506" s="2"/>
      <c r="V506" s="2"/>
      <c r="W506" s="2"/>
      <c r="X506" s="2"/>
      <c r="Y506" s="2"/>
      <c r="Z506" s="2"/>
      <c r="AA506" s="2"/>
      <c r="AB506" s="2"/>
      <c r="AC506" s="2"/>
      <c r="AD506" s="2">
        <v>15229.8</v>
      </c>
      <c r="AE506" s="32"/>
      <c r="AF506" s="5" t="s">
        <v>71</v>
      </c>
      <c r="AG506" s="2">
        <v>150</v>
      </c>
      <c r="AH506" s="32">
        <f t="shared" si="129"/>
        <v>16617.07</v>
      </c>
      <c r="AI506" s="33">
        <v>14993</v>
      </c>
      <c r="AJ506" s="33">
        <v>1624.07</v>
      </c>
      <c r="AK506" s="33"/>
      <c r="AL506" s="33"/>
      <c r="AM506" s="33">
        <v>16617</v>
      </c>
      <c r="AN506" s="35">
        <v>42736</v>
      </c>
      <c r="AO506" s="32">
        <f t="shared" si="123"/>
        <v>-1387.2700000000004</v>
      </c>
      <c r="AP506" s="36">
        <f t="shared" ref="AP506:AP511" si="132">AH506/AG506</f>
        <v>110.78046666666667</v>
      </c>
      <c r="AQ506" s="37">
        <f t="shared" si="124"/>
        <v>110.78046666666667</v>
      </c>
      <c r="AR506" s="36">
        <f t="shared" si="125"/>
        <v>415.42675000000003</v>
      </c>
      <c r="AS506" s="36">
        <f t="shared" si="126"/>
        <v>387.39600000000002</v>
      </c>
      <c r="AT506" s="36">
        <v>0.51</v>
      </c>
      <c r="AU506" s="38">
        <f t="shared" si="127"/>
        <v>9.2317055555555552</v>
      </c>
      <c r="AV506" s="38">
        <f>AR506/12</f>
        <v>34.618895833333333</v>
      </c>
      <c r="AW506" s="38">
        <f t="shared" si="131"/>
        <v>32.283000000000001</v>
      </c>
      <c r="AX506" s="38">
        <f t="shared" si="128"/>
        <v>1.2027425179919258</v>
      </c>
      <c r="AY506" s="38">
        <f t="shared" si="120"/>
        <v>76.133601388888891</v>
      </c>
      <c r="AZ506" s="38">
        <f>AY506*12</f>
        <v>913.60321666666664</v>
      </c>
    </row>
    <row r="507" spans="1:52" s="7" customFormat="1" x14ac:dyDescent="0.25">
      <c r="A507" s="2">
        <f t="shared" si="122"/>
        <v>492</v>
      </c>
      <c r="B507" s="34" t="s">
        <v>210</v>
      </c>
      <c r="C507" s="29">
        <v>57</v>
      </c>
      <c r="D507" s="32">
        <v>52.4</v>
      </c>
      <c r="E507" s="2"/>
      <c r="F507" s="2"/>
      <c r="G507" s="2"/>
      <c r="H507" s="2">
        <v>2</v>
      </c>
      <c r="I507" s="2">
        <v>1</v>
      </c>
      <c r="J507" s="2">
        <v>1</v>
      </c>
      <c r="K507" s="2"/>
      <c r="L507" s="2"/>
      <c r="M507" s="2"/>
      <c r="N507" s="2"/>
      <c r="O507" s="2">
        <v>1</v>
      </c>
      <c r="P507" s="2"/>
      <c r="Q507" s="2"/>
      <c r="R507" s="2"/>
      <c r="S507" s="2"/>
      <c r="T507" s="2"/>
      <c r="U507" s="2">
        <v>1</v>
      </c>
      <c r="V507" s="2"/>
      <c r="W507" s="2"/>
      <c r="X507" s="2"/>
      <c r="Y507" s="2"/>
      <c r="Z507" s="2"/>
      <c r="AA507" s="2"/>
      <c r="AB507" s="2"/>
      <c r="AC507" s="2"/>
      <c r="AD507" s="2">
        <v>12556.61</v>
      </c>
      <c r="AE507" s="32"/>
      <c r="AF507" s="5" t="s">
        <v>71</v>
      </c>
      <c r="AG507" s="2">
        <v>150</v>
      </c>
      <c r="AH507" s="32">
        <f t="shared" si="129"/>
        <v>15051</v>
      </c>
      <c r="AI507" s="33">
        <v>13712</v>
      </c>
      <c r="AJ507" s="33">
        <v>1339</v>
      </c>
      <c r="AK507" s="33"/>
      <c r="AL507" s="33"/>
      <c r="AM507" s="33">
        <v>15051</v>
      </c>
      <c r="AN507" s="35">
        <v>42736</v>
      </c>
      <c r="AO507" s="32">
        <f t="shared" si="123"/>
        <v>-2494.3899999999994</v>
      </c>
      <c r="AP507" s="36">
        <f t="shared" si="132"/>
        <v>100.34</v>
      </c>
      <c r="AQ507" s="37">
        <f t="shared" si="124"/>
        <v>100.34</v>
      </c>
      <c r="AR507" s="36">
        <f t="shared" si="125"/>
        <v>376.27500000000003</v>
      </c>
      <c r="AS507" s="36">
        <f t="shared" si="126"/>
        <v>320.68799999999999</v>
      </c>
      <c r="AT507" s="36">
        <v>0.51</v>
      </c>
      <c r="AU507" s="38">
        <f t="shared" si="127"/>
        <v>8.3616666666666664</v>
      </c>
      <c r="AV507" s="38">
        <f t="shared" si="131"/>
        <v>31.356250000000003</v>
      </c>
      <c r="AW507" s="38">
        <f t="shared" si="131"/>
        <v>26.724</v>
      </c>
      <c r="AX507" s="38">
        <f t="shared" si="128"/>
        <v>1.2679755089058526</v>
      </c>
      <c r="AY507" s="38">
        <f t="shared" si="120"/>
        <v>66.441916666666671</v>
      </c>
      <c r="AZ507" s="38">
        <f t="shared" si="121"/>
        <v>797.30300000000011</v>
      </c>
    </row>
    <row r="508" spans="1:52" s="7" customFormat="1" x14ac:dyDescent="0.25">
      <c r="A508" s="2">
        <f t="shared" si="122"/>
        <v>493</v>
      </c>
      <c r="B508" s="34" t="s">
        <v>210</v>
      </c>
      <c r="C508" s="29">
        <v>70</v>
      </c>
      <c r="D508" s="32">
        <v>52.1</v>
      </c>
      <c r="E508" s="2"/>
      <c r="F508" s="2" t="s">
        <v>591</v>
      </c>
      <c r="G508" s="2"/>
      <c r="H508" s="2">
        <v>2</v>
      </c>
      <c r="I508" s="2"/>
      <c r="J508" s="2"/>
      <c r="K508" s="2"/>
      <c r="L508" s="2"/>
      <c r="M508" s="2"/>
      <c r="N508" s="2"/>
      <c r="O508" s="2"/>
      <c r="P508" s="2"/>
      <c r="Q508" s="2"/>
      <c r="R508" s="2"/>
      <c r="S508" s="2"/>
      <c r="T508" s="2"/>
      <c r="U508" s="2"/>
      <c r="V508" s="2"/>
      <c r="W508" s="2"/>
      <c r="X508" s="2"/>
      <c r="Y508" s="2"/>
      <c r="Z508" s="2"/>
      <c r="AA508" s="2"/>
      <c r="AB508" s="2"/>
      <c r="AC508" s="2"/>
      <c r="AD508" s="2">
        <v>12483.03</v>
      </c>
      <c r="AE508" s="32"/>
      <c r="AF508" s="5" t="s">
        <v>71</v>
      </c>
      <c r="AG508" s="2">
        <v>150</v>
      </c>
      <c r="AH508" s="32">
        <f t="shared" si="129"/>
        <v>14962.16</v>
      </c>
      <c r="AI508" s="33">
        <v>13631</v>
      </c>
      <c r="AJ508" s="33">
        <v>1331.16</v>
      </c>
      <c r="AK508" s="33"/>
      <c r="AL508" s="33"/>
      <c r="AM508" s="33">
        <v>14962</v>
      </c>
      <c r="AN508" s="35">
        <v>42736</v>
      </c>
      <c r="AO508" s="32">
        <f t="shared" si="123"/>
        <v>-2479.1299999999992</v>
      </c>
      <c r="AP508" s="36">
        <f t="shared" si="132"/>
        <v>99.747733333333329</v>
      </c>
      <c r="AQ508" s="37">
        <f t="shared" si="124"/>
        <v>99.747733333333329</v>
      </c>
      <c r="AR508" s="36">
        <f t="shared" si="125"/>
        <v>374.05400000000003</v>
      </c>
      <c r="AS508" s="36">
        <f t="shared" si="126"/>
        <v>318.85200000000003</v>
      </c>
      <c r="AT508" s="36">
        <v>0.51</v>
      </c>
      <c r="AU508" s="38">
        <f t="shared" si="127"/>
        <v>8.3123111111111108</v>
      </c>
      <c r="AV508" s="38">
        <f t="shared" si="131"/>
        <v>31.171166666666668</v>
      </c>
      <c r="AW508" s="38">
        <f t="shared" si="131"/>
        <v>26.571000000000002</v>
      </c>
      <c r="AX508" s="38">
        <f t="shared" si="128"/>
        <v>1.2678402644487097</v>
      </c>
      <c r="AY508" s="38">
        <f t="shared" si="120"/>
        <v>66.054477777777777</v>
      </c>
      <c r="AZ508" s="38">
        <f t="shared" si="121"/>
        <v>792.65373333333332</v>
      </c>
    </row>
    <row r="509" spans="1:52" s="7" customFormat="1" x14ac:dyDescent="0.25">
      <c r="A509" s="2">
        <f t="shared" si="122"/>
        <v>494</v>
      </c>
      <c r="B509" s="34" t="s">
        <v>211</v>
      </c>
      <c r="C509" s="29">
        <v>27</v>
      </c>
      <c r="D509" s="32">
        <v>33.6</v>
      </c>
      <c r="E509" s="2"/>
      <c r="F509" s="2" t="s">
        <v>591</v>
      </c>
      <c r="G509" s="2"/>
      <c r="H509" s="2">
        <v>1</v>
      </c>
      <c r="I509" s="2"/>
      <c r="J509" s="2"/>
      <c r="K509" s="2"/>
      <c r="L509" s="2"/>
      <c r="M509" s="2"/>
      <c r="N509" s="2"/>
      <c r="O509" s="2"/>
      <c r="P509" s="2"/>
      <c r="Q509" s="2"/>
      <c r="R509" s="2"/>
      <c r="S509" s="2"/>
      <c r="T509" s="2"/>
      <c r="U509" s="2"/>
      <c r="V509" s="2"/>
      <c r="W509" s="2"/>
      <c r="X509" s="2"/>
      <c r="Y509" s="2"/>
      <c r="Z509" s="2"/>
      <c r="AA509" s="2"/>
      <c r="AB509" s="2"/>
      <c r="AC509" s="2"/>
      <c r="AD509" s="2">
        <v>7638.36</v>
      </c>
      <c r="AE509" s="32"/>
      <c r="AF509" s="5" t="s">
        <v>42</v>
      </c>
      <c r="AG509" s="2">
        <v>100</v>
      </c>
      <c r="AH509" s="32">
        <f t="shared" si="129"/>
        <v>9540.08</v>
      </c>
      <c r="AI509" s="33">
        <v>8127</v>
      </c>
      <c r="AJ509" s="33">
        <v>1413.08</v>
      </c>
      <c r="AK509" s="33"/>
      <c r="AL509" s="33">
        <v>450.33</v>
      </c>
      <c r="AM509" s="33">
        <v>9990</v>
      </c>
      <c r="AN509" s="35">
        <v>42736</v>
      </c>
      <c r="AO509" s="32">
        <f t="shared" si="123"/>
        <v>-1901.7200000000003</v>
      </c>
      <c r="AP509" s="36">
        <f t="shared" si="132"/>
        <v>95.400800000000004</v>
      </c>
      <c r="AQ509" s="37">
        <f t="shared" si="124"/>
        <v>95.400800000000004</v>
      </c>
      <c r="AR509" s="36">
        <f t="shared" si="125"/>
        <v>238.50200000000001</v>
      </c>
      <c r="AS509" s="36">
        <f t="shared" si="126"/>
        <v>258.8544</v>
      </c>
      <c r="AT509" s="36">
        <v>0.64200000000000002</v>
      </c>
      <c r="AU509" s="38">
        <f t="shared" si="127"/>
        <v>7.9500666666666673</v>
      </c>
      <c r="AV509" s="38">
        <f t="shared" si="131"/>
        <v>19.875166666666669</v>
      </c>
      <c r="AW509" s="38">
        <f t="shared" si="131"/>
        <v>21.571200000000001</v>
      </c>
      <c r="AX509" s="38">
        <f t="shared" si="128"/>
        <v>1.4701319444444445</v>
      </c>
      <c r="AY509" s="38">
        <f t="shared" si="120"/>
        <v>49.396433333333334</v>
      </c>
      <c r="AZ509" s="38">
        <f t="shared" si="121"/>
        <v>592.75720000000001</v>
      </c>
    </row>
    <row r="510" spans="1:52" s="7" customFormat="1" x14ac:dyDescent="0.25">
      <c r="A510" s="2">
        <f t="shared" si="122"/>
        <v>495</v>
      </c>
      <c r="B510" s="34" t="s">
        <v>211</v>
      </c>
      <c r="C510" s="29">
        <v>32</v>
      </c>
      <c r="D510" s="32">
        <v>33.799999999999997</v>
      </c>
      <c r="E510" s="2"/>
      <c r="F510" s="2" t="s">
        <v>591</v>
      </c>
      <c r="G510" s="2"/>
      <c r="H510" s="2">
        <v>1</v>
      </c>
      <c r="I510" s="2"/>
      <c r="J510" s="2"/>
      <c r="K510" s="2"/>
      <c r="L510" s="2"/>
      <c r="M510" s="2"/>
      <c r="N510" s="2"/>
      <c r="O510" s="2"/>
      <c r="P510" s="2"/>
      <c r="Q510" s="2"/>
      <c r="R510" s="2"/>
      <c r="S510" s="2"/>
      <c r="T510" s="2"/>
      <c r="U510" s="2"/>
      <c r="V510" s="2"/>
      <c r="W510" s="2"/>
      <c r="X510" s="2"/>
      <c r="Y510" s="2"/>
      <c r="Z510" s="2"/>
      <c r="AA510" s="2"/>
      <c r="AB510" s="2"/>
      <c r="AC510" s="2"/>
      <c r="AD510" s="2">
        <v>7547.42</v>
      </c>
      <c r="AE510" s="32"/>
      <c r="AF510" s="5" t="s">
        <v>42</v>
      </c>
      <c r="AG510" s="2">
        <v>100</v>
      </c>
      <c r="AH510" s="32">
        <f t="shared" si="129"/>
        <v>9572.26</v>
      </c>
      <c r="AI510" s="33">
        <v>8176</v>
      </c>
      <c r="AJ510" s="33">
        <v>1396.26</v>
      </c>
      <c r="AK510" s="33"/>
      <c r="AL510" s="33">
        <v>444.97</v>
      </c>
      <c r="AM510" s="33">
        <v>10017</v>
      </c>
      <c r="AN510" s="35">
        <v>42736</v>
      </c>
      <c r="AO510" s="32">
        <f t="shared" si="123"/>
        <v>-2024.8400000000001</v>
      </c>
      <c r="AP510" s="36">
        <f t="shared" si="132"/>
        <v>95.7226</v>
      </c>
      <c r="AQ510" s="37">
        <f t="shared" si="124"/>
        <v>95.7226</v>
      </c>
      <c r="AR510" s="36">
        <f t="shared" si="125"/>
        <v>239.30650000000003</v>
      </c>
      <c r="AS510" s="36">
        <f t="shared" si="126"/>
        <v>260.39519999999999</v>
      </c>
      <c r="AT510" s="36">
        <v>0.64200000000000002</v>
      </c>
      <c r="AU510" s="38">
        <f t="shared" si="127"/>
        <v>7.9768833333333333</v>
      </c>
      <c r="AV510" s="38">
        <f t="shared" si="131"/>
        <v>19.942208333333337</v>
      </c>
      <c r="AW510" s="38">
        <f t="shared" si="131"/>
        <v>21.6996</v>
      </c>
      <c r="AX510" s="38">
        <f t="shared" si="128"/>
        <v>1.4680086291913217</v>
      </c>
      <c r="AY510" s="38">
        <f t="shared" si="120"/>
        <v>49.61869166666667</v>
      </c>
      <c r="AZ510" s="38">
        <f t="shared" si="121"/>
        <v>595.42430000000002</v>
      </c>
    </row>
    <row r="511" spans="1:52" s="46" customFormat="1" ht="49.5" customHeight="1" x14ac:dyDescent="0.25">
      <c r="A511" s="2">
        <f t="shared" si="122"/>
        <v>496</v>
      </c>
      <c r="B511" s="41" t="s">
        <v>212</v>
      </c>
      <c r="C511" s="3">
        <v>16</v>
      </c>
      <c r="D511" s="40">
        <v>16.899999999999999</v>
      </c>
      <c r="E511" s="53" t="s">
        <v>216</v>
      </c>
      <c r="F511" s="3"/>
      <c r="G511" s="3"/>
      <c r="H511" s="2">
        <v>1</v>
      </c>
      <c r="I511" s="2">
        <v>1</v>
      </c>
      <c r="J511" s="3">
        <v>1</v>
      </c>
      <c r="K511" s="3"/>
      <c r="L511" s="3"/>
      <c r="M511" s="3"/>
      <c r="N511" s="3">
        <v>1</v>
      </c>
      <c r="O511" s="3"/>
      <c r="P511" s="3"/>
      <c r="Q511" s="3"/>
      <c r="R511" s="3"/>
      <c r="S511" s="3"/>
      <c r="T511" s="3">
        <v>1</v>
      </c>
      <c r="U511" s="3"/>
      <c r="V511" s="3"/>
      <c r="W511" s="3"/>
      <c r="X511" s="3"/>
      <c r="Y511" s="3"/>
      <c r="Z511" s="3"/>
      <c r="AA511" s="3"/>
      <c r="AB511" s="3"/>
      <c r="AC511" s="3"/>
      <c r="AD511" s="3">
        <v>1948</v>
      </c>
      <c r="AE511" s="40"/>
      <c r="AF511" s="39" t="s">
        <v>42</v>
      </c>
      <c r="AG511" s="3">
        <v>100</v>
      </c>
      <c r="AH511" s="40">
        <f t="shared" si="129"/>
        <v>3964.83</v>
      </c>
      <c r="AI511" s="40">
        <v>3246</v>
      </c>
      <c r="AJ511" s="40">
        <v>718.83</v>
      </c>
      <c r="AK511" s="40"/>
      <c r="AL511" s="40"/>
      <c r="AM511" s="40">
        <v>3965</v>
      </c>
      <c r="AN511" s="42">
        <v>42736</v>
      </c>
      <c r="AO511" s="40">
        <f t="shared" si="123"/>
        <v>-2016.83</v>
      </c>
      <c r="AP511" s="43">
        <f t="shared" si="132"/>
        <v>39.648299999999999</v>
      </c>
      <c r="AQ511" s="44">
        <f t="shared" si="124"/>
        <v>39.648299999999999</v>
      </c>
      <c r="AR511" s="43">
        <f t="shared" si="125"/>
        <v>99.120750000000001</v>
      </c>
      <c r="AS511" s="43">
        <f t="shared" si="126"/>
        <v>192.25439999999998</v>
      </c>
      <c r="AT511" s="43">
        <v>0.94799999999999995</v>
      </c>
      <c r="AU511" s="45">
        <f t="shared" si="127"/>
        <v>3.3040249999999998</v>
      </c>
      <c r="AV511" s="45">
        <f t="shared" si="131"/>
        <v>8.2600625000000001</v>
      </c>
      <c r="AW511" s="45">
        <f t="shared" si="131"/>
        <v>16.021199999999997</v>
      </c>
      <c r="AX511" s="45">
        <f t="shared" si="128"/>
        <v>1.6322655325443787</v>
      </c>
      <c r="AY511" s="45">
        <f t="shared" si="120"/>
        <v>27.585287499999996</v>
      </c>
      <c r="AZ511" s="45">
        <f t="shared" si="121"/>
        <v>331.02344999999997</v>
      </c>
    </row>
    <row r="512" spans="1:52" s="46" customFormat="1" ht="46.5" customHeight="1" x14ac:dyDescent="0.25">
      <c r="A512" s="2">
        <f t="shared" si="122"/>
        <v>497</v>
      </c>
      <c r="B512" s="41" t="s">
        <v>212</v>
      </c>
      <c r="C512" s="3">
        <v>1</v>
      </c>
      <c r="D512" s="40">
        <v>17.7</v>
      </c>
      <c r="E512" s="53" t="s">
        <v>217</v>
      </c>
      <c r="F512" s="3" t="s">
        <v>591</v>
      </c>
      <c r="G512" s="3"/>
      <c r="H512" s="2">
        <v>1</v>
      </c>
      <c r="I512" s="2"/>
      <c r="J512" s="3"/>
      <c r="K512" s="3"/>
      <c r="L512" s="3"/>
      <c r="M512" s="3"/>
      <c r="N512" s="3"/>
      <c r="O512" s="3"/>
      <c r="P512" s="3"/>
      <c r="Q512" s="3"/>
      <c r="R512" s="3"/>
      <c r="S512" s="3"/>
      <c r="T512" s="3"/>
      <c r="U512" s="3"/>
      <c r="V512" s="3"/>
      <c r="W512" s="3"/>
      <c r="X512" s="3"/>
      <c r="Y512" s="3"/>
      <c r="Z512" s="3"/>
      <c r="AA512" s="3"/>
      <c r="AB512" s="3"/>
      <c r="AC512" s="3"/>
      <c r="AD512" s="3">
        <v>16297.16</v>
      </c>
      <c r="AE512" s="40"/>
      <c r="AF512" s="39" t="s">
        <v>42</v>
      </c>
      <c r="AG512" s="3">
        <v>100</v>
      </c>
      <c r="AH512" s="40">
        <f t="shared" si="129"/>
        <v>4153.88</v>
      </c>
      <c r="AI512" s="40">
        <v>3400</v>
      </c>
      <c r="AJ512" s="40">
        <v>753.88</v>
      </c>
      <c r="AK512" s="40"/>
      <c r="AL512" s="40"/>
      <c r="AM512" s="40">
        <v>4154</v>
      </c>
      <c r="AN512" s="42">
        <v>42736</v>
      </c>
      <c r="AO512" s="40">
        <f t="shared" si="123"/>
        <v>12143.279999999999</v>
      </c>
      <c r="AP512" s="43">
        <f>AD512/AG512</f>
        <v>162.9716</v>
      </c>
      <c r="AQ512" s="44">
        <f t="shared" si="124"/>
        <v>162.9716</v>
      </c>
      <c r="AR512" s="43">
        <f t="shared" si="125"/>
        <v>103.84700000000001</v>
      </c>
      <c r="AS512" s="43">
        <f t="shared" si="126"/>
        <v>201.35519999999997</v>
      </c>
      <c r="AT512" s="43">
        <v>0.94799999999999995</v>
      </c>
      <c r="AU512" s="45">
        <f t="shared" si="127"/>
        <v>13.580966666666667</v>
      </c>
      <c r="AV512" s="45">
        <f t="shared" si="131"/>
        <v>8.6539166666666674</v>
      </c>
      <c r="AW512" s="45">
        <f t="shared" si="131"/>
        <v>16.779599999999999</v>
      </c>
      <c r="AX512" s="45">
        <f t="shared" si="128"/>
        <v>2.2042080979284369</v>
      </c>
      <c r="AY512" s="45">
        <f t="shared" si="120"/>
        <v>39.014483333333331</v>
      </c>
      <c r="AZ512" s="45">
        <f t="shared" si="121"/>
        <v>468.17379999999997</v>
      </c>
    </row>
    <row r="513" spans="1:52" s="7" customFormat="1" x14ac:dyDescent="0.25">
      <c r="A513" s="2">
        <f t="shared" si="122"/>
        <v>498</v>
      </c>
      <c r="B513" s="34" t="s">
        <v>213</v>
      </c>
      <c r="C513" s="29">
        <v>6</v>
      </c>
      <c r="D513" s="32">
        <v>48.3</v>
      </c>
      <c r="E513" s="2"/>
      <c r="F513" s="2">
        <v>3</v>
      </c>
      <c r="G513" s="2"/>
      <c r="H513" s="2">
        <v>3</v>
      </c>
      <c r="I513" s="2"/>
      <c r="J513" s="2"/>
      <c r="K513" s="2"/>
      <c r="L513" s="2"/>
      <c r="M513" s="2">
        <v>1</v>
      </c>
      <c r="N513" s="2"/>
      <c r="O513" s="2"/>
      <c r="P513" s="2"/>
      <c r="Q513" s="2"/>
      <c r="R513" s="2"/>
      <c r="S513" s="2"/>
      <c r="T513" s="2"/>
      <c r="U513" s="2"/>
      <c r="V513" s="2"/>
      <c r="W513" s="2"/>
      <c r="X513" s="2"/>
      <c r="Y513" s="2"/>
      <c r="Z513" s="2"/>
      <c r="AA513" s="2"/>
      <c r="AB513" s="2"/>
      <c r="AC513" s="2"/>
      <c r="AD513" s="2">
        <v>22784.97</v>
      </c>
      <c r="AE513" s="32"/>
      <c r="AF513" s="5" t="s">
        <v>42</v>
      </c>
      <c r="AG513" s="2">
        <v>100</v>
      </c>
      <c r="AH513" s="32">
        <f t="shared" si="129"/>
        <v>3069.41</v>
      </c>
      <c r="AI513" s="33">
        <v>2969</v>
      </c>
      <c r="AJ513" s="33">
        <v>100.41</v>
      </c>
      <c r="AK513" s="33">
        <v>0</v>
      </c>
      <c r="AL513" s="33">
        <v>882.68</v>
      </c>
      <c r="AM513" s="33">
        <v>3952</v>
      </c>
      <c r="AN513" s="35">
        <v>42736</v>
      </c>
      <c r="AO513" s="32">
        <f t="shared" si="123"/>
        <v>19715.560000000001</v>
      </c>
      <c r="AP513" s="36">
        <f>AD513/AG513</f>
        <v>227.84970000000001</v>
      </c>
      <c r="AQ513" s="37">
        <f t="shared" si="124"/>
        <v>227.84970000000001</v>
      </c>
      <c r="AR513" s="36">
        <f t="shared" si="125"/>
        <v>76.735249999999994</v>
      </c>
      <c r="AS513" s="36">
        <f t="shared" si="126"/>
        <v>261.97919999999999</v>
      </c>
      <c r="AT513" s="36">
        <v>0.45200000000000001</v>
      </c>
      <c r="AU513" s="38">
        <f t="shared" si="127"/>
        <v>18.987475</v>
      </c>
      <c r="AV513" s="38">
        <f t="shared" si="131"/>
        <v>6.3946041666666664</v>
      </c>
      <c r="AW513" s="38">
        <f t="shared" si="131"/>
        <v>21.831599999999998</v>
      </c>
      <c r="AX513" s="38">
        <f t="shared" si="128"/>
        <v>0.97750888543823333</v>
      </c>
      <c r="AY513" s="38">
        <f t="shared" si="120"/>
        <v>47.213679166666665</v>
      </c>
      <c r="AZ513" s="38">
        <f t="shared" si="121"/>
        <v>566.56414999999993</v>
      </c>
    </row>
    <row r="514" spans="1:52" s="7" customFormat="1" ht="15" customHeight="1" x14ac:dyDescent="0.25">
      <c r="A514" s="2">
        <f t="shared" si="122"/>
        <v>499</v>
      </c>
      <c r="B514" s="34" t="s">
        <v>214</v>
      </c>
      <c r="C514" s="29">
        <v>6</v>
      </c>
      <c r="D514" s="32">
        <v>28.2</v>
      </c>
      <c r="E514" s="2"/>
      <c r="F514" s="2" t="s">
        <v>591</v>
      </c>
      <c r="G514" s="2"/>
      <c r="H514" s="2">
        <v>2</v>
      </c>
      <c r="I514" s="2"/>
      <c r="J514" s="2"/>
      <c r="K514" s="2"/>
      <c r="L514" s="2"/>
      <c r="M514" s="2"/>
      <c r="N514" s="2"/>
      <c r="O514" s="2"/>
      <c r="P514" s="2"/>
      <c r="Q514" s="2"/>
      <c r="R514" s="2"/>
      <c r="S514" s="2"/>
      <c r="T514" s="2"/>
      <c r="U514" s="2"/>
      <c r="V514" s="2"/>
      <c r="W514" s="2"/>
      <c r="X514" s="2"/>
      <c r="Y514" s="2"/>
      <c r="Z514" s="2"/>
      <c r="AA514" s="2"/>
      <c r="AB514" s="2"/>
      <c r="AC514" s="2"/>
      <c r="AD514" s="2">
        <v>7441.62</v>
      </c>
      <c r="AE514" s="32"/>
      <c r="AF514" s="5" t="s">
        <v>36</v>
      </c>
      <c r="AG514" s="2">
        <v>30</v>
      </c>
      <c r="AH514" s="32">
        <f t="shared" si="129"/>
        <v>7860.88</v>
      </c>
      <c r="AI514" s="33">
        <v>6934</v>
      </c>
      <c r="AJ514" s="33">
        <v>787</v>
      </c>
      <c r="AK514" s="33">
        <v>139.88</v>
      </c>
      <c r="AL514" s="33">
        <v>4989.6000000000004</v>
      </c>
      <c r="AM514" s="33">
        <v>12850</v>
      </c>
      <c r="AN514" s="35">
        <v>42736</v>
      </c>
      <c r="AO514" s="32">
        <f t="shared" si="123"/>
        <v>-419.26000000000022</v>
      </c>
      <c r="AP514" s="36">
        <f>AH514/AG514</f>
        <v>262.02933333333334</v>
      </c>
      <c r="AQ514" s="37">
        <f t="shared" si="124"/>
        <v>262.02933333333334</v>
      </c>
      <c r="AR514" s="36">
        <f t="shared" si="125"/>
        <v>196.52200000000002</v>
      </c>
      <c r="AS514" s="36">
        <f t="shared" si="126"/>
        <v>236.88</v>
      </c>
      <c r="AT514" s="36">
        <v>0.7</v>
      </c>
      <c r="AU514" s="38">
        <f t="shared" si="127"/>
        <v>21.835777777777778</v>
      </c>
      <c r="AV514" s="38">
        <f t="shared" si="131"/>
        <v>16.376833333333334</v>
      </c>
      <c r="AW514" s="38">
        <f t="shared" si="131"/>
        <v>19.739999999999998</v>
      </c>
      <c r="AX514" s="38">
        <f t="shared" si="128"/>
        <v>2.0550571315996846</v>
      </c>
      <c r="AY514" s="38">
        <f t="shared" si="120"/>
        <v>57.952611111111111</v>
      </c>
      <c r="AZ514" s="38">
        <f t="shared" si="121"/>
        <v>695.43133333333333</v>
      </c>
    </row>
    <row r="515" spans="1:52" s="7" customFormat="1" x14ac:dyDescent="0.25">
      <c r="A515" s="2">
        <f t="shared" si="122"/>
        <v>500</v>
      </c>
      <c r="B515" s="34" t="s">
        <v>215</v>
      </c>
      <c r="C515" s="29">
        <v>1</v>
      </c>
      <c r="D515" s="32">
        <v>32.200000000000003</v>
      </c>
      <c r="E515" s="2"/>
      <c r="F515" s="2" t="s">
        <v>591</v>
      </c>
      <c r="G515" s="2"/>
      <c r="H515" s="2">
        <v>2</v>
      </c>
      <c r="I515" s="2"/>
      <c r="J515" s="2"/>
      <c r="K515" s="2"/>
      <c r="L515" s="2"/>
      <c r="M515" s="2"/>
      <c r="N515" s="2"/>
      <c r="O515" s="2"/>
      <c r="P515" s="2"/>
      <c r="Q515" s="2"/>
      <c r="R515" s="2"/>
      <c r="S515" s="2"/>
      <c r="T515" s="2"/>
      <c r="U515" s="2"/>
      <c r="V515" s="2"/>
      <c r="W515" s="2"/>
      <c r="X515" s="2"/>
      <c r="Y515" s="2"/>
      <c r="Z515" s="2"/>
      <c r="AA515" s="2"/>
      <c r="AB515" s="2"/>
      <c r="AC515" s="2"/>
      <c r="AD515" s="2">
        <v>2660.65</v>
      </c>
      <c r="AE515" s="32"/>
      <c r="AF515" s="5" t="s">
        <v>36</v>
      </c>
      <c r="AG515" s="2">
        <v>30</v>
      </c>
      <c r="AH515" s="32">
        <f t="shared" si="129"/>
        <v>3391.94</v>
      </c>
      <c r="AI515" s="33">
        <v>3299</v>
      </c>
      <c r="AJ515" s="33">
        <v>92.94</v>
      </c>
      <c r="AK515" s="33"/>
      <c r="AL515" s="33">
        <v>3622.09</v>
      </c>
      <c r="AM515" s="33">
        <v>7014</v>
      </c>
      <c r="AN515" s="35">
        <v>42736</v>
      </c>
      <c r="AO515" s="32">
        <f t="shared" si="123"/>
        <v>-731.29</v>
      </c>
      <c r="AP515" s="36">
        <f>AH515/AG515</f>
        <v>113.06466666666667</v>
      </c>
      <c r="AQ515" s="37">
        <f t="shared" si="124"/>
        <v>113.06466666666667</v>
      </c>
      <c r="AR515" s="36">
        <f t="shared" si="125"/>
        <v>84.798500000000004</v>
      </c>
      <c r="AS515" s="36">
        <f t="shared" si="126"/>
        <v>112.44240000000001</v>
      </c>
      <c r="AT515" s="36">
        <v>0.29099999999999998</v>
      </c>
      <c r="AU515" s="38">
        <f t="shared" si="127"/>
        <v>9.4220555555555556</v>
      </c>
      <c r="AV515" s="38">
        <f t="shared" si="131"/>
        <v>7.0665416666666667</v>
      </c>
      <c r="AW515" s="38">
        <f t="shared" si="131"/>
        <v>9.3702000000000005</v>
      </c>
      <c r="AX515" s="38">
        <f t="shared" si="128"/>
        <v>0.80306823671497574</v>
      </c>
      <c r="AY515" s="38">
        <f t="shared" si="120"/>
        <v>25.858797222222222</v>
      </c>
      <c r="AZ515" s="38">
        <f t="shared" si="121"/>
        <v>310.30556666666666</v>
      </c>
    </row>
    <row r="516" spans="1:52" s="67" customFormat="1" x14ac:dyDescent="0.25">
      <c r="A516" s="2">
        <f t="shared" si="122"/>
        <v>501</v>
      </c>
      <c r="B516" s="75" t="s">
        <v>215</v>
      </c>
      <c r="C516" s="76">
        <v>6</v>
      </c>
      <c r="D516" s="77"/>
      <c r="E516" s="76"/>
      <c r="F516" s="76" t="s">
        <v>591</v>
      </c>
      <c r="G516" s="76"/>
      <c r="H516" s="76">
        <v>2</v>
      </c>
      <c r="I516" s="76"/>
      <c r="J516" s="76"/>
      <c r="K516" s="76"/>
      <c r="L516" s="76"/>
      <c r="M516" s="76"/>
      <c r="N516" s="76"/>
      <c r="O516" s="76"/>
      <c r="P516" s="76"/>
      <c r="Q516" s="76"/>
      <c r="R516" s="76"/>
      <c r="S516" s="76"/>
      <c r="T516" s="76"/>
      <c r="U516" s="76"/>
      <c r="V516" s="76"/>
      <c r="W516" s="76"/>
      <c r="X516" s="76"/>
      <c r="Y516" s="76"/>
      <c r="Z516" s="76"/>
      <c r="AA516" s="76"/>
      <c r="AB516" s="76"/>
      <c r="AC516" s="76"/>
      <c r="AD516" s="76">
        <v>3635.68</v>
      </c>
      <c r="AE516" s="77"/>
      <c r="AF516" s="78" t="s">
        <v>36</v>
      </c>
      <c r="AG516" s="76">
        <v>30</v>
      </c>
      <c r="AH516" s="77">
        <f t="shared" si="129"/>
        <v>3131.99</v>
      </c>
      <c r="AI516" s="77">
        <v>3005</v>
      </c>
      <c r="AJ516" s="77">
        <v>126.99</v>
      </c>
      <c r="AK516" s="77"/>
      <c r="AL516" s="77">
        <v>4949.4399999999996</v>
      </c>
      <c r="AM516" s="77">
        <v>8081</v>
      </c>
      <c r="AN516" s="79">
        <v>42736</v>
      </c>
      <c r="AO516" s="77">
        <f t="shared" si="123"/>
        <v>503.69000000000005</v>
      </c>
      <c r="AP516" s="80">
        <f>AD516/AG516</f>
        <v>121.18933333333332</v>
      </c>
      <c r="AQ516" s="81">
        <f t="shared" si="124"/>
        <v>121.18933333333332</v>
      </c>
      <c r="AR516" s="80">
        <f t="shared" si="125"/>
        <v>78.299750000000003</v>
      </c>
      <c r="AS516" s="80">
        <f t="shared" si="126"/>
        <v>0</v>
      </c>
      <c r="AT516" s="80">
        <v>0.29099999999999998</v>
      </c>
      <c r="AU516" s="82">
        <f t="shared" si="127"/>
        <v>10.09911111111111</v>
      </c>
      <c r="AV516" s="82">
        <f t="shared" si="131"/>
        <v>6.5249791666666672</v>
      </c>
      <c r="AW516" s="82">
        <f t="shared" si="131"/>
        <v>0</v>
      </c>
      <c r="AX516" s="82" t="e">
        <f t="shared" si="128"/>
        <v>#DIV/0!</v>
      </c>
      <c r="AY516" s="82">
        <f t="shared" si="120"/>
        <v>16.624090277777778</v>
      </c>
      <c r="AZ516" s="82">
        <f t="shared" si="121"/>
        <v>199.48908333333333</v>
      </c>
    </row>
    <row r="517" spans="1:52" s="67" customFormat="1" x14ac:dyDescent="0.25">
      <c r="A517" s="2">
        <f t="shared" si="122"/>
        <v>502</v>
      </c>
      <c r="B517" s="60" t="s">
        <v>616</v>
      </c>
      <c r="C517" s="59">
        <v>1</v>
      </c>
      <c r="D517" s="61">
        <v>57.3</v>
      </c>
      <c r="E517" s="59"/>
      <c r="F517" s="59"/>
      <c r="G517" s="59"/>
      <c r="H517" s="59">
        <v>2</v>
      </c>
      <c r="I517" s="59"/>
      <c r="J517" s="59"/>
      <c r="K517" s="59"/>
      <c r="L517" s="59"/>
      <c r="M517" s="59"/>
      <c r="N517" s="59"/>
      <c r="O517" s="59"/>
      <c r="P517" s="59"/>
      <c r="Q517" s="59"/>
      <c r="R517" s="59"/>
      <c r="S517" s="59"/>
      <c r="T517" s="59"/>
      <c r="U517" s="59"/>
      <c r="V517" s="59"/>
      <c r="W517" s="59"/>
      <c r="X517" s="59"/>
      <c r="Y517" s="59"/>
      <c r="Z517" s="59"/>
      <c r="AA517" s="59"/>
      <c r="AB517" s="59"/>
      <c r="AC517" s="59"/>
      <c r="AD517" s="59"/>
      <c r="AE517" s="61"/>
      <c r="AF517" s="62"/>
      <c r="AG517" s="59"/>
      <c r="AH517" s="59"/>
      <c r="AI517" s="59"/>
      <c r="AJ517" s="59"/>
      <c r="AK517" s="59"/>
      <c r="AL517" s="59"/>
      <c r="AM517" s="59"/>
      <c r="AN517" s="59"/>
      <c r="AO517" s="59"/>
      <c r="AP517" s="59"/>
      <c r="AQ517" s="59"/>
      <c r="AR517" s="59"/>
      <c r="AS517" s="59"/>
      <c r="AT517" s="59"/>
      <c r="AU517" s="59"/>
      <c r="AV517" s="59"/>
      <c r="AW517" s="59"/>
      <c r="AX517" s="59"/>
      <c r="AY517" s="59"/>
      <c r="AZ517" s="59"/>
    </row>
    <row r="518" spans="1:52" s="67" customFormat="1" x14ac:dyDescent="0.25">
      <c r="A518" s="2">
        <f t="shared" si="122"/>
        <v>503</v>
      </c>
      <c r="B518" s="60"/>
      <c r="C518" s="59">
        <v>2</v>
      </c>
      <c r="D518" s="61">
        <v>57.6</v>
      </c>
      <c r="E518" s="59"/>
      <c r="F518" s="59"/>
      <c r="G518" s="59"/>
      <c r="H518" s="59">
        <v>2</v>
      </c>
      <c r="I518" s="59"/>
      <c r="J518" s="59"/>
      <c r="K518" s="59"/>
      <c r="L518" s="59"/>
      <c r="M518" s="59"/>
      <c r="N518" s="59"/>
      <c r="O518" s="59"/>
      <c r="P518" s="59"/>
      <c r="Q518" s="59"/>
      <c r="R518" s="59"/>
      <c r="S518" s="59"/>
      <c r="T518" s="59"/>
      <c r="U518" s="59"/>
      <c r="V518" s="59"/>
      <c r="W518" s="59"/>
      <c r="X518" s="59"/>
      <c r="Y518" s="59"/>
      <c r="Z518" s="59"/>
      <c r="AA518" s="59"/>
      <c r="AB518" s="59"/>
      <c r="AC518" s="59"/>
      <c r="AD518" s="59"/>
      <c r="AE518" s="61"/>
      <c r="AF518" s="62"/>
      <c r="AG518" s="59"/>
      <c r="AH518" s="59"/>
      <c r="AI518" s="59"/>
      <c r="AJ518" s="59"/>
      <c r="AK518" s="59"/>
      <c r="AL518" s="59"/>
      <c r="AM518" s="59"/>
      <c r="AN518" s="59"/>
      <c r="AO518" s="59"/>
      <c r="AP518" s="59"/>
      <c r="AQ518" s="59"/>
      <c r="AR518" s="59"/>
      <c r="AS518" s="59"/>
      <c r="AT518" s="59"/>
      <c r="AU518" s="59"/>
      <c r="AV518" s="59"/>
      <c r="AW518" s="59"/>
      <c r="AX518" s="59"/>
      <c r="AY518" s="59"/>
      <c r="AZ518" s="59"/>
    </row>
    <row r="519" spans="1:52" s="67" customFormat="1" x14ac:dyDescent="0.25">
      <c r="A519" s="2">
        <f t="shared" si="122"/>
        <v>504</v>
      </c>
      <c r="B519" s="60"/>
      <c r="C519" s="59">
        <v>4</v>
      </c>
      <c r="D519" s="61">
        <v>69.5</v>
      </c>
      <c r="E519" s="59"/>
      <c r="F519" s="59"/>
      <c r="G519" s="59"/>
      <c r="H519" s="59">
        <v>2</v>
      </c>
      <c r="I519" s="59"/>
      <c r="J519" s="59"/>
      <c r="K519" s="59"/>
      <c r="L519" s="59"/>
      <c r="M519" s="59"/>
      <c r="N519" s="59"/>
      <c r="O519" s="59"/>
      <c r="P519" s="59"/>
      <c r="Q519" s="59"/>
      <c r="R519" s="59"/>
      <c r="S519" s="59"/>
      <c r="T519" s="59"/>
      <c r="U519" s="59"/>
      <c r="V519" s="59"/>
      <c r="W519" s="59"/>
      <c r="X519" s="59"/>
      <c r="Y519" s="59"/>
      <c r="Z519" s="59"/>
      <c r="AA519" s="59"/>
      <c r="AB519" s="59"/>
      <c r="AC519" s="59"/>
      <c r="AD519" s="59"/>
      <c r="AE519" s="61"/>
      <c r="AF519" s="62"/>
      <c r="AG519" s="59"/>
      <c r="AH519" s="59"/>
      <c r="AI519" s="59"/>
      <c r="AJ519" s="59"/>
      <c r="AK519" s="59"/>
      <c r="AL519" s="59"/>
      <c r="AM519" s="59"/>
      <c r="AN519" s="59"/>
      <c r="AO519" s="59"/>
      <c r="AP519" s="59"/>
      <c r="AQ519" s="59"/>
      <c r="AR519" s="59"/>
      <c r="AS519" s="59"/>
      <c r="AT519" s="59"/>
      <c r="AU519" s="59"/>
      <c r="AV519" s="59"/>
      <c r="AW519" s="59"/>
      <c r="AX519" s="59"/>
      <c r="AY519" s="59"/>
      <c r="AZ519" s="59"/>
    </row>
  </sheetData>
  <autoFilter ref="A13:AZ519">
    <filterColumn colId="4" showButton="0"/>
    <filterColumn colId="13" showButton="0"/>
    <filterColumn colId="14" showButton="0"/>
    <filterColumn colId="16" showButton="0"/>
    <filterColumn colId="17" showButton="0"/>
    <filterColumn colId="19" showButton="0"/>
    <filterColumn colId="20" showButton="0"/>
    <filterColumn colId="22" showButton="0"/>
    <filterColumn colId="23" showButton="0"/>
    <filterColumn colId="25" showButton="0"/>
    <filterColumn colId="26" showButton="0"/>
  </autoFilter>
  <mergeCells count="53">
    <mergeCell ref="C1:E1"/>
    <mergeCell ref="C2:J2"/>
    <mergeCell ref="C3:N4"/>
    <mergeCell ref="AU13:AU15"/>
    <mergeCell ref="A12:AC12"/>
    <mergeCell ref="E10:F10"/>
    <mergeCell ref="AO12:AZ12"/>
    <mergeCell ref="B13:B15"/>
    <mergeCell ref="C13:C15"/>
    <mergeCell ref="D13:D15"/>
    <mergeCell ref="G13:G15"/>
    <mergeCell ref="H13:H15"/>
    <mergeCell ref="I13:I15"/>
    <mergeCell ref="J13:J15"/>
    <mergeCell ref="K13:K15"/>
    <mergeCell ref="L13:L15"/>
    <mergeCell ref="M13:M15"/>
    <mergeCell ref="AD13:AD15"/>
    <mergeCell ref="AD12:AH12"/>
    <mergeCell ref="AX13:AX15"/>
    <mergeCell ref="AY13:AY15"/>
    <mergeCell ref="AP13:AP15"/>
    <mergeCell ref="AC13:AC15"/>
    <mergeCell ref="AR13:AR15"/>
    <mergeCell ref="N14:P14"/>
    <mergeCell ref="Q14:S14"/>
    <mergeCell ref="T14:V14"/>
    <mergeCell ref="W14:Y14"/>
    <mergeCell ref="AQ13:AQ15"/>
    <mergeCell ref="AI13:AI15"/>
    <mergeCell ref="AJ13:AJ15"/>
    <mergeCell ref="AK13:AK15"/>
    <mergeCell ref="AZ13:AZ15"/>
    <mergeCell ref="AV13:AV15"/>
    <mergeCell ref="AW13:AW15"/>
    <mergeCell ref="A13:A15"/>
    <mergeCell ref="AS13:AS15"/>
    <mergeCell ref="AT13:AT15"/>
    <mergeCell ref="AG13:AG15"/>
    <mergeCell ref="E13:F14"/>
    <mergeCell ref="N13:P13"/>
    <mergeCell ref="Q13:S13"/>
    <mergeCell ref="T13:V13"/>
    <mergeCell ref="W13:Y13"/>
    <mergeCell ref="Z14:AB14"/>
    <mergeCell ref="AM13:AM15"/>
    <mergeCell ref="AN13:AN15"/>
    <mergeCell ref="AO13:AO15"/>
    <mergeCell ref="AL13:AL15"/>
    <mergeCell ref="Z13:AB13"/>
    <mergeCell ref="AH13:AH15"/>
    <mergeCell ref="AF13:AF15"/>
    <mergeCell ref="AE13:AE15"/>
  </mergeCells>
  <pageMargins left="0.7" right="0.7" top="0.75" bottom="0.75" header="0.3" footer="0.3"/>
  <pageSetup scale="2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zoomScaleNormal="100" workbookViewId="0">
      <pane xSplit="1" ySplit="7" topLeftCell="B8" activePane="bottomRight" state="frozen"/>
      <selection pane="topRight" activeCell="B1" sqref="B1"/>
      <selection pane="bottomLeft" activeCell="A8" sqref="A8"/>
      <selection pane="bottomRight" activeCell="S18" sqref="S18"/>
    </sheetView>
  </sheetViews>
  <sheetFormatPr defaultColWidth="9.140625" defaultRowHeight="12.75" x14ac:dyDescent="0.25"/>
  <cols>
    <col min="1" max="1" width="7" style="1" customWidth="1"/>
    <col min="2" max="2" width="29" style="27" customWidth="1"/>
    <col min="3" max="3" width="9.28515625" style="1" hidden="1" customWidth="1"/>
    <col min="4" max="4" width="8.85546875" style="26" bestFit="1" customWidth="1"/>
    <col min="5" max="5" width="17.140625" style="1" hidden="1" customWidth="1"/>
    <col min="6" max="6" width="25.42578125" style="26" hidden="1" customWidth="1"/>
    <col min="7" max="7" width="17.5703125" style="6" hidden="1" customWidth="1"/>
    <col min="8" max="8" width="13.42578125" style="1" hidden="1" customWidth="1"/>
    <col min="9" max="9" width="17.140625" style="1" hidden="1" customWidth="1"/>
    <col min="10" max="10" width="19" style="1" hidden="1" customWidth="1"/>
    <col min="11" max="11" width="18.28515625" style="1" hidden="1" customWidth="1"/>
    <col min="12" max="12" width="15.7109375" style="1" hidden="1" customWidth="1"/>
    <col min="13" max="13" width="13.85546875" style="1" hidden="1" customWidth="1"/>
    <col min="14" max="14" width="14.140625" style="1" hidden="1" customWidth="1"/>
    <col min="15" max="15" width="17.42578125" style="1" hidden="1" customWidth="1"/>
    <col min="16" max="16" width="17.28515625" style="1" hidden="1" customWidth="1"/>
    <col min="17" max="17" width="23" style="1" hidden="1" customWidth="1"/>
    <col min="18" max="18" width="24.85546875" style="1" hidden="1" customWidth="1"/>
    <col min="19" max="19" width="12.5703125" style="1" customWidth="1"/>
    <col min="20" max="20" width="12.42578125" style="1" hidden="1" customWidth="1"/>
    <col min="21" max="21" width="14.7109375" style="1" hidden="1" customWidth="1"/>
    <col min="22" max="22" width="11.85546875" style="1" hidden="1" customWidth="1"/>
    <col min="23" max="23" width="17.28515625" style="1" customWidth="1"/>
    <col min="24" max="24" width="14.42578125" style="1" hidden="1" customWidth="1"/>
    <col min="25" max="25" width="11.42578125" style="1" customWidth="1"/>
    <col min="26" max="26" width="9.42578125" style="1" hidden="1" customWidth="1"/>
    <col min="27" max="27" width="15.85546875" style="1" customWidth="1"/>
    <col min="28" max="28" width="14" style="1" customWidth="1"/>
    <col min="29" max="16384" width="9.140625" style="1"/>
  </cols>
  <sheetData>
    <row r="1" spans="1:28" x14ac:dyDescent="0.25">
      <c r="A1" s="6" t="s">
        <v>0</v>
      </c>
    </row>
    <row r="2" spans="1:28" ht="16.5" customHeight="1" x14ac:dyDescent="0.25">
      <c r="A2" s="6" t="s">
        <v>1</v>
      </c>
      <c r="E2" s="28"/>
      <c r="F2" s="28"/>
    </row>
    <row r="3" spans="1:28" x14ac:dyDescent="0.25">
      <c r="A3" s="6" t="s">
        <v>2</v>
      </c>
    </row>
    <row r="4" spans="1:28" ht="24.75" customHeight="1" x14ac:dyDescent="0.25">
      <c r="A4" s="112"/>
      <c r="B4" s="133"/>
      <c r="C4" s="133"/>
      <c r="D4" s="133"/>
      <c r="E4" s="104" t="s">
        <v>3</v>
      </c>
      <c r="F4" s="105"/>
      <c r="G4" s="105"/>
      <c r="H4" s="105"/>
      <c r="I4" s="106"/>
      <c r="J4" s="56" t="s">
        <v>4</v>
      </c>
      <c r="K4" s="57"/>
      <c r="L4" s="57"/>
      <c r="M4" s="57"/>
      <c r="N4" s="57"/>
      <c r="O4" s="57"/>
      <c r="P4" s="134" t="s">
        <v>634</v>
      </c>
      <c r="Q4" s="128"/>
      <c r="R4" s="128"/>
      <c r="S4" s="128"/>
      <c r="T4" s="128"/>
      <c r="U4" s="128"/>
      <c r="V4" s="128"/>
      <c r="W4" s="128"/>
      <c r="X4" s="128"/>
      <c r="Y4" s="128"/>
      <c r="Z4" s="128"/>
      <c r="AA4" s="129"/>
    </row>
    <row r="5" spans="1:28" ht="36" customHeight="1" x14ac:dyDescent="0.25">
      <c r="A5" s="101" t="s">
        <v>587</v>
      </c>
      <c r="B5" s="101" t="s">
        <v>601</v>
      </c>
      <c r="C5" s="101" t="s">
        <v>15</v>
      </c>
      <c r="D5" s="107" t="s">
        <v>590</v>
      </c>
      <c r="E5" s="101" t="s">
        <v>6</v>
      </c>
      <c r="F5" s="107" t="s">
        <v>7</v>
      </c>
      <c r="G5" s="101" t="s">
        <v>8</v>
      </c>
      <c r="H5" s="101" t="s">
        <v>9</v>
      </c>
      <c r="I5" s="101" t="s">
        <v>10</v>
      </c>
      <c r="J5" s="101" t="s">
        <v>11</v>
      </c>
      <c r="K5" s="101" t="s">
        <v>12</v>
      </c>
      <c r="L5" s="101" t="s">
        <v>13</v>
      </c>
      <c r="M5" s="101" t="s">
        <v>14</v>
      </c>
      <c r="N5" s="101" t="s">
        <v>16</v>
      </c>
      <c r="O5" s="101" t="s">
        <v>17</v>
      </c>
      <c r="P5" s="101" t="s">
        <v>18</v>
      </c>
      <c r="Q5" s="101" t="s">
        <v>19</v>
      </c>
      <c r="R5" s="101" t="s">
        <v>20</v>
      </c>
      <c r="S5" s="101" t="s">
        <v>21</v>
      </c>
      <c r="T5" s="101" t="s">
        <v>22</v>
      </c>
      <c r="U5" s="101" t="s">
        <v>23</v>
      </c>
      <c r="V5" s="101" t="s">
        <v>24</v>
      </c>
      <c r="W5" s="101" t="s">
        <v>25</v>
      </c>
      <c r="X5" s="101" t="s">
        <v>26</v>
      </c>
      <c r="Y5" s="101" t="s">
        <v>27</v>
      </c>
      <c r="Z5" s="101" t="s">
        <v>28</v>
      </c>
      <c r="AA5" s="101" t="s">
        <v>29</v>
      </c>
      <c r="AB5" s="101" t="s">
        <v>644</v>
      </c>
    </row>
    <row r="6" spans="1:28" ht="17.25" customHeight="1" x14ac:dyDescent="0.25">
      <c r="A6" s="102"/>
      <c r="B6" s="102"/>
      <c r="C6" s="102"/>
      <c r="D6" s="108"/>
      <c r="E6" s="102"/>
      <c r="F6" s="108"/>
      <c r="G6" s="102"/>
      <c r="H6" s="102"/>
      <c r="I6" s="102"/>
      <c r="J6" s="102"/>
      <c r="K6" s="102"/>
      <c r="L6" s="102"/>
      <c r="M6" s="102"/>
      <c r="N6" s="102"/>
      <c r="O6" s="102"/>
      <c r="P6" s="102"/>
      <c r="Q6" s="102"/>
      <c r="R6" s="102"/>
      <c r="S6" s="102"/>
      <c r="T6" s="102"/>
      <c r="U6" s="102"/>
      <c r="V6" s="102"/>
      <c r="W6" s="102"/>
      <c r="X6" s="102"/>
      <c r="Y6" s="102"/>
      <c r="Z6" s="102"/>
      <c r="AA6" s="102"/>
      <c r="AB6" s="102"/>
    </row>
    <row r="7" spans="1:28" ht="25.5" customHeight="1" x14ac:dyDescent="0.25">
      <c r="A7" s="103"/>
      <c r="B7" s="103"/>
      <c r="C7" s="103"/>
      <c r="D7" s="109"/>
      <c r="E7" s="103"/>
      <c r="F7" s="109"/>
      <c r="G7" s="103"/>
      <c r="H7" s="103"/>
      <c r="I7" s="103"/>
      <c r="J7" s="103"/>
      <c r="K7" s="103"/>
      <c r="L7" s="103"/>
      <c r="M7" s="103"/>
      <c r="N7" s="103"/>
      <c r="O7" s="103"/>
      <c r="P7" s="103"/>
      <c r="Q7" s="103"/>
      <c r="R7" s="103"/>
      <c r="S7" s="103"/>
      <c r="T7" s="103"/>
      <c r="U7" s="103"/>
      <c r="V7" s="103"/>
      <c r="W7" s="103"/>
      <c r="X7" s="103"/>
      <c r="Y7" s="103"/>
      <c r="Z7" s="103"/>
      <c r="AA7" s="103"/>
      <c r="AB7" s="103"/>
    </row>
    <row r="8" spans="1:28" s="7" customFormat="1" x14ac:dyDescent="0.2">
      <c r="A8" s="88">
        <v>1</v>
      </c>
      <c r="B8" s="89" t="s">
        <v>626</v>
      </c>
      <c r="C8" s="2"/>
      <c r="D8" s="88">
        <v>97.4</v>
      </c>
      <c r="E8" s="88"/>
      <c r="F8" s="90"/>
      <c r="G8" s="91"/>
      <c r="H8" s="92"/>
      <c r="I8" s="90">
        <v>6007</v>
      </c>
      <c r="J8" s="88"/>
      <c r="K8" s="88"/>
      <c r="L8" s="88"/>
      <c r="M8" s="88"/>
      <c r="N8" s="88"/>
      <c r="O8" s="88"/>
      <c r="P8" s="90"/>
      <c r="Q8" s="93"/>
      <c r="R8" s="94">
        <v>552.15</v>
      </c>
      <c r="S8" s="95">
        <v>150.16999999999999</v>
      </c>
      <c r="T8" s="88">
        <v>707.12</v>
      </c>
      <c r="U8" s="2"/>
      <c r="V8" s="2"/>
      <c r="W8" s="96">
        <f t="shared" ref="W8:W15" si="0">(T8+R8)/D8/12</f>
        <v>1.0774041752224504</v>
      </c>
      <c r="X8" s="96">
        <f t="shared" ref="X8:X15" si="1">S8/D8/12</f>
        <v>0.12848220396988361</v>
      </c>
      <c r="Y8" s="96">
        <f>W8+X8</f>
        <v>1.205886379192334</v>
      </c>
      <c r="Z8" s="2"/>
      <c r="AA8" s="96">
        <v>1409.45</v>
      </c>
      <c r="AB8" s="2">
        <v>7019.24</v>
      </c>
    </row>
    <row r="9" spans="1:28" s="7" customFormat="1" x14ac:dyDescent="0.2">
      <c r="A9" s="88">
        <v>2</v>
      </c>
      <c r="B9" s="89" t="s">
        <v>627</v>
      </c>
      <c r="C9" s="2"/>
      <c r="D9" s="100">
        <v>2262.4</v>
      </c>
      <c r="E9" s="88">
        <v>1103642.3999999999</v>
      </c>
      <c r="F9" s="88">
        <v>3990.33</v>
      </c>
      <c r="G9" s="89" t="s">
        <v>71</v>
      </c>
      <c r="H9" s="88">
        <v>150</v>
      </c>
      <c r="I9" s="90">
        <v>535288</v>
      </c>
      <c r="J9" s="88"/>
      <c r="K9" s="88"/>
      <c r="L9" s="88"/>
      <c r="M9" s="88"/>
      <c r="N9" s="88"/>
      <c r="O9" s="88"/>
      <c r="P9" s="90">
        <f t="shared" ref="P9:P15" si="2">E9-I9</f>
        <v>568354.39999999991</v>
      </c>
      <c r="Q9" s="93">
        <f>E9/H9</f>
        <v>7357.6159999999991</v>
      </c>
      <c r="R9" s="94">
        <f t="shared" ref="R9:R15" si="3">F9+Q9</f>
        <v>11347.946</v>
      </c>
      <c r="S9" s="95">
        <f t="shared" ref="S9:S15" si="4">I9*2.5%</f>
        <v>13382.2</v>
      </c>
      <c r="T9" s="88">
        <v>14352.43</v>
      </c>
      <c r="U9" s="2"/>
      <c r="V9" s="2"/>
      <c r="W9" s="96">
        <f t="shared" si="0"/>
        <v>0.94664869165487975</v>
      </c>
      <c r="X9" s="96">
        <f t="shared" si="1"/>
        <v>0.49292049740688354</v>
      </c>
      <c r="Y9" s="96">
        <f>W9+X9</f>
        <v>1.4395691890617632</v>
      </c>
      <c r="Z9" s="2"/>
      <c r="AA9" s="96">
        <f t="shared" ref="AA9:AA15" si="5">R9+S9+T9</f>
        <v>39082.576000000001</v>
      </c>
      <c r="AB9" s="2"/>
    </row>
    <row r="10" spans="1:28" s="7" customFormat="1" x14ac:dyDescent="0.2">
      <c r="A10" s="88">
        <v>3</v>
      </c>
      <c r="B10" s="89" t="s">
        <v>628</v>
      </c>
      <c r="C10" s="2"/>
      <c r="D10" s="100">
        <v>746.8</v>
      </c>
      <c r="E10" s="88">
        <v>364357.6</v>
      </c>
      <c r="F10" s="88">
        <v>1330.11</v>
      </c>
      <c r="G10" s="89" t="s">
        <v>71</v>
      </c>
      <c r="H10" s="88">
        <v>150</v>
      </c>
      <c r="I10" s="88">
        <v>177860</v>
      </c>
      <c r="J10" s="88"/>
      <c r="K10" s="88"/>
      <c r="L10" s="88"/>
      <c r="M10" s="88"/>
      <c r="N10" s="88"/>
      <c r="O10" s="88"/>
      <c r="P10" s="90">
        <f t="shared" si="2"/>
        <v>186497.59999999998</v>
      </c>
      <c r="Q10" s="93">
        <f>E10/H10</f>
        <v>2429.0506666666665</v>
      </c>
      <c r="R10" s="94">
        <f t="shared" si="3"/>
        <v>3759.1606666666667</v>
      </c>
      <c r="S10" s="95">
        <f t="shared" si="4"/>
        <v>4446.5</v>
      </c>
      <c r="T10" s="88">
        <v>4992.12</v>
      </c>
      <c r="U10" s="2"/>
      <c r="V10" s="2"/>
      <c r="W10" s="96">
        <f t="shared" si="0"/>
        <v>0.97653105100279713</v>
      </c>
      <c r="X10" s="96">
        <f t="shared" si="1"/>
        <v>0.49617255847170155</v>
      </c>
      <c r="Y10" s="96">
        <f t="shared" ref="Y10:Y15" si="6">W10+X10</f>
        <v>1.4727036094744987</v>
      </c>
      <c r="Z10" s="2"/>
      <c r="AA10" s="96">
        <f t="shared" si="5"/>
        <v>13197.780666666666</v>
      </c>
      <c r="AB10" s="2"/>
    </row>
    <row r="11" spans="1:28" s="7" customFormat="1" x14ac:dyDescent="0.2">
      <c r="A11" s="88">
        <v>4</v>
      </c>
      <c r="B11" s="97" t="s">
        <v>629</v>
      </c>
      <c r="C11" s="2"/>
      <c r="D11" s="100">
        <v>4872.3999999999996</v>
      </c>
      <c r="E11" s="88">
        <v>384282.77</v>
      </c>
      <c r="F11" s="90">
        <v>678.84</v>
      </c>
      <c r="G11" s="89" t="s">
        <v>42</v>
      </c>
      <c r="H11" s="88">
        <v>100</v>
      </c>
      <c r="I11" s="88">
        <v>549807</v>
      </c>
      <c r="J11" s="88"/>
      <c r="K11" s="88"/>
      <c r="L11" s="88"/>
      <c r="M11" s="88"/>
      <c r="N11" s="88"/>
      <c r="O11" s="88"/>
      <c r="P11" s="90">
        <f t="shared" si="2"/>
        <v>-165524.22999999998</v>
      </c>
      <c r="Q11" s="93">
        <v>549807</v>
      </c>
      <c r="R11" s="94">
        <f t="shared" si="3"/>
        <v>550485.84</v>
      </c>
      <c r="S11" s="95">
        <f t="shared" si="4"/>
        <v>13745.175000000001</v>
      </c>
      <c r="T11" s="88">
        <v>31669.86</v>
      </c>
      <c r="U11" s="2"/>
      <c r="V11" s="2"/>
      <c r="W11" s="96">
        <f t="shared" si="0"/>
        <v>9.9566897216977264</v>
      </c>
      <c r="X11" s="96">
        <f t="shared" si="1"/>
        <v>0.23508563541581154</v>
      </c>
      <c r="Y11" s="96">
        <f>W11+X11</f>
        <v>10.191775357113539</v>
      </c>
      <c r="Z11" s="2"/>
      <c r="AA11" s="96">
        <f t="shared" si="5"/>
        <v>595900.875</v>
      </c>
      <c r="AB11" s="2">
        <v>160523.38</v>
      </c>
    </row>
    <row r="12" spans="1:28" s="7" customFormat="1" x14ac:dyDescent="0.2">
      <c r="A12" s="88">
        <v>5</v>
      </c>
      <c r="B12" s="89" t="s">
        <v>630</v>
      </c>
      <c r="C12" s="2"/>
      <c r="D12" s="100">
        <v>4539.1000000000004</v>
      </c>
      <c r="E12" s="88">
        <v>969081.46</v>
      </c>
      <c r="F12" s="90">
        <v>494.52</v>
      </c>
      <c r="G12" s="89" t="s">
        <v>586</v>
      </c>
      <c r="H12" s="88">
        <v>100</v>
      </c>
      <c r="I12" s="90">
        <v>813770</v>
      </c>
      <c r="J12" s="88"/>
      <c r="K12" s="88"/>
      <c r="L12" s="88"/>
      <c r="M12" s="88"/>
      <c r="N12" s="88"/>
      <c r="O12" s="88"/>
      <c r="P12" s="90">
        <f t="shared" si="2"/>
        <v>155311.45999999996</v>
      </c>
      <c r="Q12" s="93">
        <f>E12/H12</f>
        <v>9690.8145999999997</v>
      </c>
      <c r="R12" s="94">
        <f t="shared" si="3"/>
        <v>10185.3346</v>
      </c>
      <c r="S12" s="95">
        <f t="shared" si="4"/>
        <v>20344.25</v>
      </c>
      <c r="T12" s="88">
        <v>19921.580000000002</v>
      </c>
      <c r="U12" s="2"/>
      <c r="V12" s="2"/>
      <c r="W12" s="96">
        <f t="shared" si="0"/>
        <v>0.55273282148443525</v>
      </c>
      <c r="X12" s="96">
        <f t="shared" si="1"/>
        <v>0.37350006976419697</v>
      </c>
      <c r="Y12" s="96">
        <f t="shared" si="6"/>
        <v>0.92623289124863217</v>
      </c>
      <c r="Z12" s="2"/>
      <c r="AA12" s="96">
        <f t="shared" si="5"/>
        <v>50451.164600000004</v>
      </c>
      <c r="AB12" s="2">
        <v>834625.85</v>
      </c>
    </row>
    <row r="13" spans="1:28" s="7" customFormat="1" ht="15.75" customHeight="1" x14ac:dyDescent="0.2">
      <c r="A13" s="88">
        <v>6</v>
      </c>
      <c r="B13" s="89" t="s">
        <v>631</v>
      </c>
      <c r="C13" s="2"/>
      <c r="D13" s="100">
        <v>3072.1</v>
      </c>
      <c r="E13" s="98">
        <v>1932045.45</v>
      </c>
      <c r="F13" s="90">
        <v>45742.8</v>
      </c>
      <c r="G13" s="89" t="s">
        <v>42</v>
      </c>
      <c r="H13" s="88">
        <v>100</v>
      </c>
      <c r="I13" s="88">
        <v>581364</v>
      </c>
      <c r="J13" s="88"/>
      <c r="K13" s="88"/>
      <c r="L13" s="88"/>
      <c r="M13" s="88"/>
      <c r="N13" s="88"/>
      <c r="O13" s="88"/>
      <c r="P13" s="90">
        <f t="shared" si="2"/>
        <v>1350681.45</v>
      </c>
      <c r="Q13" s="93">
        <f>E13/H13</f>
        <v>19320.4545</v>
      </c>
      <c r="R13" s="94">
        <f t="shared" si="3"/>
        <v>65063.254500000003</v>
      </c>
      <c r="S13" s="95">
        <f t="shared" si="4"/>
        <v>14534.1</v>
      </c>
      <c r="T13" s="88">
        <v>22563.200000000001</v>
      </c>
      <c r="U13" s="2"/>
      <c r="V13" s="2"/>
      <c r="W13" s="96">
        <f t="shared" si="0"/>
        <v>2.3769423331488779</v>
      </c>
      <c r="X13" s="96">
        <f t="shared" si="1"/>
        <v>0.39424986165814918</v>
      </c>
      <c r="Y13" s="96">
        <f t="shared" si="6"/>
        <v>2.7711921948070271</v>
      </c>
      <c r="Z13" s="2"/>
      <c r="AA13" s="96">
        <f t="shared" si="5"/>
        <v>102160.5545</v>
      </c>
      <c r="AB13" s="2">
        <v>1825911.8</v>
      </c>
    </row>
    <row r="14" spans="1:28" s="7" customFormat="1" x14ac:dyDescent="0.2">
      <c r="A14" s="88">
        <v>7</v>
      </c>
      <c r="B14" s="89" t="s">
        <v>632</v>
      </c>
      <c r="C14" s="2"/>
      <c r="D14" s="100">
        <v>1198.4000000000001</v>
      </c>
      <c r="E14" s="99">
        <v>511586.56</v>
      </c>
      <c r="F14" s="90"/>
      <c r="G14" s="89" t="s">
        <v>42</v>
      </c>
      <c r="H14" s="88">
        <v>100</v>
      </c>
      <c r="I14" s="88">
        <v>214079</v>
      </c>
      <c r="J14" s="88"/>
      <c r="K14" s="88"/>
      <c r="L14" s="88"/>
      <c r="M14" s="88"/>
      <c r="N14" s="88"/>
      <c r="O14" s="88"/>
      <c r="P14" s="90">
        <f t="shared" si="2"/>
        <v>297507.56</v>
      </c>
      <c r="Q14" s="93">
        <f>E14/H14</f>
        <v>5115.8656000000001</v>
      </c>
      <c r="R14" s="94">
        <f t="shared" si="3"/>
        <v>5115.8656000000001</v>
      </c>
      <c r="S14" s="95">
        <f t="shared" si="4"/>
        <v>5351.9750000000004</v>
      </c>
      <c r="T14" s="88">
        <v>6408.19</v>
      </c>
      <c r="U14" s="2"/>
      <c r="V14" s="2"/>
      <c r="W14" s="96">
        <f t="shared" si="0"/>
        <v>0.80135010569648413</v>
      </c>
      <c r="X14" s="96">
        <f t="shared" si="1"/>
        <v>0.37216114541611039</v>
      </c>
      <c r="Y14" s="96">
        <f t="shared" si="6"/>
        <v>1.1735112511125945</v>
      </c>
      <c r="Z14" s="2"/>
      <c r="AA14" s="96">
        <f t="shared" si="5"/>
        <v>16876.030599999998</v>
      </c>
      <c r="AB14" s="2">
        <v>63615.99</v>
      </c>
    </row>
    <row r="15" spans="1:28" s="7" customFormat="1" x14ac:dyDescent="0.2">
      <c r="A15" s="88">
        <v>8</v>
      </c>
      <c r="B15" s="89" t="s">
        <v>633</v>
      </c>
      <c r="C15" s="2"/>
      <c r="D15" s="100">
        <v>384</v>
      </c>
      <c r="E15" s="99">
        <v>294424.67</v>
      </c>
      <c r="F15" s="90"/>
      <c r="G15" s="89" t="s">
        <v>36</v>
      </c>
      <c r="H15" s="88">
        <v>30</v>
      </c>
      <c r="I15" s="88">
        <v>61061</v>
      </c>
      <c r="J15" s="88"/>
      <c r="K15" s="88"/>
      <c r="L15" s="88"/>
      <c r="M15" s="88"/>
      <c r="N15" s="88"/>
      <c r="O15" s="88"/>
      <c r="P15" s="90">
        <f t="shared" si="2"/>
        <v>233363.66999999998</v>
      </c>
      <c r="Q15" s="93">
        <f>E15/H15</f>
        <v>9814.1556666666656</v>
      </c>
      <c r="R15" s="94">
        <f t="shared" si="3"/>
        <v>9814.1556666666656</v>
      </c>
      <c r="S15" s="95">
        <f t="shared" si="4"/>
        <v>1526.5250000000001</v>
      </c>
      <c r="T15" s="88">
        <v>1968.04</v>
      </c>
      <c r="U15" s="2"/>
      <c r="V15" s="2"/>
      <c r="W15" s="96">
        <f t="shared" si="0"/>
        <v>2.5569001012731483</v>
      </c>
      <c r="X15" s="96">
        <f t="shared" si="1"/>
        <v>0.33127712673611115</v>
      </c>
      <c r="Y15" s="96">
        <f t="shared" si="6"/>
        <v>2.8881772280092592</v>
      </c>
      <c r="Z15" s="2"/>
      <c r="AA15" s="96">
        <f t="shared" si="5"/>
        <v>13308.720666666664</v>
      </c>
      <c r="AB15" s="2">
        <v>266983.23</v>
      </c>
    </row>
    <row r="16" spans="1:28" s="7" customFormat="1" x14ac:dyDescent="0.25">
      <c r="B16" s="72"/>
      <c r="D16" s="73"/>
      <c r="F16" s="73"/>
      <c r="G16" s="74"/>
    </row>
  </sheetData>
  <mergeCells count="31">
    <mergeCell ref="AB5:AB7"/>
    <mergeCell ref="A4:D4"/>
    <mergeCell ref="E4:I4"/>
    <mergeCell ref="P4:AA4"/>
    <mergeCell ref="A5:A7"/>
    <mergeCell ref="B5:B7"/>
    <mergeCell ref="C5:C7"/>
    <mergeCell ref="D5:D7"/>
    <mergeCell ref="K5:K7"/>
    <mergeCell ref="E5:E7"/>
    <mergeCell ref="F5:F7"/>
    <mergeCell ref="G5:G7"/>
    <mergeCell ref="H5:H7"/>
    <mergeCell ref="I5:I7"/>
    <mergeCell ref="J5:J7"/>
    <mergeCell ref="M5:M7"/>
    <mergeCell ref="N5:N7"/>
    <mergeCell ref="L5:L7"/>
    <mergeCell ref="Z5:Z7"/>
    <mergeCell ref="AA5:AA7"/>
    <mergeCell ref="R5:R7"/>
    <mergeCell ref="S5:S7"/>
    <mergeCell ref="T5:T7"/>
    <mergeCell ref="U5:U7"/>
    <mergeCell ref="V5:V7"/>
    <mergeCell ref="W5:W7"/>
    <mergeCell ref="O5:O7"/>
    <mergeCell ref="P5:P7"/>
    <mergeCell ref="Q5:Q7"/>
    <mergeCell ref="X5:X7"/>
    <mergeCell ref="Y5:Y7"/>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99"/>
  <sheetViews>
    <sheetView zoomScaleNormal="100" workbookViewId="0">
      <pane xSplit="1" ySplit="15" topLeftCell="B16" activePane="bottomRight" state="frozen"/>
      <selection pane="topRight" activeCell="B1" sqref="B1"/>
      <selection pane="bottomLeft" activeCell="A14" sqref="A14"/>
      <selection pane="bottomRight" activeCell="A12" sqref="A12:AC12"/>
    </sheetView>
  </sheetViews>
  <sheetFormatPr defaultColWidth="9.140625" defaultRowHeight="12.75" x14ac:dyDescent="0.25"/>
  <cols>
    <col min="1" max="1" width="7" style="1" customWidth="1"/>
    <col min="2" max="2" width="29" style="27" customWidth="1"/>
    <col min="3" max="3" width="9.28515625" style="1" customWidth="1"/>
    <col min="4" max="4" width="12.85546875" style="26" customWidth="1"/>
    <col min="5" max="5" width="18.85546875" style="1" customWidth="1"/>
    <col min="6" max="6" width="12" style="1" customWidth="1"/>
    <col min="7" max="7" width="9.28515625" style="1" customWidth="1"/>
    <col min="8" max="8" width="7.28515625" style="7" customWidth="1"/>
    <col min="9" max="9" width="12.5703125" style="7" customWidth="1"/>
    <col min="10" max="10" width="12.28515625" style="1" customWidth="1"/>
    <col min="11" max="11" width="13.42578125" style="1" customWidth="1"/>
    <col min="12" max="12" width="11.85546875" style="1" customWidth="1"/>
    <col min="13" max="13" width="18.140625" style="1" customWidth="1"/>
    <col min="14" max="14" width="11.85546875" style="1" customWidth="1"/>
    <col min="15" max="15" width="11.42578125" style="1" customWidth="1"/>
    <col min="16" max="16" width="11.7109375" style="1" customWidth="1"/>
    <col min="17" max="18" width="9.7109375" style="1" customWidth="1"/>
    <col min="19" max="19" width="11.42578125" style="1" customWidth="1"/>
    <col min="20" max="21" width="9.7109375" style="1" customWidth="1"/>
    <col min="22" max="22" width="12.7109375" style="1" customWidth="1"/>
    <col min="23" max="24" width="9.85546875" style="1" customWidth="1"/>
    <col min="25" max="25" width="13.7109375" style="1" customWidth="1"/>
    <col min="26" max="28" width="11.140625" style="1" customWidth="1"/>
    <col min="29" max="29" width="16.5703125" style="1" customWidth="1"/>
    <col min="30" max="30" width="17.140625" style="1" hidden="1" customWidth="1"/>
    <col min="31" max="31" width="25.42578125" style="26" hidden="1" customWidth="1"/>
    <col min="32" max="32" width="17.5703125" style="6" hidden="1" customWidth="1"/>
    <col min="33" max="33" width="13.42578125" style="1" hidden="1" customWidth="1"/>
    <col min="34" max="34" width="17.140625" style="1" hidden="1" customWidth="1"/>
    <col min="35" max="35" width="19" style="1" hidden="1" customWidth="1"/>
    <col min="36" max="36" width="18.28515625" style="1" hidden="1" customWidth="1"/>
    <col min="37" max="37" width="15.7109375" style="1" hidden="1" customWidth="1"/>
    <col min="38" max="38" width="13.85546875" style="1" hidden="1" customWidth="1"/>
    <col min="39" max="39" width="14.140625" style="1" hidden="1" customWidth="1"/>
    <col min="40" max="40" width="17.42578125" style="1" hidden="1" customWidth="1"/>
    <col min="41" max="41" width="17.28515625" style="1" hidden="1" customWidth="1"/>
    <col min="42" max="42" width="23" style="1" hidden="1" customWidth="1"/>
    <col min="43" max="43" width="24.85546875" style="1" hidden="1" customWidth="1"/>
    <col min="44" max="44" width="12.5703125" style="1" hidden="1" customWidth="1"/>
    <col min="45" max="45" width="12.42578125" style="1" hidden="1" customWidth="1"/>
    <col min="46" max="46" width="14.7109375" style="1" hidden="1" customWidth="1"/>
    <col min="47" max="47" width="11.85546875" style="1" hidden="1" customWidth="1"/>
    <col min="48" max="48" width="17.28515625" style="1" hidden="1" customWidth="1"/>
    <col min="49" max="49" width="14.42578125" style="1" hidden="1" customWidth="1"/>
    <col min="50" max="50" width="11.42578125" style="1" hidden="1" customWidth="1"/>
    <col min="51" max="51" width="9.42578125" style="1" hidden="1" customWidth="1"/>
    <col min="52" max="52" width="15.85546875" style="1" hidden="1" customWidth="1"/>
    <col min="53" max="53" width="17.140625" style="1" customWidth="1"/>
    <col min="54" max="16384" width="9.140625" style="1"/>
  </cols>
  <sheetData>
    <row r="1" spans="1:52" ht="15" x14ac:dyDescent="0.25">
      <c r="B1" s="84" t="s">
        <v>621</v>
      </c>
      <c r="C1" s="118" t="s">
        <v>639</v>
      </c>
      <c r="D1" s="119"/>
      <c r="E1" s="119"/>
    </row>
    <row r="2" spans="1:52" ht="15" x14ac:dyDescent="0.25">
      <c r="B2" s="27" t="s">
        <v>622</v>
      </c>
      <c r="C2" s="120" t="s">
        <v>640</v>
      </c>
      <c r="D2" s="121"/>
      <c r="E2" s="121"/>
      <c r="F2" s="121"/>
      <c r="G2" s="121"/>
      <c r="H2" s="121"/>
      <c r="I2" s="121"/>
      <c r="J2" s="121"/>
    </row>
    <row r="3" spans="1:52" x14ac:dyDescent="0.25">
      <c r="B3" s="27" t="s">
        <v>617</v>
      </c>
      <c r="C3" s="122" t="s">
        <v>638</v>
      </c>
      <c r="D3" s="121"/>
      <c r="E3" s="121"/>
      <c r="F3" s="121"/>
      <c r="G3" s="121"/>
      <c r="H3" s="121"/>
      <c r="I3" s="121"/>
      <c r="J3" s="121"/>
      <c r="K3" s="135"/>
      <c r="L3" s="135"/>
      <c r="M3" s="135"/>
      <c r="N3" s="135"/>
    </row>
    <row r="4" spans="1:52" x14ac:dyDescent="0.25">
      <c r="B4" s="27" t="s">
        <v>620</v>
      </c>
      <c r="C4" s="121"/>
      <c r="D4" s="121"/>
      <c r="E4" s="121"/>
      <c r="F4" s="121"/>
      <c r="G4" s="121"/>
      <c r="H4" s="121"/>
      <c r="I4" s="121"/>
      <c r="J4" s="121"/>
      <c r="K4" s="135"/>
      <c r="L4" s="135"/>
      <c r="M4" s="135"/>
      <c r="N4" s="135"/>
    </row>
    <row r="5" spans="1:52" x14ac:dyDescent="0.25">
      <c r="B5" s="27" t="s">
        <v>619</v>
      </c>
      <c r="C5" s="121"/>
      <c r="D5" s="121"/>
      <c r="E5" s="121"/>
      <c r="F5" s="121"/>
      <c r="G5" s="121"/>
      <c r="H5" s="121"/>
      <c r="I5" s="121"/>
      <c r="J5" s="121"/>
      <c r="K5" s="135"/>
      <c r="L5" s="135"/>
      <c r="M5" s="135"/>
      <c r="N5" s="135"/>
    </row>
    <row r="6" spans="1:52" x14ac:dyDescent="0.25">
      <c r="B6" s="27" t="s">
        <v>618</v>
      </c>
      <c r="C6" s="122" t="s">
        <v>641</v>
      </c>
      <c r="D6" s="121"/>
      <c r="E6" s="121"/>
      <c r="F6" s="121"/>
      <c r="G6" s="121"/>
      <c r="H6" s="121"/>
      <c r="I6" s="121"/>
      <c r="J6" s="121"/>
      <c r="K6" s="121"/>
      <c r="L6" s="121"/>
      <c r="M6" s="121"/>
      <c r="N6" s="121"/>
    </row>
    <row r="7" spans="1:52" x14ac:dyDescent="0.25">
      <c r="B7" s="27" t="s">
        <v>643</v>
      </c>
      <c r="C7" s="121"/>
      <c r="D7" s="121"/>
      <c r="E7" s="121"/>
      <c r="F7" s="121"/>
      <c r="G7" s="121"/>
      <c r="H7" s="121"/>
      <c r="I7" s="121"/>
      <c r="J7" s="121"/>
      <c r="K7" s="121"/>
      <c r="L7" s="121"/>
      <c r="M7" s="121"/>
      <c r="N7" s="121"/>
    </row>
    <row r="9" spans="1:52" x14ac:dyDescent="0.25">
      <c r="A9" s="6" t="s">
        <v>0</v>
      </c>
    </row>
    <row r="10" spans="1:52" ht="16.5" customHeight="1" x14ac:dyDescent="0.25">
      <c r="A10" s="6" t="s">
        <v>1</v>
      </c>
      <c r="E10" s="126" t="s">
        <v>642</v>
      </c>
      <c r="F10" s="127"/>
      <c r="AD10" s="28"/>
      <c r="AE10" s="28"/>
    </row>
    <row r="11" spans="1:52" x14ac:dyDescent="0.25">
      <c r="A11" s="6" t="s">
        <v>2</v>
      </c>
    </row>
    <row r="12" spans="1:52" ht="24.75" customHeight="1" x14ac:dyDescent="0.25">
      <c r="A12" s="123"/>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5"/>
      <c r="AD12" s="104" t="s">
        <v>3</v>
      </c>
      <c r="AE12" s="105"/>
      <c r="AF12" s="105"/>
      <c r="AG12" s="105"/>
      <c r="AH12" s="106"/>
      <c r="AI12" s="56" t="s">
        <v>4</v>
      </c>
      <c r="AJ12" s="57"/>
      <c r="AK12" s="57"/>
      <c r="AL12" s="57"/>
      <c r="AM12" s="57"/>
      <c r="AN12" s="57"/>
      <c r="AO12" s="128" t="s">
        <v>5</v>
      </c>
      <c r="AP12" s="128"/>
      <c r="AQ12" s="128"/>
      <c r="AR12" s="128"/>
      <c r="AS12" s="128"/>
      <c r="AT12" s="128"/>
      <c r="AU12" s="128"/>
      <c r="AV12" s="128"/>
      <c r="AW12" s="128"/>
      <c r="AX12" s="128"/>
      <c r="AY12" s="128"/>
      <c r="AZ12" s="129"/>
    </row>
    <row r="13" spans="1:52" ht="36" customHeight="1" x14ac:dyDescent="0.25">
      <c r="A13" s="101" t="s">
        <v>587</v>
      </c>
      <c r="B13" s="101" t="s">
        <v>601</v>
      </c>
      <c r="C13" s="101" t="s">
        <v>15</v>
      </c>
      <c r="D13" s="107" t="s">
        <v>590</v>
      </c>
      <c r="E13" s="110" t="s">
        <v>613</v>
      </c>
      <c r="F13" s="111"/>
      <c r="G13" s="115" t="s">
        <v>30</v>
      </c>
      <c r="H13" s="130" t="s">
        <v>31</v>
      </c>
      <c r="I13" s="130" t="s">
        <v>32</v>
      </c>
      <c r="J13" s="101" t="s">
        <v>33</v>
      </c>
      <c r="K13" s="101" t="s">
        <v>589</v>
      </c>
      <c r="L13" s="101" t="s">
        <v>34</v>
      </c>
      <c r="M13" s="101" t="s">
        <v>35</v>
      </c>
      <c r="N13" s="105" t="s">
        <v>603</v>
      </c>
      <c r="O13" s="105"/>
      <c r="P13" s="106"/>
      <c r="Q13" s="105" t="s">
        <v>604</v>
      </c>
      <c r="R13" s="105"/>
      <c r="S13" s="106"/>
      <c r="T13" s="105" t="s">
        <v>605</v>
      </c>
      <c r="U13" s="105"/>
      <c r="V13" s="106"/>
      <c r="W13" s="105" t="s">
        <v>606</v>
      </c>
      <c r="X13" s="105"/>
      <c r="Y13" s="106"/>
      <c r="Z13" s="104" t="s">
        <v>607</v>
      </c>
      <c r="AA13" s="105"/>
      <c r="AB13" s="106"/>
      <c r="AC13" s="115" t="s">
        <v>625</v>
      </c>
      <c r="AD13" s="101" t="s">
        <v>6</v>
      </c>
      <c r="AE13" s="107" t="s">
        <v>7</v>
      </c>
      <c r="AF13" s="101" t="s">
        <v>8</v>
      </c>
      <c r="AG13" s="101" t="s">
        <v>9</v>
      </c>
      <c r="AH13" s="101" t="s">
        <v>10</v>
      </c>
      <c r="AI13" s="101" t="s">
        <v>11</v>
      </c>
      <c r="AJ13" s="101" t="s">
        <v>12</v>
      </c>
      <c r="AK13" s="101" t="s">
        <v>13</v>
      </c>
      <c r="AL13" s="101" t="s">
        <v>14</v>
      </c>
      <c r="AM13" s="101" t="s">
        <v>16</v>
      </c>
      <c r="AN13" s="101" t="s">
        <v>17</v>
      </c>
      <c r="AO13" s="101" t="s">
        <v>18</v>
      </c>
      <c r="AP13" s="101" t="s">
        <v>19</v>
      </c>
      <c r="AQ13" s="101" t="s">
        <v>20</v>
      </c>
      <c r="AR13" s="101" t="s">
        <v>21</v>
      </c>
      <c r="AS13" s="101" t="s">
        <v>22</v>
      </c>
      <c r="AT13" s="101" t="s">
        <v>23</v>
      </c>
      <c r="AU13" s="101" t="s">
        <v>24</v>
      </c>
      <c r="AV13" s="101" t="s">
        <v>25</v>
      </c>
      <c r="AW13" s="101" t="s">
        <v>26</v>
      </c>
      <c r="AX13" s="101" t="s">
        <v>27</v>
      </c>
      <c r="AY13" s="101" t="s">
        <v>28</v>
      </c>
      <c r="AZ13" s="101" t="s">
        <v>29</v>
      </c>
    </row>
    <row r="14" spans="1:52" ht="17.25" customHeight="1" x14ac:dyDescent="0.25">
      <c r="A14" s="102"/>
      <c r="B14" s="102"/>
      <c r="C14" s="102"/>
      <c r="D14" s="108"/>
      <c r="E14" s="112"/>
      <c r="F14" s="113"/>
      <c r="G14" s="116"/>
      <c r="H14" s="131"/>
      <c r="I14" s="131"/>
      <c r="J14" s="102"/>
      <c r="K14" s="102"/>
      <c r="L14" s="102"/>
      <c r="M14" s="102"/>
      <c r="N14" s="114" t="s">
        <v>588</v>
      </c>
      <c r="O14" s="114"/>
      <c r="P14" s="114"/>
      <c r="Q14" s="104" t="s">
        <v>588</v>
      </c>
      <c r="R14" s="105"/>
      <c r="S14" s="106"/>
      <c r="T14" s="104" t="s">
        <v>588</v>
      </c>
      <c r="U14" s="105"/>
      <c r="V14" s="106"/>
      <c r="W14" s="104" t="s">
        <v>588</v>
      </c>
      <c r="X14" s="105"/>
      <c r="Y14" s="106"/>
      <c r="Z14" s="114" t="s">
        <v>588</v>
      </c>
      <c r="AA14" s="114"/>
      <c r="AB14" s="114"/>
      <c r="AC14" s="116"/>
      <c r="AD14" s="102"/>
      <c r="AE14" s="108"/>
      <c r="AF14" s="102"/>
      <c r="AG14" s="102"/>
      <c r="AH14" s="102"/>
      <c r="AI14" s="102"/>
      <c r="AJ14" s="102"/>
      <c r="AK14" s="102"/>
      <c r="AL14" s="102"/>
      <c r="AM14" s="102"/>
      <c r="AN14" s="102"/>
      <c r="AO14" s="102"/>
      <c r="AP14" s="102"/>
      <c r="AQ14" s="102"/>
      <c r="AR14" s="102"/>
      <c r="AS14" s="102"/>
      <c r="AT14" s="102"/>
      <c r="AU14" s="102"/>
      <c r="AV14" s="102"/>
      <c r="AW14" s="102"/>
      <c r="AX14" s="102"/>
      <c r="AY14" s="102"/>
      <c r="AZ14" s="102"/>
    </row>
    <row r="15" spans="1:52" ht="25.5" customHeight="1" x14ac:dyDescent="0.25">
      <c r="A15" s="103"/>
      <c r="B15" s="103"/>
      <c r="C15" s="103"/>
      <c r="D15" s="109"/>
      <c r="E15" s="70" t="s">
        <v>614</v>
      </c>
      <c r="F15" s="70" t="s">
        <v>602</v>
      </c>
      <c r="G15" s="117"/>
      <c r="H15" s="132"/>
      <c r="I15" s="132"/>
      <c r="J15" s="103"/>
      <c r="K15" s="103"/>
      <c r="L15" s="103"/>
      <c r="M15" s="103"/>
      <c r="N15" s="71" t="s">
        <v>608</v>
      </c>
      <c r="O15" s="71" t="s">
        <v>609</v>
      </c>
      <c r="P15" s="71" t="s">
        <v>610</v>
      </c>
      <c r="Q15" s="71" t="s">
        <v>608</v>
      </c>
      <c r="R15" s="71" t="s">
        <v>609</v>
      </c>
      <c r="S15" s="71" t="s">
        <v>610</v>
      </c>
      <c r="T15" s="71" t="s">
        <v>611</v>
      </c>
      <c r="U15" s="71" t="s">
        <v>609</v>
      </c>
      <c r="V15" s="71" t="s">
        <v>610</v>
      </c>
      <c r="W15" s="71" t="s">
        <v>611</v>
      </c>
      <c r="X15" s="71" t="s">
        <v>609</v>
      </c>
      <c r="Y15" s="71" t="s">
        <v>610</v>
      </c>
      <c r="Z15" s="71" t="s">
        <v>611</v>
      </c>
      <c r="AA15" s="71" t="s">
        <v>609</v>
      </c>
      <c r="AB15" s="71" t="s">
        <v>612</v>
      </c>
      <c r="AC15" s="117"/>
      <c r="AD15" s="103"/>
      <c r="AE15" s="109"/>
      <c r="AF15" s="103"/>
      <c r="AG15" s="103"/>
      <c r="AH15" s="103"/>
      <c r="AI15" s="103"/>
      <c r="AJ15" s="103"/>
      <c r="AK15" s="103"/>
      <c r="AL15" s="103"/>
      <c r="AM15" s="103"/>
      <c r="AN15" s="103"/>
      <c r="AO15" s="103"/>
      <c r="AP15" s="103"/>
      <c r="AQ15" s="103"/>
      <c r="AR15" s="103"/>
      <c r="AS15" s="103"/>
      <c r="AT15" s="103"/>
      <c r="AU15" s="103"/>
      <c r="AV15" s="103"/>
      <c r="AW15" s="103"/>
      <c r="AX15" s="103"/>
      <c r="AY15" s="103"/>
      <c r="AZ15" s="103"/>
    </row>
    <row r="16" spans="1:52" ht="76.5" x14ac:dyDescent="0.25">
      <c r="A16" s="2">
        <v>1</v>
      </c>
      <c r="B16" s="22" t="s">
        <v>228</v>
      </c>
      <c r="C16" s="16" t="s">
        <v>229</v>
      </c>
      <c r="D16" s="8">
        <v>33.299999999999997</v>
      </c>
      <c r="E16" s="4" t="s">
        <v>637</v>
      </c>
      <c r="F16" s="2"/>
      <c r="G16" s="2"/>
      <c r="H16" s="13">
        <v>1</v>
      </c>
      <c r="I16" s="68">
        <v>1</v>
      </c>
      <c r="J16" s="9">
        <v>1</v>
      </c>
      <c r="K16" s="9"/>
      <c r="L16" s="16"/>
      <c r="M16" s="16"/>
      <c r="N16" s="2">
        <v>1</v>
      </c>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x14ac:dyDescent="0.25">
      <c r="A17" s="2">
        <f>SUM(A16,1)</f>
        <v>2</v>
      </c>
      <c r="B17" s="22" t="s">
        <v>228</v>
      </c>
      <c r="C17" s="16" t="s">
        <v>230</v>
      </c>
      <c r="D17" s="8">
        <v>46.2</v>
      </c>
      <c r="E17" s="2"/>
      <c r="F17" s="2" t="s">
        <v>591</v>
      </c>
      <c r="G17" s="2"/>
      <c r="H17" s="13">
        <v>3</v>
      </c>
      <c r="I17" s="13"/>
      <c r="J17" s="9"/>
      <c r="K17" s="9"/>
      <c r="L17" s="16"/>
      <c r="M17" s="16"/>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row>
    <row r="18" spans="1:52" x14ac:dyDescent="0.25">
      <c r="A18" s="2">
        <f t="shared" ref="A18:A81" si="0">SUM(A17,1)</f>
        <v>3</v>
      </c>
      <c r="B18" s="22" t="s">
        <v>228</v>
      </c>
      <c r="C18" s="16" t="s">
        <v>231</v>
      </c>
      <c r="D18" s="8">
        <v>17.899999999999999</v>
      </c>
      <c r="E18" s="2"/>
      <c r="F18" s="2"/>
      <c r="G18" s="2"/>
      <c r="H18" s="13">
        <v>1</v>
      </c>
      <c r="I18" s="68">
        <v>1</v>
      </c>
      <c r="J18" s="9">
        <v>1</v>
      </c>
      <c r="K18" s="9"/>
      <c r="L18" s="16"/>
      <c r="M18" s="16"/>
      <c r="N18" s="2">
        <v>1</v>
      </c>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row>
    <row r="19" spans="1:52" ht="51" x14ac:dyDescent="0.25">
      <c r="A19" s="2">
        <f t="shared" si="0"/>
        <v>4</v>
      </c>
      <c r="B19" s="22" t="s">
        <v>232</v>
      </c>
      <c r="C19" s="17" t="s">
        <v>233</v>
      </c>
      <c r="D19" s="8">
        <v>34.4</v>
      </c>
      <c r="E19" s="4" t="s">
        <v>234</v>
      </c>
      <c r="F19" s="4"/>
      <c r="G19" s="2"/>
      <c r="H19" s="13">
        <v>1</v>
      </c>
      <c r="I19" s="68">
        <v>1</v>
      </c>
      <c r="J19" s="9">
        <v>1</v>
      </c>
      <c r="K19" s="9"/>
      <c r="L19" s="16"/>
      <c r="M19" s="16"/>
      <c r="N19" s="2">
        <v>1</v>
      </c>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1:52" x14ac:dyDescent="0.25">
      <c r="A20" s="2">
        <f t="shared" si="0"/>
        <v>5</v>
      </c>
      <c r="B20" s="22" t="s">
        <v>232</v>
      </c>
      <c r="C20" s="17" t="s">
        <v>235</v>
      </c>
      <c r="D20" s="8">
        <v>35.200000000000003</v>
      </c>
      <c r="E20" s="2"/>
      <c r="F20" s="2"/>
      <c r="G20" s="2"/>
      <c r="H20" s="13">
        <v>1</v>
      </c>
      <c r="I20" s="68">
        <v>1</v>
      </c>
      <c r="J20" s="9">
        <v>1</v>
      </c>
      <c r="K20" s="9"/>
      <c r="L20" s="16">
        <v>1</v>
      </c>
      <c r="M20" s="16"/>
      <c r="N20" s="2"/>
      <c r="O20" s="2"/>
      <c r="P20" s="2"/>
      <c r="Q20" s="2">
        <v>1</v>
      </c>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spans="1:52" x14ac:dyDescent="0.25">
      <c r="A21" s="2">
        <f t="shared" si="0"/>
        <v>6</v>
      </c>
      <c r="B21" s="22" t="s">
        <v>232</v>
      </c>
      <c r="C21" s="17" t="s">
        <v>236</v>
      </c>
      <c r="D21" s="8">
        <v>35.200000000000003</v>
      </c>
      <c r="E21" s="2"/>
      <c r="F21" s="2" t="s">
        <v>591</v>
      </c>
      <c r="G21" s="2"/>
      <c r="H21" s="13">
        <v>1</v>
      </c>
      <c r="I21" s="13"/>
      <c r="J21" s="9"/>
      <c r="K21" s="9"/>
      <c r="L21" s="16">
        <v>1</v>
      </c>
      <c r="M21" s="16"/>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row>
    <row r="22" spans="1:52" x14ac:dyDescent="0.25">
      <c r="A22" s="2">
        <f t="shared" si="0"/>
        <v>7</v>
      </c>
      <c r="B22" s="22" t="s">
        <v>232</v>
      </c>
      <c r="C22" s="17" t="s">
        <v>237</v>
      </c>
      <c r="D22" s="8">
        <v>53.9</v>
      </c>
      <c r="E22" s="2"/>
      <c r="F22" s="2">
        <v>3</v>
      </c>
      <c r="G22" s="2"/>
      <c r="H22" s="13">
        <v>2</v>
      </c>
      <c r="I22" s="13"/>
      <c r="J22" s="9"/>
      <c r="K22" s="9"/>
      <c r="L22" s="16"/>
      <c r="M22" s="16"/>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row>
    <row r="23" spans="1:52" x14ac:dyDescent="0.25">
      <c r="A23" s="2">
        <f t="shared" si="0"/>
        <v>8</v>
      </c>
      <c r="B23" s="22" t="s">
        <v>232</v>
      </c>
      <c r="C23" s="17" t="s">
        <v>238</v>
      </c>
      <c r="D23" s="8">
        <v>34.1</v>
      </c>
      <c r="E23" s="2"/>
      <c r="F23" s="2" t="s">
        <v>591</v>
      </c>
      <c r="G23" s="2"/>
      <c r="H23" s="13">
        <v>1</v>
      </c>
      <c r="I23" s="13"/>
      <c r="J23" s="9"/>
      <c r="K23" s="9"/>
      <c r="L23" s="16"/>
      <c r="M23" s="16"/>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row>
    <row r="24" spans="1:52" x14ac:dyDescent="0.25">
      <c r="A24" s="2">
        <f t="shared" si="0"/>
        <v>9</v>
      </c>
      <c r="B24" s="22" t="s">
        <v>232</v>
      </c>
      <c r="C24" s="17" t="s">
        <v>239</v>
      </c>
      <c r="D24" s="8">
        <v>35.4</v>
      </c>
      <c r="E24" s="2"/>
      <c r="F24" s="2">
        <v>6</v>
      </c>
      <c r="G24" s="2"/>
      <c r="H24" s="13">
        <v>1</v>
      </c>
      <c r="I24" s="13"/>
      <c r="J24" s="9"/>
      <c r="K24" s="9"/>
      <c r="L24" s="16">
        <v>1</v>
      </c>
      <c r="M24" s="16"/>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row>
    <row r="25" spans="1:52" x14ac:dyDescent="0.25">
      <c r="A25" s="2">
        <f t="shared" si="0"/>
        <v>10</v>
      </c>
      <c r="B25" s="22" t="s">
        <v>232</v>
      </c>
      <c r="C25" s="17" t="s">
        <v>442</v>
      </c>
      <c r="D25" s="8">
        <v>51.8</v>
      </c>
      <c r="E25" s="2"/>
      <c r="F25" s="2">
        <v>6</v>
      </c>
      <c r="G25" s="2"/>
      <c r="H25" s="13">
        <v>2</v>
      </c>
      <c r="I25" s="13"/>
      <c r="J25" s="9"/>
      <c r="K25" s="9"/>
      <c r="L25" s="16">
        <v>1</v>
      </c>
      <c r="M25" s="16"/>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x14ac:dyDescent="0.25">
      <c r="A26" s="2">
        <f t="shared" si="0"/>
        <v>11</v>
      </c>
      <c r="B26" s="22" t="s">
        <v>232</v>
      </c>
      <c r="C26" s="17" t="s">
        <v>240</v>
      </c>
      <c r="D26" s="8">
        <v>34.9</v>
      </c>
      <c r="E26" s="2"/>
      <c r="F26" s="2"/>
      <c r="G26" s="2"/>
      <c r="H26" s="13">
        <v>1</v>
      </c>
      <c r="I26" s="68">
        <v>1</v>
      </c>
      <c r="J26" s="9">
        <v>1</v>
      </c>
      <c r="K26" s="9"/>
      <c r="L26" s="16"/>
      <c r="M26" s="16"/>
      <c r="N26" s="2">
        <v>1</v>
      </c>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row>
    <row r="27" spans="1:52" x14ac:dyDescent="0.25">
      <c r="A27" s="2">
        <f t="shared" si="0"/>
        <v>12</v>
      </c>
      <c r="B27" s="22" t="s">
        <v>232</v>
      </c>
      <c r="C27" s="17" t="s">
        <v>241</v>
      </c>
      <c r="D27" s="8">
        <v>51.8</v>
      </c>
      <c r="E27" s="2"/>
      <c r="F27" s="2">
        <v>3</v>
      </c>
      <c r="G27" s="2"/>
      <c r="H27" s="13">
        <v>2</v>
      </c>
      <c r="I27" s="69"/>
      <c r="J27" s="9"/>
      <c r="K27" s="9"/>
      <c r="L27" s="16"/>
      <c r="M27" s="16"/>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s="7" customFormat="1" x14ac:dyDescent="0.25">
      <c r="A28" s="2">
        <f t="shared" si="0"/>
        <v>13</v>
      </c>
      <c r="B28" s="22" t="s">
        <v>232</v>
      </c>
      <c r="C28" s="17" t="s">
        <v>242</v>
      </c>
      <c r="D28" s="8">
        <v>33</v>
      </c>
      <c r="E28" s="2"/>
      <c r="F28" s="2"/>
      <c r="G28" s="2"/>
      <c r="H28" s="13">
        <v>1</v>
      </c>
      <c r="I28" s="68">
        <v>1</v>
      </c>
      <c r="J28" s="9">
        <v>1</v>
      </c>
      <c r="K28" s="9"/>
      <c r="L28" s="16">
        <v>1</v>
      </c>
      <c r="M28" s="16"/>
      <c r="N28" s="2"/>
      <c r="O28" s="2"/>
      <c r="P28" s="2"/>
      <c r="Q28" s="2">
        <v>1</v>
      </c>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row>
    <row r="29" spans="1:52" x14ac:dyDescent="0.25">
      <c r="A29" s="2">
        <f t="shared" si="0"/>
        <v>14</v>
      </c>
      <c r="B29" s="23" t="s">
        <v>232</v>
      </c>
      <c r="C29" s="19" t="s">
        <v>243</v>
      </c>
      <c r="D29" s="11">
        <v>52.4</v>
      </c>
      <c r="E29" s="3"/>
      <c r="F29" s="3" t="s">
        <v>591</v>
      </c>
      <c r="G29" s="3"/>
      <c r="H29" s="13">
        <v>2</v>
      </c>
      <c r="I29" s="13"/>
      <c r="J29" s="12"/>
      <c r="K29" s="12"/>
      <c r="L29" s="18"/>
      <c r="M29" s="18"/>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row>
    <row r="30" spans="1:52" x14ac:dyDescent="0.25">
      <c r="A30" s="2">
        <f t="shared" si="0"/>
        <v>15</v>
      </c>
      <c r="B30" s="22" t="s">
        <v>232</v>
      </c>
      <c r="C30" s="17" t="s">
        <v>244</v>
      </c>
      <c r="D30" s="8">
        <v>19.100000000000001</v>
      </c>
      <c r="E30" s="2"/>
      <c r="F30" s="2" t="s">
        <v>591</v>
      </c>
      <c r="G30" s="2"/>
      <c r="H30" s="13">
        <v>1</v>
      </c>
      <c r="I30" s="13"/>
      <c r="J30" s="9"/>
      <c r="K30" s="9"/>
      <c r="L30" s="16"/>
      <c r="M30" s="16"/>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row>
    <row r="31" spans="1:52" x14ac:dyDescent="0.25">
      <c r="A31" s="2">
        <f t="shared" si="0"/>
        <v>16</v>
      </c>
      <c r="B31" s="22" t="s">
        <v>232</v>
      </c>
      <c r="C31" s="17" t="s">
        <v>245</v>
      </c>
      <c r="D31" s="8">
        <v>31.7</v>
      </c>
      <c r="E31" s="2"/>
      <c r="F31" s="2" t="s">
        <v>591</v>
      </c>
      <c r="G31" s="2"/>
      <c r="H31" s="13">
        <v>2</v>
      </c>
      <c r="I31" s="13"/>
      <c r="J31" s="9"/>
      <c r="K31" s="9"/>
      <c r="L31" s="16"/>
      <c r="M31" s="16"/>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row>
    <row r="32" spans="1:52" x14ac:dyDescent="0.25">
      <c r="A32" s="2">
        <f t="shared" si="0"/>
        <v>17</v>
      </c>
      <c r="B32" s="22" t="s">
        <v>232</v>
      </c>
      <c r="C32" s="17" t="s">
        <v>246</v>
      </c>
      <c r="D32" s="8">
        <v>19.2</v>
      </c>
      <c r="E32" s="2"/>
      <c r="F32" s="2"/>
      <c r="G32" s="2"/>
      <c r="H32" s="13">
        <v>1</v>
      </c>
      <c r="I32" s="68">
        <v>1</v>
      </c>
      <c r="J32" s="9">
        <v>1</v>
      </c>
      <c r="K32" s="9"/>
      <c r="L32" s="16"/>
      <c r="M32" s="16"/>
      <c r="N32" s="2">
        <v>1</v>
      </c>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 x14ac:dyDescent="0.25">
      <c r="A33" s="2">
        <f t="shared" si="0"/>
        <v>18</v>
      </c>
      <c r="B33" s="22" t="s">
        <v>232</v>
      </c>
      <c r="C33" s="17" t="s">
        <v>247</v>
      </c>
      <c r="D33" s="8">
        <v>32.5</v>
      </c>
      <c r="E33" s="2"/>
      <c r="F33" s="2">
        <v>6</v>
      </c>
      <c r="G33" s="2"/>
      <c r="H33" s="13">
        <v>2</v>
      </c>
      <c r="I33" s="13"/>
      <c r="J33" s="9"/>
      <c r="K33" s="9"/>
      <c r="L33" s="16">
        <v>1</v>
      </c>
      <c r="M33" s="16"/>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row>
    <row r="34" spans="1:52" x14ac:dyDescent="0.25">
      <c r="A34" s="2">
        <f t="shared" si="0"/>
        <v>19</v>
      </c>
      <c r="B34" s="22" t="s">
        <v>232</v>
      </c>
      <c r="C34" s="17" t="s">
        <v>248</v>
      </c>
      <c r="D34" s="8">
        <v>17.7</v>
      </c>
      <c r="E34" s="2"/>
      <c r="F34" s="2" t="s">
        <v>591</v>
      </c>
      <c r="G34" s="2"/>
      <c r="H34" s="13">
        <v>1</v>
      </c>
      <c r="I34" s="13"/>
      <c r="J34" s="9"/>
      <c r="K34" s="9"/>
      <c r="L34" s="16"/>
      <c r="M34" s="16"/>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row>
    <row r="35" spans="1:52" x14ac:dyDescent="0.25">
      <c r="A35" s="2">
        <f t="shared" si="0"/>
        <v>20</v>
      </c>
      <c r="B35" s="22" t="s">
        <v>232</v>
      </c>
      <c r="C35" s="17" t="s">
        <v>249</v>
      </c>
      <c r="D35" s="8">
        <v>19.8</v>
      </c>
      <c r="E35" s="2"/>
      <c r="F35" s="2">
        <v>6</v>
      </c>
      <c r="G35" s="2"/>
      <c r="H35" s="13">
        <v>1</v>
      </c>
      <c r="I35" s="13"/>
      <c r="J35" s="9"/>
      <c r="K35" s="9"/>
      <c r="L35" s="16">
        <v>1</v>
      </c>
      <c r="M35" s="16"/>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row>
    <row r="36" spans="1:52" x14ac:dyDescent="0.25">
      <c r="A36" s="2">
        <f t="shared" si="0"/>
        <v>21</v>
      </c>
      <c r="B36" s="22" t="s">
        <v>232</v>
      </c>
      <c r="C36" s="17" t="s">
        <v>250</v>
      </c>
      <c r="D36" s="8">
        <v>31.8</v>
      </c>
      <c r="E36" s="2"/>
      <c r="F36" s="2" t="s">
        <v>591</v>
      </c>
      <c r="G36" s="2"/>
      <c r="H36" s="13">
        <v>2</v>
      </c>
      <c r="I36" s="13"/>
      <c r="J36" s="9"/>
      <c r="K36" s="9"/>
      <c r="L36" s="16"/>
      <c r="M36" s="16"/>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row>
    <row r="37" spans="1:52" x14ac:dyDescent="0.25">
      <c r="A37" s="2">
        <f t="shared" si="0"/>
        <v>22</v>
      </c>
      <c r="B37" s="22" t="s">
        <v>232</v>
      </c>
      <c r="C37" s="17" t="s">
        <v>251</v>
      </c>
      <c r="D37" s="8">
        <v>16.899999999999999</v>
      </c>
      <c r="E37" s="2"/>
      <c r="F37" s="2">
        <v>6</v>
      </c>
      <c r="G37" s="2"/>
      <c r="H37" s="13">
        <v>1</v>
      </c>
      <c r="I37" s="13"/>
      <c r="J37" s="9"/>
      <c r="K37" s="9"/>
      <c r="L37" s="16">
        <v>1</v>
      </c>
      <c r="M37" s="16"/>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row>
    <row r="38" spans="1:52" x14ac:dyDescent="0.25">
      <c r="A38" s="2">
        <f t="shared" si="0"/>
        <v>23</v>
      </c>
      <c r="B38" s="22" t="s">
        <v>232</v>
      </c>
      <c r="C38" s="17" t="s">
        <v>252</v>
      </c>
      <c r="D38" s="8">
        <v>16.5</v>
      </c>
      <c r="E38" s="2"/>
      <c r="F38" s="2" t="s">
        <v>591</v>
      </c>
      <c r="G38" s="2"/>
      <c r="H38" s="13">
        <v>1</v>
      </c>
      <c r="I38" s="13"/>
      <c r="J38" s="9"/>
      <c r="K38" s="9"/>
      <c r="L38" s="16"/>
      <c r="M38" s="16"/>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row>
    <row r="39" spans="1:52" x14ac:dyDescent="0.25">
      <c r="A39" s="2">
        <f t="shared" si="0"/>
        <v>24</v>
      </c>
      <c r="B39" s="22" t="s">
        <v>232</v>
      </c>
      <c r="C39" s="17" t="s">
        <v>253</v>
      </c>
      <c r="D39" s="8">
        <v>17.100000000000001</v>
      </c>
      <c r="E39" s="2"/>
      <c r="F39" s="2">
        <v>3</v>
      </c>
      <c r="G39" s="2"/>
      <c r="H39" s="13">
        <v>1</v>
      </c>
      <c r="I39" s="13"/>
      <c r="J39" s="9"/>
      <c r="K39" s="9"/>
      <c r="L39" s="16"/>
      <c r="M39" s="16"/>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1:52" x14ac:dyDescent="0.25">
      <c r="A40" s="2">
        <f t="shared" si="0"/>
        <v>25</v>
      </c>
      <c r="B40" s="22" t="s">
        <v>232</v>
      </c>
      <c r="C40" s="17" t="s">
        <v>254</v>
      </c>
      <c r="D40" s="8">
        <v>19.399999999999999</v>
      </c>
      <c r="E40" s="2"/>
      <c r="F40" s="2" t="s">
        <v>591</v>
      </c>
      <c r="G40" s="2"/>
      <c r="H40" s="13">
        <v>1</v>
      </c>
      <c r="I40" s="13"/>
      <c r="J40" s="9"/>
      <c r="K40" s="9"/>
      <c r="L40" s="16"/>
      <c r="M40" s="16"/>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row>
    <row r="41" spans="1:52" x14ac:dyDescent="0.25">
      <c r="A41" s="2">
        <f t="shared" si="0"/>
        <v>26</v>
      </c>
      <c r="B41" s="22" t="s">
        <v>232</v>
      </c>
      <c r="C41" s="17" t="s">
        <v>255</v>
      </c>
      <c r="D41" s="8">
        <v>33.200000000000003</v>
      </c>
      <c r="E41" s="2"/>
      <c r="F41" s="2">
        <v>6</v>
      </c>
      <c r="G41" s="2"/>
      <c r="H41" s="13">
        <v>2</v>
      </c>
      <c r="I41" s="13"/>
      <c r="J41" s="9"/>
      <c r="K41" s="9"/>
      <c r="L41" s="16">
        <v>1</v>
      </c>
      <c r="M41" s="16"/>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1:52" x14ac:dyDescent="0.25">
      <c r="A42" s="2">
        <f t="shared" si="0"/>
        <v>27</v>
      </c>
      <c r="B42" s="22" t="s">
        <v>232</v>
      </c>
      <c r="C42" s="17" t="s">
        <v>256</v>
      </c>
      <c r="D42" s="8">
        <v>18.3</v>
      </c>
      <c r="E42" s="2"/>
      <c r="F42" s="2" t="s">
        <v>591</v>
      </c>
      <c r="G42" s="2"/>
      <c r="H42" s="13">
        <v>1</v>
      </c>
      <c r="I42" s="13"/>
      <c r="J42" s="9"/>
      <c r="K42" s="9"/>
      <c r="L42" s="16"/>
      <c r="M42" s="16"/>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1:52" x14ac:dyDescent="0.25">
      <c r="A43" s="2">
        <f t="shared" si="0"/>
        <v>28</v>
      </c>
      <c r="B43" s="22" t="s">
        <v>232</v>
      </c>
      <c r="C43" s="17" t="s">
        <v>257</v>
      </c>
      <c r="D43" s="8">
        <v>16.899999999999999</v>
      </c>
      <c r="E43" s="2"/>
      <c r="F43" s="2">
        <v>3</v>
      </c>
      <c r="G43" s="2"/>
      <c r="H43" s="13">
        <v>1</v>
      </c>
      <c r="I43" s="13"/>
      <c r="J43" s="9"/>
      <c r="K43" s="9"/>
      <c r="L43" s="16"/>
      <c r="M43" s="16"/>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row>
    <row r="44" spans="1:52" x14ac:dyDescent="0.25">
      <c r="A44" s="2">
        <f t="shared" si="0"/>
        <v>29</v>
      </c>
      <c r="B44" s="22" t="s">
        <v>232</v>
      </c>
      <c r="C44" s="17" t="s">
        <v>258</v>
      </c>
      <c r="D44" s="8">
        <v>16.5</v>
      </c>
      <c r="E44" s="2"/>
      <c r="F44" s="2" t="s">
        <v>591</v>
      </c>
      <c r="G44" s="2"/>
      <c r="H44" s="13">
        <v>1</v>
      </c>
      <c r="I44" s="13"/>
      <c r="J44" s="9"/>
      <c r="K44" s="9"/>
      <c r="L44" s="16"/>
      <c r="M44" s="16"/>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row>
    <row r="45" spans="1:52" x14ac:dyDescent="0.25">
      <c r="A45" s="2">
        <f t="shared" si="0"/>
        <v>30</v>
      </c>
      <c r="B45" s="22" t="s">
        <v>232</v>
      </c>
      <c r="C45" s="17" t="s">
        <v>259</v>
      </c>
      <c r="D45" s="8">
        <v>19.3</v>
      </c>
      <c r="E45" s="2"/>
      <c r="F45" s="2">
        <v>6</v>
      </c>
      <c r="G45" s="2"/>
      <c r="H45" s="13">
        <v>1</v>
      </c>
      <c r="I45" s="13"/>
      <c r="J45" s="9"/>
      <c r="K45" s="9"/>
      <c r="L45" s="16">
        <v>1</v>
      </c>
      <c r="M45" s="16"/>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row>
    <row r="46" spans="1:52" x14ac:dyDescent="0.25">
      <c r="A46" s="2">
        <f t="shared" si="0"/>
        <v>31</v>
      </c>
      <c r="B46" s="22" t="s">
        <v>232</v>
      </c>
      <c r="C46" s="17" t="s">
        <v>260</v>
      </c>
      <c r="D46" s="8">
        <v>31</v>
      </c>
      <c r="E46" s="2"/>
      <c r="F46" s="2"/>
      <c r="G46" s="2"/>
      <c r="H46" s="13">
        <v>2</v>
      </c>
      <c r="I46" s="68">
        <v>1</v>
      </c>
      <c r="J46" s="9"/>
      <c r="K46" s="9"/>
      <c r="L46" s="16">
        <v>1</v>
      </c>
      <c r="M46" s="16"/>
      <c r="N46" s="2"/>
      <c r="O46" s="2"/>
      <c r="P46" s="2"/>
      <c r="Q46" s="2"/>
      <c r="R46" s="2">
        <v>1</v>
      </c>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1:52" x14ac:dyDescent="0.25">
      <c r="A47" s="2">
        <f t="shared" si="0"/>
        <v>32</v>
      </c>
      <c r="B47" s="22" t="s">
        <v>232</v>
      </c>
      <c r="C47" s="17" t="s">
        <v>261</v>
      </c>
      <c r="D47" s="8">
        <v>34.1</v>
      </c>
      <c r="E47" s="2"/>
      <c r="F47" s="2">
        <v>6</v>
      </c>
      <c r="G47" s="2"/>
      <c r="H47" s="13">
        <v>1</v>
      </c>
      <c r="I47" s="13"/>
      <c r="J47" s="9"/>
      <c r="K47" s="9"/>
      <c r="L47" s="16">
        <v>1</v>
      </c>
      <c r="M47" s="16"/>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row>
    <row r="48" spans="1:52" x14ac:dyDescent="0.25">
      <c r="A48" s="2">
        <f t="shared" si="0"/>
        <v>33</v>
      </c>
      <c r="B48" s="22" t="s">
        <v>232</v>
      </c>
      <c r="C48" s="17" t="s">
        <v>262</v>
      </c>
      <c r="D48" s="8">
        <v>34.299999999999997</v>
      </c>
      <c r="E48" s="2"/>
      <c r="F48" s="2" t="s">
        <v>591</v>
      </c>
      <c r="G48" s="2"/>
      <c r="H48" s="13">
        <v>1</v>
      </c>
      <c r="I48" s="13"/>
      <c r="J48" s="9"/>
      <c r="K48" s="9"/>
      <c r="L48" s="16"/>
      <c r="M48" s="16"/>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row>
    <row r="49" spans="1:52" x14ac:dyDescent="0.25">
      <c r="A49" s="2">
        <f t="shared" si="0"/>
        <v>34</v>
      </c>
      <c r="B49" s="22" t="s">
        <v>232</v>
      </c>
      <c r="C49" s="17" t="s">
        <v>263</v>
      </c>
      <c r="D49" s="8">
        <v>49</v>
      </c>
      <c r="E49" s="2"/>
      <c r="F49" s="2" t="s">
        <v>591</v>
      </c>
      <c r="G49" s="2"/>
      <c r="H49" s="13">
        <v>2</v>
      </c>
      <c r="I49" s="13"/>
      <c r="J49" s="9"/>
      <c r="K49" s="9"/>
      <c r="L49" s="16"/>
      <c r="M49" s="16"/>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row>
    <row r="50" spans="1:52" x14ac:dyDescent="0.25">
      <c r="A50" s="2">
        <f t="shared" si="0"/>
        <v>35</v>
      </c>
      <c r="B50" s="22" t="s">
        <v>232</v>
      </c>
      <c r="C50" s="17" t="s">
        <v>264</v>
      </c>
      <c r="D50" s="8">
        <v>52.9</v>
      </c>
      <c r="E50" s="2"/>
      <c r="F50" s="2" t="s">
        <v>591</v>
      </c>
      <c r="G50" s="2"/>
      <c r="H50" s="13">
        <v>2</v>
      </c>
      <c r="I50" s="13"/>
      <c r="J50" s="9"/>
      <c r="K50" s="9"/>
      <c r="L50" s="16"/>
      <c r="M50" s="16"/>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row>
    <row r="51" spans="1:52" x14ac:dyDescent="0.25">
      <c r="A51" s="2">
        <f t="shared" si="0"/>
        <v>36</v>
      </c>
      <c r="B51" s="22" t="s">
        <v>232</v>
      </c>
      <c r="C51" s="17" t="s">
        <v>265</v>
      </c>
      <c r="D51" s="8">
        <v>34.6</v>
      </c>
      <c r="E51" s="2"/>
      <c r="F51" s="2" t="s">
        <v>591</v>
      </c>
      <c r="G51" s="2"/>
      <c r="H51" s="13">
        <v>1</v>
      </c>
      <c r="I51" s="13"/>
      <c r="J51" s="9"/>
      <c r="K51" s="9"/>
      <c r="L51" s="16"/>
      <c r="M51" s="16"/>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row>
    <row r="52" spans="1:52" x14ac:dyDescent="0.25">
      <c r="A52" s="2">
        <f t="shared" si="0"/>
        <v>37</v>
      </c>
      <c r="B52" s="22" t="s">
        <v>232</v>
      </c>
      <c r="C52" s="17" t="s">
        <v>266</v>
      </c>
      <c r="D52" s="8">
        <v>34.6</v>
      </c>
      <c r="E52" s="2"/>
      <c r="F52" s="2" t="s">
        <v>591</v>
      </c>
      <c r="G52" s="2"/>
      <c r="H52" s="13">
        <v>1</v>
      </c>
      <c r="I52" s="13"/>
      <c r="J52" s="9"/>
      <c r="K52" s="9"/>
      <c r="L52" s="16"/>
      <c r="M52" s="16"/>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row>
    <row r="53" spans="1:52" x14ac:dyDescent="0.25">
      <c r="A53" s="2">
        <f t="shared" si="0"/>
        <v>38</v>
      </c>
      <c r="B53" s="22" t="s">
        <v>232</v>
      </c>
      <c r="C53" s="17" t="s">
        <v>267</v>
      </c>
      <c r="D53" s="8">
        <v>52.6</v>
      </c>
      <c r="E53" s="2"/>
      <c r="F53" s="2" t="s">
        <v>591</v>
      </c>
      <c r="G53" s="2"/>
      <c r="H53" s="13">
        <v>2</v>
      </c>
      <c r="I53" s="13"/>
      <c r="J53" s="9"/>
      <c r="K53" s="9"/>
      <c r="L53" s="16"/>
      <c r="M53" s="16"/>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row>
    <row r="54" spans="1:52" x14ac:dyDescent="0.25">
      <c r="A54" s="2">
        <f t="shared" si="0"/>
        <v>39</v>
      </c>
      <c r="B54" s="22" t="s">
        <v>232</v>
      </c>
      <c r="C54" s="17" t="s">
        <v>268</v>
      </c>
      <c r="D54" s="8">
        <v>49.7</v>
      </c>
      <c r="E54" s="2"/>
      <c r="F54" s="2" t="s">
        <v>591</v>
      </c>
      <c r="G54" s="2"/>
      <c r="H54" s="13">
        <v>2</v>
      </c>
      <c r="I54" s="13"/>
      <c r="J54" s="9"/>
      <c r="K54" s="9"/>
      <c r="L54" s="16"/>
      <c r="M54" s="16"/>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row>
    <row r="55" spans="1:52" x14ac:dyDescent="0.25">
      <c r="A55" s="2">
        <f t="shared" si="0"/>
        <v>40</v>
      </c>
      <c r="B55" s="22" t="s">
        <v>232</v>
      </c>
      <c r="C55" s="17" t="s">
        <v>269</v>
      </c>
      <c r="D55" s="8">
        <v>34.299999999999997</v>
      </c>
      <c r="E55" s="2"/>
      <c r="F55" s="2" t="s">
        <v>591</v>
      </c>
      <c r="G55" s="2"/>
      <c r="H55" s="13">
        <v>1</v>
      </c>
      <c r="I55" s="13"/>
      <c r="J55" s="9"/>
      <c r="K55" s="9"/>
      <c r="L55" s="16"/>
      <c r="M55" s="16"/>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row>
    <row r="56" spans="1:52" x14ac:dyDescent="0.25">
      <c r="A56" s="2">
        <f t="shared" si="0"/>
        <v>41</v>
      </c>
      <c r="B56" s="22" t="s">
        <v>232</v>
      </c>
      <c r="C56" s="17" t="s">
        <v>270</v>
      </c>
      <c r="D56" s="8">
        <v>34.200000000000003</v>
      </c>
      <c r="E56" s="2"/>
      <c r="F56" s="2">
        <v>6</v>
      </c>
      <c r="G56" s="2"/>
      <c r="H56" s="13">
        <v>1</v>
      </c>
      <c r="I56" s="13"/>
      <c r="J56" s="9"/>
      <c r="K56" s="9"/>
      <c r="L56" s="16">
        <v>1</v>
      </c>
      <c r="M56" s="16"/>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row>
    <row r="57" spans="1:52" x14ac:dyDescent="0.25">
      <c r="A57" s="2">
        <f t="shared" si="0"/>
        <v>42</v>
      </c>
      <c r="B57" s="22" t="s">
        <v>232</v>
      </c>
      <c r="C57" s="17" t="s">
        <v>271</v>
      </c>
      <c r="D57" s="8">
        <v>19.5</v>
      </c>
      <c r="E57" s="2"/>
      <c r="F57" s="2">
        <v>3</v>
      </c>
      <c r="G57" s="2"/>
      <c r="H57" s="13">
        <v>1</v>
      </c>
      <c r="I57" s="13"/>
      <c r="J57" s="9"/>
      <c r="K57" s="9"/>
      <c r="L57" s="16"/>
      <c r="M57" s="16"/>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row>
    <row r="58" spans="1:52" x14ac:dyDescent="0.25">
      <c r="A58" s="2">
        <f t="shared" si="0"/>
        <v>43</v>
      </c>
      <c r="B58" s="22" t="s">
        <v>232</v>
      </c>
      <c r="C58" s="17" t="s">
        <v>272</v>
      </c>
      <c r="D58" s="8">
        <v>31.4</v>
      </c>
      <c r="E58" s="2"/>
      <c r="F58" s="2" t="s">
        <v>591</v>
      </c>
      <c r="G58" s="2"/>
      <c r="H58" s="13">
        <v>2</v>
      </c>
      <c r="I58" s="13"/>
      <c r="J58" s="9"/>
      <c r="K58" s="9"/>
      <c r="L58" s="16"/>
      <c r="M58" s="16"/>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row>
    <row r="59" spans="1:52" x14ac:dyDescent="0.25">
      <c r="A59" s="2">
        <f t="shared" si="0"/>
        <v>44</v>
      </c>
      <c r="B59" s="22" t="s">
        <v>232</v>
      </c>
      <c r="C59" s="17" t="s">
        <v>273</v>
      </c>
      <c r="D59" s="8">
        <v>19.5</v>
      </c>
      <c r="E59" s="2"/>
      <c r="F59" s="2" t="s">
        <v>591</v>
      </c>
      <c r="G59" s="2"/>
      <c r="H59" s="13">
        <v>1</v>
      </c>
      <c r="I59" s="13"/>
      <c r="J59" s="9"/>
      <c r="K59" s="9"/>
      <c r="L59" s="16"/>
      <c r="M59" s="16"/>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row>
    <row r="60" spans="1:52" x14ac:dyDescent="0.25">
      <c r="A60" s="2">
        <f t="shared" si="0"/>
        <v>45</v>
      </c>
      <c r="B60" s="22" t="s">
        <v>232</v>
      </c>
      <c r="C60" s="17" t="s">
        <v>274</v>
      </c>
      <c r="D60" s="8">
        <v>32.9</v>
      </c>
      <c r="E60" s="2"/>
      <c r="F60" s="2"/>
      <c r="G60" s="2"/>
      <c r="H60" s="13">
        <v>2</v>
      </c>
      <c r="I60" s="68">
        <v>1</v>
      </c>
      <c r="J60" s="9"/>
      <c r="K60" s="9"/>
      <c r="L60" s="16"/>
      <c r="M60" s="16"/>
      <c r="N60" s="2"/>
      <c r="O60" s="2">
        <v>1</v>
      </c>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row>
    <row r="61" spans="1:52" x14ac:dyDescent="0.25">
      <c r="A61" s="2">
        <f t="shared" si="0"/>
        <v>46</v>
      </c>
      <c r="B61" s="22" t="s">
        <v>232</v>
      </c>
      <c r="C61" s="17" t="s">
        <v>275</v>
      </c>
      <c r="D61" s="8">
        <v>17.899999999999999</v>
      </c>
      <c r="E61" s="2"/>
      <c r="F61" s="2" t="s">
        <v>615</v>
      </c>
      <c r="G61" s="2"/>
      <c r="H61" s="13">
        <v>1</v>
      </c>
      <c r="I61" s="13"/>
      <c r="J61" s="9"/>
      <c r="K61" s="9"/>
      <c r="L61" s="16">
        <v>1</v>
      </c>
      <c r="M61" s="16"/>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row>
    <row r="62" spans="1:52" x14ac:dyDescent="0.25">
      <c r="A62" s="2">
        <f t="shared" si="0"/>
        <v>47</v>
      </c>
      <c r="B62" s="22" t="s">
        <v>232</v>
      </c>
      <c r="C62" s="17" t="s">
        <v>276</v>
      </c>
      <c r="D62" s="8">
        <v>19.600000000000001</v>
      </c>
      <c r="E62" s="2"/>
      <c r="F62" s="2" t="s">
        <v>591</v>
      </c>
      <c r="G62" s="2"/>
      <c r="H62" s="13">
        <v>1</v>
      </c>
      <c r="I62" s="13"/>
      <c r="J62" s="9"/>
      <c r="K62" s="9"/>
      <c r="L62" s="16"/>
      <c r="M62" s="16"/>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row>
    <row r="63" spans="1:52" x14ac:dyDescent="0.25">
      <c r="A63" s="2">
        <f t="shared" si="0"/>
        <v>48</v>
      </c>
      <c r="B63" s="22" t="s">
        <v>232</v>
      </c>
      <c r="C63" s="17" t="s">
        <v>277</v>
      </c>
      <c r="D63" s="8">
        <v>31.8</v>
      </c>
      <c r="E63" s="2"/>
      <c r="F63" s="2" t="s">
        <v>591</v>
      </c>
      <c r="G63" s="2"/>
      <c r="H63" s="13">
        <v>2</v>
      </c>
      <c r="I63" s="13"/>
      <c r="J63" s="9"/>
      <c r="K63" s="9"/>
      <c r="L63" s="16"/>
      <c r="M63" s="16"/>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row>
    <row r="64" spans="1:52" x14ac:dyDescent="0.25">
      <c r="A64" s="2">
        <f t="shared" si="0"/>
        <v>49</v>
      </c>
      <c r="B64" s="22" t="s">
        <v>232</v>
      </c>
      <c r="C64" s="17" t="s">
        <v>278</v>
      </c>
      <c r="D64" s="8">
        <v>16.899999999999999</v>
      </c>
      <c r="E64" s="2"/>
      <c r="F64" s="2"/>
      <c r="G64" s="2"/>
      <c r="H64" s="13">
        <v>1</v>
      </c>
      <c r="I64" s="68">
        <v>1</v>
      </c>
      <c r="J64" s="9"/>
      <c r="K64" s="9"/>
      <c r="L64" s="16"/>
      <c r="M64" s="16"/>
      <c r="N64" s="2">
        <v>1</v>
      </c>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row>
    <row r="65" spans="1:52" x14ac:dyDescent="0.25">
      <c r="A65" s="2">
        <f t="shared" si="0"/>
        <v>50</v>
      </c>
      <c r="B65" s="22" t="s">
        <v>232</v>
      </c>
      <c r="C65" s="17" t="s">
        <v>279</v>
      </c>
      <c r="D65" s="8">
        <v>16.8</v>
      </c>
      <c r="E65" s="2"/>
      <c r="F65" s="2" t="s">
        <v>591</v>
      </c>
      <c r="G65" s="2"/>
      <c r="H65" s="13">
        <v>1</v>
      </c>
      <c r="I65" s="13"/>
      <c r="J65" s="9"/>
      <c r="K65" s="9"/>
      <c r="L65" s="16"/>
      <c r="M65" s="16"/>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row>
    <row r="66" spans="1:52" x14ac:dyDescent="0.25">
      <c r="A66" s="2">
        <f t="shared" si="0"/>
        <v>51</v>
      </c>
      <c r="B66" s="22" t="s">
        <v>232</v>
      </c>
      <c r="C66" s="17" t="s">
        <v>280</v>
      </c>
      <c r="D66" s="8">
        <v>16.7</v>
      </c>
      <c r="E66" s="2"/>
      <c r="F66" s="2" t="s">
        <v>591</v>
      </c>
      <c r="G66" s="2"/>
      <c r="H66" s="13">
        <v>1</v>
      </c>
      <c r="I66" s="13"/>
      <c r="J66" s="9"/>
      <c r="K66" s="9"/>
      <c r="L66" s="16"/>
      <c r="M66" s="16"/>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row>
    <row r="67" spans="1:52" x14ac:dyDescent="0.25">
      <c r="A67" s="2">
        <f t="shared" si="0"/>
        <v>52</v>
      </c>
      <c r="B67" s="22" t="s">
        <v>232</v>
      </c>
      <c r="C67" s="17" t="s">
        <v>281</v>
      </c>
      <c r="D67" s="8">
        <v>19.399999999999999</v>
      </c>
      <c r="E67" s="2"/>
      <c r="F67" s="2" t="s">
        <v>591</v>
      </c>
      <c r="G67" s="2"/>
      <c r="H67" s="13">
        <v>1</v>
      </c>
      <c r="I67" s="13"/>
      <c r="J67" s="9"/>
      <c r="K67" s="9"/>
      <c r="L67" s="16"/>
      <c r="M67" s="16"/>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row>
    <row r="68" spans="1:52" x14ac:dyDescent="0.25">
      <c r="A68" s="2">
        <f t="shared" si="0"/>
        <v>53</v>
      </c>
      <c r="B68" s="22" t="s">
        <v>232</v>
      </c>
      <c r="C68" s="17" t="s">
        <v>282</v>
      </c>
      <c r="D68" s="8">
        <v>32.9</v>
      </c>
      <c r="E68" s="2"/>
      <c r="F68" s="2" t="s">
        <v>591</v>
      </c>
      <c r="G68" s="2"/>
      <c r="H68" s="13">
        <v>2</v>
      </c>
      <c r="I68" s="13"/>
      <c r="J68" s="9"/>
      <c r="K68" s="9"/>
      <c r="L68" s="16"/>
      <c r="M68" s="16"/>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row>
    <row r="69" spans="1:52" x14ac:dyDescent="0.25">
      <c r="A69" s="2">
        <f t="shared" si="0"/>
        <v>54</v>
      </c>
      <c r="B69" s="22" t="s">
        <v>232</v>
      </c>
      <c r="C69" s="17" t="s">
        <v>283</v>
      </c>
      <c r="D69" s="8">
        <v>18</v>
      </c>
      <c r="E69" s="2"/>
      <c r="F69" s="2">
        <v>6</v>
      </c>
      <c r="G69" s="2"/>
      <c r="H69" s="13">
        <v>1</v>
      </c>
      <c r="I69" s="13"/>
      <c r="J69" s="9"/>
      <c r="K69" s="9"/>
      <c r="L69" s="16">
        <v>1</v>
      </c>
      <c r="M69" s="16"/>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row>
    <row r="70" spans="1:52" x14ac:dyDescent="0.25">
      <c r="A70" s="2">
        <f t="shared" si="0"/>
        <v>55</v>
      </c>
      <c r="B70" s="22" t="s">
        <v>232</v>
      </c>
      <c r="C70" s="17" t="s">
        <v>284</v>
      </c>
      <c r="D70" s="8">
        <v>16.8</v>
      </c>
      <c r="E70" s="2"/>
      <c r="F70" s="2" t="s">
        <v>591</v>
      </c>
      <c r="G70" s="2"/>
      <c r="H70" s="13">
        <v>1</v>
      </c>
      <c r="I70" s="13"/>
      <c r="J70" s="9"/>
      <c r="K70" s="9"/>
      <c r="L70" s="16"/>
      <c r="M70" s="16"/>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row>
    <row r="71" spans="1:52" x14ac:dyDescent="0.25">
      <c r="A71" s="2">
        <f t="shared" si="0"/>
        <v>56</v>
      </c>
      <c r="B71" s="22" t="s">
        <v>232</v>
      </c>
      <c r="C71" s="17" t="s">
        <v>285</v>
      </c>
      <c r="D71" s="8">
        <v>17.100000000000001</v>
      </c>
      <c r="E71" s="2"/>
      <c r="F71" s="2" t="s">
        <v>591</v>
      </c>
      <c r="G71" s="2"/>
      <c r="H71" s="13">
        <v>1</v>
      </c>
      <c r="I71" s="13"/>
      <c r="J71" s="9"/>
      <c r="K71" s="9"/>
      <c r="L71" s="16"/>
      <c r="M71" s="16"/>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row>
    <row r="72" spans="1:52" x14ac:dyDescent="0.25">
      <c r="A72" s="2">
        <f t="shared" si="0"/>
        <v>57</v>
      </c>
      <c r="B72" s="22" t="s">
        <v>232</v>
      </c>
      <c r="C72" s="17" t="s">
        <v>286</v>
      </c>
      <c r="D72" s="8">
        <v>19.399999999999999</v>
      </c>
      <c r="E72" s="2"/>
      <c r="F72" s="2" t="s">
        <v>591</v>
      </c>
      <c r="G72" s="2"/>
      <c r="H72" s="13">
        <v>1</v>
      </c>
      <c r="I72" s="13"/>
      <c r="J72" s="9"/>
      <c r="K72" s="9"/>
      <c r="L72" s="16"/>
      <c r="M72" s="16"/>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row>
    <row r="73" spans="1:52" x14ac:dyDescent="0.25">
      <c r="A73" s="2">
        <f t="shared" si="0"/>
        <v>58</v>
      </c>
      <c r="B73" s="22" t="s">
        <v>232</v>
      </c>
      <c r="C73" s="17" t="s">
        <v>287</v>
      </c>
      <c r="D73" s="8">
        <v>31.3</v>
      </c>
      <c r="E73" s="2"/>
      <c r="F73" s="2" t="s">
        <v>591</v>
      </c>
      <c r="G73" s="2"/>
      <c r="H73" s="13">
        <v>2</v>
      </c>
      <c r="I73" s="13"/>
      <c r="J73" s="9"/>
      <c r="K73" s="9"/>
      <c r="L73" s="16"/>
      <c r="M73" s="16"/>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row>
    <row r="74" spans="1:52" x14ac:dyDescent="0.25">
      <c r="A74" s="2">
        <f t="shared" si="0"/>
        <v>59</v>
      </c>
      <c r="B74" s="22" t="s">
        <v>232</v>
      </c>
      <c r="C74" s="17" t="s">
        <v>288</v>
      </c>
      <c r="D74" s="8">
        <v>34.200000000000003</v>
      </c>
      <c r="E74" s="2"/>
      <c r="F74" s="2">
        <v>6</v>
      </c>
      <c r="G74" s="2"/>
      <c r="H74" s="13">
        <v>1</v>
      </c>
      <c r="I74" s="13"/>
      <c r="J74" s="9"/>
      <c r="K74" s="9"/>
      <c r="L74" s="16">
        <v>1</v>
      </c>
      <c r="M74" s="16"/>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row>
    <row r="75" spans="1:52" x14ac:dyDescent="0.25">
      <c r="A75" s="2">
        <f t="shared" si="0"/>
        <v>60</v>
      </c>
      <c r="B75" s="22" t="s">
        <v>232</v>
      </c>
      <c r="C75" s="17" t="s">
        <v>289</v>
      </c>
      <c r="D75" s="8">
        <v>34.799999999999997</v>
      </c>
      <c r="E75" s="2"/>
      <c r="F75" s="2" t="s">
        <v>591</v>
      </c>
      <c r="G75" s="2"/>
      <c r="H75" s="13">
        <v>1</v>
      </c>
      <c r="I75" s="13"/>
      <c r="J75" s="9"/>
      <c r="K75" s="9"/>
      <c r="L75" s="16"/>
      <c r="M75" s="16"/>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row>
    <row r="76" spans="1:52" x14ac:dyDescent="0.25">
      <c r="A76" s="2">
        <f t="shared" si="0"/>
        <v>61</v>
      </c>
      <c r="B76" s="22" t="s">
        <v>232</v>
      </c>
      <c r="C76" s="17" t="s">
        <v>290</v>
      </c>
      <c r="D76" s="8">
        <v>50.4</v>
      </c>
      <c r="E76" s="2"/>
      <c r="F76" s="2">
        <v>6</v>
      </c>
      <c r="G76" s="2"/>
      <c r="H76" s="13">
        <v>2</v>
      </c>
      <c r="I76" s="13"/>
      <c r="J76" s="9"/>
      <c r="K76" s="9"/>
      <c r="L76" s="16">
        <v>1</v>
      </c>
      <c r="M76" s="16"/>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row>
    <row r="77" spans="1:52" x14ac:dyDescent="0.25">
      <c r="A77" s="2">
        <f t="shared" si="0"/>
        <v>62</v>
      </c>
      <c r="B77" s="22" t="s">
        <v>232</v>
      </c>
      <c r="C77" s="17" t="s">
        <v>291</v>
      </c>
      <c r="D77" s="8">
        <v>53.4</v>
      </c>
      <c r="E77" s="2"/>
      <c r="F77" s="2"/>
      <c r="G77" s="2"/>
      <c r="H77" s="13">
        <v>2</v>
      </c>
      <c r="I77" s="68">
        <v>1</v>
      </c>
      <c r="J77" s="9"/>
      <c r="K77" s="9"/>
      <c r="L77" s="16"/>
      <c r="M77" s="16"/>
      <c r="N77" s="2"/>
      <c r="O77" s="2">
        <v>1</v>
      </c>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row>
    <row r="78" spans="1:52" x14ac:dyDescent="0.25">
      <c r="A78" s="2">
        <f t="shared" si="0"/>
        <v>63</v>
      </c>
      <c r="B78" s="22" t="s">
        <v>232</v>
      </c>
      <c r="C78" s="17" t="s">
        <v>292</v>
      </c>
      <c r="D78" s="8">
        <v>34.799999999999997</v>
      </c>
      <c r="E78" s="2"/>
      <c r="F78" s="2" t="s">
        <v>591</v>
      </c>
      <c r="G78" s="2"/>
      <c r="H78" s="13">
        <v>1</v>
      </c>
      <c r="I78" s="13"/>
      <c r="J78" s="9"/>
      <c r="K78" s="9"/>
      <c r="L78" s="16"/>
      <c r="M78" s="16"/>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row>
    <row r="79" spans="1:52" x14ac:dyDescent="0.25">
      <c r="A79" s="2">
        <f t="shared" si="0"/>
        <v>64</v>
      </c>
      <c r="B79" s="22" t="s">
        <v>232</v>
      </c>
      <c r="C79" s="17" t="s">
        <v>293</v>
      </c>
      <c r="D79" s="8">
        <v>34.5</v>
      </c>
      <c r="E79" s="2"/>
      <c r="F79" s="2" t="s">
        <v>591</v>
      </c>
      <c r="G79" s="2"/>
      <c r="H79" s="13">
        <v>1</v>
      </c>
      <c r="I79" s="13"/>
      <c r="J79" s="9"/>
      <c r="K79" s="9"/>
      <c r="L79" s="16"/>
      <c r="M79" s="16"/>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row>
    <row r="80" spans="1:52" x14ac:dyDescent="0.25">
      <c r="A80" s="2">
        <f t="shared" si="0"/>
        <v>65</v>
      </c>
      <c r="B80" s="22" t="s">
        <v>232</v>
      </c>
      <c r="C80" s="17" t="s">
        <v>294</v>
      </c>
      <c r="D80" s="8">
        <v>53</v>
      </c>
      <c r="E80" s="2"/>
      <c r="F80" s="2">
        <v>6</v>
      </c>
      <c r="G80" s="2"/>
      <c r="H80" s="13">
        <v>2</v>
      </c>
      <c r="I80" s="69"/>
      <c r="J80" s="9"/>
      <c r="K80" s="9"/>
      <c r="L80" s="16">
        <v>1</v>
      </c>
      <c r="M80" s="16"/>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row>
    <row r="81" spans="1:52" x14ac:dyDescent="0.25">
      <c r="A81" s="2">
        <f t="shared" si="0"/>
        <v>66</v>
      </c>
      <c r="B81" s="22" t="s">
        <v>232</v>
      </c>
      <c r="C81" s="17" t="s">
        <v>295</v>
      </c>
      <c r="D81" s="8">
        <v>50.4</v>
      </c>
      <c r="E81" s="2"/>
      <c r="F81" s="2" t="s">
        <v>615</v>
      </c>
      <c r="G81" s="2"/>
      <c r="H81" s="13">
        <v>2</v>
      </c>
      <c r="I81" s="13"/>
      <c r="J81" s="9"/>
      <c r="K81" s="9"/>
      <c r="L81" s="16">
        <v>1</v>
      </c>
      <c r="M81" s="16"/>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row>
    <row r="82" spans="1:52" x14ac:dyDescent="0.25">
      <c r="A82" s="2">
        <f t="shared" ref="A82:A145" si="1">SUM(A81,1)</f>
        <v>67</v>
      </c>
      <c r="B82" s="22" t="s">
        <v>232</v>
      </c>
      <c r="C82" s="17" t="s">
        <v>296</v>
      </c>
      <c r="D82" s="8">
        <v>34.700000000000003</v>
      </c>
      <c r="E82" s="2"/>
      <c r="F82" s="2" t="s">
        <v>591</v>
      </c>
      <c r="G82" s="2"/>
      <c r="H82" s="13">
        <v>1</v>
      </c>
      <c r="I82" s="13"/>
      <c r="J82" s="9"/>
      <c r="K82" s="9"/>
      <c r="L82" s="16"/>
      <c r="M82" s="16"/>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row>
    <row r="83" spans="1:52" x14ac:dyDescent="0.25">
      <c r="A83" s="2">
        <f t="shared" si="1"/>
        <v>68</v>
      </c>
      <c r="B83" s="22" t="s">
        <v>232</v>
      </c>
      <c r="C83" s="17" t="s">
        <v>297</v>
      </c>
      <c r="D83" s="8">
        <v>34</v>
      </c>
      <c r="E83" s="2"/>
      <c r="F83" s="2" t="s">
        <v>591</v>
      </c>
      <c r="G83" s="2"/>
      <c r="H83" s="13">
        <v>1</v>
      </c>
      <c r="I83" s="13"/>
      <c r="J83" s="9"/>
      <c r="K83" s="9"/>
      <c r="L83" s="16"/>
      <c r="M83" s="16"/>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row>
    <row r="84" spans="1:52" x14ac:dyDescent="0.25">
      <c r="A84" s="2">
        <f t="shared" si="1"/>
        <v>69</v>
      </c>
      <c r="B84" s="22" t="s">
        <v>232</v>
      </c>
      <c r="C84" s="17" t="s">
        <v>298</v>
      </c>
      <c r="D84" s="8">
        <v>19.399999999999999</v>
      </c>
      <c r="E84" s="2"/>
      <c r="F84" s="2" t="s">
        <v>591</v>
      </c>
      <c r="G84" s="2"/>
      <c r="H84" s="13">
        <v>1</v>
      </c>
      <c r="I84" s="13"/>
      <c r="J84" s="9"/>
      <c r="K84" s="9"/>
      <c r="L84" s="16"/>
      <c r="M84" s="16"/>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row>
    <row r="85" spans="1:52" x14ac:dyDescent="0.25">
      <c r="A85" s="2">
        <f t="shared" si="1"/>
        <v>70</v>
      </c>
      <c r="B85" s="22" t="s">
        <v>232</v>
      </c>
      <c r="C85" s="17" t="s">
        <v>299</v>
      </c>
      <c r="D85" s="8">
        <v>31.4</v>
      </c>
      <c r="E85" s="2"/>
      <c r="F85" s="2" t="s">
        <v>591</v>
      </c>
      <c r="G85" s="2"/>
      <c r="H85" s="13">
        <v>2</v>
      </c>
      <c r="I85" s="13"/>
      <c r="J85" s="9"/>
      <c r="K85" s="9"/>
      <c r="L85" s="16"/>
      <c r="M85" s="16"/>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row>
    <row r="86" spans="1:52" x14ac:dyDescent="0.25">
      <c r="A86" s="2">
        <f t="shared" si="1"/>
        <v>71</v>
      </c>
      <c r="B86" s="22" t="s">
        <v>232</v>
      </c>
      <c r="C86" s="17" t="s">
        <v>300</v>
      </c>
      <c r="D86" s="8">
        <v>19.100000000000001</v>
      </c>
      <c r="E86" s="2"/>
      <c r="F86" s="2" t="s">
        <v>591</v>
      </c>
      <c r="G86" s="2"/>
      <c r="H86" s="13">
        <v>1</v>
      </c>
      <c r="I86" s="13"/>
      <c r="J86" s="9"/>
      <c r="K86" s="9"/>
      <c r="L86" s="16"/>
      <c r="M86" s="16"/>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row>
    <row r="87" spans="1:52" x14ac:dyDescent="0.25">
      <c r="A87" s="2">
        <f t="shared" si="1"/>
        <v>72</v>
      </c>
      <c r="B87" s="22" t="s">
        <v>232</v>
      </c>
      <c r="C87" s="17" t="s">
        <v>301</v>
      </c>
      <c r="D87" s="8">
        <v>31.9</v>
      </c>
      <c r="E87" s="2"/>
      <c r="F87" s="2" t="s">
        <v>591</v>
      </c>
      <c r="G87" s="2"/>
      <c r="H87" s="13">
        <v>2</v>
      </c>
      <c r="I87" s="13"/>
      <c r="J87" s="9"/>
      <c r="K87" s="9"/>
      <c r="L87" s="16"/>
      <c r="M87" s="16"/>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row>
    <row r="88" spans="1:52" x14ac:dyDescent="0.25">
      <c r="A88" s="2">
        <f t="shared" si="1"/>
        <v>73</v>
      </c>
      <c r="B88" s="22" t="s">
        <v>232</v>
      </c>
      <c r="C88" s="17" t="s">
        <v>302</v>
      </c>
      <c r="D88" s="8">
        <v>16.5</v>
      </c>
      <c r="E88" s="2"/>
      <c r="F88" s="2">
        <v>3</v>
      </c>
      <c r="G88" s="2"/>
      <c r="H88" s="13">
        <v>1</v>
      </c>
      <c r="I88" s="13"/>
      <c r="J88" s="9"/>
      <c r="K88" s="9"/>
      <c r="L88" s="16"/>
      <c r="M88" s="16"/>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row>
    <row r="89" spans="1:52" x14ac:dyDescent="0.25">
      <c r="A89" s="2">
        <f t="shared" si="1"/>
        <v>74</v>
      </c>
      <c r="B89" s="22" t="s">
        <v>232</v>
      </c>
      <c r="C89" s="17" t="s">
        <v>303</v>
      </c>
      <c r="D89" s="8">
        <v>18.899999999999999</v>
      </c>
      <c r="E89" s="2"/>
      <c r="F89" s="2">
        <v>3</v>
      </c>
      <c r="G89" s="2"/>
      <c r="H89" s="13">
        <v>1</v>
      </c>
      <c r="I89" s="13"/>
      <c r="J89" s="9"/>
      <c r="K89" s="9"/>
      <c r="L89" s="16"/>
      <c r="M89" s="16"/>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row>
    <row r="90" spans="1:52" x14ac:dyDescent="0.25">
      <c r="A90" s="2">
        <f t="shared" si="1"/>
        <v>75</v>
      </c>
      <c r="B90" s="22" t="s">
        <v>232</v>
      </c>
      <c r="C90" s="17" t="s">
        <v>304</v>
      </c>
      <c r="D90" s="8">
        <v>31.9</v>
      </c>
      <c r="E90" s="2"/>
      <c r="F90" s="2" t="s">
        <v>591</v>
      </c>
      <c r="G90" s="2"/>
      <c r="H90" s="13">
        <v>2</v>
      </c>
      <c r="I90" s="13"/>
      <c r="J90" s="9"/>
      <c r="K90" s="9"/>
      <c r="L90" s="16"/>
      <c r="M90" s="16"/>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row>
    <row r="91" spans="1:52" x14ac:dyDescent="0.25">
      <c r="A91" s="2">
        <f t="shared" si="1"/>
        <v>76</v>
      </c>
      <c r="B91" s="22" t="s">
        <v>232</v>
      </c>
      <c r="C91" s="17" t="s">
        <v>305</v>
      </c>
      <c r="D91" s="8">
        <v>16.399999999999999</v>
      </c>
      <c r="E91" s="2"/>
      <c r="F91" s="2">
        <v>3</v>
      </c>
      <c r="G91" s="2"/>
      <c r="H91" s="13">
        <v>1</v>
      </c>
      <c r="I91" s="13"/>
      <c r="J91" s="9"/>
      <c r="K91" s="9"/>
      <c r="L91" s="16"/>
      <c r="M91" s="16"/>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row>
    <row r="92" spans="1:52" x14ac:dyDescent="0.25">
      <c r="A92" s="2">
        <f t="shared" si="1"/>
        <v>77</v>
      </c>
      <c r="B92" s="22" t="s">
        <v>232</v>
      </c>
      <c r="C92" s="17" t="s">
        <v>306</v>
      </c>
      <c r="D92" s="8">
        <v>16.8</v>
      </c>
      <c r="E92" s="2"/>
      <c r="F92" s="2">
        <v>3</v>
      </c>
      <c r="G92" s="2"/>
      <c r="H92" s="13">
        <v>1</v>
      </c>
      <c r="I92" s="13"/>
      <c r="J92" s="9"/>
      <c r="K92" s="9"/>
      <c r="L92" s="16"/>
      <c r="M92" s="16"/>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row>
    <row r="93" spans="1:52" x14ac:dyDescent="0.25">
      <c r="A93" s="2">
        <f t="shared" si="1"/>
        <v>78</v>
      </c>
      <c r="B93" s="22" t="s">
        <v>232</v>
      </c>
      <c r="C93" s="17" t="s">
        <v>307</v>
      </c>
      <c r="D93" s="8">
        <v>17.5</v>
      </c>
      <c r="E93" s="2"/>
      <c r="F93" s="2" t="s">
        <v>591</v>
      </c>
      <c r="G93" s="2"/>
      <c r="H93" s="13">
        <v>1</v>
      </c>
      <c r="I93" s="13"/>
      <c r="J93" s="9"/>
      <c r="K93" s="9"/>
      <c r="L93" s="16"/>
      <c r="M93" s="16"/>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row>
    <row r="94" spans="1:52" x14ac:dyDescent="0.25">
      <c r="A94" s="2">
        <f t="shared" si="1"/>
        <v>79</v>
      </c>
      <c r="B94" s="22" t="s">
        <v>232</v>
      </c>
      <c r="C94" s="17" t="s">
        <v>308</v>
      </c>
      <c r="D94" s="8">
        <v>19.100000000000001</v>
      </c>
      <c r="E94" s="2"/>
      <c r="F94" s="2" t="s">
        <v>591</v>
      </c>
      <c r="G94" s="2"/>
      <c r="H94" s="13">
        <v>1</v>
      </c>
      <c r="I94" s="13"/>
      <c r="J94" s="9"/>
      <c r="K94" s="9"/>
      <c r="L94" s="16"/>
      <c r="M94" s="16"/>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row>
    <row r="95" spans="1:52" x14ac:dyDescent="0.25">
      <c r="A95" s="2">
        <f t="shared" si="1"/>
        <v>80</v>
      </c>
      <c r="B95" s="22" t="s">
        <v>232</v>
      </c>
      <c r="C95" s="17" t="s">
        <v>309</v>
      </c>
      <c r="D95" s="8">
        <v>31</v>
      </c>
      <c r="E95" s="2"/>
      <c r="F95" s="2" t="s">
        <v>591</v>
      </c>
      <c r="G95" s="2"/>
      <c r="H95" s="13">
        <v>2</v>
      </c>
      <c r="I95" s="13"/>
      <c r="J95" s="9"/>
      <c r="K95" s="9"/>
      <c r="L95" s="16"/>
      <c r="M95" s="16"/>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row>
    <row r="96" spans="1:52" x14ac:dyDescent="0.25">
      <c r="A96" s="2">
        <f t="shared" si="1"/>
        <v>81</v>
      </c>
      <c r="B96" s="22" t="s">
        <v>232</v>
      </c>
      <c r="C96" s="17" t="s">
        <v>310</v>
      </c>
      <c r="D96" s="8">
        <v>17.600000000000001</v>
      </c>
      <c r="E96" s="2"/>
      <c r="F96" s="2" t="s">
        <v>591</v>
      </c>
      <c r="G96" s="2"/>
      <c r="H96" s="13">
        <v>1</v>
      </c>
      <c r="I96" s="13"/>
      <c r="J96" s="9"/>
      <c r="K96" s="9"/>
      <c r="L96" s="16"/>
      <c r="M96" s="16"/>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row>
    <row r="97" spans="1:52" x14ac:dyDescent="0.25">
      <c r="A97" s="2">
        <f t="shared" si="1"/>
        <v>82</v>
      </c>
      <c r="B97" s="22" t="s">
        <v>232</v>
      </c>
      <c r="C97" s="17" t="s">
        <v>311</v>
      </c>
      <c r="D97" s="8">
        <v>16.5</v>
      </c>
      <c r="E97" s="2"/>
      <c r="F97" s="2">
        <v>3</v>
      </c>
      <c r="G97" s="2"/>
      <c r="H97" s="13">
        <v>1</v>
      </c>
      <c r="I97" s="13"/>
      <c r="J97" s="9"/>
      <c r="K97" s="9"/>
      <c r="L97" s="16"/>
      <c r="M97" s="16"/>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row>
    <row r="98" spans="1:52" x14ac:dyDescent="0.25">
      <c r="A98" s="2">
        <f t="shared" si="1"/>
        <v>83</v>
      </c>
      <c r="B98" s="22" t="s">
        <v>232</v>
      </c>
      <c r="C98" s="17" t="s">
        <v>312</v>
      </c>
      <c r="D98" s="8">
        <v>15.8</v>
      </c>
      <c r="E98" s="2"/>
      <c r="F98" s="2"/>
      <c r="G98" s="2"/>
      <c r="H98" s="13">
        <v>1</v>
      </c>
      <c r="I98" s="68">
        <v>1</v>
      </c>
      <c r="J98" s="9">
        <v>1</v>
      </c>
      <c r="K98" s="9"/>
      <c r="L98" s="16">
        <v>1</v>
      </c>
      <c r="M98" s="16"/>
      <c r="N98" s="2"/>
      <c r="O98" s="2"/>
      <c r="P98" s="2"/>
      <c r="Q98" s="2">
        <v>1</v>
      </c>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row>
    <row r="99" spans="1:52" x14ac:dyDescent="0.25">
      <c r="A99" s="2">
        <f t="shared" si="1"/>
        <v>84</v>
      </c>
      <c r="B99" s="22" t="s">
        <v>232</v>
      </c>
      <c r="C99" s="17" t="s">
        <v>313</v>
      </c>
      <c r="D99" s="8">
        <v>19.100000000000001</v>
      </c>
      <c r="E99" s="2"/>
      <c r="F99" s="2" t="s">
        <v>591</v>
      </c>
      <c r="G99" s="2"/>
      <c r="H99" s="13">
        <v>1</v>
      </c>
      <c r="I99" s="13"/>
      <c r="J99" s="9"/>
      <c r="K99" s="9"/>
      <c r="L99" s="16"/>
      <c r="M99" s="16"/>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row>
    <row r="100" spans="1:52" x14ac:dyDescent="0.25">
      <c r="A100" s="2">
        <f t="shared" si="1"/>
        <v>85</v>
      </c>
      <c r="B100" s="22" t="s">
        <v>232</v>
      </c>
      <c r="C100" s="17" t="s">
        <v>314</v>
      </c>
      <c r="D100" s="8">
        <v>31.8</v>
      </c>
      <c r="E100" s="2"/>
      <c r="F100" s="2" t="s">
        <v>591</v>
      </c>
      <c r="G100" s="2"/>
      <c r="H100" s="13">
        <v>2</v>
      </c>
      <c r="I100" s="13"/>
      <c r="J100" s="9"/>
      <c r="K100" s="9"/>
      <c r="L100" s="16"/>
      <c r="M100" s="16"/>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row>
    <row r="101" spans="1:52" x14ac:dyDescent="0.25">
      <c r="A101" s="2">
        <f t="shared" si="1"/>
        <v>86</v>
      </c>
      <c r="B101" s="22" t="s">
        <v>232</v>
      </c>
      <c r="C101" s="17" t="s">
        <v>315</v>
      </c>
      <c r="D101" s="8">
        <v>33.799999999999997</v>
      </c>
      <c r="E101" s="2"/>
      <c r="F101" s="2" t="s">
        <v>591</v>
      </c>
      <c r="G101" s="2"/>
      <c r="H101" s="13">
        <v>1</v>
      </c>
      <c r="I101" s="13"/>
      <c r="J101" s="9"/>
      <c r="K101" s="9"/>
      <c r="L101" s="16"/>
      <c r="M101" s="16"/>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row>
    <row r="102" spans="1:52" x14ac:dyDescent="0.25">
      <c r="A102" s="2">
        <f t="shared" si="1"/>
        <v>87</v>
      </c>
      <c r="B102" s="22" t="s">
        <v>232</v>
      </c>
      <c r="C102" s="17" t="s">
        <v>316</v>
      </c>
      <c r="D102" s="8">
        <v>34.799999999999997</v>
      </c>
      <c r="E102" s="2"/>
      <c r="F102" s="2">
        <v>6</v>
      </c>
      <c r="G102" s="2"/>
      <c r="H102" s="13">
        <v>1</v>
      </c>
      <c r="I102" s="13"/>
      <c r="J102" s="9"/>
      <c r="K102" s="9"/>
      <c r="L102" s="16">
        <v>1</v>
      </c>
      <c r="M102" s="16"/>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row>
    <row r="103" spans="1:52" x14ac:dyDescent="0.25">
      <c r="A103" s="2">
        <f t="shared" si="1"/>
        <v>88</v>
      </c>
      <c r="B103" s="22" t="s">
        <v>232</v>
      </c>
      <c r="C103" s="17" t="s">
        <v>317</v>
      </c>
      <c r="D103" s="8">
        <v>48.9</v>
      </c>
      <c r="E103" s="2"/>
      <c r="F103" s="2" t="s">
        <v>591</v>
      </c>
      <c r="G103" s="2"/>
      <c r="H103" s="13">
        <v>2</v>
      </c>
      <c r="I103" s="13"/>
      <c r="J103" s="9"/>
      <c r="K103" s="9"/>
      <c r="L103" s="16"/>
      <c r="M103" s="16"/>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row>
    <row r="104" spans="1:52" x14ac:dyDescent="0.25">
      <c r="A104" s="2">
        <f t="shared" si="1"/>
        <v>89</v>
      </c>
      <c r="B104" s="22" t="s">
        <v>232</v>
      </c>
      <c r="C104" s="17" t="s">
        <v>318</v>
      </c>
      <c r="D104" s="8">
        <v>52.3</v>
      </c>
      <c r="E104" s="2"/>
      <c r="F104" s="2"/>
      <c r="G104" s="2"/>
      <c r="H104" s="13">
        <v>2</v>
      </c>
      <c r="I104" s="68">
        <v>1</v>
      </c>
      <c r="J104" s="9"/>
      <c r="K104" s="9"/>
      <c r="L104" s="16">
        <v>1</v>
      </c>
      <c r="M104" s="16"/>
      <c r="N104" s="2"/>
      <c r="O104" s="2"/>
      <c r="P104" s="2"/>
      <c r="Q104" s="2"/>
      <c r="R104" s="2">
        <v>1</v>
      </c>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row>
    <row r="105" spans="1:52" x14ac:dyDescent="0.25">
      <c r="A105" s="2">
        <f t="shared" si="1"/>
        <v>90</v>
      </c>
      <c r="B105" s="22" t="s">
        <v>232</v>
      </c>
      <c r="C105" s="17" t="s">
        <v>319</v>
      </c>
      <c r="D105" s="8">
        <v>33.6</v>
      </c>
      <c r="E105" s="2"/>
      <c r="F105" s="2">
        <v>6</v>
      </c>
      <c r="G105" s="2"/>
      <c r="H105" s="13">
        <v>1</v>
      </c>
      <c r="I105" s="13"/>
      <c r="J105" s="9"/>
      <c r="K105" s="9"/>
      <c r="L105" s="16">
        <v>1</v>
      </c>
      <c r="M105" s="16"/>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row>
    <row r="106" spans="1:52" x14ac:dyDescent="0.25">
      <c r="A106" s="2">
        <f t="shared" si="1"/>
        <v>91</v>
      </c>
      <c r="B106" s="22" t="s">
        <v>232</v>
      </c>
      <c r="C106" s="17" t="s">
        <v>320</v>
      </c>
      <c r="D106" s="8">
        <v>34.200000000000003</v>
      </c>
      <c r="E106" s="2"/>
      <c r="F106" s="2">
        <v>6</v>
      </c>
      <c r="G106" s="2"/>
      <c r="H106" s="13">
        <v>1</v>
      </c>
      <c r="I106" s="13"/>
      <c r="J106" s="9"/>
      <c r="K106" s="9"/>
      <c r="L106" s="16">
        <v>1</v>
      </c>
      <c r="M106" s="16"/>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row>
    <row r="107" spans="1:52" x14ac:dyDescent="0.25">
      <c r="A107" s="2">
        <f t="shared" si="1"/>
        <v>92</v>
      </c>
      <c r="B107" s="22" t="s">
        <v>232</v>
      </c>
      <c r="C107" s="17" t="s">
        <v>321</v>
      </c>
      <c r="D107" s="8">
        <v>52.3</v>
      </c>
      <c r="E107" s="2"/>
      <c r="F107" s="2" t="s">
        <v>591</v>
      </c>
      <c r="G107" s="2"/>
      <c r="H107" s="13">
        <v>2</v>
      </c>
      <c r="I107" s="13"/>
      <c r="J107" s="9"/>
      <c r="K107" s="9"/>
      <c r="L107" s="16"/>
      <c r="M107" s="16"/>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row>
    <row r="108" spans="1:52" x14ac:dyDescent="0.25">
      <c r="A108" s="2">
        <f t="shared" si="1"/>
        <v>93</v>
      </c>
      <c r="B108" s="22" t="s">
        <v>232</v>
      </c>
      <c r="C108" s="17" t="s">
        <v>322</v>
      </c>
      <c r="D108" s="8">
        <v>49.3</v>
      </c>
      <c r="E108" s="2"/>
      <c r="F108" s="2" t="s">
        <v>591</v>
      </c>
      <c r="G108" s="2"/>
      <c r="H108" s="13">
        <v>2</v>
      </c>
      <c r="I108" s="13"/>
      <c r="J108" s="9"/>
      <c r="K108" s="9"/>
      <c r="L108" s="16"/>
      <c r="M108" s="16"/>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row>
    <row r="109" spans="1:52" x14ac:dyDescent="0.25">
      <c r="A109" s="2">
        <f t="shared" si="1"/>
        <v>94</v>
      </c>
      <c r="B109" s="22" t="s">
        <v>232</v>
      </c>
      <c r="C109" s="17" t="s">
        <v>323</v>
      </c>
      <c r="D109" s="8">
        <v>33.799999999999997</v>
      </c>
      <c r="E109" s="2"/>
      <c r="F109" s="2"/>
      <c r="G109" s="2"/>
      <c r="H109" s="13">
        <v>1</v>
      </c>
      <c r="I109" s="68">
        <v>1</v>
      </c>
      <c r="J109" s="9"/>
      <c r="K109" s="9"/>
      <c r="L109" s="16">
        <v>1</v>
      </c>
      <c r="M109" s="16"/>
      <c r="N109" s="2"/>
      <c r="O109" s="2"/>
      <c r="P109" s="2"/>
      <c r="Q109" s="2">
        <v>1</v>
      </c>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row>
    <row r="110" spans="1:52" x14ac:dyDescent="0.25">
      <c r="A110" s="2">
        <f t="shared" si="1"/>
        <v>95</v>
      </c>
      <c r="B110" s="22" t="s">
        <v>232</v>
      </c>
      <c r="C110" s="17" t="s">
        <v>324</v>
      </c>
      <c r="D110" s="8">
        <v>34.299999999999997</v>
      </c>
      <c r="E110" s="2"/>
      <c r="F110" s="2" t="s">
        <v>591</v>
      </c>
      <c r="G110" s="2"/>
      <c r="H110" s="13">
        <v>1</v>
      </c>
      <c r="I110" s="13"/>
      <c r="J110" s="9"/>
      <c r="K110" s="9"/>
      <c r="L110" s="16"/>
      <c r="M110" s="16"/>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row>
    <row r="111" spans="1:52" x14ac:dyDescent="0.25">
      <c r="A111" s="2">
        <f t="shared" si="1"/>
        <v>96</v>
      </c>
      <c r="B111" s="22" t="s">
        <v>232</v>
      </c>
      <c r="C111" s="17" t="s">
        <v>325</v>
      </c>
      <c r="D111" s="8">
        <v>19.399999999999999</v>
      </c>
      <c r="E111" s="2"/>
      <c r="F111" s="2"/>
      <c r="G111" s="2"/>
      <c r="H111" s="13">
        <v>1</v>
      </c>
      <c r="I111" s="68">
        <v>1</v>
      </c>
      <c r="J111" s="9">
        <v>1</v>
      </c>
      <c r="K111" s="9"/>
      <c r="L111" s="16"/>
      <c r="M111" s="16"/>
      <c r="N111" s="2">
        <v>1</v>
      </c>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row>
    <row r="112" spans="1:52" x14ac:dyDescent="0.25">
      <c r="A112" s="2">
        <f t="shared" si="1"/>
        <v>97</v>
      </c>
      <c r="B112" s="22" t="s">
        <v>232</v>
      </c>
      <c r="C112" s="17" t="s">
        <v>326</v>
      </c>
      <c r="D112" s="8">
        <v>31.6</v>
      </c>
      <c r="E112" s="2"/>
      <c r="F112" s="2"/>
      <c r="G112" s="2"/>
      <c r="H112" s="13">
        <v>2</v>
      </c>
      <c r="I112" s="68">
        <v>1</v>
      </c>
      <c r="J112" s="9">
        <v>1</v>
      </c>
      <c r="K112" s="9"/>
      <c r="L112" s="16"/>
      <c r="M112" s="16"/>
      <c r="N112" s="2"/>
      <c r="O112" s="2">
        <v>1</v>
      </c>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row>
    <row r="113" spans="1:52" x14ac:dyDescent="0.25">
      <c r="A113" s="2">
        <f t="shared" si="1"/>
        <v>98</v>
      </c>
      <c r="B113" s="22" t="s">
        <v>232</v>
      </c>
      <c r="C113" s="17" t="s">
        <v>327</v>
      </c>
      <c r="D113" s="8">
        <v>19.3</v>
      </c>
      <c r="E113" s="2"/>
      <c r="F113" s="2"/>
      <c r="G113" s="2"/>
      <c r="H113" s="13">
        <v>1</v>
      </c>
      <c r="I113" s="68">
        <v>1</v>
      </c>
      <c r="J113" s="9">
        <v>1</v>
      </c>
      <c r="K113" s="9"/>
      <c r="L113" s="16">
        <v>1</v>
      </c>
      <c r="M113" s="16"/>
      <c r="N113" s="2"/>
      <c r="O113" s="2"/>
      <c r="P113" s="2"/>
      <c r="Q113" s="2">
        <v>1</v>
      </c>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row>
    <row r="114" spans="1:52" x14ac:dyDescent="0.25">
      <c r="A114" s="2">
        <f t="shared" si="1"/>
        <v>99</v>
      </c>
      <c r="B114" s="22" t="s">
        <v>232</v>
      </c>
      <c r="C114" s="17" t="s">
        <v>328</v>
      </c>
      <c r="D114" s="8">
        <v>31.6</v>
      </c>
      <c r="E114" s="2"/>
      <c r="F114" s="2" t="s">
        <v>615</v>
      </c>
      <c r="G114" s="2"/>
      <c r="H114" s="13">
        <v>2</v>
      </c>
      <c r="I114" s="13"/>
      <c r="J114" s="9"/>
      <c r="K114" s="9"/>
      <c r="L114" s="16">
        <v>1</v>
      </c>
      <c r="M114" s="16"/>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row>
    <row r="115" spans="1:52" x14ac:dyDescent="0.25">
      <c r="A115" s="2">
        <f t="shared" si="1"/>
        <v>100</v>
      </c>
      <c r="B115" s="22" t="s">
        <v>232</v>
      </c>
      <c r="C115" s="17" t="s">
        <v>329</v>
      </c>
      <c r="D115" s="8">
        <v>16.7</v>
      </c>
      <c r="E115" s="2"/>
      <c r="F115" s="2" t="s">
        <v>591</v>
      </c>
      <c r="G115" s="2"/>
      <c r="H115" s="13">
        <v>1</v>
      </c>
      <c r="I115" s="13"/>
      <c r="J115" s="9"/>
      <c r="K115" s="9"/>
      <c r="L115" s="16"/>
      <c r="M115" s="16"/>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row>
    <row r="116" spans="1:52" x14ac:dyDescent="0.25">
      <c r="A116" s="2">
        <f t="shared" si="1"/>
        <v>101</v>
      </c>
      <c r="B116" s="22" t="s">
        <v>232</v>
      </c>
      <c r="C116" s="17" t="s">
        <v>330</v>
      </c>
      <c r="D116" s="8">
        <v>19.100000000000001</v>
      </c>
      <c r="E116" s="2"/>
      <c r="F116" s="2" t="s">
        <v>591</v>
      </c>
      <c r="G116" s="2"/>
      <c r="H116" s="13">
        <v>1</v>
      </c>
      <c r="I116" s="13"/>
      <c r="J116" s="9"/>
      <c r="K116" s="9"/>
      <c r="L116" s="16"/>
      <c r="M116" s="16"/>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row>
    <row r="117" spans="1:52" x14ac:dyDescent="0.25">
      <c r="A117" s="2">
        <f t="shared" si="1"/>
        <v>102</v>
      </c>
      <c r="B117" s="22" t="s">
        <v>232</v>
      </c>
      <c r="C117" s="17" t="s">
        <v>331</v>
      </c>
      <c r="D117" s="8">
        <v>31.7</v>
      </c>
      <c r="E117" s="2"/>
      <c r="F117" s="2" t="s">
        <v>591</v>
      </c>
      <c r="G117" s="2"/>
      <c r="H117" s="13">
        <v>2</v>
      </c>
      <c r="I117" s="13"/>
      <c r="J117" s="9"/>
      <c r="K117" s="9"/>
      <c r="L117" s="16"/>
      <c r="M117" s="16"/>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row>
    <row r="118" spans="1:52" x14ac:dyDescent="0.25">
      <c r="A118" s="2">
        <f t="shared" si="1"/>
        <v>103</v>
      </c>
      <c r="B118" s="22" t="s">
        <v>232</v>
      </c>
      <c r="C118" s="17" t="s">
        <v>332</v>
      </c>
      <c r="D118" s="8">
        <v>16.600000000000001</v>
      </c>
      <c r="E118" s="2"/>
      <c r="F118" s="2">
        <v>3</v>
      </c>
      <c r="G118" s="2"/>
      <c r="H118" s="13">
        <v>1</v>
      </c>
      <c r="I118" s="13"/>
      <c r="J118" s="9"/>
      <c r="K118" s="9"/>
      <c r="L118" s="16"/>
      <c r="M118" s="16"/>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row>
    <row r="119" spans="1:52" x14ac:dyDescent="0.25">
      <c r="A119" s="2">
        <f t="shared" si="1"/>
        <v>104</v>
      </c>
      <c r="B119" s="22" t="s">
        <v>232</v>
      </c>
      <c r="C119" s="17" t="s">
        <v>333</v>
      </c>
      <c r="D119" s="8">
        <v>16.5</v>
      </c>
      <c r="E119" s="2"/>
      <c r="F119" s="2" t="s">
        <v>591</v>
      </c>
      <c r="G119" s="2"/>
      <c r="H119" s="13">
        <v>1</v>
      </c>
      <c r="I119" s="13"/>
      <c r="J119" s="9"/>
      <c r="K119" s="9"/>
      <c r="L119" s="16"/>
      <c r="M119" s="16"/>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row>
    <row r="120" spans="1:52" x14ac:dyDescent="0.25">
      <c r="A120" s="2">
        <f t="shared" si="1"/>
        <v>105</v>
      </c>
      <c r="B120" s="22" t="s">
        <v>232</v>
      </c>
      <c r="C120" s="17" t="s">
        <v>334</v>
      </c>
      <c r="D120" s="8">
        <v>16.600000000000001</v>
      </c>
      <c r="E120" s="2"/>
      <c r="F120" s="2"/>
      <c r="G120" s="2"/>
      <c r="H120" s="13">
        <v>1</v>
      </c>
      <c r="I120" s="68">
        <v>1</v>
      </c>
      <c r="J120" s="9">
        <v>1</v>
      </c>
      <c r="K120" s="9"/>
      <c r="L120" s="16"/>
      <c r="M120" s="16"/>
      <c r="N120" s="2">
        <v>1</v>
      </c>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row>
    <row r="121" spans="1:52" x14ac:dyDescent="0.25">
      <c r="A121" s="2">
        <f t="shared" si="1"/>
        <v>106</v>
      </c>
      <c r="B121" s="22" t="s">
        <v>232</v>
      </c>
      <c r="C121" s="17" t="s">
        <v>335</v>
      </c>
      <c r="D121" s="8">
        <v>19</v>
      </c>
      <c r="E121" s="2"/>
      <c r="F121" s="2" t="s">
        <v>591</v>
      </c>
      <c r="G121" s="2"/>
      <c r="H121" s="13">
        <v>1</v>
      </c>
      <c r="I121" s="13"/>
      <c r="J121" s="9"/>
      <c r="K121" s="9"/>
      <c r="L121" s="16"/>
      <c r="M121" s="16"/>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row>
    <row r="122" spans="1:52" x14ac:dyDescent="0.25">
      <c r="A122" s="2">
        <f t="shared" si="1"/>
        <v>107</v>
      </c>
      <c r="B122" s="22" t="s">
        <v>232</v>
      </c>
      <c r="C122" s="17" t="s">
        <v>336</v>
      </c>
      <c r="D122" s="8">
        <v>30.7</v>
      </c>
      <c r="E122" s="2"/>
      <c r="F122" s="2" t="s">
        <v>591</v>
      </c>
      <c r="G122" s="2"/>
      <c r="H122" s="13">
        <v>2</v>
      </c>
      <c r="I122" s="13"/>
      <c r="J122" s="9"/>
      <c r="K122" s="9"/>
      <c r="L122" s="16"/>
      <c r="M122" s="16"/>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row>
    <row r="123" spans="1:52" x14ac:dyDescent="0.25">
      <c r="A123" s="2">
        <f t="shared" si="1"/>
        <v>108</v>
      </c>
      <c r="B123" s="22" t="s">
        <v>232</v>
      </c>
      <c r="C123" s="17" t="s">
        <v>337</v>
      </c>
      <c r="D123" s="8">
        <v>16.2</v>
      </c>
      <c r="E123" s="2"/>
      <c r="F123" s="2" t="s">
        <v>591</v>
      </c>
      <c r="G123" s="2"/>
      <c r="H123" s="13">
        <v>1</v>
      </c>
      <c r="I123" s="13"/>
      <c r="J123" s="9"/>
      <c r="K123" s="9"/>
      <c r="L123" s="16"/>
      <c r="M123" s="16"/>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row>
    <row r="124" spans="1:52" x14ac:dyDescent="0.25">
      <c r="A124" s="2">
        <f t="shared" si="1"/>
        <v>109</v>
      </c>
      <c r="B124" s="22" t="s">
        <v>232</v>
      </c>
      <c r="C124" s="17" t="s">
        <v>338</v>
      </c>
      <c r="D124" s="8">
        <v>16.399999999999999</v>
      </c>
      <c r="E124" s="2"/>
      <c r="F124" s="2" t="s">
        <v>591</v>
      </c>
      <c r="G124" s="2"/>
      <c r="H124" s="13">
        <v>1</v>
      </c>
      <c r="I124" s="13"/>
      <c r="J124" s="9"/>
      <c r="K124" s="9"/>
      <c r="L124" s="16"/>
      <c r="M124" s="16"/>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row>
    <row r="125" spans="1:52" x14ac:dyDescent="0.25">
      <c r="A125" s="2">
        <f t="shared" si="1"/>
        <v>110</v>
      </c>
      <c r="B125" s="22" t="s">
        <v>232</v>
      </c>
      <c r="C125" s="17" t="s">
        <v>339</v>
      </c>
      <c r="D125" s="8">
        <v>16.399999999999999</v>
      </c>
      <c r="E125" s="2"/>
      <c r="F125" s="2"/>
      <c r="G125" s="2"/>
      <c r="H125" s="13">
        <v>1</v>
      </c>
      <c r="I125" s="68">
        <v>1</v>
      </c>
      <c r="J125" s="9">
        <v>1</v>
      </c>
      <c r="K125" s="9"/>
      <c r="L125" s="16"/>
      <c r="M125" s="16"/>
      <c r="N125" s="2">
        <v>1</v>
      </c>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row>
    <row r="126" spans="1:52" x14ac:dyDescent="0.25">
      <c r="A126" s="2">
        <f t="shared" si="1"/>
        <v>111</v>
      </c>
      <c r="B126" s="22" t="s">
        <v>232</v>
      </c>
      <c r="C126" s="17" t="s">
        <v>340</v>
      </c>
      <c r="D126" s="8">
        <v>19</v>
      </c>
      <c r="E126" s="2"/>
      <c r="F126" s="2">
        <v>6</v>
      </c>
      <c r="G126" s="2"/>
      <c r="H126" s="13">
        <v>1</v>
      </c>
      <c r="I126" s="13"/>
      <c r="J126" s="9"/>
      <c r="K126" s="9"/>
      <c r="L126" s="16">
        <v>1</v>
      </c>
      <c r="M126" s="16"/>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row>
    <row r="127" spans="1:52" x14ac:dyDescent="0.25">
      <c r="A127" s="2">
        <f t="shared" si="1"/>
        <v>112</v>
      </c>
      <c r="B127" s="22" t="s">
        <v>232</v>
      </c>
      <c r="C127" s="17" t="s">
        <v>341</v>
      </c>
      <c r="D127" s="8">
        <v>31.3</v>
      </c>
      <c r="E127" s="2"/>
      <c r="F127" s="2" t="s">
        <v>591</v>
      </c>
      <c r="G127" s="2"/>
      <c r="H127" s="13">
        <v>2</v>
      </c>
      <c r="I127" s="13"/>
      <c r="J127" s="9"/>
      <c r="K127" s="9"/>
      <c r="L127" s="16"/>
      <c r="M127" s="16"/>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row>
    <row r="128" spans="1:52" x14ac:dyDescent="0.25">
      <c r="A128" s="2">
        <f t="shared" si="1"/>
        <v>113</v>
      </c>
      <c r="B128" s="22" t="s">
        <v>232</v>
      </c>
      <c r="C128" s="17" t="s">
        <v>342</v>
      </c>
      <c r="D128" s="8">
        <v>33.799999999999997</v>
      </c>
      <c r="E128" s="2"/>
      <c r="F128" s="2" t="s">
        <v>591</v>
      </c>
      <c r="G128" s="2"/>
      <c r="H128" s="13">
        <v>1</v>
      </c>
      <c r="I128" s="13"/>
      <c r="J128" s="9"/>
      <c r="K128" s="9"/>
      <c r="L128" s="16"/>
      <c r="M128" s="16"/>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row>
    <row r="129" spans="1:52" x14ac:dyDescent="0.25">
      <c r="A129" s="2">
        <f t="shared" si="1"/>
        <v>114</v>
      </c>
      <c r="B129" s="22" t="s">
        <v>232</v>
      </c>
      <c r="C129" s="17" t="s">
        <v>343</v>
      </c>
      <c r="D129" s="8">
        <v>34.200000000000003</v>
      </c>
      <c r="E129" s="2"/>
      <c r="F129" s="2" t="s">
        <v>591</v>
      </c>
      <c r="G129" s="2"/>
      <c r="H129" s="13">
        <v>1</v>
      </c>
      <c r="I129" s="13"/>
      <c r="J129" s="9"/>
      <c r="K129" s="9"/>
      <c r="L129" s="16"/>
      <c r="M129" s="16"/>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row>
    <row r="130" spans="1:52" x14ac:dyDescent="0.25">
      <c r="A130" s="2">
        <f t="shared" si="1"/>
        <v>115</v>
      </c>
      <c r="B130" s="22" t="s">
        <v>232</v>
      </c>
      <c r="C130" s="17" t="s">
        <v>344</v>
      </c>
      <c r="D130" s="8">
        <v>48.5</v>
      </c>
      <c r="E130" s="2"/>
      <c r="F130" s="2" t="s">
        <v>591</v>
      </c>
      <c r="G130" s="2"/>
      <c r="H130" s="13">
        <v>2</v>
      </c>
      <c r="I130" s="13"/>
      <c r="J130" s="9"/>
      <c r="K130" s="9"/>
      <c r="L130" s="16"/>
      <c r="M130" s="16"/>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row>
    <row r="131" spans="1:52" x14ac:dyDescent="0.25">
      <c r="A131" s="2">
        <f t="shared" si="1"/>
        <v>116</v>
      </c>
      <c r="B131" s="22" t="s">
        <v>232</v>
      </c>
      <c r="C131" s="17" t="s">
        <v>345</v>
      </c>
      <c r="D131" s="8">
        <v>52.8</v>
      </c>
      <c r="E131" s="2"/>
      <c r="F131" s="2" t="s">
        <v>591</v>
      </c>
      <c r="G131" s="2"/>
      <c r="H131" s="13">
        <v>2</v>
      </c>
      <c r="I131" s="13"/>
      <c r="J131" s="9"/>
      <c r="K131" s="9"/>
      <c r="L131" s="16"/>
      <c r="M131" s="16"/>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row>
    <row r="132" spans="1:52" x14ac:dyDescent="0.25">
      <c r="A132" s="2">
        <f t="shared" si="1"/>
        <v>117</v>
      </c>
      <c r="B132" s="22" t="s">
        <v>232</v>
      </c>
      <c r="C132" s="17" t="s">
        <v>346</v>
      </c>
      <c r="D132" s="8">
        <v>33.9</v>
      </c>
      <c r="E132" s="2"/>
      <c r="F132" s="2">
        <v>3</v>
      </c>
      <c r="G132" s="2"/>
      <c r="H132" s="13">
        <v>1</v>
      </c>
      <c r="I132" s="13"/>
      <c r="J132" s="9"/>
      <c r="K132" s="9"/>
      <c r="L132" s="16"/>
      <c r="M132" s="16"/>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row>
    <row r="133" spans="1:52" x14ac:dyDescent="0.25">
      <c r="A133" s="2">
        <f t="shared" si="1"/>
        <v>118</v>
      </c>
      <c r="B133" s="22" t="s">
        <v>232</v>
      </c>
      <c r="C133" s="17" t="s">
        <v>347</v>
      </c>
      <c r="D133" s="8">
        <v>33.799999999999997</v>
      </c>
      <c r="E133" s="2"/>
      <c r="F133" s="2"/>
      <c r="G133" s="2"/>
      <c r="H133" s="13">
        <v>1</v>
      </c>
      <c r="I133" s="68">
        <v>1</v>
      </c>
      <c r="J133" s="9">
        <v>1</v>
      </c>
      <c r="K133" s="9"/>
      <c r="L133" s="16">
        <v>1</v>
      </c>
      <c r="M133" s="16"/>
      <c r="N133" s="2"/>
      <c r="O133" s="2"/>
      <c r="P133" s="2"/>
      <c r="Q133" s="2">
        <v>1</v>
      </c>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row>
    <row r="134" spans="1:52" x14ac:dyDescent="0.25">
      <c r="A134" s="2">
        <f t="shared" si="1"/>
        <v>119</v>
      </c>
      <c r="B134" s="22" t="s">
        <v>232</v>
      </c>
      <c r="C134" s="17" t="s">
        <v>348</v>
      </c>
      <c r="D134" s="8">
        <v>51.8</v>
      </c>
      <c r="E134" s="2"/>
      <c r="F134" s="2" t="s">
        <v>615</v>
      </c>
      <c r="G134" s="2"/>
      <c r="H134" s="13">
        <v>2</v>
      </c>
      <c r="I134" s="13"/>
      <c r="J134" s="9"/>
      <c r="K134" s="9"/>
      <c r="L134" s="16">
        <v>1</v>
      </c>
      <c r="M134" s="16"/>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row>
    <row r="135" spans="1:52" x14ac:dyDescent="0.25">
      <c r="A135" s="2">
        <f t="shared" si="1"/>
        <v>120</v>
      </c>
      <c r="B135" s="22" t="s">
        <v>232</v>
      </c>
      <c r="C135" s="17" t="s">
        <v>349</v>
      </c>
      <c r="D135" s="8">
        <v>49.2</v>
      </c>
      <c r="E135" s="2"/>
      <c r="F135" s="2" t="s">
        <v>591</v>
      </c>
      <c r="G135" s="2"/>
      <c r="H135" s="13">
        <v>2</v>
      </c>
      <c r="I135" s="13"/>
      <c r="J135" s="9"/>
      <c r="K135" s="9"/>
      <c r="L135" s="16"/>
      <c r="M135" s="16"/>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row>
    <row r="136" spans="1:52" x14ac:dyDescent="0.25">
      <c r="A136" s="2">
        <f t="shared" si="1"/>
        <v>121</v>
      </c>
      <c r="B136" s="22" t="s">
        <v>232</v>
      </c>
      <c r="C136" s="17" t="s">
        <v>350</v>
      </c>
      <c r="D136" s="8">
        <v>33.700000000000003</v>
      </c>
      <c r="E136" s="2"/>
      <c r="F136" s="2" t="s">
        <v>591</v>
      </c>
      <c r="G136" s="2"/>
      <c r="H136" s="13">
        <v>1</v>
      </c>
      <c r="I136" s="13"/>
      <c r="J136" s="9"/>
      <c r="K136" s="9"/>
      <c r="L136" s="16"/>
      <c r="M136" s="16"/>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row>
    <row r="137" spans="1:52" x14ac:dyDescent="0.25">
      <c r="A137" s="2">
        <f t="shared" si="1"/>
        <v>122</v>
      </c>
      <c r="B137" s="22" t="s">
        <v>232</v>
      </c>
      <c r="C137" s="17" t="s">
        <v>351</v>
      </c>
      <c r="D137" s="8">
        <v>33.9</v>
      </c>
      <c r="E137" s="2"/>
      <c r="F137" s="2">
        <v>6</v>
      </c>
      <c r="G137" s="2"/>
      <c r="H137" s="13">
        <v>1</v>
      </c>
      <c r="I137" s="13"/>
      <c r="J137" s="9"/>
      <c r="K137" s="9"/>
      <c r="L137" s="16">
        <v>1</v>
      </c>
      <c r="M137" s="16"/>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row>
    <row r="138" spans="1:52" ht="76.5" x14ac:dyDescent="0.25">
      <c r="A138" s="2">
        <f t="shared" si="1"/>
        <v>123</v>
      </c>
      <c r="B138" s="22" t="s">
        <v>352</v>
      </c>
      <c r="C138" s="17" t="s">
        <v>353</v>
      </c>
      <c r="D138" s="8">
        <v>28.4</v>
      </c>
      <c r="E138" s="4" t="s">
        <v>636</v>
      </c>
      <c r="F138" s="4" t="s">
        <v>615</v>
      </c>
      <c r="G138" s="2"/>
      <c r="H138" s="13">
        <v>2</v>
      </c>
      <c r="I138" s="13"/>
      <c r="J138" s="9"/>
      <c r="K138" s="9"/>
      <c r="L138" s="16">
        <v>1</v>
      </c>
      <c r="M138" s="16"/>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row>
    <row r="139" spans="1:52" x14ac:dyDescent="0.25">
      <c r="A139" s="2">
        <f t="shared" si="1"/>
        <v>124</v>
      </c>
      <c r="B139" s="22" t="s">
        <v>352</v>
      </c>
      <c r="C139" s="17" t="s">
        <v>354</v>
      </c>
      <c r="D139" s="8">
        <v>18.3</v>
      </c>
      <c r="E139" s="2"/>
      <c r="F139" s="2"/>
      <c r="G139" s="2"/>
      <c r="H139" s="13">
        <v>1</v>
      </c>
      <c r="I139" s="13">
        <v>1</v>
      </c>
      <c r="J139" s="9"/>
      <c r="K139" s="9">
        <v>1</v>
      </c>
      <c r="L139" s="16"/>
      <c r="M139" s="16"/>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row>
    <row r="140" spans="1:52" x14ac:dyDescent="0.25">
      <c r="A140" s="2">
        <f t="shared" si="1"/>
        <v>125</v>
      </c>
      <c r="B140" s="22" t="s">
        <v>352</v>
      </c>
      <c r="C140" s="17" t="s">
        <v>469</v>
      </c>
      <c r="D140" s="8">
        <v>18</v>
      </c>
      <c r="E140" s="2"/>
      <c r="F140" s="2"/>
      <c r="G140" s="2"/>
      <c r="H140" s="13">
        <v>1</v>
      </c>
      <c r="I140" s="13">
        <v>1</v>
      </c>
      <c r="J140" s="9"/>
      <c r="K140" s="9">
        <v>1</v>
      </c>
      <c r="L140" s="16">
        <v>1</v>
      </c>
      <c r="M140" s="16"/>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row>
    <row r="141" spans="1:52" x14ac:dyDescent="0.25">
      <c r="A141" s="2">
        <f t="shared" si="1"/>
        <v>126</v>
      </c>
      <c r="B141" s="22" t="s">
        <v>352</v>
      </c>
      <c r="C141" s="17" t="s">
        <v>355</v>
      </c>
      <c r="D141" s="8">
        <v>18</v>
      </c>
      <c r="E141" s="2"/>
      <c r="F141" s="2">
        <v>1</v>
      </c>
      <c r="G141" s="2"/>
      <c r="H141" s="13">
        <v>1</v>
      </c>
      <c r="I141" s="13"/>
      <c r="J141" s="9"/>
      <c r="K141" s="9"/>
      <c r="L141" s="16"/>
      <c r="M141" s="16"/>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row>
    <row r="142" spans="1:52" x14ac:dyDescent="0.25">
      <c r="A142" s="2">
        <f t="shared" si="1"/>
        <v>127</v>
      </c>
      <c r="B142" s="22" t="s">
        <v>352</v>
      </c>
      <c r="C142" s="17" t="s">
        <v>356</v>
      </c>
      <c r="D142" s="8">
        <v>18.3</v>
      </c>
      <c r="E142" s="2"/>
      <c r="F142" s="2">
        <v>1</v>
      </c>
      <c r="G142" s="2"/>
      <c r="H142" s="13">
        <v>1</v>
      </c>
      <c r="I142" s="13"/>
      <c r="J142" s="9"/>
      <c r="K142" s="9"/>
      <c r="L142" s="16"/>
      <c r="M142" s="16"/>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row>
    <row r="143" spans="1:52" x14ac:dyDescent="0.25">
      <c r="A143" s="2">
        <f t="shared" si="1"/>
        <v>128</v>
      </c>
      <c r="B143" s="22" t="s">
        <v>352</v>
      </c>
      <c r="C143" s="17" t="s">
        <v>472</v>
      </c>
      <c r="D143" s="8">
        <v>18.2</v>
      </c>
      <c r="E143" s="2"/>
      <c r="F143" s="2"/>
      <c r="G143" s="2"/>
      <c r="H143" s="13">
        <v>1</v>
      </c>
      <c r="I143" s="13">
        <v>1</v>
      </c>
      <c r="J143" s="9"/>
      <c r="K143" s="9">
        <v>1</v>
      </c>
      <c r="L143" s="16"/>
      <c r="M143" s="16"/>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row>
    <row r="144" spans="1:52" s="7" customFormat="1" x14ac:dyDescent="0.25">
      <c r="A144" s="2">
        <f t="shared" si="1"/>
        <v>129</v>
      </c>
      <c r="B144" s="22" t="s">
        <v>352</v>
      </c>
      <c r="C144" s="17" t="s">
        <v>597</v>
      </c>
      <c r="D144" s="8">
        <v>18.100000000000001</v>
      </c>
      <c r="E144" s="2"/>
      <c r="F144" s="2"/>
      <c r="G144" s="2"/>
      <c r="H144" s="13">
        <v>1</v>
      </c>
      <c r="I144" s="13">
        <v>1</v>
      </c>
      <c r="J144" s="9"/>
      <c r="K144" s="9">
        <v>1</v>
      </c>
      <c r="L144" s="16"/>
      <c r="M144" s="16"/>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row>
    <row r="145" spans="1:52" x14ac:dyDescent="0.25">
      <c r="A145" s="2">
        <f t="shared" si="1"/>
        <v>130</v>
      </c>
      <c r="B145" s="22" t="s">
        <v>352</v>
      </c>
      <c r="C145" s="17" t="s">
        <v>357</v>
      </c>
      <c r="D145" s="8">
        <v>17.600000000000001</v>
      </c>
      <c r="E145" s="2"/>
      <c r="F145" s="2"/>
      <c r="G145" s="2"/>
      <c r="H145" s="13">
        <v>1</v>
      </c>
      <c r="I145" s="13">
        <v>1</v>
      </c>
      <c r="J145" s="9">
        <v>1</v>
      </c>
      <c r="K145" s="9"/>
      <c r="L145" s="16"/>
      <c r="M145" s="16"/>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row>
    <row r="146" spans="1:52" x14ac:dyDescent="0.25">
      <c r="A146" s="2">
        <f t="shared" ref="A146:A209" si="2">SUM(A145,1)</f>
        <v>131</v>
      </c>
      <c r="B146" s="22" t="s">
        <v>352</v>
      </c>
      <c r="C146" s="17" t="s">
        <v>358</v>
      </c>
      <c r="D146" s="8">
        <v>17.600000000000001</v>
      </c>
      <c r="E146" s="2"/>
      <c r="F146" s="2"/>
      <c r="G146" s="2"/>
      <c r="H146" s="13">
        <v>1</v>
      </c>
      <c r="I146" s="68">
        <v>1</v>
      </c>
      <c r="J146" s="9">
        <v>1</v>
      </c>
      <c r="K146" s="9"/>
      <c r="L146" s="16"/>
      <c r="M146" s="16"/>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row>
    <row r="147" spans="1:52" x14ac:dyDescent="0.25">
      <c r="A147" s="2">
        <f t="shared" si="2"/>
        <v>132</v>
      </c>
      <c r="B147" s="22" t="s">
        <v>352</v>
      </c>
      <c r="C147" s="17" t="s">
        <v>359</v>
      </c>
      <c r="D147" s="8">
        <v>18.399999999999999</v>
      </c>
      <c r="E147" s="2"/>
      <c r="F147" s="2">
        <v>3</v>
      </c>
      <c r="G147" s="2"/>
      <c r="H147" s="13">
        <v>1</v>
      </c>
      <c r="I147" s="13"/>
      <c r="J147" s="9"/>
      <c r="K147" s="9"/>
      <c r="L147" s="16"/>
      <c r="M147" s="16"/>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row>
    <row r="148" spans="1:52" x14ac:dyDescent="0.25">
      <c r="A148" s="2">
        <f t="shared" si="2"/>
        <v>133</v>
      </c>
      <c r="B148" s="22" t="s">
        <v>352</v>
      </c>
      <c r="C148" s="17" t="s">
        <v>360</v>
      </c>
      <c r="D148" s="8">
        <v>18.3</v>
      </c>
      <c r="E148" s="2"/>
      <c r="F148" s="2" t="s">
        <v>615</v>
      </c>
      <c r="G148" s="2"/>
      <c r="H148" s="13">
        <v>1</v>
      </c>
      <c r="I148" s="13"/>
      <c r="J148" s="9"/>
      <c r="K148" s="9"/>
      <c r="L148" s="16">
        <v>1</v>
      </c>
      <c r="M148" s="16"/>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row>
    <row r="149" spans="1:52" x14ac:dyDescent="0.25">
      <c r="A149" s="2">
        <f t="shared" si="2"/>
        <v>134</v>
      </c>
      <c r="B149" s="22" t="s">
        <v>352</v>
      </c>
      <c r="C149" s="17" t="s">
        <v>598</v>
      </c>
      <c r="D149" s="8">
        <v>18.399999999999999</v>
      </c>
      <c r="E149" s="2"/>
      <c r="F149" s="2"/>
      <c r="G149" s="2"/>
      <c r="H149" s="13">
        <v>1</v>
      </c>
      <c r="I149" s="68">
        <v>1</v>
      </c>
      <c r="J149" s="9">
        <v>1</v>
      </c>
      <c r="K149" s="9"/>
      <c r="L149" s="16"/>
      <c r="M149" s="16"/>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row>
    <row r="150" spans="1:52" x14ac:dyDescent="0.25">
      <c r="A150" s="2">
        <f t="shared" si="2"/>
        <v>135</v>
      </c>
      <c r="B150" s="22" t="s">
        <v>352</v>
      </c>
      <c r="C150" s="17" t="s">
        <v>361</v>
      </c>
      <c r="D150" s="8">
        <v>18.399999999999999</v>
      </c>
      <c r="E150" s="2"/>
      <c r="F150" s="2"/>
      <c r="G150" s="2"/>
      <c r="H150" s="13">
        <v>1</v>
      </c>
      <c r="I150" s="68">
        <v>1</v>
      </c>
      <c r="J150" s="9">
        <v>1</v>
      </c>
      <c r="K150" s="9"/>
      <c r="L150" s="16"/>
      <c r="M150" s="16"/>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row>
    <row r="151" spans="1:52" x14ac:dyDescent="0.25">
      <c r="A151" s="2">
        <f t="shared" si="2"/>
        <v>136</v>
      </c>
      <c r="B151" s="22" t="s">
        <v>352</v>
      </c>
      <c r="C151" s="17" t="s">
        <v>362</v>
      </c>
      <c r="D151" s="8">
        <v>18.399999999999999</v>
      </c>
      <c r="E151" s="2"/>
      <c r="F151" s="2">
        <v>3</v>
      </c>
      <c r="G151" s="2"/>
      <c r="H151" s="13">
        <v>1</v>
      </c>
      <c r="I151" s="13"/>
      <c r="J151" s="9"/>
      <c r="K151" s="9"/>
      <c r="L151" s="16"/>
      <c r="M151" s="16"/>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row>
    <row r="152" spans="1:52" x14ac:dyDescent="0.25">
      <c r="A152" s="2">
        <f t="shared" si="2"/>
        <v>137</v>
      </c>
      <c r="B152" s="22" t="s">
        <v>352</v>
      </c>
      <c r="C152" s="17" t="s">
        <v>363</v>
      </c>
      <c r="D152" s="8">
        <v>18.399999999999999</v>
      </c>
      <c r="E152" s="2"/>
      <c r="F152" s="2">
        <v>3</v>
      </c>
      <c r="G152" s="2"/>
      <c r="H152" s="13">
        <v>1</v>
      </c>
      <c r="I152" s="13"/>
      <c r="J152" s="9"/>
      <c r="K152" s="9"/>
      <c r="L152" s="16"/>
      <c r="M152" s="16"/>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row>
    <row r="153" spans="1:52" x14ac:dyDescent="0.25">
      <c r="A153" s="2">
        <f t="shared" si="2"/>
        <v>138</v>
      </c>
      <c r="B153" s="22" t="s">
        <v>352</v>
      </c>
      <c r="C153" s="17" t="s">
        <v>364</v>
      </c>
      <c r="D153" s="8">
        <v>18.3</v>
      </c>
      <c r="E153" s="2"/>
      <c r="F153" s="2" t="s">
        <v>615</v>
      </c>
      <c r="G153" s="2"/>
      <c r="H153" s="13">
        <v>1</v>
      </c>
      <c r="I153" s="13"/>
      <c r="J153" s="9"/>
      <c r="K153" s="9"/>
      <c r="L153" s="16">
        <v>1</v>
      </c>
      <c r="M153" s="16"/>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row>
    <row r="154" spans="1:52" x14ac:dyDescent="0.25">
      <c r="A154" s="2">
        <f t="shared" si="2"/>
        <v>139</v>
      </c>
      <c r="B154" s="22" t="s">
        <v>352</v>
      </c>
      <c r="C154" s="17" t="s">
        <v>365</v>
      </c>
      <c r="D154" s="8">
        <v>18</v>
      </c>
      <c r="E154" s="2"/>
      <c r="F154" s="2"/>
      <c r="G154" s="2"/>
      <c r="H154" s="13">
        <v>1</v>
      </c>
      <c r="I154" s="68">
        <v>1</v>
      </c>
      <c r="J154" s="9">
        <v>1</v>
      </c>
      <c r="K154" s="9"/>
      <c r="L154" s="16"/>
      <c r="M154" s="16"/>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row>
    <row r="155" spans="1:52" x14ac:dyDescent="0.25">
      <c r="A155" s="2">
        <f t="shared" si="2"/>
        <v>140</v>
      </c>
      <c r="B155" s="22" t="s">
        <v>352</v>
      </c>
      <c r="C155" s="17" t="s">
        <v>366</v>
      </c>
      <c r="D155" s="8">
        <v>18.3</v>
      </c>
      <c r="E155" s="2"/>
      <c r="F155" s="2"/>
      <c r="G155" s="2"/>
      <c r="H155" s="13">
        <v>1</v>
      </c>
      <c r="I155" s="68">
        <v>1</v>
      </c>
      <c r="J155" s="9">
        <v>1</v>
      </c>
      <c r="K155" s="9"/>
      <c r="L155" s="16"/>
      <c r="M155" s="16"/>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row>
    <row r="156" spans="1:52" x14ac:dyDescent="0.25">
      <c r="A156" s="2">
        <f t="shared" si="2"/>
        <v>141</v>
      </c>
      <c r="B156" s="22" t="s">
        <v>352</v>
      </c>
      <c r="C156" s="17" t="s">
        <v>367</v>
      </c>
      <c r="D156" s="8">
        <v>18.399999999999999</v>
      </c>
      <c r="E156" s="2"/>
      <c r="F156" s="2">
        <v>3</v>
      </c>
      <c r="G156" s="2"/>
      <c r="H156" s="13">
        <v>1</v>
      </c>
      <c r="I156" s="13"/>
      <c r="J156" s="9"/>
      <c r="K156" s="9"/>
      <c r="L156" s="16"/>
      <c r="M156" s="16"/>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row>
    <row r="157" spans="1:52" x14ac:dyDescent="0.25">
      <c r="A157" s="2">
        <f t="shared" si="2"/>
        <v>142</v>
      </c>
      <c r="B157" s="22" t="s">
        <v>352</v>
      </c>
      <c r="C157" s="17" t="s">
        <v>368</v>
      </c>
      <c r="D157" s="8">
        <v>18.399999999999999</v>
      </c>
      <c r="E157" s="2"/>
      <c r="F157" s="2">
        <v>3</v>
      </c>
      <c r="G157" s="2"/>
      <c r="H157" s="13">
        <v>1</v>
      </c>
      <c r="I157" s="13"/>
      <c r="J157" s="9"/>
      <c r="K157" s="9"/>
      <c r="L157" s="16"/>
      <c r="M157" s="16"/>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row>
    <row r="158" spans="1:52" x14ac:dyDescent="0.25">
      <c r="A158" s="2">
        <f t="shared" si="2"/>
        <v>143</v>
      </c>
      <c r="B158" s="22" t="s">
        <v>352</v>
      </c>
      <c r="C158" s="17" t="s">
        <v>369</v>
      </c>
      <c r="D158" s="8">
        <v>18.3</v>
      </c>
      <c r="E158" s="2"/>
      <c r="F158" s="2"/>
      <c r="G158" s="2"/>
      <c r="H158" s="13">
        <v>1</v>
      </c>
      <c r="I158" s="68">
        <v>1</v>
      </c>
      <c r="J158" s="9"/>
      <c r="K158" s="13">
        <v>1</v>
      </c>
      <c r="L158" s="16"/>
      <c r="M158" s="16"/>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row>
    <row r="159" spans="1:52" x14ac:dyDescent="0.25">
      <c r="A159" s="2">
        <f t="shared" si="2"/>
        <v>144</v>
      </c>
      <c r="B159" s="22" t="s">
        <v>352</v>
      </c>
      <c r="C159" s="17" t="s">
        <v>370</v>
      </c>
      <c r="D159" s="8">
        <v>18.3</v>
      </c>
      <c r="E159" s="2"/>
      <c r="F159" s="2"/>
      <c r="G159" s="2"/>
      <c r="H159" s="13">
        <v>1</v>
      </c>
      <c r="I159" s="68">
        <v>1</v>
      </c>
      <c r="J159" s="9">
        <v>1</v>
      </c>
      <c r="K159" s="13"/>
      <c r="L159" s="16"/>
      <c r="M159" s="16"/>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row>
    <row r="160" spans="1:52" x14ac:dyDescent="0.25">
      <c r="A160" s="2">
        <f t="shared" si="2"/>
        <v>145</v>
      </c>
      <c r="B160" s="22" t="s">
        <v>352</v>
      </c>
      <c r="C160" s="17" t="s">
        <v>371</v>
      </c>
      <c r="D160" s="8">
        <v>18.399999999999999</v>
      </c>
      <c r="E160" s="2"/>
      <c r="F160" s="2"/>
      <c r="G160" s="2"/>
      <c r="H160" s="13">
        <v>1</v>
      </c>
      <c r="I160" s="68">
        <v>1</v>
      </c>
      <c r="J160" s="9">
        <v>1</v>
      </c>
      <c r="K160" s="13"/>
      <c r="L160" s="16"/>
      <c r="M160" s="16"/>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row>
    <row r="161" spans="1:52" x14ac:dyDescent="0.25">
      <c r="A161" s="2">
        <f t="shared" si="2"/>
        <v>146</v>
      </c>
      <c r="B161" s="22" t="s">
        <v>352</v>
      </c>
      <c r="C161" s="17" t="s">
        <v>372</v>
      </c>
      <c r="D161" s="8">
        <v>17.8</v>
      </c>
      <c r="E161" s="2"/>
      <c r="F161" s="2"/>
      <c r="G161" s="2"/>
      <c r="H161" s="13">
        <v>1</v>
      </c>
      <c r="I161" s="68">
        <v>1</v>
      </c>
      <c r="J161" s="9">
        <v>1</v>
      </c>
      <c r="K161" s="13"/>
      <c r="L161" s="16"/>
      <c r="M161" s="16"/>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row>
    <row r="162" spans="1:52" x14ac:dyDescent="0.25">
      <c r="A162" s="2">
        <f t="shared" si="2"/>
        <v>147</v>
      </c>
      <c r="B162" s="22" t="s">
        <v>352</v>
      </c>
      <c r="C162" s="17" t="s">
        <v>373</v>
      </c>
      <c r="D162" s="8">
        <v>17.7</v>
      </c>
      <c r="E162" s="2"/>
      <c r="F162" s="2">
        <v>3</v>
      </c>
      <c r="G162" s="2"/>
      <c r="H162" s="13">
        <v>1</v>
      </c>
      <c r="I162" s="13"/>
      <c r="J162" s="9"/>
      <c r="K162" s="13"/>
      <c r="L162" s="16"/>
      <c r="M162" s="16"/>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row>
    <row r="163" spans="1:52" x14ac:dyDescent="0.25">
      <c r="A163" s="2">
        <f t="shared" si="2"/>
        <v>148</v>
      </c>
      <c r="B163" s="22" t="s">
        <v>352</v>
      </c>
      <c r="C163" s="17" t="s">
        <v>374</v>
      </c>
      <c r="D163" s="8">
        <v>17.399999999999999</v>
      </c>
      <c r="E163" s="2"/>
      <c r="F163" s="2"/>
      <c r="G163" s="2"/>
      <c r="H163" s="13">
        <v>1</v>
      </c>
      <c r="I163" s="68">
        <v>1</v>
      </c>
      <c r="J163" s="9">
        <v>1</v>
      </c>
      <c r="K163" s="13"/>
      <c r="L163" s="16"/>
      <c r="M163" s="16"/>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row>
    <row r="164" spans="1:52" x14ac:dyDescent="0.25">
      <c r="A164" s="2">
        <f t="shared" si="2"/>
        <v>149</v>
      </c>
      <c r="B164" s="22" t="s">
        <v>352</v>
      </c>
      <c r="C164" s="17" t="s">
        <v>375</v>
      </c>
      <c r="D164" s="8">
        <v>18.3</v>
      </c>
      <c r="E164" s="2"/>
      <c r="F164" s="2"/>
      <c r="G164" s="2"/>
      <c r="H164" s="13">
        <v>1</v>
      </c>
      <c r="I164" s="68">
        <v>1</v>
      </c>
      <c r="J164" s="9">
        <v>1</v>
      </c>
      <c r="K164" s="13"/>
      <c r="L164" s="16"/>
      <c r="M164" s="16"/>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row>
    <row r="165" spans="1:52" x14ac:dyDescent="0.25">
      <c r="A165" s="2">
        <f t="shared" si="2"/>
        <v>150</v>
      </c>
      <c r="B165" s="22" t="s">
        <v>352</v>
      </c>
      <c r="C165" s="17" t="s">
        <v>376</v>
      </c>
      <c r="D165" s="8">
        <v>18.3</v>
      </c>
      <c r="E165" s="2"/>
      <c r="F165" s="2"/>
      <c r="G165" s="2"/>
      <c r="H165" s="13">
        <v>1</v>
      </c>
      <c r="I165" s="68">
        <v>1</v>
      </c>
      <c r="J165" s="9">
        <v>1</v>
      </c>
      <c r="K165" s="13"/>
      <c r="L165" s="16"/>
      <c r="M165" s="16"/>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row>
    <row r="166" spans="1:52" x14ac:dyDescent="0.25">
      <c r="A166" s="2">
        <f t="shared" si="2"/>
        <v>151</v>
      </c>
      <c r="B166" s="22" t="s">
        <v>352</v>
      </c>
      <c r="C166" s="17" t="s">
        <v>377</v>
      </c>
      <c r="D166" s="8">
        <v>18.3</v>
      </c>
      <c r="E166" s="2"/>
      <c r="F166" s="2">
        <v>3</v>
      </c>
      <c r="G166" s="2"/>
      <c r="H166" s="13">
        <v>1</v>
      </c>
      <c r="I166" s="13"/>
      <c r="J166" s="9"/>
      <c r="K166" s="13"/>
      <c r="L166" s="16"/>
      <c r="M166" s="16"/>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row>
    <row r="167" spans="1:52" x14ac:dyDescent="0.25">
      <c r="A167" s="2">
        <f t="shared" si="2"/>
        <v>152</v>
      </c>
      <c r="B167" s="22" t="s">
        <v>352</v>
      </c>
      <c r="C167" s="17" t="s">
        <v>378</v>
      </c>
      <c r="D167" s="8">
        <v>18</v>
      </c>
      <c r="E167" s="2"/>
      <c r="F167" s="2" t="s">
        <v>615</v>
      </c>
      <c r="G167" s="2"/>
      <c r="H167" s="13">
        <v>1</v>
      </c>
      <c r="I167" s="13"/>
      <c r="J167" s="9"/>
      <c r="K167" s="13"/>
      <c r="L167" s="16">
        <v>1</v>
      </c>
      <c r="M167" s="16"/>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row>
    <row r="168" spans="1:52" x14ac:dyDescent="0.25">
      <c r="A168" s="2">
        <f t="shared" si="2"/>
        <v>153</v>
      </c>
      <c r="B168" s="22" t="s">
        <v>352</v>
      </c>
      <c r="C168" s="17" t="s">
        <v>379</v>
      </c>
      <c r="D168" s="8">
        <v>17.7</v>
      </c>
      <c r="E168" s="2"/>
      <c r="F168" s="2"/>
      <c r="G168" s="2"/>
      <c r="H168" s="13">
        <v>1</v>
      </c>
      <c r="I168" s="68">
        <v>1</v>
      </c>
      <c r="J168" s="9">
        <v>1</v>
      </c>
      <c r="K168" s="13"/>
      <c r="L168" s="16"/>
      <c r="M168" s="16"/>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row>
    <row r="169" spans="1:52" s="7" customFormat="1" x14ac:dyDescent="0.25">
      <c r="A169" s="2">
        <f t="shared" si="2"/>
        <v>154</v>
      </c>
      <c r="B169" s="22" t="s">
        <v>352</v>
      </c>
      <c r="C169" s="17" t="s">
        <v>380</v>
      </c>
      <c r="D169" s="8">
        <v>18</v>
      </c>
      <c r="E169" s="2"/>
      <c r="F169" s="2"/>
      <c r="G169" s="2"/>
      <c r="H169" s="13">
        <v>1</v>
      </c>
      <c r="I169" s="68">
        <v>1</v>
      </c>
      <c r="J169" s="9"/>
      <c r="K169" s="13">
        <v>1</v>
      </c>
      <c r="L169" s="16"/>
      <c r="M169" s="16"/>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row>
    <row r="170" spans="1:52" x14ac:dyDescent="0.25">
      <c r="A170" s="2">
        <f t="shared" si="2"/>
        <v>155</v>
      </c>
      <c r="B170" s="22" t="s">
        <v>352</v>
      </c>
      <c r="C170" s="17" t="s">
        <v>381</v>
      </c>
      <c r="D170" s="8">
        <v>18.3</v>
      </c>
      <c r="E170" s="2"/>
      <c r="F170" s="2"/>
      <c r="G170" s="2"/>
      <c r="H170" s="13">
        <v>1</v>
      </c>
      <c r="I170" s="68">
        <v>1</v>
      </c>
      <c r="J170" s="9"/>
      <c r="K170" s="13">
        <v>1</v>
      </c>
      <c r="L170" s="16"/>
      <c r="M170" s="16"/>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row>
    <row r="171" spans="1:52" x14ac:dyDescent="0.25">
      <c r="A171" s="2">
        <f t="shared" si="2"/>
        <v>156</v>
      </c>
      <c r="B171" s="22" t="s">
        <v>352</v>
      </c>
      <c r="C171" s="17" t="s">
        <v>382</v>
      </c>
      <c r="D171" s="8">
        <v>18.3</v>
      </c>
      <c r="E171" s="2"/>
      <c r="F171" s="2"/>
      <c r="G171" s="2"/>
      <c r="H171" s="13">
        <v>1</v>
      </c>
      <c r="I171" s="68">
        <v>1</v>
      </c>
      <c r="J171" s="9">
        <v>1</v>
      </c>
      <c r="K171" s="13"/>
      <c r="L171" s="16"/>
      <c r="M171" s="16"/>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row>
    <row r="172" spans="1:52" x14ac:dyDescent="0.25">
      <c r="A172" s="2">
        <f t="shared" si="2"/>
        <v>157</v>
      </c>
      <c r="B172" s="22" t="s">
        <v>352</v>
      </c>
      <c r="C172" s="17" t="s">
        <v>383</v>
      </c>
      <c r="D172" s="8">
        <v>18.399999999999999</v>
      </c>
      <c r="E172" s="2"/>
      <c r="F172" s="2"/>
      <c r="G172" s="2"/>
      <c r="H172" s="13">
        <v>1</v>
      </c>
      <c r="I172" s="68">
        <v>1</v>
      </c>
      <c r="J172" s="9">
        <v>1</v>
      </c>
      <c r="K172" s="13"/>
      <c r="L172" s="16"/>
      <c r="M172" s="16"/>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row>
    <row r="173" spans="1:52" x14ac:dyDescent="0.25">
      <c r="A173" s="2">
        <f t="shared" si="2"/>
        <v>158</v>
      </c>
      <c r="B173" s="22" t="s">
        <v>352</v>
      </c>
      <c r="C173" s="17" t="s">
        <v>384</v>
      </c>
      <c r="D173" s="8">
        <v>17.8</v>
      </c>
      <c r="E173" s="2"/>
      <c r="F173" s="2"/>
      <c r="G173" s="2"/>
      <c r="H173" s="13">
        <v>1</v>
      </c>
      <c r="I173" s="68">
        <v>1</v>
      </c>
      <c r="J173" s="9">
        <v>1</v>
      </c>
      <c r="K173" s="13"/>
      <c r="L173" s="16"/>
      <c r="M173" s="16"/>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row>
    <row r="174" spans="1:52" x14ac:dyDescent="0.25">
      <c r="A174" s="2">
        <f t="shared" si="2"/>
        <v>159</v>
      </c>
      <c r="B174" s="22" t="s">
        <v>352</v>
      </c>
      <c r="C174" s="17" t="s">
        <v>385</v>
      </c>
      <c r="D174" s="8">
        <v>17.8</v>
      </c>
      <c r="E174" s="2"/>
      <c r="F174" s="2" t="s">
        <v>615</v>
      </c>
      <c r="G174" s="2"/>
      <c r="H174" s="13">
        <v>1</v>
      </c>
      <c r="I174" s="13"/>
      <c r="J174" s="9"/>
      <c r="K174" s="13"/>
      <c r="L174" s="16">
        <v>1</v>
      </c>
      <c r="M174" s="16"/>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row>
    <row r="175" spans="1:52" x14ac:dyDescent="0.25">
      <c r="A175" s="2">
        <f t="shared" si="2"/>
        <v>160</v>
      </c>
      <c r="B175" s="22" t="s">
        <v>352</v>
      </c>
      <c r="C175" s="17" t="s">
        <v>600</v>
      </c>
      <c r="D175" s="8">
        <v>18.3</v>
      </c>
      <c r="E175" s="2"/>
      <c r="F175" s="2"/>
      <c r="G175" s="2"/>
      <c r="H175" s="13">
        <v>1</v>
      </c>
      <c r="I175" s="68">
        <v>1</v>
      </c>
      <c r="J175" s="9">
        <v>1</v>
      </c>
      <c r="K175" s="13"/>
      <c r="L175" s="16"/>
      <c r="M175" s="16"/>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row>
    <row r="176" spans="1:52" x14ac:dyDescent="0.25">
      <c r="A176" s="2">
        <f t="shared" si="2"/>
        <v>161</v>
      </c>
      <c r="B176" s="22" t="s">
        <v>352</v>
      </c>
      <c r="C176" s="17" t="s">
        <v>386</v>
      </c>
      <c r="D176" s="8">
        <v>18.3</v>
      </c>
      <c r="E176" s="2"/>
      <c r="F176" s="2"/>
      <c r="G176" s="2"/>
      <c r="H176" s="13">
        <v>1</v>
      </c>
      <c r="I176" s="68">
        <v>1</v>
      </c>
      <c r="J176" s="9">
        <v>1</v>
      </c>
      <c r="K176" s="13"/>
      <c r="L176" s="16"/>
      <c r="M176" s="16"/>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row>
    <row r="177" spans="1:52" x14ac:dyDescent="0.25">
      <c r="A177" s="2">
        <f t="shared" si="2"/>
        <v>162</v>
      </c>
      <c r="B177" s="22" t="s">
        <v>352</v>
      </c>
      <c r="C177" s="17" t="s">
        <v>387</v>
      </c>
      <c r="D177" s="8">
        <v>18.3</v>
      </c>
      <c r="E177" s="2"/>
      <c r="F177" s="2" t="s">
        <v>615</v>
      </c>
      <c r="G177" s="2"/>
      <c r="H177" s="13">
        <v>1</v>
      </c>
      <c r="I177" s="13"/>
      <c r="J177" s="9"/>
      <c r="K177" s="13"/>
      <c r="L177" s="16">
        <v>1</v>
      </c>
      <c r="M177" s="16"/>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row>
    <row r="178" spans="1:52" x14ac:dyDescent="0.25">
      <c r="A178" s="2">
        <f t="shared" si="2"/>
        <v>163</v>
      </c>
      <c r="B178" s="22" t="s">
        <v>352</v>
      </c>
      <c r="C178" s="17" t="s">
        <v>388</v>
      </c>
      <c r="D178" s="8">
        <v>18.3</v>
      </c>
      <c r="E178" s="2"/>
      <c r="F178" s="2"/>
      <c r="G178" s="2"/>
      <c r="H178" s="13">
        <v>1</v>
      </c>
      <c r="I178" s="68">
        <v>1</v>
      </c>
      <c r="J178" s="9"/>
      <c r="K178" s="13">
        <v>1</v>
      </c>
      <c r="L178" s="16"/>
      <c r="M178" s="16"/>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row>
    <row r="179" spans="1:52" x14ac:dyDescent="0.25">
      <c r="A179" s="2">
        <f t="shared" si="2"/>
        <v>164</v>
      </c>
      <c r="B179" s="22" t="s">
        <v>352</v>
      </c>
      <c r="C179" s="17" t="s">
        <v>389</v>
      </c>
      <c r="D179" s="8">
        <v>18.3</v>
      </c>
      <c r="E179" s="2"/>
      <c r="F179" s="2"/>
      <c r="G179" s="2"/>
      <c r="H179" s="13">
        <v>1</v>
      </c>
      <c r="I179" s="68">
        <v>1</v>
      </c>
      <c r="J179" s="9">
        <v>1</v>
      </c>
      <c r="K179" s="13"/>
      <c r="L179" s="16"/>
      <c r="M179" s="16"/>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row>
    <row r="180" spans="1:52" x14ac:dyDescent="0.25">
      <c r="A180" s="2">
        <f t="shared" si="2"/>
        <v>165</v>
      </c>
      <c r="B180" s="22" t="s">
        <v>352</v>
      </c>
      <c r="C180" s="17" t="s">
        <v>390</v>
      </c>
      <c r="D180" s="8">
        <v>18.3</v>
      </c>
      <c r="E180" s="2"/>
      <c r="F180" s="2"/>
      <c r="G180" s="2"/>
      <c r="H180" s="13">
        <v>1</v>
      </c>
      <c r="I180" s="68">
        <v>1</v>
      </c>
      <c r="J180" s="9">
        <v>1</v>
      </c>
      <c r="K180" s="13"/>
      <c r="L180" s="16"/>
      <c r="M180" s="16"/>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row>
    <row r="181" spans="1:52" x14ac:dyDescent="0.25">
      <c r="A181" s="2">
        <f t="shared" si="2"/>
        <v>166</v>
      </c>
      <c r="B181" s="22" t="s">
        <v>352</v>
      </c>
      <c r="C181" s="17" t="s">
        <v>391</v>
      </c>
      <c r="D181" s="8">
        <v>18.3</v>
      </c>
      <c r="E181" s="2"/>
      <c r="F181" s="2"/>
      <c r="G181" s="2"/>
      <c r="H181" s="13">
        <v>1</v>
      </c>
      <c r="I181" s="68">
        <v>1</v>
      </c>
      <c r="J181" s="9">
        <v>1</v>
      </c>
      <c r="K181" s="13"/>
      <c r="L181" s="16"/>
      <c r="M181" s="16"/>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row>
    <row r="182" spans="1:52" x14ac:dyDescent="0.25">
      <c r="A182" s="2">
        <f t="shared" si="2"/>
        <v>167</v>
      </c>
      <c r="B182" s="22" t="s">
        <v>352</v>
      </c>
      <c r="C182" s="17" t="s">
        <v>392</v>
      </c>
      <c r="D182" s="8">
        <v>18.3</v>
      </c>
      <c r="E182" s="2"/>
      <c r="F182" s="2"/>
      <c r="G182" s="2"/>
      <c r="H182" s="13">
        <v>1</v>
      </c>
      <c r="I182" s="68">
        <v>1</v>
      </c>
      <c r="J182" s="9">
        <v>1</v>
      </c>
      <c r="K182" s="13"/>
      <c r="L182" s="16"/>
      <c r="M182" s="16"/>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row>
    <row r="183" spans="1:52" x14ac:dyDescent="0.25">
      <c r="A183" s="2">
        <f t="shared" si="2"/>
        <v>168</v>
      </c>
      <c r="B183" s="22" t="s">
        <v>352</v>
      </c>
      <c r="C183" s="17" t="s">
        <v>393</v>
      </c>
      <c r="D183" s="8">
        <v>18.3</v>
      </c>
      <c r="E183" s="2"/>
      <c r="F183" s="2"/>
      <c r="G183" s="2"/>
      <c r="H183" s="13">
        <v>1</v>
      </c>
      <c r="I183" s="68">
        <v>1</v>
      </c>
      <c r="J183" s="9">
        <v>1</v>
      </c>
      <c r="K183" s="13"/>
      <c r="L183" s="16"/>
      <c r="M183" s="16"/>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row>
    <row r="184" spans="1:52" x14ac:dyDescent="0.25">
      <c r="A184" s="2">
        <f t="shared" si="2"/>
        <v>169</v>
      </c>
      <c r="B184" s="22" t="s">
        <v>352</v>
      </c>
      <c r="C184" s="17" t="s">
        <v>394</v>
      </c>
      <c r="D184" s="8">
        <v>18.399999999999999</v>
      </c>
      <c r="E184" s="2"/>
      <c r="F184" s="2"/>
      <c r="G184" s="2"/>
      <c r="H184" s="13">
        <v>1</v>
      </c>
      <c r="I184" s="68">
        <v>1</v>
      </c>
      <c r="J184" s="9">
        <v>1</v>
      </c>
      <c r="K184" s="13"/>
      <c r="L184" s="16"/>
      <c r="M184" s="16"/>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row>
    <row r="185" spans="1:52" x14ac:dyDescent="0.25">
      <c r="A185" s="2">
        <f t="shared" si="2"/>
        <v>170</v>
      </c>
      <c r="B185" s="22" t="s">
        <v>352</v>
      </c>
      <c r="C185" s="17" t="s">
        <v>395</v>
      </c>
      <c r="D185" s="8">
        <v>18.399999999999999</v>
      </c>
      <c r="E185" s="2"/>
      <c r="F185" s="2">
        <v>3</v>
      </c>
      <c r="G185" s="2"/>
      <c r="H185" s="13">
        <v>1</v>
      </c>
      <c r="I185" s="13"/>
      <c r="J185" s="9"/>
      <c r="K185" s="13"/>
      <c r="L185" s="16"/>
      <c r="M185" s="16"/>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row>
    <row r="186" spans="1:52" x14ac:dyDescent="0.25">
      <c r="A186" s="2">
        <f t="shared" si="2"/>
        <v>171</v>
      </c>
      <c r="B186" s="22" t="s">
        <v>352</v>
      </c>
      <c r="C186" s="17" t="s">
        <v>396</v>
      </c>
      <c r="D186" s="8">
        <v>18.399999999999999</v>
      </c>
      <c r="E186" s="2"/>
      <c r="F186" s="2"/>
      <c r="G186" s="2"/>
      <c r="H186" s="13">
        <v>1</v>
      </c>
      <c r="I186" s="68">
        <v>1</v>
      </c>
      <c r="J186" s="9">
        <v>1</v>
      </c>
      <c r="K186" s="13"/>
      <c r="L186" s="16"/>
      <c r="M186" s="16"/>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row>
    <row r="187" spans="1:52" x14ac:dyDescent="0.25">
      <c r="A187" s="2">
        <f t="shared" si="2"/>
        <v>172</v>
      </c>
      <c r="B187" s="22" t="s">
        <v>352</v>
      </c>
      <c r="C187" s="17" t="s">
        <v>397</v>
      </c>
      <c r="D187" s="8">
        <v>18.3</v>
      </c>
      <c r="E187" s="2"/>
      <c r="F187" s="2"/>
      <c r="G187" s="2"/>
      <c r="H187" s="13">
        <v>1</v>
      </c>
      <c r="I187" s="68">
        <v>1</v>
      </c>
      <c r="J187" s="9">
        <v>1</v>
      </c>
      <c r="K187" s="13"/>
      <c r="L187" s="16"/>
      <c r="M187" s="16"/>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row>
    <row r="188" spans="1:52" x14ac:dyDescent="0.25">
      <c r="A188" s="2">
        <f t="shared" si="2"/>
        <v>173</v>
      </c>
      <c r="B188" s="22" t="s">
        <v>352</v>
      </c>
      <c r="C188" s="17" t="s">
        <v>398</v>
      </c>
      <c r="D188" s="8">
        <v>18.3</v>
      </c>
      <c r="E188" s="2"/>
      <c r="F188" s="2" t="s">
        <v>615</v>
      </c>
      <c r="G188" s="2"/>
      <c r="H188" s="13">
        <v>1</v>
      </c>
      <c r="I188" s="13"/>
      <c r="J188" s="9"/>
      <c r="K188" s="13"/>
      <c r="L188" s="16">
        <v>1</v>
      </c>
      <c r="M188" s="16"/>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row>
    <row r="189" spans="1:52" x14ac:dyDescent="0.25">
      <c r="A189" s="2">
        <f t="shared" si="2"/>
        <v>174</v>
      </c>
      <c r="B189" s="22" t="s">
        <v>352</v>
      </c>
      <c r="C189" s="17" t="s">
        <v>399</v>
      </c>
      <c r="D189" s="8">
        <v>17.8</v>
      </c>
      <c r="E189" s="2"/>
      <c r="F189" s="2"/>
      <c r="G189" s="2"/>
      <c r="H189" s="13">
        <v>1</v>
      </c>
      <c r="I189" s="68">
        <v>1</v>
      </c>
      <c r="J189" s="9">
        <v>1</v>
      </c>
      <c r="K189" s="13"/>
      <c r="L189" s="16"/>
      <c r="M189" s="16"/>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row>
    <row r="190" spans="1:52" x14ac:dyDescent="0.25">
      <c r="A190" s="2">
        <f t="shared" si="2"/>
        <v>175</v>
      </c>
      <c r="B190" s="22" t="s">
        <v>352</v>
      </c>
      <c r="C190" s="17" t="s">
        <v>400</v>
      </c>
      <c r="D190" s="8">
        <v>17.8</v>
      </c>
      <c r="E190" s="2"/>
      <c r="F190" s="2"/>
      <c r="G190" s="2"/>
      <c r="H190" s="13">
        <v>1</v>
      </c>
      <c r="I190" s="68">
        <v>1</v>
      </c>
      <c r="J190" s="9">
        <v>1</v>
      </c>
      <c r="K190" s="13"/>
      <c r="L190" s="16"/>
      <c r="M190" s="16"/>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row>
    <row r="191" spans="1:52" x14ac:dyDescent="0.25">
      <c r="A191" s="2">
        <f t="shared" si="2"/>
        <v>176</v>
      </c>
      <c r="B191" s="22" t="s">
        <v>352</v>
      </c>
      <c r="C191" s="17" t="s">
        <v>401</v>
      </c>
      <c r="D191" s="8">
        <v>18.399999999999999</v>
      </c>
      <c r="E191" s="2"/>
      <c r="F191" s="2">
        <v>3</v>
      </c>
      <c r="G191" s="2"/>
      <c r="H191" s="13">
        <v>1</v>
      </c>
      <c r="I191" s="13"/>
      <c r="J191" s="9"/>
      <c r="K191" s="13"/>
      <c r="L191" s="16"/>
      <c r="M191" s="16"/>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row>
    <row r="192" spans="1:52" x14ac:dyDescent="0.25">
      <c r="A192" s="2">
        <f t="shared" si="2"/>
        <v>177</v>
      </c>
      <c r="B192" s="22" t="s">
        <v>352</v>
      </c>
      <c r="C192" s="17" t="s">
        <v>402</v>
      </c>
      <c r="D192" s="8">
        <v>18.399999999999999</v>
      </c>
      <c r="E192" s="2"/>
      <c r="F192" s="2"/>
      <c r="G192" s="2"/>
      <c r="H192" s="13">
        <v>1</v>
      </c>
      <c r="I192" s="68">
        <v>1</v>
      </c>
      <c r="J192" s="9">
        <v>1</v>
      </c>
      <c r="K192" s="13"/>
      <c r="L192" s="16"/>
      <c r="M192" s="16"/>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row>
    <row r="193" spans="1:52" s="7" customFormat="1" x14ac:dyDescent="0.25">
      <c r="A193" s="2">
        <f t="shared" si="2"/>
        <v>178</v>
      </c>
      <c r="B193" s="22" t="s">
        <v>352</v>
      </c>
      <c r="C193" s="17" t="s">
        <v>403</v>
      </c>
      <c r="D193" s="8">
        <v>18.3</v>
      </c>
      <c r="E193" s="2"/>
      <c r="F193" s="2"/>
      <c r="G193" s="2"/>
      <c r="H193" s="13">
        <v>1</v>
      </c>
      <c r="I193" s="68">
        <v>1</v>
      </c>
      <c r="J193" s="9"/>
      <c r="K193" s="13">
        <v>1</v>
      </c>
      <c r="L193" s="16"/>
      <c r="M193" s="16"/>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row>
    <row r="194" spans="1:52" s="7" customFormat="1" x14ac:dyDescent="0.25">
      <c r="A194" s="2">
        <f t="shared" si="2"/>
        <v>179</v>
      </c>
      <c r="B194" s="22" t="s">
        <v>352</v>
      </c>
      <c r="C194" s="17" t="s">
        <v>404</v>
      </c>
      <c r="D194" s="8">
        <v>18.3</v>
      </c>
      <c r="E194" s="2"/>
      <c r="F194" s="2"/>
      <c r="G194" s="2"/>
      <c r="H194" s="13">
        <v>1</v>
      </c>
      <c r="I194" s="68">
        <v>1</v>
      </c>
      <c r="J194" s="9">
        <v>1</v>
      </c>
      <c r="K194" s="13"/>
      <c r="L194" s="16"/>
      <c r="M194" s="16"/>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row>
    <row r="195" spans="1:52" s="7" customFormat="1" x14ac:dyDescent="0.25">
      <c r="A195" s="2">
        <f t="shared" si="2"/>
        <v>180</v>
      </c>
      <c r="B195" s="22" t="s">
        <v>352</v>
      </c>
      <c r="C195" s="17" t="s">
        <v>405</v>
      </c>
      <c r="D195" s="8">
        <v>36.9</v>
      </c>
      <c r="E195" s="2"/>
      <c r="F195" s="2"/>
      <c r="G195" s="2"/>
      <c r="H195" s="13">
        <v>1</v>
      </c>
      <c r="I195" s="68">
        <v>1</v>
      </c>
      <c r="J195" s="9">
        <v>1</v>
      </c>
      <c r="K195" s="13"/>
      <c r="L195" s="16"/>
      <c r="M195" s="16"/>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row>
    <row r="196" spans="1:52" s="7" customFormat="1" x14ac:dyDescent="0.25">
      <c r="A196" s="2">
        <f t="shared" si="2"/>
        <v>181</v>
      </c>
      <c r="B196" s="22" t="s">
        <v>352</v>
      </c>
      <c r="C196" s="17" t="s">
        <v>406</v>
      </c>
      <c r="D196" s="8">
        <v>18.2</v>
      </c>
      <c r="E196" s="2"/>
      <c r="F196" s="2"/>
      <c r="G196" s="2"/>
      <c r="H196" s="13">
        <v>1</v>
      </c>
      <c r="I196" s="68">
        <v>1</v>
      </c>
      <c r="J196" s="9">
        <v>1</v>
      </c>
      <c r="K196" s="13"/>
      <c r="L196" s="16"/>
      <c r="M196" s="16"/>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row>
    <row r="197" spans="1:52" s="7" customFormat="1" x14ac:dyDescent="0.25">
      <c r="A197" s="2">
        <f t="shared" si="2"/>
        <v>182</v>
      </c>
      <c r="B197" s="22" t="s">
        <v>352</v>
      </c>
      <c r="C197" s="17" t="s">
        <v>407</v>
      </c>
      <c r="D197" s="8">
        <v>18.3</v>
      </c>
      <c r="E197" s="2"/>
      <c r="F197" s="2">
        <v>3</v>
      </c>
      <c r="G197" s="2"/>
      <c r="H197" s="13">
        <v>1</v>
      </c>
      <c r="I197" s="13"/>
      <c r="J197" s="9"/>
      <c r="K197" s="13"/>
      <c r="L197" s="16"/>
      <c r="M197" s="16"/>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row>
    <row r="198" spans="1:52" s="7" customFormat="1" x14ac:dyDescent="0.25">
      <c r="A198" s="2">
        <f t="shared" si="2"/>
        <v>183</v>
      </c>
      <c r="B198" s="22" t="s">
        <v>352</v>
      </c>
      <c r="C198" s="17" t="s">
        <v>408</v>
      </c>
      <c r="D198" s="8">
        <v>18.3</v>
      </c>
      <c r="E198" s="2"/>
      <c r="F198" s="2">
        <v>3</v>
      </c>
      <c r="G198" s="2"/>
      <c r="H198" s="13">
        <v>1</v>
      </c>
      <c r="I198" s="13"/>
      <c r="J198" s="9"/>
      <c r="K198" s="13"/>
      <c r="L198" s="16"/>
      <c r="M198" s="16"/>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row>
    <row r="199" spans="1:52" s="7" customFormat="1" x14ac:dyDescent="0.25">
      <c r="A199" s="2">
        <f t="shared" si="2"/>
        <v>184</v>
      </c>
      <c r="B199" s="22" t="s">
        <v>352</v>
      </c>
      <c r="C199" s="17" t="s">
        <v>409</v>
      </c>
      <c r="D199" s="8">
        <v>18.3</v>
      </c>
      <c r="E199" s="2"/>
      <c r="F199" s="2">
        <v>3</v>
      </c>
      <c r="G199" s="2"/>
      <c r="H199" s="13">
        <v>1</v>
      </c>
      <c r="I199" s="13"/>
      <c r="J199" s="9"/>
      <c r="K199" s="13"/>
      <c r="L199" s="16"/>
      <c r="M199" s="16"/>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row>
    <row r="200" spans="1:52" s="7" customFormat="1" x14ac:dyDescent="0.25">
      <c r="A200" s="2">
        <f t="shared" si="2"/>
        <v>185</v>
      </c>
      <c r="B200" s="22" t="s">
        <v>352</v>
      </c>
      <c r="C200" s="17" t="s">
        <v>410</v>
      </c>
      <c r="D200" s="8">
        <v>17.7</v>
      </c>
      <c r="E200" s="2"/>
      <c r="F200" s="2"/>
      <c r="G200" s="2"/>
      <c r="H200" s="13">
        <v>1</v>
      </c>
      <c r="I200" s="68">
        <v>1</v>
      </c>
      <c r="J200" s="9">
        <v>1</v>
      </c>
      <c r="K200" s="13"/>
      <c r="L200" s="16"/>
      <c r="M200" s="16"/>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row>
    <row r="201" spans="1:52" s="7" customFormat="1" x14ac:dyDescent="0.25">
      <c r="A201" s="2">
        <f t="shared" si="2"/>
        <v>186</v>
      </c>
      <c r="B201" s="22" t="s">
        <v>352</v>
      </c>
      <c r="C201" s="17" t="s">
        <v>411</v>
      </c>
      <c r="D201" s="8">
        <v>17.7</v>
      </c>
      <c r="E201" s="2"/>
      <c r="F201" s="2"/>
      <c r="G201" s="2"/>
      <c r="H201" s="13">
        <v>1</v>
      </c>
      <c r="I201" s="68">
        <v>1</v>
      </c>
      <c r="J201" s="9">
        <v>1</v>
      </c>
      <c r="K201" s="13"/>
      <c r="L201" s="16"/>
      <c r="M201" s="16"/>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row>
    <row r="202" spans="1:52" s="7" customFormat="1" x14ac:dyDescent="0.25">
      <c r="A202" s="2">
        <f t="shared" si="2"/>
        <v>187</v>
      </c>
      <c r="B202" s="22" t="s">
        <v>352</v>
      </c>
      <c r="C202" s="17" t="s">
        <v>412</v>
      </c>
      <c r="D202" s="8">
        <v>18.3</v>
      </c>
      <c r="E202" s="2"/>
      <c r="F202" s="2"/>
      <c r="G202" s="2"/>
      <c r="H202" s="13">
        <v>1</v>
      </c>
      <c r="I202" s="68">
        <v>1</v>
      </c>
      <c r="J202" s="9">
        <v>1</v>
      </c>
      <c r="K202" s="13"/>
      <c r="L202" s="16"/>
      <c r="M202" s="16"/>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row>
    <row r="203" spans="1:52" s="7" customFormat="1" x14ac:dyDescent="0.25">
      <c r="A203" s="2">
        <f t="shared" si="2"/>
        <v>188</v>
      </c>
      <c r="B203" s="22" t="s">
        <v>352</v>
      </c>
      <c r="C203" s="17" t="s">
        <v>413</v>
      </c>
      <c r="D203" s="8">
        <v>18.3</v>
      </c>
      <c r="E203" s="2"/>
      <c r="F203" s="2"/>
      <c r="G203" s="2"/>
      <c r="H203" s="13">
        <v>1</v>
      </c>
      <c r="I203" s="68">
        <v>1</v>
      </c>
      <c r="J203" s="9"/>
      <c r="K203" s="13">
        <v>1</v>
      </c>
      <c r="L203" s="16"/>
      <c r="M203" s="16"/>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row>
    <row r="204" spans="1:52" s="7" customFormat="1" x14ac:dyDescent="0.25">
      <c r="A204" s="2">
        <f t="shared" si="2"/>
        <v>189</v>
      </c>
      <c r="B204" s="22" t="s">
        <v>352</v>
      </c>
      <c r="C204" s="17" t="s">
        <v>414</v>
      </c>
      <c r="D204" s="8">
        <v>18.3</v>
      </c>
      <c r="E204" s="2"/>
      <c r="F204" s="2">
        <v>6</v>
      </c>
      <c r="G204" s="2"/>
      <c r="H204" s="13">
        <v>1</v>
      </c>
      <c r="I204" s="13"/>
      <c r="J204" s="9"/>
      <c r="K204" s="13"/>
      <c r="L204" s="16">
        <v>1</v>
      </c>
      <c r="M204" s="16"/>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row>
    <row r="205" spans="1:52" s="7" customFormat="1" x14ac:dyDescent="0.25">
      <c r="A205" s="2">
        <f t="shared" si="2"/>
        <v>190</v>
      </c>
      <c r="B205" s="22" t="s">
        <v>352</v>
      </c>
      <c r="C205" s="17" t="s">
        <v>415</v>
      </c>
      <c r="D205" s="8">
        <v>18.3</v>
      </c>
      <c r="E205" s="2"/>
      <c r="F205" s="2">
        <v>6</v>
      </c>
      <c r="G205" s="2"/>
      <c r="H205" s="13">
        <v>1</v>
      </c>
      <c r="I205" s="13"/>
      <c r="J205" s="9"/>
      <c r="K205" s="13"/>
      <c r="L205" s="16">
        <v>1</v>
      </c>
      <c r="M205" s="16"/>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row>
    <row r="206" spans="1:52" s="7" customFormat="1" x14ac:dyDescent="0.25">
      <c r="A206" s="2">
        <f t="shared" si="2"/>
        <v>191</v>
      </c>
      <c r="B206" s="22" t="s">
        <v>352</v>
      </c>
      <c r="C206" s="17" t="s">
        <v>416</v>
      </c>
      <c r="D206" s="8">
        <v>18.3</v>
      </c>
      <c r="E206" s="2"/>
      <c r="F206" s="2" t="s">
        <v>615</v>
      </c>
      <c r="G206" s="2"/>
      <c r="H206" s="13">
        <v>1</v>
      </c>
      <c r="I206" s="13"/>
      <c r="J206" s="9"/>
      <c r="K206" s="13"/>
      <c r="L206" s="16">
        <v>1</v>
      </c>
      <c r="M206" s="16"/>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row>
    <row r="207" spans="1:52" s="7" customFormat="1" x14ac:dyDescent="0.25">
      <c r="A207" s="2">
        <f t="shared" si="2"/>
        <v>192</v>
      </c>
      <c r="B207" s="22" t="s">
        <v>352</v>
      </c>
      <c r="C207" s="17" t="s">
        <v>417</v>
      </c>
      <c r="D207" s="8">
        <v>18.399999999999999</v>
      </c>
      <c r="E207" s="2"/>
      <c r="F207" s="2"/>
      <c r="G207" s="2"/>
      <c r="H207" s="13">
        <v>1</v>
      </c>
      <c r="I207" s="68">
        <v>1</v>
      </c>
      <c r="J207" s="9">
        <v>1</v>
      </c>
      <c r="K207" s="13"/>
      <c r="L207" s="16"/>
      <c r="M207" s="16"/>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row>
    <row r="208" spans="1:52" s="7" customFormat="1" x14ac:dyDescent="0.25">
      <c r="A208" s="2">
        <f t="shared" si="2"/>
        <v>193</v>
      </c>
      <c r="B208" s="22" t="s">
        <v>352</v>
      </c>
      <c r="C208" s="17" t="s">
        <v>418</v>
      </c>
      <c r="D208" s="8">
        <v>18.3</v>
      </c>
      <c r="E208" s="2"/>
      <c r="F208" s="2"/>
      <c r="G208" s="2"/>
      <c r="H208" s="13">
        <v>1</v>
      </c>
      <c r="I208" s="68">
        <v>1</v>
      </c>
      <c r="J208" s="9"/>
      <c r="K208" s="13">
        <v>1</v>
      </c>
      <c r="L208" s="16"/>
      <c r="M208" s="16"/>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row>
    <row r="209" spans="1:52" s="7" customFormat="1" x14ac:dyDescent="0.25">
      <c r="A209" s="2">
        <f t="shared" si="2"/>
        <v>194</v>
      </c>
      <c r="B209" s="22" t="s">
        <v>352</v>
      </c>
      <c r="C209" s="17" t="s">
        <v>419</v>
      </c>
      <c r="D209" s="8">
        <v>18.399999999999999</v>
      </c>
      <c r="E209" s="2"/>
      <c r="F209" s="2">
        <v>3</v>
      </c>
      <c r="G209" s="2"/>
      <c r="H209" s="13">
        <v>1</v>
      </c>
      <c r="I209" s="13"/>
      <c r="J209" s="9"/>
      <c r="K209" s="13"/>
      <c r="L209" s="16"/>
      <c r="M209" s="16"/>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row>
    <row r="210" spans="1:52" s="7" customFormat="1" x14ac:dyDescent="0.25">
      <c r="A210" s="2">
        <f t="shared" ref="A210:A273" si="3">SUM(A209,1)</f>
        <v>195</v>
      </c>
      <c r="B210" s="22" t="s">
        <v>352</v>
      </c>
      <c r="C210" s="17" t="s">
        <v>420</v>
      </c>
      <c r="D210" s="8">
        <v>18.3</v>
      </c>
      <c r="E210" s="2"/>
      <c r="F210" s="2">
        <v>3</v>
      </c>
      <c r="G210" s="2"/>
      <c r="H210" s="13">
        <v>1</v>
      </c>
      <c r="I210" s="13"/>
      <c r="J210" s="9"/>
      <c r="K210" s="13"/>
      <c r="L210" s="16"/>
      <c r="M210" s="16"/>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row>
    <row r="211" spans="1:52" s="7" customFormat="1" x14ac:dyDescent="0.25">
      <c r="A211" s="2">
        <f t="shared" si="3"/>
        <v>196</v>
      </c>
      <c r="B211" s="22" t="s">
        <v>352</v>
      </c>
      <c r="C211" s="17" t="s">
        <v>421</v>
      </c>
      <c r="D211" s="8">
        <v>18.399999999999999</v>
      </c>
      <c r="E211" s="2"/>
      <c r="F211" s="2">
        <v>3</v>
      </c>
      <c r="G211" s="2"/>
      <c r="H211" s="13">
        <v>1</v>
      </c>
      <c r="I211" s="13"/>
      <c r="J211" s="9"/>
      <c r="K211" s="13"/>
      <c r="L211" s="16"/>
      <c r="M211" s="16"/>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row>
    <row r="212" spans="1:52" s="7" customFormat="1" x14ac:dyDescent="0.25">
      <c r="A212" s="2">
        <f t="shared" si="3"/>
        <v>197</v>
      </c>
      <c r="B212" s="22" t="s">
        <v>352</v>
      </c>
      <c r="C212" s="17" t="s">
        <v>422</v>
      </c>
      <c r="D212" s="8">
        <v>18.399999999999999</v>
      </c>
      <c r="E212" s="2"/>
      <c r="F212" s="2">
        <v>3</v>
      </c>
      <c r="G212" s="2"/>
      <c r="H212" s="13">
        <v>1</v>
      </c>
      <c r="I212" s="13"/>
      <c r="J212" s="9"/>
      <c r="K212" s="13"/>
      <c r="L212" s="16"/>
      <c r="M212" s="16"/>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row>
    <row r="213" spans="1:52" s="7" customFormat="1" x14ac:dyDescent="0.25">
      <c r="A213" s="2">
        <f t="shared" si="3"/>
        <v>198</v>
      </c>
      <c r="B213" s="22" t="s">
        <v>352</v>
      </c>
      <c r="C213" s="17" t="s">
        <v>423</v>
      </c>
      <c r="D213" s="8">
        <v>18.399999999999999</v>
      </c>
      <c r="E213" s="2"/>
      <c r="F213" s="2">
        <v>3</v>
      </c>
      <c r="G213" s="2"/>
      <c r="H213" s="13">
        <v>1</v>
      </c>
      <c r="I213" s="13"/>
      <c r="J213" s="9"/>
      <c r="K213" s="13"/>
      <c r="L213" s="16"/>
      <c r="M213" s="16"/>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row>
    <row r="214" spans="1:52" s="7" customFormat="1" x14ac:dyDescent="0.25">
      <c r="A214" s="2">
        <f t="shared" si="3"/>
        <v>199</v>
      </c>
      <c r="B214" s="22" t="s">
        <v>352</v>
      </c>
      <c r="C214" s="17" t="s">
        <v>424</v>
      </c>
      <c r="D214" s="8">
        <v>18.399999999999999</v>
      </c>
      <c r="E214" s="2"/>
      <c r="F214" s="2">
        <v>3</v>
      </c>
      <c r="G214" s="2"/>
      <c r="H214" s="13">
        <v>1</v>
      </c>
      <c r="I214" s="13"/>
      <c r="J214" s="9"/>
      <c r="K214" s="13"/>
      <c r="L214" s="16"/>
      <c r="M214" s="16"/>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row>
    <row r="215" spans="1:52" s="7" customFormat="1" x14ac:dyDescent="0.25">
      <c r="A215" s="2">
        <f t="shared" si="3"/>
        <v>200</v>
      </c>
      <c r="B215" s="22" t="s">
        <v>352</v>
      </c>
      <c r="C215" s="17" t="s">
        <v>425</v>
      </c>
      <c r="D215" s="8">
        <v>18.399999999999999</v>
      </c>
      <c r="E215" s="2"/>
      <c r="F215" s="2"/>
      <c r="G215" s="2"/>
      <c r="H215" s="13">
        <v>1</v>
      </c>
      <c r="I215" s="68">
        <v>1</v>
      </c>
      <c r="J215" s="9"/>
      <c r="K215" s="13">
        <v>1</v>
      </c>
      <c r="L215" s="16"/>
      <c r="M215" s="16"/>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row>
    <row r="216" spans="1:52" s="7" customFormat="1" x14ac:dyDescent="0.25">
      <c r="A216" s="2">
        <f t="shared" si="3"/>
        <v>201</v>
      </c>
      <c r="B216" s="22" t="s">
        <v>352</v>
      </c>
      <c r="C216" s="17" t="s">
        <v>426</v>
      </c>
      <c r="D216" s="8">
        <v>35.5</v>
      </c>
      <c r="E216" s="2"/>
      <c r="F216" s="2">
        <v>3</v>
      </c>
      <c r="G216" s="2"/>
      <c r="H216" s="13">
        <v>2</v>
      </c>
      <c r="I216" s="13"/>
      <c r="J216" s="9"/>
      <c r="K216" s="13"/>
      <c r="L216" s="16"/>
      <c r="M216" s="16"/>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row>
    <row r="217" spans="1:52" s="7" customFormat="1" x14ac:dyDescent="0.25">
      <c r="A217" s="2">
        <f t="shared" si="3"/>
        <v>202</v>
      </c>
      <c r="B217" s="22" t="s">
        <v>352</v>
      </c>
      <c r="C217" s="17" t="s">
        <v>427</v>
      </c>
      <c r="D217" s="8">
        <v>18.3</v>
      </c>
      <c r="E217" s="2"/>
      <c r="F217" s="2"/>
      <c r="G217" s="2"/>
      <c r="H217" s="13">
        <v>1</v>
      </c>
      <c r="I217" s="68">
        <v>1</v>
      </c>
      <c r="J217" s="9">
        <v>1</v>
      </c>
      <c r="K217" s="13"/>
      <c r="L217" s="16"/>
      <c r="M217" s="16"/>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row>
    <row r="218" spans="1:52" s="7" customFormat="1" x14ac:dyDescent="0.25">
      <c r="A218" s="2">
        <f t="shared" si="3"/>
        <v>203</v>
      </c>
      <c r="B218" s="22" t="s">
        <v>352</v>
      </c>
      <c r="C218" s="17" t="s">
        <v>428</v>
      </c>
      <c r="D218" s="8">
        <v>18.3</v>
      </c>
      <c r="E218" s="2"/>
      <c r="F218" s="2">
        <v>3</v>
      </c>
      <c r="G218" s="2"/>
      <c r="H218" s="13">
        <v>1</v>
      </c>
      <c r="I218" s="13"/>
      <c r="J218" s="9"/>
      <c r="K218" s="13"/>
      <c r="L218" s="16"/>
      <c r="M218" s="16"/>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row>
    <row r="219" spans="1:52" s="7" customFormat="1" x14ac:dyDescent="0.25">
      <c r="A219" s="2">
        <f t="shared" si="3"/>
        <v>204</v>
      </c>
      <c r="B219" s="22" t="s">
        <v>352</v>
      </c>
      <c r="C219" s="17" t="s">
        <v>429</v>
      </c>
      <c r="D219" s="8">
        <v>18.3</v>
      </c>
      <c r="E219" s="2"/>
      <c r="F219" s="2"/>
      <c r="G219" s="2"/>
      <c r="H219" s="13">
        <v>1</v>
      </c>
      <c r="I219" s="68">
        <v>1</v>
      </c>
      <c r="J219" s="9">
        <v>1</v>
      </c>
      <c r="K219" s="13"/>
      <c r="L219" s="16"/>
      <c r="M219" s="16"/>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row>
    <row r="220" spans="1:52" s="7" customFormat="1" x14ac:dyDescent="0.25">
      <c r="A220" s="2">
        <f t="shared" si="3"/>
        <v>205</v>
      </c>
      <c r="B220" s="22" t="s">
        <v>352</v>
      </c>
      <c r="C220" s="17" t="s">
        <v>430</v>
      </c>
      <c r="D220" s="8">
        <v>18.3</v>
      </c>
      <c r="E220" s="2"/>
      <c r="F220" s="2">
        <v>3</v>
      </c>
      <c r="G220" s="2"/>
      <c r="H220" s="13">
        <v>1</v>
      </c>
      <c r="I220" s="13"/>
      <c r="J220" s="9"/>
      <c r="K220" s="13"/>
      <c r="L220" s="16"/>
      <c r="M220" s="16"/>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row>
    <row r="221" spans="1:52" s="7" customFormat="1" x14ac:dyDescent="0.25">
      <c r="A221" s="2">
        <f t="shared" si="3"/>
        <v>206</v>
      </c>
      <c r="B221" s="22" t="s">
        <v>352</v>
      </c>
      <c r="C221" s="17" t="s">
        <v>431</v>
      </c>
      <c r="D221" s="8">
        <v>35.700000000000003</v>
      </c>
      <c r="E221" s="2"/>
      <c r="F221" s="2"/>
      <c r="G221" s="2"/>
      <c r="H221" s="13">
        <v>2</v>
      </c>
      <c r="I221" s="68">
        <v>1</v>
      </c>
      <c r="J221" s="9">
        <v>1</v>
      </c>
      <c r="K221" s="13"/>
      <c r="L221" s="16"/>
      <c r="M221" s="16"/>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row>
    <row r="222" spans="1:52" s="7" customFormat="1" x14ac:dyDescent="0.25">
      <c r="A222" s="2">
        <f t="shared" si="3"/>
        <v>207</v>
      </c>
      <c r="B222" s="22" t="s">
        <v>352</v>
      </c>
      <c r="C222" s="17" t="s">
        <v>432</v>
      </c>
      <c r="D222" s="8">
        <v>18</v>
      </c>
      <c r="E222" s="2"/>
      <c r="F222" s="2"/>
      <c r="G222" s="2"/>
      <c r="H222" s="13">
        <v>1</v>
      </c>
      <c r="I222" s="68">
        <v>1</v>
      </c>
      <c r="J222" s="9">
        <v>1</v>
      </c>
      <c r="K222" s="13"/>
      <c r="L222" s="16"/>
      <c r="M222" s="16"/>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row>
    <row r="223" spans="1:52" s="7" customFormat="1" x14ac:dyDescent="0.25">
      <c r="A223" s="2">
        <f t="shared" si="3"/>
        <v>208</v>
      </c>
      <c r="B223" s="22" t="s">
        <v>352</v>
      </c>
      <c r="C223" s="17" t="s">
        <v>433</v>
      </c>
      <c r="D223" s="8">
        <v>18.3</v>
      </c>
      <c r="E223" s="2"/>
      <c r="F223" s="2">
        <v>3</v>
      </c>
      <c r="G223" s="2"/>
      <c r="H223" s="13">
        <v>1</v>
      </c>
      <c r="I223" s="13"/>
      <c r="J223" s="9"/>
      <c r="K223" s="13"/>
      <c r="L223" s="16"/>
      <c r="M223" s="16"/>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row>
    <row r="224" spans="1:52" s="7" customFormat="1" x14ac:dyDescent="0.25">
      <c r="A224" s="2">
        <f t="shared" si="3"/>
        <v>209</v>
      </c>
      <c r="B224" s="22" t="s">
        <v>352</v>
      </c>
      <c r="C224" s="17" t="s">
        <v>434</v>
      </c>
      <c r="D224" s="8">
        <v>18.3</v>
      </c>
      <c r="E224" s="2"/>
      <c r="F224" s="2"/>
      <c r="G224" s="2"/>
      <c r="H224" s="13">
        <v>1</v>
      </c>
      <c r="I224" s="68">
        <v>1</v>
      </c>
      <c r="J224" s="9">
        <v>1</v>
      </c>
      <c r="K224" s="13"/>
      <c r="L224" s="16"/>
      <c r="M224" s="16"/>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row>
    <row r="225" spans="1:52" s="7" customFormat="1" x14ac:dyDescent="0.25">
      <c r="A225" s="2">
        <f t="shared" si="3"/>
        <v>210</v>
      </c>
      <c r="B225" s="22" t="s">
        <v>352</v>
      </c>
      <c r="C225" s="17" t="s">
        <v>435</v>
      </c>
      <c r="D225" s="8">
        <v>18.399999999999999</v>
      </c>
      <c r="E225" s="2"/>
      <c r="F225" s="2"/>
      <c r="G225" s="2"/>
      <c r="H225" s="13">
        <v>1</v>
      </c>
      <c r="I225" s="68">
        <v>1</v>
      </c>
      <c r="J225" s="9">
        <v>1</v>
      </c>
      <c r="K225" s="13"/>
      <c r="L225" s="16"/>
      <c r="M225" s="16"/>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row>
    <row r="226" spans="1:52" s="7" customFormat="1" x14ac:dyDescent="0.25">
      <c r="A226" s="2">
        <f t="shared" si="3"/>
        <v>211</v>
      </c>
      <c r="B226" s="22" t="s">
        <v>352</v>
      </c>
      <c r="C226" s="17" t="s">
        <v>436</v>
      </c>
      <c r="D226" s="8">
        <v>17.7</v>
      </c>
      <c r="E226" s="2"/>
      <c r="F226" s="2" t="s">
        <v>591</v>
      </c>
      <c r="G226" s="2"/>
      <c r="H226" s="13">
        <v>1</v>
      </c>
      <c r="I226" s="13"/>
      <c r="J226" s="9"/>
      <c r="K226" s="13"/>
      <c r="L226" s="16">
        <v>1</v>
      </c>
      <c r="M226" s="16"/>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row>
    <row r="227" spans="1:52" s="7" customFormat="1" x14ac:dyDescent="0.25">
      <c r="A227" s="2">
        <f t="shared" si="3"/>
        <v>212</v>
      </c>
      <c r="B227" s="22" t="s">
        <v>352</v>
      </c>
      <c r="C227" s="17" t="s">
        <v>437</v>
      </c>
      <c r="D227" s="8">
        <v>17.7</v>
      </c>
      <c r="E227" s="2"/>
      <c r="F227" s="2"/>
      <c r="G227" s="2"/>
      <c r="H227" s="13">
        <v>1</v>
      </c>
      <c r="I227" s="68">
        <v>1</v>
      </c>
      <c r="J227" s="9">
        <v>1</v>
      </c>
      <c r="K227" s="13"/>
      <c r="L227" s="16"/>
      <c r="M227" s="16"/>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row>
    <row r="228" spans="1:52" x14ac:dyDescent="0.25">
      <c r="A228" s="2">
        <f t="shared" si="3"/>
        <v>213</v>
      </c>
      <c r="B228" s="22" t="s">
        <v>352</v>
      </c>
      <c r="C228" s="17" t="s">
        <v>438</v>
      </c>
      <c r="D228" s="8">
        <v>18.3</v>
      </c>
      <c r="E228" s="2"/>
      <c r="F228" s="2" t="s">
        <v>615</v>
      </c>
      <c r="G228" s="2"/>
      <c r="H228" s="13">
        <v>1</v>
      </c>
      <c r="I228" s="13"/>
      <c r="J228" s="9"/>
      <c r="K228" s="13"/>
      <c r="L228" s="16"/>
      <c r="M228" s="16"/>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row>
    <row r="229" spans="1:52" s="7" customFormat="1" x14ac:dyDescent="0.25">
      <c r="A229" s="2">
        <f t="shared" si="3"/>
        <v>214</v>
      </c>
      <c r="B229" s="22" t="s">
        <v>352</v>
      </c>
      <c r="C229" s="17" t="s">
        <v>239</v>
      </c>
      <c r="D229" s="8">
        <v>18.3</v>
      </c>
      <c r="E229" s="2"/>
      <c r="F229" s="2"/>
      <c r="G229" s="2"/>
      <c r="H229" s="13">
        <v>1</v>
      </c>
      <c r="I229" s="68">
        <v>1</v>
      </c>
      <c r="J229" s="9">
        <v>1</v>
      </c>
      <c r="K229" s="13"/>
      <c r="L229" s="16"/>
      <c r="M229" s="16"/>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row>
    <row r="230" spans="1:52" s="7" customFormat="1" x14ac:dyDescent="0.25">
      <c r="A230" s="2">
        <f t="shared" si="3"/>
        <v>215</v>
      </c>
      <c r="B230" s="22" t="s">
        <v>352</v>
      </c>
      <c r="C230" s="17" t="s">
        <v>439</v>
      </c>
      <c r="D230" s="8">
        <v>18.3</v>
      </c>
      <c r="E230" s="2"/>
      <c r="F230" s="2"/>
      <c r="G230" s="2"/>
      <c r="H230" s="13">
        <v>1</v>
      </c>
      <c r="I230" s="68">
        <v>1</v>
      </c>
      <c r="J230" s="9">
        <v>1</v>
      </c>
      <c r="K230" s="13"/>
      <c r="L230" s="16"/>
      <c r="M230" s="16"/>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row>
    <row r="231" spans="1:52" s="7" customFormat="1" x14ac:dyDescent="0.25">
      <c r="A231" s="2">
        <f t="shared" si="3"/>
        <v>216</v>
      </c>
      <c r="B231" s="22" t="s">
        <v>352</v>
      </c>
      <c r="C231" s="17" t="s">
        <v>440</v>
      </c>
      <c r="D231" s="8">
        <v>18.3</v>
      </c>
      <c r="E231" s="2"/>
      <c r="F231" s="2"/>
      <c r="G231" s="2"/>
      <c r="H231" s="13">
        <v>1</v>
      </c>
      <c r="I231" s="68">
        <v>1</v>
      </c>
      <c r="J231" s="9">
        <v>1</v>
      </c>
      <c r="K231" s="13"/>
      <c r="L231" s="16"/>
      <c r="M231" s="16"/>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row>
    <row r="232" spans="1:52" s="7" customFormat="1" x14ac:dyDescent="0.25">
      <c r="A232" s="2">
        <f t="shared" si="3"/>
        <v>217</v>
      </c>
      <c r="B232" s="22" t="s">
        <v>352</v>
      </c>
      <c r="C232" s="17" t="s">
        <v>441</v>
      </c>
      <c r="D232" s="8">
        <v>18.3</v>
      </c>
      <c r="E232" s="2"/>
      <c r="F232" s="2">
        <v>3</v>
      </c>
      <c r="G232" s="2"/>
      <c r="H232" s="13">
        <v>1</v>
      </c>
      <c r="I232" s="13"/>
      <c r="J232" s="9"/>
      <c r="K232" s="13"/>
      <c r="L232" s="16"/>
      <c r="M232" s="16"/>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row>
    <row r="233" spans="1:52" s="7" customFormat="1" x14ac:dyDescent="0.25">
      <c r="A233" s="2">
        <f t="shared" si="3"/>
        <v>218</v>
      </c>
      <c r="B233" s="22" t="s">
        <v>352</v>
      </c>
      <c r="C233" s="17" t="s">
        <v>442</v>
      </c>
      <c r="D233" s="8">
        <v>18.3</v>
      </c>
      <c r="E233" s="2"/>
      <c r="F233" s="2"/>
      <c r="G233" s="2"/>
      <c r="H233" s="13">
        <v>1</v>
      </c>
      <c r="I233" s="68">
        <v>1</v>
      </c>
      <c r="J233" s="9">
        <v>1</v>
      </c>
      <c r="K233" s="13"/>
      <c r="L233" s="16"/>
      <c r="M233" s="16"/>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row>
    <row r="234" spans="1:52" s="7" customFormat="1" x14ac:dyDescent="0.25">
      <c r="A234" s="2">
        <f t="shared" si="3"/>
        <v>219</v>
      </c>
      <c r="B234" s="22" t="s">
        <v>352</v>
      </c>
      <c r="C234" s="17" t="s">
        <v>443</v>
      </c>
      <c r="D234" s="8">
        <v>18.3</v>
      </c>
      <c r="E234" s="2"/>
      <c r="F234" s="2">
        <v>3</v>
      </c>
      <c r="G234" s="2"/>
      <c r="H234" s="13">
        <v>1</v>
      </c>
      <c r="I234" s="13"/>
      <c r="J234" s="9"/>
      <c r="K234" s="13"/>
      <c r="L234" s="16"/>
      <c r="M234" s="16"/>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row>
    <row r="235" spans="1:52" s="7" customFormat="1" x14ac:dyDescent="0.25">
      <c r="A235" s="2">
        <f t="shared" si="3"/>
        <v>220</v>
      </c>
      <c r="B235" s="22" t="s">
        <v>352</v>
      </c>
      <c r="C235" s="17" t="s">
        <v>444</v>
      </c>
      <c r="D235" s="8">
        <v>18.3</v>
      </c>
      <c r="E235" s="2"/>
      <c r="F235" s="2" t="s">
        <v>615</v>
      </c>
      <c r="G235" s="2"/>
      <c r="H235" s="13">
        <v>1</v>
      </c>
      <c r="I235" s="13"/>
      <c r="J235" s="9"/>
      <c r="K235" s="13"/>
      <c r="L235" s="16">
        <v>1</v>
      </c>
      <c r="M235" s="16"/>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row>
    <row r="236" spans="1:52" s="7" customFormat="1" x14ac:dyDescent="0.25">
      <c r="A236" s="2">
        <f t="shared" si="3"/>
        <v>221</v>
      </c>
      <c r="B236" s="22" t="s">
        <v>352</v>
      </c>
      <c r="C236" s="17" t="s">
        <v>445</v>
      </c>
      <c r="D236" s="8">
        <v>18.3</v>
      </c>
      <c r="E236" s="2"/>
      <c r="F236" s="2"/>
      <c r="G236" s="2"/>
      <c r="H236" s="13">
        <v>1</v>
      </c>
      <c r="I236" s="68">
        <v>1</v>
      </c>
      <c r="J236" s="9">
        <v>1</v>
      </c>
      <c r="K236" s="13"/>
      <c r="L236" s="16"/>
      <c r="M236" s="16"/>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row>
    <row r="237" spans="1:52" s="7" customFormat="1" x14ac:dyDescent="0.25">
      <c r="A237" s="2">
        <f t="shared" si="3"/>
        <v>222</v>
      </c>
      <c r="B237" s="22" t="s">
        <v>352</v>
      </c>
      <c r="C237" s="17" t="s">
        <v>446</v>
      </c>
      <c r="D237" s="8">
        <v>18.3</v>
      </c>
      <c r="E237" s="2"/>
      <c r="F237" s="2">
        <v>6</v>
      </c>
      <c r="G237" s="2"/>
      <c r="H237" s="13">
        <v>1</v>
      </c>
      <c r="I237" s="13"/>
      <c r="J237" s="9"/>
      <c r="K237" s="13"/>
      <c r="L237" s="16">
        <v>1</v>
      </c>
      <c r="M237" s="16"/>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row>
    <row r="238" spans="1:52" s="7" customFormat="1" x14ac:dyDescent="0.25">
      <c r="A238" s="2">
        <f t="shared" si="3"/>
        <v>223</v>
      </c>
      <c r="B238" s="22" t="s">
        <v>352</v>
      </c>
      <c r="C238" s="17" t="s">
        <v>447</v>
      </c>
      <c r="D238" s="8">
        <v>18.3</v>
      </c>
      <c r="E238" s="2"/>
      <c r="F238" s="2" t="s">
        <v>615</v>
      </c>
      <c r="G238" s="2"/>
      <c r="H238" s="13">
        <v>1</v>
      </c>
      <c r="I238" s="13"/>
      <c r="J238" s="9"/>
      <c r="K238" s="13"/>
      <c r="L238" s="16">
        <v>1</v>
      </c>
      <c r="M238" s="16"/>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row>
    <row r="239" spans="1:52" s="7" customFormat="1" x14ac:dyDescent="0.25">
      <c r="A239" s="2">
        <f t="shared" si="3"/>
        <v>224</v>
      </c>
      <c r="B239" s="22" t="s">
        <v>352</v>
      </c>
      <c r="C239" s="17" t="s">
        <v>448</v>
      </c>
      <c r="D239" s="8">
        <v>18.3</v>
      </c>
      <c r="E239" s="2"/>
      <c r="F239" s="2"/>
      <c r="G239" s="2"/>
      <c r="H239" s="13">
        <v>1</v>
      </c>
      <c r="I239" s="68">
        <v>1</v>
      </c>
      <c r="J239" s="9"/>
      <c r="K239" s="13">
        <v>1</v>
      </c>
      <c r="L239" s="16"/>
      <c r="M239" s="16"/>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row>
    <row r="240" spans="1:52" s="7" customFormat="1" x14ac:dyDescent="0.25">
      <c r="A240" s="2">
        <f t="shared" si="3"/>
        <v>225</v>
      </c>
      <c r="B240" s="22" t="s">
        <v>352</v>
      </c>
      <c r="C240" s="17" t="s">
        <v>449</v>
      </c>
      <c r="D240" s="8">
        <v>18.3</v>
      </c>
      <c r="E240" s="2"/>
      <c r="F240" s="2" t="s">
        <v>591</v>
      </c>
      <c r="G240" s="2"/>
      <c r="H240" s="13">
        <v>1</v>
      </c>
      <c r="I240" s="13"/>
      <c r="J240" s="9"/>
      <c r="K240" s="13"/>
      <c r="L240" s="16"/>
      <c r="M240" s="16"/>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row>
    <row r="241" spans="1:52" s="7" customFormat="1" x14ac:dyDescent="0.25">
      <c r="A241" s="2">
        <f t="shared" si="3"/>
        <v>226</v>
      </c>
      <c r="B241" s="22" t="s">
        <v>352</v>
      </c>
      <c r="C241" s="17" t="s">
        <v>450</v>
      </c>
      <c r="D241" s="8">
        <v>18.3</v>
      </c>
      <c r="E241" s="2"/>
      <c r="F241" s="2"/>
      <c r="G241" s="2"/>
      <c r="H241" s="13">
        <v>1</v>
      </c>
      <c r="I241" s="68">
        <v>1</v>
      </c>
      <c r="J241" s="9"/>
      <c r="K241" s="13">
        <v>1</v>
      </c>
      <c r="L241" s="16"/>
      <c r="M241" s="16"/>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row>
    <row r="242" spans="1:52" s="7" customFormat="1" x14ac:dyDescent="0.25">
      <c r="A242" s="2">
        <f t="shared" si="3"/>
        <v>227</v>
      </c>
      <c r="B242" s="22" t="s">
        <v>352</v>
      </c>
      <c r="C242" s="17" t="s">
        <v>451</v>
      </c>
      <c r="D242" s="8">
        <v>17.8</v>
      </c>
      <c r="E242" s="2"/>
      <c r="F242" s="2"/>
      <c r="G242" s="2"/>
      <c r="H242" s="13">
        <v>1</v>
      </c>
      <c r="I242" s="68">
        <v>1</v>
      </c>
      <c r="J242" s="9">
        <v>1</v>
      </c>
      <c r="K242" s="13"/>
      <c r="L242" s="16"/>
      <c r="M242" s="16"/>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row>
    <row r="243" spans="1:52" s="7" customFormat="1" x14ac:dyDescent="0.25">
      <c r="A243" s="2">
        <f t="shared" si="3"/>
        <v>228</v>
      </c>
      <c r="B243" s="22" t="s">
        <v>352</v>
      </c>
      <c r="C243" s="17" t="s">
        <v>452</v>
      </c>
      <c r="D243" s="8">
        <v>17.8</v>
      </c>
      <c r="E243" s="2"/>
      <c r="F243" s="2"/>
      <c r="G243" s="2"/>
      <c r="H243" s="13">
        <v>1</v>
      </c>
      <c r="I243" s="68">
        <v>1</v>
      </c>
      <c r="J243" s="9"/>
      <c r="K243" s="13">
        <v>1</v>
      </c>
      <c r="L243" s="16"/>
      <c r="M243" s="16"/>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row>
    <row r="244" spans="1:52" s="7" customFormat="1" x14ac:dyDescent="0.25">
      <c r="A244" s="2">
        <f t="shared" si="3"/>
        <v>229</v>
      </c>
      <c r="B244" s="22" t="s">
        <v>352</v>
      </c>
      <c r="C244" s="17" t="s">
        <v>453</v>
      </c>
      <c r="D244" s="8">
        <v>18.3</v>
      </c>
      <c r="E244" s="2"/>
      <c r="F244" s="2"/>
      <c r="G244" s="2"/>
      <c r="H244" s="13">
        <v>1</v>
      </c>
      <c r="I244" s="68">
        <v>1</v>
      </c>
      <c r="J244" s="9">
        <v>1</v>
      </c>
      <c r="K244" s="13"/>
      <c r="L244" s="16"/>
      <c r="M244" s="16"/>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row>
    <row r="245" spans="1:52" s="7" customFormat="1" x14ac:dyDescent="0.25">
      <c r="A245" s="2">
        <f t="shared" si="3"/>
        <v>230</v>
      </c>
      <c r="B245" s="22" t="s">
        <v>352</v>
      </c>
      <c r="C245" s="17" t="s">
        <v>454</v>
      </c>
      <c r="D245" s="8">
        <v>18.3</v>
      </c>
      <c r="E245" s="2"/>
      <c r="F245" s="2"/>
      <c r="G245" s="2"/>
      <c r="H245" s="13">
        <v>1</v>
      </c>
      <c r="I245" s="68">
        <v>1</v>
      </c>
      <c r="J245" s="9">
        <v>1</v>
      </c>
      <c r="K245" s="13"/>
      <c r="L245" s="16"/>
      <c r="M245" s="16"/>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row>
    <row r="246" spans="1:52" s="7" customFormat="1" x14ac:dyDescent="0.25">
      <c r="A246" s="2">
        <f t="shared" si="3"/>
        <v>231</v>
      </c>
      <c r="B246" s="22" t="s">
        <v>352</v>
      </c>
      <c r="C246" s="17" t="s">
        <v>455</v>
      </c>
      <c r="D246" s="8">
        <v>18.3</v>
      </c>
      <c r="E246" s="2"/>
      <c r="F246" s="2"/>
      <c r="G246" s="2"/>
      <c r="H246" s="13">
        <v>1</v>
      </c>
      <c r="I246" s="68">
        <v>1</v>
      </c>
      <c r="J246" s="9">
        <v>1</v>
      </c>
      <c r="K246" s="13"/>
      <c r="L246" s="16"/>
      <c r="M246" s="16"/>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row>
    <row r="247" spans="1:52" s="7" customFormat="1" x14ac:dyDescent="0.25">
      <c r="A247" s="2">
        <f t="shared" si="3"/>
        <v>232</v>
      </c>
      <c r="B247" s="22" t="s">
        <v>352</v>
      </c>
      <c r="C247" s="17" t="s">
        <v>456</v>
      </c>
      <c r="D247" s="8">
        <v>18.3</v>
      </c>
      <c r="E247" s="2"/>
      <c r="F247" s="2"/>
      <c r="G247" s="2"/>
      <c r="H247" s="13">
        <v>1</v>
      </c>
      <c r="I247" s="68">
        <v>1</v>
      </c>
      <c r="J247" s="9">
        <v>1</v>
      </c>
      <c r="K247" s="13"/>
      <c r="L247" s="16"/>
      <c r="M247" s="16"/>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row>
    <row r="248" spans="1:52" s="7" customFormat="1" x14ac:dyDescent="0.25">
      <c r="A248" s="2">
        <f t="shared" si="3"/>
        <v>233</v>
      </c>
      <c r="B248" s="22" t="s">
        <v>352</v>
      </c>
      <c r="C248" s="16" t="s">
        <v>457</v>
      </c>
      <c r="D248" s="8">
        <v>18</v>
      </c>
      <c r="E248" s="2"/>
      <c r="F248" s="2"/>
      <c r="G248" s="2"/>
      <c r="H248" s="13">
        <v>1</v>
      </c>
      <c r="I248" s="68">
        <v>1</v>
      </c>
      <c r="J248" s="9">
        <v>1</v>
      </c>
      <c r="K248" s="13"/>
      <c r="L248" s="16"/>
      <c r="M248" s="16"/>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row>
    <row r="249" spans="1:52" s="7" customFormat="1" x14ac:dyDescent="0.25">
      <c r="A249" s="2">
        <f t="shared" si="3"/>
        <v>234</v>
      </c>
      <c r="B249" s="22" t="s">
        <v>352</v>
      </c>
      <c r="C249" s="16" t="s">
        <v>458</v>
      </c>
      <c r="D249" s="8">
        <v>37</v>
      </c>
      <c r="E249" s="2"/>
      <c r="F249" s="2"/>
      <c r="G249" s="2"/>
      <c r="H249" s="13">
        <v>1</v>
      </c>
      <c r="I249" s="68">
        <v>1</v>
      </c>
      <c r="J249" s="9"/>
      <c r="K249" s="13">
        <v>1</v>
      </c>
      <c r="L249" s="16"/>
      <c r="M249" s="16"/>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row>
    <row r="250" spans="1:52" x14ac:dyDescent="0.25">
      <c r="A250" s="2">
        <f t="shared" si="3"/>
        <v>235</v>
      </c>
      <c r="B250" s="22" t="s">
        <v>352</v>
      </c>
      <c r="C250" s="17" t="s">
        <v>459</v>
      </c>
      <c r="D250" s="8">
        <v>18.3</v>
      </c>
      <c r="E250" s="2"/>
      <c r="F250" s="2">
        <v>3</v>
      </c>
      <c r="G250" s="2"/>
      <c r="H250" s="13">
        <v>1</v>
      </c>
      <c r="I250" s="13"/>
      <c r="J250" s="9"/>
      <c r="K250" s="9"/>
      <c r="L250" s="16"/>
      <c r="M250" s="16"/>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row>
    <row r="251" spans="1:52" x14ac:dyDescent="0.25">
      <c r="A251" s="2">
        <f t="shared" si="3"/>
        <v>236</v>
      </c>
      <c r="B251" s="22" t="s">
        <v>352</v>
      </c>
      <c r="C251" s="17" t="s">
        <v>460</v>
      </c>
      <c r="D251" s="8">
        <v>18.399999999999999</v>
      </c>
      <c r="E251" s="2"/>
      <c r="F251" s="2">
        <v>3</v>
      </c>
      <c r="G251" s="2"/>
      <c r="H251" s="13">
        <v>1</v>
      </c>
      <c r="I251" s="13"/>
      <c r="J251" s="9"/>
      <c r="K251" s="9"/>
      <c r="L251" s="16"/>
      <c r="M251" s="16"/>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row>
    <row r="252" spans="1:52" x14ac:dyDescent="0.25">
      <c r="A252" s="2">
        <f t="shared" si="3"/>
        <v>237</v>
      </c>
      <c r="B252" s="22" t="s">
        <v>352</v>
      </c>
      <c r="C252" s="17" t="s">
        <v>461</v>
      </c>
      <c r="D252" s="8">
        <v>18.399999999999999</v>
      </c>
      <c r="E252" s="2"/>
      <c r="F252" s="2"/>
      <c r="G252" s="2"/>
      <c r="H252" s="13">
        <v>1</v>
      </c>
      <c r="I252" s="68">
        <v>1</v>
      </c>
      <c r="J252" s="9">
        <v>1</v>
      </c>
      <c r="K252" s="9"/>
      <c r="L252" s="16"/>
      <c r="M252" s="16"/>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row>
    <row r="253" spans="1:52" x14ac:dyDescent="0.25">
      <c r="A253" s="2">
        <f t="shared" si="3"/>
        <v>238</v>
      </c>
      <c r="B253" s="22" t="s">
        <v>462</v>
      </c>
      <c r="C253" s="16" t="s">
        <v>229</v>
      </c>
      <c r="D253" s="8">
        <v>19.8</v>
      </c>
      <c r="E253" s="2"/>
      <c r="F253" s="2"/>
      <c r="G253" s="2"/>
      <c r="H253" s="13">
        <v>1</v>
      </c>
      <c r="I253" s="68">
        <v>1</v>
      </c>
      <c r="J253" s="9">
        <v>1</v>
      </c>
      <c r="K253" s="9"/>
      <c r="L253" s="16"/>
      <c r="M253" s="16">
        <v>1</v>
      </c>
      <c r="N253" s="2"/>
      <c r="O253" s="2"/>
      <c r="P253" s="2"/>
      <c r="Q253" s="2"/>
      <c r="R253" s="2"/>
      <c r="S253" s="2"/>
      <c r="T253" s="2"/>
      <c r="U253" s="2"/>
      <c r="V253" s="2"/>
      <c r="W253" s="2"/>
      <c r="X253" s="2"/>
      <c r="Y253" s="2"/>
      <c r="Z253" s="2">
        <v>1</v>
      </c>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row>
    <row r="254" spans="1:52" x14ac:dyDescent="0.25">
      <c r="A254" s="2">
        <f t="shared" si="3"/>
        <v>239</v>
      </c>
      <c r="B254" s="22" t="s">
        <v>462</v>
      </c>
      <c r="C254" s="16" t="s">
        <v>110</v>
      </c>
      <c r="D254" s="8">
        <v>26.9</v>
      </c>
      <c r="E254" s="2"/>
      <c r="F254" s="2"/>
      <c r="G254" s="2"/>
      <c r="H254" s="13">
        <v>1</v>
      </c>
      <c r="I254" s="68">
        <v>1</v>
      </c>
      <c r="J254" s="9">
        <v>1</v>
      </c>
      <c r="K254" s="9"/>
      <c r="L254" s="16"/>
      <c r="M254" s="16">
        <v>1</v>
      </c>
      <c r="N254" s="2"/>
      <c r="O254" s="2"/>
      <c r="P254" s="2"/>
      <c r="Q254" s="2"/>
      <c r="R254" s="2"/>
      <c r="S254" s="2"/>
      <c r="T254" s="2"/>
      <c r="U254" s="2"/>
      <c r="V254" s="2"/>
      <c r="W254" s="2"/>
      <c r="X254" s="2"/>
      <c r="Y254" s="2"/>
      <c r="Z254" s="2">
        <v>1</v>
      </c>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row>
    <row r="255" spans="1:52" x14ac:dyDescent="0.25">
      <c r="A255" s="2">
        <f t="shared" si="3"/>
        <v>240</v>
      </c>
      <c r="B255" s="22" t="s">
        <v>462</v>
      </c>
      <c r="C255" s="16" t="s">
        <v>111</v>
      </c>
      <c r="D255" s="8">
        <v>26.6</v>
      </c>
      <c r="E255" s="2"/>
      <c r="F255" s="2"/>
      <c r="G255" s="2"/>
      <c r="H255" s="13">
        <v>1</v>
      </c>
      <c r="I255" s="68">
        <v>1</v>
      </c>
      <c r="J255" s="9">
        <v>1</v>
      </c>
      <c r="K255" s="9"/>
      <c r="L255" s="16"/>
      <c r="M255" s="16">
        <v>1</v>
      </c>
      <c r="N255" s="2"/>
      <c r="O255" s="2"/>
      <c r="P255" s="2"/>
      <c r="Q255" s="2"/>
      <c r="R255" s="2"/>
      <c r="S255" s="2"/>
      <c r="T255" s="2"/>
      <c r="U255" s="2"/>
      <c r="V255" s="2"/>
      <c r="W255" s="2"/>
      <c r="X255" s="2"/>
      <c r="Y255" s="2"/>
      <c r="Z255" s="2">
        <v>1</v>
      </c>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row>
    <row r="256" spans="1:52" x14ac:dyDescent="0.25">
      <c r="A256" s="2">
        <f t="shared" si="3"/>
        <v>241</v>
      </c>
      <c r="B256" s="22" t="s">
        <v>462</v>
      </c>
      <c r="C256" s="16" t="s">
        <v>230</v>
      </c>
      <c r="D256" s="8">
        <v>26.1</v>
      </c>
      <c r="E256" s="2"/>
      <c r="F256" s="2"/>
      <c r="G256" s="2"/>
      <c r="H256" s="13">
        <v>1</v>
      </c>
      <c r="I256" s="68">
        <v>1</v>
      </c>
      <c r="J256" s="9"/>
      <c r="K256" s="9">
        <v>1</v>
      </c>
      <c r="L256" s="16"/>
      <c r="M256" s="16">
        <v>1</v>
      </c>
      <c r="N256" s="2"/>
      <c r="O256" s="2"/>
      <c r="P256" s="2"/>
      <c r="Q256" s="2"/>
      <c r="R256" s="2"/>
      <c r="S256" s="2"/>
      <c r="T256" s="2"/>
      <c r="U256" s="2"/>
      <c r="V256" s="2"/>
      <c r="W256" s="2"/>
      <c r="X256" s="2"/>
      <c r="Y256" s="2"/>
      <c r="Z256" s="2">
        <v>1</v>
      </c>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row>
    <row r="257" spans="1:52" x14ac:dyDescent="0.25">
      <c r="A257" s="2">
        <f t="shared" si="3"/>
        <v>242</v>
      </c>
      <c r="B257" s="22" t="s">
        <v>462</v>
      </c>
      <c r="C257" s="16" t="s">
        <v>231</v>
      </c>
      <c r="D257" s="8">
        <v>18.7</v>
      </c>
      <c r="E257" s="2"/>
      <c r="F257" s="2">
        <v>3</v>
      </c>
      <c r="G257" s="2"/>
      <c r="H257" s="13">
        <v>1</v>
      </c>
      <c r="I257" s="13"/>
      <c r="J257" s="9"/>
      <c r="K257" s="9"/>
      <c r="L257" s="16"/>
      <c r="M257" s="16">
        <v>1</v>
      </c>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row>
    <row r="258" spans="1:52" x14ac:dyDescent="0.25">
      <c r="A258" s="2">
        <f t="shared" si="3"/>
        <v>243</v>
      </c>
      <c r="B258" s="22" t="s">
        <v>462</v>
      </c>
      <c r="C258" s="16" t="s">
        <v>463</v>
      </c>
      <c r="D258" s="8">
        <v>26</v>
      </c>
      <c r="E258" s="2"/>
      <c r="F258" s="2"/>
      <c r="G258" s="2"/>
      <c r="H258" s="13">
        <v>1</v>
      </c>
      <c r="I258" s="68">
        <v>1</v>
      </c>
      <c r="J258" s="9">
        <v>1</v>
      </c>
      <c r="K258" s="9"/>
      <c r="L258" s="16"/>
      <c r="M258" s="16">
        <v>1</v>
      </c>
      <c r="N258" s="2"/>
      <c r="O258" s="2"/>
      <c r="P258" s="2"/>
      <c r="Q258" s="2"/>
      <c r="R258" s="2"/>
      <c r="S258" s="2"/>
      <c r="T258" s="2"/>
      <c r="U258" s="2"/>
      <c r="V258" s="2"/>
      <c r="W258" s="2"/>
      <c r="X258" s="2"/>
      <c r="Y258" s="2"/>
      <c r="Z258" s="2">
        <v>1</v>
      </c>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row>
    <row r="259" spans="1:52" x14ac:dyDescent="0.25">
      <c r="A259" s="2">
        <f t="shared" si="3"/>
        <v>244</v>
      </c>
      <c r="B259" s="22" t="s">
        <v>462</v>
      </c>
      <c r="C259" s="16" t="s">
        <v>464</v>
      </c>
      <c r="D259" s="8">
        <v>26.5</v>
      </c>
      <c r="E259" s="2"/>
      <c r="F259" s="2">
        <v>3</v>
      </c>
      <c r="G259" s="2"/>
      <c r="H259" s="13">
        <v>1</v>
      </c>
      <c r="I259" s="13"/>
      <c r="J259" s="9"/>
      <c r="K259" s="9"/>
      <c r="L259" s="16"/>
      <c r="M259" s="16">
        <v>1</v>
      </c>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row>
    <row r="260" spans="1:52" x14ac:dyDescent="0.25">
      <c r="A260" s="2">
        <f t="shared" si="3"/>
        <v>245</v>
      </c>
      <c r="B260" s="22" t="s">
        <v>462</v>
      </c>
      <c r="C260" s="16" t="s">
        <v>465</v>
      </c>
      <c r="D260" s="8">
        <v>25.5</v>
      </c>
      <c r="E260" s="2"/>
      <c r="F260" s="2"/>
      <c r="G260" s="2"/>
      <c r="H260" s="13">
        <v>1</v>
      </c>
      <c r="I260" s="68">
        <v>1</v>
      </c>
      <c r="J260" s="9">
        <v>1</v>
      </c>
      <c r="K260" s="9"/>
      <c r="L260" s="16"/>
      <c r="M260" s="16">
        <v>1</v>
      </c>
      <c r="N260" s="2"/>
      <c r="O260" s="2"/>
      <c r="P260" s="2"/>
      <c r="Q260" s="2"/>
      <c r="R260" s="2"/>
      <c r="S260" s="2"/>
      <c r="T260" s="2"/>
      <c r="U260" s="2"/>
      <c r="V260" s="2"/>
      <c r="W260" s="2"/>
      <c r="X260" s="2"/>
      <c r="Y260" s="2"/>
      <c r="Z260" s="2">
        <v>1</v>
      </c>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row>
    <row r="261" spans="1:52" x14ac:dyDescent="0.25">
      <c r="A261" s="2">
        <f t="shared" si="3"/>
        <v>246</v>
      </c>
      <c r="B261" s="22" t="s">
        <v>462</v>
      </c>
      <c r="C261" s="16" t="s">
        <v>466</v>
      </c>
      <c r="D261" s="8">
        <v>19.600000000000001</v>
      </c>
      <c r="E261" s="2"/>
      <c r="F261" s="2"/>
      <c r="G261" s="2"/>
      <c r="H261" s="13">
        <v>1</v>
      </c>
      <c r="I261" s="68">
        <v>1</v>
      </c>
      <c r="J261" s="9"/>
      <c r="K261" s="9">
        <v>1</v>
      </c>
      <c r="L261" s="16"/>
      <c r="M261" s="16">
        <v>1</v>
      </c>
      <c r="N261" s="2"/>
      <c r="O261" s="2"/>
      <c r="P261" s="2"/>
      <c r="Q261" s="2"/>
      <c r="R261" s="2"/>
      <c r="S261" s="2"/>
      <c r="T261" s="2"/>
      <c r="U261" s="2"/>
      <c r="V261" s="2"/>
      <c r="W261" s="2"/>
      <c r="X261" s="2"/>
      <c r="Y261" s="2"/>
      <c r="Z261" s="2">
        <v>1</v>
      </c>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row>
    <row r="262" spans="1:52" x14ac:dyDescent="0.25">
      <c r="A262" s="2">
        <f t="shared" si="3"/>
        <v>247</v>
      </c>
      <c r="B262" s="22" t="s">
        <v>462</v>
      </c>
      <c r="C262" s="16" t="s">
        <v>467</v>
      </c>
      <c r="D262" s="8">
        <v>26.7</v>
      </c>
      <c r="E262" s="2"/>
      <c r="F262" s="2"/>
      <c r="G262" s="2"/>
      <c r="H262" s="13">
        <v>1</v>
      </c>
      <c r="I262" s="68">
        <v>1</v>
      </c>
      <c r="J262" s="9"/>
      <c r="K262" s="9">
        <v>1</v>
      </c>
      <c r="L262" s="16"/>
      <c r="M262" s="16">
        <v>1</v>
      </c>
      <c r="N262" s="2"/>
      <c r="O262" s="2"/>
      <c r="P262" s="2"/>
      <c r="Q262" s="2"/>
      <c r="R262" s="2"/>
      <c r="S262" s="2"/>
      <c r="T262" s="2"/>
      <c r="U262" s="2"/>
      <c r="V262" s="2"/>
      <c r="W262" s="2"/>
      <c r="X262" s="2"/>
      <c r="Y262" s="2"/>
      <c r="Z262" s="2">
        <v>1</v>
      </c>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row>
    <row r="263" spans="1:52" x14ac:dyDescent="0.25">
      <c r="A263" s="2">
        <f t="shared" si="3"/>
        <v>248</v>
      </c>
      <c r="B263" s="22" t="s">
        <v>462</v>
      </c>
      <c r="C263" s="16" t="s">
        <v>468</v>
      </c>
      <c r="D263" s="8">
        <v>26.9</v>
      </c>
      <c r="E263" s="2"/>
      <c r="F263" s="2"/>
      <c r="G263" s="2"/>
      <c r="H263" s="13">
        <v>1</v>
      </c>
      <c r="I263" s="68">
        <v>1</v>
      </c>
      <c r="J263" s="9">
        <v>1</v>
      </c>
      <c r="K263" s="9"/>
      <c r="L263" s="16"/>
      <c r="M263" s="16">
        <v>1</v>
      </c>
      <c r="N263" s="2"/>
      <c r="O263" s="2"/>
      <c r="P263" s="2"/>
      <c r="Q263" s="2"/>
      <c r="R263" s="2"/>
      <c r="S263" s="2"/>
      <c r="T263" s="2"/>
      <c r="U263" s="2"/>
      <c r="V263" s="2"/>
      <c r="W263" s="2"/>
      <c r="X263" s="2"/>
      <c r="Y263" s="2"/>
      <c r="Z263" s="2">
        <v>1</v>
      </c>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row>
    <row r="264" spans="1:52" x14ac:dyDescent="0.25">
      <c r="A264" s="2">
        <f t="shared" si="3"/>
        <v>249</v>
      </c>
      <c r="B264" s="22" t="s">
        <v>462</v>
      </c>
      <c r="C264" s="16" t="s">
        <v>469</v>
      </c>
      <c r="D264" s="8">
        <v>26.3</v>
      </c>
      <c r="E264" s="2"/>
      <c r="F264" s="2">
        <v>3</v>
      </c>
      <c r="G264" s="2"/>
      <c r="H264" s="13">
        <v>1</v>
      </c>
      <c r="I264" s="13"/>
      <c r="J264" s="9"/>
      <c r="K264" s="9"/>
      <c r="L264" s="16"/>
      <c r="M264" s="16">
        <v>1</v>
      </c>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row>
    <row r="265" spans="1:52" x14ac:dyDescent="0.25">
      <c r="A265" s="2">
        <f t="shared" si="3"/>
        <v>250</v>
      </c>
      <c r="B265" s="22" t="s">
        <v>462</v>
      </c>
      <c r="C265" s="16" t="s">
        <v>470</v>
      </c>
      <c r="D265" s="8">
        <v>19.5</v>
      </c>
      <c r="E265" s="2"/>
      <c r="F265" s="2">
        <v>3</v>
      </c>
      <c r="G265" s="2"/>
      <c r="H265" s="13">
        <v>1</v>
      </c>
      <c r="I265" s="13"/>
      <c r="J265" s="9"/>
      <c r="K265" s="9"/>
      <c r="L265" s="16"/>
      <c r="M265" s="16">
        <v>1</v>
      </c>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row>
    <row r="266" spans="1:52" x14ac:dyDescent="0.25">
      <c r="A266" s="2">
        <f t="shared" si="3"/>
        <v>251</v>
      </c>
      <c r="B266" s="22" t="s">
        <v>462</v>
      </c>
      <c r="C266" s="16" t="s">
        <v>471</v>
      </c>
      <c r="D266" s="8">
        <v>26.3</v>
      </c>
      <c r="E266" s="2"/>
      <c r="F266" s="2"/>
      <c r="G266" s="2"/>
      <c r="H266" s="13">
        <v>1</v>
      </c>
      <c r="I266" s="68">
        <v>1</v>
      </c>
      <c r="J266" s="9">
        <v>1</v>
      </c>
      <c r="K266" s="9"/>
      <c r="L266" s="16"/>
      <c r="M266" s="16">
        <v>1</v>
      </c>
      <c r="N266" s="2"/>
      <c r="O266" s="2"/>
      <c r="P266" s="2"/>
      <c r="Q266" s="2"/>
      <c r="R266" s="2"/>
      <c r="S266" s="2"/>
      <c r="T266" s="2"/>
      <c r="U266" s="2"/>
      <c r="V266" s="2"/>
      <c r="W266" s="2"/>
      <c r="X266" s="2"/>
      <c r="Y266" s="2"/>
      <c r="Z266" s="2">
        <v>1</v>
      </c>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row>
    <row r="267" spans="1:52" x14ac:dyDescent="0.25">
      <c r="A267" s="2">
        <f t="shared" si="3"/>
        <v>252</v>
      </c>
      <c r="B267" s="22" t="s">
        <v>462</v>
      </c>
      <c r="C267" s="16" t="s">
        <v>472</v>
      </c>
      <c r="D267" s="8">
        <v>26.6</v>
      </c>
      <c r="E267" s="2"/>
      <c r="F267" s="2"/>
      <c r="G267" s="2"/>
      <c r="H267" s="13">
        <v>1</v>
      </c>
      <c r="I267" s="68">
        <v>1</v>
      </c>
      <c r="J267" s="9"/>
      <c r="K267" s="9">
        <v>1</v>
      </c>
      <c r="L267" s="16"/>
      <c r="M267" s="16">
        <v>1</v>
      </c>
      <c r="N267" s="2"/>
      <c r="O267" s="2"/>
      <c r="P267" s="2"/>
      <c r="Q267" s="2"/>
      <c r="R267" s="2"/>
      <c r="S267" s="2"/>
      <c r="T267" s="2"/>
      <c r="U267" s="2"/>
      <c r="V267" s="2"/>
      <c r="W267" s="2"/>
      <c r="X267" s="2"/>
      <c r="Y267" s="2"/>
      <c r="Z267" s="2">
        <v>1</v>
      </c>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row>
    <row r="268" spans="1:52" x14ac:dyDescent="0.25">
      <c r="A268" s="2">
        <f t="shared" si="3"/>
        <v>253</v>
      </c>
      <c r="B268" s="22" t="s">
        <v>462</v>
      </c>
      <c r="C268" s="16" t="s">
        <v>473</v>
      </c>
      <c r="D268" s="8">
        <v>25.5</v>
      </c>
      <c r="E268" s="2"/>
      <c r="F268" s="2">
        <v>3</v>
      </c>
      <c r="G268" s="2"/>
      <c r="H268" s="13">
        <v>1</v>
      </c>
      <c r="I268" s="13"/>
      <c r="J268" s="9"/>
      <c r="K268" s="9"/>
      <c r="L268" s="16"/>
      <c r="M268" s="16">
        <v>1</v>
      </c>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row>
    <row r="269" spans="1:52" x14ac:dyDescent="0.25">
      <c r="A269" s="2">
        <f t="shared" si="3"/>
        <v>254</v>
      </c>
      <c r="B269" s="22" t="s">
        <v>462</v>
      </c>
      <c r="C269" s="16" t="s">
        <v>474</v>
      </c>
      <c r="D269" s="8">
        <v>20</v>
      </c>
      <c r="E269" s="2"/>
      <c r="F269" s="2">
        <v>3</v>
      </c>
      <c r="G269" s="2"/>
      <c r="H269" s="13">
        <v>1</v>
      </c>
      <c r="I269" s="13"/>
      <c r="J269" s="9"/>
      <c r="K269" s="9"/>
      <c r="L269" s="16"/>
      <c r="M269" s="16">
        <v>1</v>
      </c>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row>
    <row r="270" spans="1:52" x14ac:dyDescent="0.25">
      <c r="A270" s="2">
        <f t="shared" si="3"/>
        <v>255</v>
      </c>
      <c r="B270" s="22" t="s">
        <v>462</v>
      </c>
      <c r="C270" s="16" t="s">
        <v>375</v>
      </c>
      <c r="D270" s="8">
        <v>27.3</v>
      </c>
      <c r="E270" s="2"/>
      <c r="F270" s="2">
        <v>3</v>
      </c>
      <c r="G270" s="2"/>
      <c r="H270" s="13">
        <v>1</v>
      </c>
      <c r="I270" s="13"/>
      <c r="J270" s="9"/>
      <c r="K270" s="9"/>
      <c r="L270" s="16"/>
      <c r="M270" s="16">
        <v>1</v>
      </c>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row>
    <row r="271" spans="1:52" x14ac:dyDescent="0.25">
      <c r="A271" s="2">
        <f t="shared" si="3"/>
        <v>256</v>
      </c>
      <c r="B271" s="22" t="s">
        <v>462</v>
      </c>
      <c r="C271" s="16" t="s">
        <v>475</v>
      </c>
      <c r="D271" s="8">
        <v>26.5</v>
      </c>
      <c r="E271" s="2"/>
      <c r="F271" s="2"/>
      <c r="G271" s="2"/>
      <c r="H271" s="13">
        <v>1</v>
      </c>
      <c r="I271" s="68">
        <v>1</v>
      </c>
      <c r="J271" s="9">
        <v>1</v>
      </c>
      <c r="K271" s="9"/>
      <c r="L271" s="16"/>
      <c r="M271" s="16">
        <v>1</v>
      </c>
      <c r="N271" s="2"/>
      <c r="O271" s="2"/>
      <c r="P271" s="2"/>
      <c r="Q271" s="2"/>
      <c r="R271" s="2"/>
      <c r="S271" s="2"/>
      <c r="T271" s="2"/>
      <c r="U271" s="2"/>
      <c r="V271" s="2"/>
      <c r="W271" s="2"/>
      <c r="X271" s="2"/>
      <c r="Y271" s="2"/>
      <c r="Z271" s="2">
        <v>1</v>
      </c>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row>
    <row r="272" spans="1:52" x14ac:dyDescent="0.25">
      <c r="A272" s="2">
        <f t="shared" si="3"/>
        <v>257</v>
      </c>
      <c r="B272" s="22" t="s">
        <v>462</v>
      </c>
      <c r="C272" s="16" t="s">
        <v>476</v>
      </c>
      <c r="D272" s="8">
        <v>26.2</v>
      </c>
      <c r="E272" s="2"/>
      <c r="F272" s="2"/>
      <c r="G272" s="2"/>
      <c r="H272" s="13">
        <v>1</v>
      </c>
      <c r="I272" s="68">
        <v>1</v>
      </c>
      <c r="J272" s="9">
        <v>1</v>
      </c>
      <c r="K272" s="9"/>
      <c r="L272" s="16"/>
      <c r="M272" s="16">
        <v>1</v>
      </c>
      <c r="N272" s="2"/>
      <c r="O272" s="2"/>
      <c r="P272" s="2"/>
      <c r="Q272" s="2"/>
      <c r="R272" s="2"/>
      <c r="S272" s="2"/>
      <c r="T272" s="2"/>
      <c r="U272" s="2"/>
      <c r="V272" s="2"/>
      <c r="W272" s="2"/>
      <c r="X272" s="2"/>
      <c r="Y272" s="2"/>
      <c r="Z272" s="2">
        <v>1</v>
      </c>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row>
    <row r="273" spans="1:52" x14ac:dyDescent="0.25">
      <c r="A273" s="2">
        <f t="shared" si="3"/>
        <v>258</v>
      </c>
      <c r="B273" s="22" t="s">
        <v>462</v>
      </c>
      <c r="C273" s="16" t="s">
        <v>378</v>
      </c>
      <c r="D273" s="8">
        <v>19.7</v>
      </c>
      <c r="E273" s="2"/>
      <c r="F273" s="2">
        <v>3</v>
      </c>
      <c r="G273" s="2"/>
      <c r="H273" s="13">
        <v>1</v>
      </c>
      <c r="I273" s="13"/>
      <c r="J273" s="9"/>
      <c r="K273" s="9"/>
      <c r="L273" s="16"/>
      <c r="M273" s="16">
        <v>1</v>
      </c>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row>
    <row r="274" spans="1:52" x14ac:dyDescent="0.25">
      <c r="A274" s="2">
        <f t="shared" ref="A274:A337" si="4">SUM(A273,1)</f>
        <v>259</v>
      </c>
      <c r="B274" s="22" t="s">
        <v>462</v>
      </c>
      <c r="C274" s="16" t="s">
        <v>379</v>
      </c>
      <c r="D274" s="8">
        <v>26.4</v>
      </c>
      <c r="E274" s="2"/>
      <c r="F274" s="2"/>
      <c r="G274" s="2"/>
      <c r="H274" s="13">
        <v>1</v>
      </c>
      <c r="I274" s="68">
        <v>1</v>
      </c>
      <c r="J274" s="9">
        <v>1</v>
      </c>
      <c r="K274" s="9"/>
      <c r="L274" s="16"/>
      <c r="M274" s="16">
        <v>1</v>
      </c>
      <c r="N274" s="2"/>
      <c r="O274" s="2"/>
      <c r="P274" s="2"/>
      <c r="Q274" s="2"/>
      <c r="R274" s="2"/>
      <c r="S274" s="2"/>
      <c r="T274" s="2"/>
      <c r="U274" s="2"/>
      <c r="V274" s="2"/>
      <c r="W274" s="2"/>
      <c r="X274" s="2"/>
      <c r="Y274" s="2"/>
      <c r="Z274" s="2">
        <v>1</v>
      </c>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row>
    <row r="275" spans="1:52" x14ac:dyDescent="0.25">
      <c r="A275" s="2">
        <f t="shared" si="4"/>
        <v>260</v>
      </c>
      <c r="B275" s="22" t="s">
        <v>462</v>
      </c>
      <c r="C275" s="16" t="s">
        <v>477</v>
      </c>
      <c r="D275" s="8">
        <v>26.3</v>
      </c>
      <c r="E275" s="2"/>
      <c r="F275" s="2"/>
      <c r="G275" s="2"/>
      <c r="H275" s="13">
        <v>1</v>
      </c>
      <c r="I275" s="68">
        <v>1</v>
      </c>
      <c r="J275" s="9">
        <v>1</v>
      </c>
      <c r="K275" s="9"/>
      <c r="L275" s="16"/>
      <c r="M275" s="16">
        <v>1</v>
      </c>
      <c r="N275" s="2"/>
      <c r="O275" s="2"/>
      <c r="P275" s="2"/>
      <c r="Q275" s="2"/>
      <c r="R275" s="2"/>
      <c r="S275" s="2"/>
      <c r="T275" s="2"/>
      <c r="U275" s="2"/>
      <c r="V275" s="2"/>
      <c r="W275" s="2"/>
      <c r="X275" s="2"/>
      <c r="Y275" s="2"/>
      <c r="Z275" s="2">
        <v>1</v>
      </c>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row>
    <row r="276" spans="1:52" x14ac:dyDescent="0.25">
      <c r="A276" s="2">
        <f t="shared" si="4"/>
        <v>261</v>
      </c>
      <c r="B276" s="22" t="s">
        <v>462</v>
      </c>
      <c r="C276" s="16" t="s">
        <v>478</v>
      </c>
      <c r="D276" s="8">
        <v>25.6</v>
      </c>
      <c r="E276" s="2"/>
      <c r="F276" s="2"/>
      <c r="G276" s="2"/>
      <c r="H276" s="13">
        <v>1</v>
      </c>
      <c r="I276" s="68">
        <v>1</v>
      </c>
      <c r="J276" s="9">
        <v>1</v>
      </c>
      <c r="K276" s="9"/>
      <c r="L276" s="16"/>
      <c r="M276" s="16">
        <v>1</v>
      </c>
      <c r="N276" s="2"/>
      <c r="O276" s="2"/>
      <c r="P276" s="2"/>
      <c r="Q276" s="2"/>
      <c r="R276" s="2"/>
      <c r="S276" s="2"/>
      <c r="T276" s="2"/>
      <c r="U276" s="2"/>
      <c r="V276" s="2"/>
      <c r="W276" s="2"/>
      <c r="X276" s="2"/>
      <c r="Y276" s="2"/>
      <c r="Z276" s="2">
        <v>1</v>
      </c>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row>
    <row r="277" spans="1:52" x14ac:dyDescent="0.25">
      <c r="A277" s="2">
        <f t="shared" si="4"/>
        <v>262</v>
      </c>
      <c r="B277" s="22" t="s">
        <v>462</v>
      </c>
      <c r="C277" s="16" t="s">
        <v>479</v>
      </c>
      <c r="D277" s="8">
        <v>19.399999999999999</v>
      </c>
      <c r="E277" s="2"/>
      <c r="F277" s="2">
        <v>3</v>
      </c>
      <c r="G277" s="2"/>
      <c r="H277" s="13">
        <v>1</v>
      </c>
      <c r="I277" s="13"/>
      <c r="J277" s="9"/>
      <c r="K277" s="9"/>
      <c r="L277" s="16"/>
      <c r="M277" s="16">
        <v>1</v>
      </c>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row>
    <row r="278" spans="1:52" x14ac:dyDescent="0.25">
      <c r="A278" s="2">
        <f t="shared" si="4"/>
        <v>263</v>
      </c>
      <c r="B278" s="22" t="s">
        <v>462</v>
      </c>
      <c r="C278" s="16" t="s">
        <v>480</v>
      </c>
      <c r="D278" s="8">
        <v>26.6</v>
      </c>
      <c r="E278" s="2"/>
      <c r="F278" s="2"/>
      <c r="G278" s="2"/>
      <c r="H278" s="13">
        <v>1</v>
      </c>
      <c r="I278" s="68">
        <v>1</v>
      </c>
      <c r="J278" s="9"/>
      <c r="K278" s="9">
        <v>1</v>
      </c>
      <c r="L278" s="16"/>
      <c r="M278" s="16">
        <v>1</v>
      </c>
      <c r="N278" s="2"/>
      <c r="O278" s="2"/>
      <c r="P278" s="2"/>
      <c r="Q278" s="2"/>
      <c r="R278" s="2"/>
      <c r="S278" s="2"/>
      <c r="T278" s="2"/>
      <c r="U278" s="2"/>
      <c r="V278" s="2"/>
      <c r="W278" s="2"/>
      <c r="X278" s="2"/>
      <c r="Y278" s="2"/>
      <c r="Z278" s="2">
        <v>1</v>
      </c>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row>
    <row r="279" spans="1:52" x14ac:dyDescent="0.25">
      <c r="A279" s="2">
        <f t="shared" si="4"/>
        <v>264</v>
      </c>
      <c r="B279" s="22" t="s">
        <v>462</v>
      </c>
      <c r="C279" s="16" t="s">
        <v>481</v>
      </c>
      <c r="D279" s="8">
        <v>26.5</v>
      </c>
      <c r="E279" s="2"/>
      <c r="F279" s="2"/>
      <c r="G279" s="2"/>
      <c r="H279" s="13">
        <v>1</v>
      </c>
      <c r="I279" s="68">
        <v>1</v>
      </c>
      <c r="J279" s="9">
        <v>1</v>
      </c>
      <c r="K279" s="9"/>
      <c r="L279" s="16"/>
      <c r="M279" s="16">
        <v>1</v>
      </c>
      <c r="N279" s="2"/>
      <c r="O279" s="2"/>
      <c r="P279" s="2"/>
      <c r="Q279" s="2"/>
      <c r="R279" s="2"/>
      <c r="S279" s="2"/>
      <c r="T279" s="2"/>
      <c r="U279" s="2"/>
      <c r="V279" s="2"/>
      <c r="W279" s="2"/>
      <c r="X279" s="2"/>
      <c r="Y279" s="2"/>
      <c r="Z279" s="2">
        <v>1</v>
      </c>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row>
    <row r="280" spans="1:52" x14ac:dyDescent="0.25">
      <c r="A280" s="2">
        <f t="shared" si="4"/>
        <v>265</v>
      </c>
      <c r="B280" s="22" t="s">
        <v>462</v>
      </c>
      <c r="C280" s="16" t="s">
        <v>358</v>
      </c>
      <c r="D280" s="8">
        <v>26.5</v>
      </c>
      <c r="E280" s="2"/>
      <c r="F280" s="2">
        <v>3</v>
      </c>
      <c r="G280" s="2"/>
      <c r="H280" s="13">
        <v>1</v>
      </c>
      <c r="I280" s="13"/>
      <c r="J280" s="9"/>
      <c r="K280" s="9"/>
      <c r="L280" s="16"/>
      <c r="M280" s="16">
        <v>1</v>
      </c>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row>
    <row r="281" spans="1:52" x14ac:dyDescent="0.25">
      <c r="A281" s="2">
        <f t="shared" si="4"/>
        <v>266</v>
      </c>
      <c r="B281" s="22" t="s">
        <v>462</v>
      </c>
      <c r="C281" s="16" t="s">
        <v>482</v>
      </c>
      <c r="D281" s="8">
        <v>19.399999999999999</v>
      </c>
      <c r="E281" s="2"/>
      <c r="F281" s="2"/>
      <c r="G281" s="2"/>
      <c r="H281" s="13">
        <v>1</v>
      </c>
      <c r="I281" s="68">
        <v>1</v>
      </c>
      <c r="J281" s="9"/>
      <c r="K281" s="9">
        <v>1</v>
      </c>
      <c r="L281" s="16"/>
      <c r="M281" s="16">
        <v>1</v>
      </c>
      <c r="N281" s="2"/>
      <c r="O281" s="2"/>
      <c r="P281" s="2"/>
      <c r="Q281" s="2"/>
      <c r="R281" s="2"/>
      <c r="S281" s="2"/>
      <c r="T281" s="2"/>
      <c r="U281" s="2"/>
      <c r="V281" s="2"/>
      <c r="W281" s="2"/>
      <c r="X281" s="2"/>
      <c r="Y281" s="2"/>
      <c r="Z281" s="2">
        <v>1</v>
      </c>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row>
    <row r="282" spans="1:52" x14ac:dyDescent="0.25">
      <c r="A282" s="2">
        <f t="shared" si="4"/>
        <v>267</v>
      </c>
      <c r="B282" s="22" t="s">
        <v>462</v>
      </c>
      <c r="C282" s="16" t="s">
        <v>483</v>
      </c>
      <c r="D282" s="8">
        <v>25.8</v>
      </c>
      <c r="E282" s="2"/>
      <c r="F282" s="2">
        <v>3</v>
      </c>
      <c r="G282" s="2"/>
      <c r="H282" s="13">
        <v>1</v>
      </c>
      <c r="I282" s="13"/>
      <c r="J282" s="9"/>
      <c r="K282" s="9"/>
      <c r="L282" s="16"/>
      <c r="M282" s="16">
        <v>1</v>
      </c>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row>
    <row r="283" spans="1:52" x14ac:dyDescent="0.25">
      <c r="A283" s="2">
        <f t="shared" si="4"/>
        <v>268</v>
      </c>
      <c r="B283" s="22" t="s">
        <v>462</v>
      </c>
      <c r="C283" s="16" t="s">
        <v>484</v>
      </c>
      <c r="D283" s="8">
        <v>26.6</v>
      </c>
      <c r="E283" s="2"/>
      <c r="F283" s="2"/>
      <c r="G283" s="2"/>
      <c r="H283" s="13">
        <v>1</v>
      </c>
      <c r="I283" s="68">
        <v>1</v>
      </c>
      <c r="J283" s="9">
        <v>1</v>
      </c>
      <c r="K283" s="9"/>
      <c r="L283" s="16"/>
      <c r="M283" s="16">
        <v>1</v>
      </c>
      <c r="N283" s="2"/>
      <c r="O283" s="2"/>
      <c r="P283" s="2"/>
      <c r="Q283" s="2"/>
      <c r="R283" s="2"/>
      <c r="S283" s="2"/>
      <c r="T283" s="2"/>
      <c r="U283" s="2"/>
      <c r="V283" s="2"/>
      <c r="W283" s="2"/>
      <c r="X283" s="2"/>
      <c r="Y283" s="2"/>
      <c r="Z283" s="2">
        <v>1</v>
      </c>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row>
    <row r="284" spans="1:52" x14ac:dyDescent="0.25">
      <c r="A284" s="2">
        <f t="shared" si="4"/>
        <v>269</v>
      </c>
      <c r="B284" s="22" t="s">
        <v>462</v>
      </c>
      <c r="C284" s="16" t="s">
        <v>485</v>
      </c>
      <c r="D284" s="8">
        <v>25.8</v>
      </c>
      <c r="E284" s="2"/>
      <c r="F284" s="2"/>
      <c r="G284" s="2"/>
      <c r="H284" s="13">
        <v>1</v>
      </c>
      <c r="I284" s="68">
        <v>1</v>
      </c>
      <c r="J284" s="9">
        <v>1</v>
      </c>
      <c r="K284" s="9"/>
      <c r="L284" s="16"/>
      <c r="M284" s="16">
        <v>1</v>
      </c>
      <c r="N284" s="2"/>
      <c r="O284" s="2"/>
      <c r="P284" s="2"/>
      <c r="Q284" s="2"/>
      <c r="R284" s="2"/>
      <c r="S284" s="2"/>
      <c r="T284" s="2"/>
      <c r="U284" s="2"/>
      <c r="V284" s="2"/>
      <c r="W284" s="2"/>
      <c r="X284" s="2"/>
      <c r="Y284" s="2"/>
      <c r="Z284" s="2">
        <v>1</v>
      </c>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row>
    <row r="285" spans="1:52" s="7" customFormat="1" x14ac:dyDescent="0.25">
      <c r="A285" s="2">
        <f t="shared" si="4"/>
        <v>270</v>
      </c>
      <c r="B285" s="22" t="s">
        <v>486</v>
      </c>
      <c r="C285" s="16" t="s">
        <v>487</v>
      </c>
      <c r="D285" s="8">
        <v>10.9</v>
      </c>
      <c r="E285" s="2"/>
      <c r="F285" s="2">
        <v>6</v>
      </c>
      <c r="G285" s="2"/>
      <c r="H285" s="13">
        <v>1</v>
      </c>
      <c r="I285" s="13"/>
      <c r="J285" s="9"/>
      <c r="K285" s="9"/>
      <c r="L285" s="16">
        <v>1</v>
      </c>
      <c r="M285" s="16"/>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row>
    <row r="286" spans="1:52" s="7" customFormat="1" x14ac:dyDescent="0.25">
      <c r="A286" s="2">
        <f t="shared" si="4"/>
        <v>271</v>
      </c>
      <c r="B286" s="22" t="s">
        <v>486</v>
      </c>
      <c r="C286" s="16" t="s">
        <v>488</v>
      </c>
      <c r="D286" s="8">
        <v>9.4</v>
      </c>
      <c r="E286" s="2"/>
      <c r="F286" s="2">
        <v>6</v>
      </c>
      <c r="G286" s="2"/>
      <c r="H286" s="13">
        <v>1</v>
      </c>
      <c r="I286" s="13"/>
      <c r="J286" s="9"/>
      <c r="K286" s="9"/>
      <c r="L286" s="16">
        <v>1</v>
      </c>
      <c r="M286" s="16"/>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row>
    <row r="287" spans="1:52" s="7" customFormat="1" x14ac:dyDescent="0.25">
      <c r="A287" s="2">
        <f t="shared" si="4"/>
        <v>272</v>
      </c>
      <c r="B287" s="22" t="s">
        <v>486</v>
      </c>
      <c r="C287" s="16" t="s">
        <v>489</v>
      </c>
      <c r="D287" s="8">
        <v>10.6</v>
      </c>
      <c r="E287" s="2"/>
      <c r="F287" s="2"/>
      <c r="G287" s="2"/>
      <c r="H287" s="13">
        <v>1</v>
      </c>
      <c r="I287" s="68">
        <v>1</v>
      </c>
      <c r="J287" s="9">
        <v>1</v>
      </c>
      <c r="K287" s="9"/>
      <c r="L287" s="16">
        <v>1</v>
      </c>
      <c r="M287" s="16"/>
      <c r="N287" s="2"/>
      <c r="O287" s="2"/>
      <c r="P287" s="2"/>
      <c r="Q287" s="2">
        <v>1</v>
      </c>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row>
    <row r="288" spans="1:52" s="7" customFormat="1" x14ac:dyDescent="0.25">
      <c r="A288" s="2">
        <f t="shared" si="4"/>
        <v>273</v>
      </c>
      <c r="B288" s="22" t="s">
        <v>486</v>
      </c>
      <c r="C288" s="16" t="s">
        <v>490</v>
      </c>
      <c r="D288" s="8">
        <v>12.6</v>
      </c>
      <c r="E288" s="2"/>
      <c r="F288" s="2"/>
      <c r="G288" s="2"/>
      <c r="H288" s="13">
        <v>1</v>
      </c>
      <c r="I288" s="68">
        <v>1</v>
      </c>
      <c r="J288" s="9">
        <v>1</v>
      </c>
      <c r="K288" s="9"/>
      <c r="L288" s="16">
        <v>1</v>
      </c>
      <c r="M288" s="16"/>
      <c r="N288" s="2"/>
      <c r="O288" s="2"/>
      <c r="P288" s="2"/>
      <c r="Q288" s="2">
        <v>1</v>
      </c>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row>
    <row r="289" spans="1:52" s="7" customFormat="1" x14ac:dyDescent="0.25">
      <c r="A289" s="2">
        <f t="shared" si="4"/>
        <v>274</v>
      </c>
      <c r="B289" s="22" t="s">
        <v>486</v>
      </c>
      <c r="C289" s="16" t="s">
        <v>491</v>
      </c>
      <c r="D289" s="8">
        <v>10.8</v>
      </c>
      <c r="E289" s="2"/>
      <c r="F289" s="2"/>
      <c r="G289" s="2"/>
      <c r="H289" s="13">
        <v>1</v>
      </c>
      <c r="I289" s="68">
        <v>1</v>
      </c>
      <c r="J289" s="9">
        <v>1</v>
      </c>
      <c r="K289" s="9"/>
      <c r="L289" s="16">
        <v>1</v>
      </c>
      <c r="M289" s="16"/>
      <c r="N289" s="2"/>
      <c r="O289" s="2"/>
      <c r="P289" s="2"/>
      <c r="Q289" s="2">
        <v>1</v>
      </c>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row>
    <row r="290" spans="1:52" s="7" customFormat="1" x14ac:dyDescent="0.25">
      <c r="A290" s="2">
        <f t="shared" si="4"/>
        <v>275</v>
      </c>
      <c r="B290" s="22" t="s">
        <v>486</v>
      </c>
      <c r="C290" s="16" t="s">
        <v>353</v>
      </c>
      <c r="D290" s="8">
        <v>11.7</v>
      </c>
      <c r="E290" s="2"/>
      <c r="F290" s="2"/>
      <c r="G290" s="2"/>
      <c r="H290" s="13">
        <v>1</v>
      </c>
      <c r="I290" s="68">
        <v>1</v>
      </c>
      <c r="J290" s="9">
        <v>1</v>
      </c>
      <c r="K290" s="9"/>
      <c r="L290" s="16">
        <v>1</v>
      </c>
      <c r="M290" s="16"/>
      <c r="N290" s="2"/>
      <c r="O290" s="2"/>
      <c r="P290" s="2"/>
      <c r="Q290" s="2">
        <v>1</v>
      </c>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row>
    <row r="291" spans="1:52" s="7" customFormat="1" x14ac:dyDescent="0.25">
      <c r="A291" s="2">
        <f t="shared" si="4"/>
        <v>276</v>
      </c>
      <c r="B291" s="22" t="s">
        <v>486</v>
      </c>
      <c r="C291" s="16" t="s">
        <v>492</v>
      </c>
      <c r="D291" s="8">
        <v>13.6</v>
      </c>
      <c r="E291" s="2"/>
      <c r="F291" s="2"/>
      <c r="G291" s="2"/>
      <c r="H291" s="13">
        <v>1</v>
      </c>
      <c r="I291" s="68">
        <v>1</v>
      </c>
      <c r="J291" s="9">
        <v>1</v>
      </c>
      <c r="K291" s="9"/>
      <c r="L291" s="16">
        <v>1</v>
      </c>
      <c r="M291" s="16"/>
      <c r="N291" s="2"/>
      <c r="O291" s="2"/>
      <c r="P291" s="2"/>
      <c r="Q291" s="2">
        <v>1</v>
      </c>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row>
    <row r="292" spans="1:52" s="7" customFormat="1" x14ac:dyDescent="0.25">
      <c r="A292" s="2">
        <f t="shared" si="4"/>
        <v>277</v>
      </c>
      <c r="B292" s="22" t="s">
        <v>486</v>
      </c>
      <c r="C292" s="16" t="s">
        <v>493</v>
      </c>
      <c r="D292" s="8">
        <v>10.9</v>
      </c>
      <c r="E292" s="2"/>
      <c r="F292" s="2">
        <v>6</v>
      </c>
      <c r="G292" s="2"/>
      <c r="H292" s="13">
        <v>1</v>
      </c>
      <c r="I292" s="13"/>
      <c r="J292" s="9"/>
      <c r="K292" s="9"/>
      <c r="L292" s="16">
        <v>1</v>
      </c>
      <c r="M292" s="16"/>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row>
    <row r="293" spans="1:52" x14ac:dyDescent="0.25">
      <c r="A293" s="2">
        <f t="shared" si="4"/>
        <v>278</v>
      </c>
      <c r="B293" s="22" t="s">
        <v>486</v>
      </c>
      <c r="C293" s="16" t="s">
        <v>494</v>
      </c>
      <c r="D293" s="8">
        <v>7.4</v>
      </c>
      <c r="E293" s="2"/>
      <c r="F293" s="2" t="s">
        <v>615</v>
      </c>
      <c r="G293" s="2"/>
      <c r="H293" s="13">
        <v>1</v>
      </c>
      <c r="I293" s="13"/>
      <c r="J293" s="9"/>
      <c r="K293" s="9"/>
      <c r="L293" s="16">
        <v>1</v>
      </c>
      <c r="M293" s="16"/>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row>
    <row r="294" spans="1:52" x14ac:dyDescent="0.25">
      <c r="A294" s="2">
        <f t="shared" si="4"/>
        <v>279</v>
      </c>
      <c r="B294" s="22" t="s">
        <v>486</v>
      </c>
      <c r="C294" s="16" t="s">
        <v>495</v>
      </c>
      <c r="D294" s="8">
        <v>10.6</v>
      </c>
      <c r="E294" s="2"/>
      <c r="F294" s="2"/>
      <c r="G294" s="2"/>
      <c r="H294" s="13">
        <v>1</v>
      </c>
      <c r="I294" s="68">
        <v>1</v>
      </c>
      <c r="J294" s="9">
        <v>1</v>
      </c>
      <c r="K294" s="9"/>
      <c r="L294" s="16">
        <v>1</v>
      </c>
      <c r="M294" s="16"/>
      <c r="N294" s="2"/>
      <c r="O294" s="2"/>
      <c r="P294" s="2"/>
      <c r="Q294" s="2">
        <v>1</v>
      </c>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row>
    <row r="295" spans="1:52" x14ac:dyDescent="0.25">
      <c r="A295" s="2">
        <f t="shared" si="4"/>
        <v>280</v>
      </c>
      <c r="B295" s="22" t="s">
        <v>486</v>
      </c>
      <c r="C295" s="16" t="s">
        <v>378</v>
      </c>
      <c r="D295" s="8">
        <v>10</v>
      </c>
      <c r="E295" s="2"/>
      <c r="F295" s="2"/>
      <c r="G295" s="2"/>
      <c r="H295" s="13">
        <v>1</v>
      </c>
      <c r="I295" s="68">
        <v>1</v>
      </c>
      <c r="J295" s="9">
        <v>1</v>
      </c>
      <c r="K295" s="9"/>
      <c r="L295" s="16">
        <v>1</v>
      </c>
      <c r="M295" s="16"/>
      <c r="N295" s="2"/>
      <c r="O295" s="2"/>
      <c r="P295" s="2"/>
      <c r="Q295" s="2">
        <v>1</v>
      </c>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row>
    <row r="296" spans="1:52" x14ac:dyDescent="0.25">
      <c r="A296" s="2">
        <f t="shared" si="4"/>
        <v>281</v>
      </c>
      <c r="B296" s="22" t="s">
        <v>486</v>
      </c>
      <c r="C296" s="16" t="s">
        <v>469</v>
      </c>
      <c r="D296" s="8">
        <v>10.1</v>
      </c>
      <c r="E296" s="2"/>
      <c r="F296" s="2"/>
      <c r="G296" s="2"/>
      <c r="H296" s="13">
        <v>1</v>
      </c>
      <c r="I296" s="68">
        <v>1</v>
      </c>
      <c r="J296" s="9">
        <v>1</v>
      </c>
      <c r="K296" s="9"/>
      <c r="L296" s="16">
        <v>1</v>
      </c>
      <c r="M296" s="16"/>
      <c r="N296" s="2"/>
      <c r="O296" s="2"/>
      <c r="P296" s="2"/>
      <c r="Q296" s="2">
        <v>1</v>
      </c>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row>
    <row r="297" spans="1:52" x14ac:dyDescent="0.25">
      <c r="A297" s="2">
        <f t="shared" si="4"/>
        <v>282</v>
      </c>
      <c r="B297" s="22" t="s">
        <v>486</v>
      </c>
      <c r="C297" s="16" t="s">
        <v>470</v>
      </c>
      <c r="D297" s="8">
        <v>11.1</v>
      </c>
      <c r="E297" s="2"/>
      <c r="F297" s="2">
        <v>6</v>
      </c>
      <c r="G297" s="2"/>
      <c r="H297" s="13">
        <v>1</v>
      </c>
      <c r="I297" s="13"/>
      <c r="J297" s="9"/>
      <c r="K297" s="9"/>
      <c r="L297" s="16">
        <v>1</v>
      </c>
      <c r="M297" s="16"/>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row>
    <row r="298" spans="1:52" x14ac:dyDescent="0.25">
      <c r="A298" s="2">
        <f t="shared" si="4"/>
        <v>283</v>
      </c>
      <c r="B298" s="22" t="s">
        <v>486</v>
      </c>
      <c r="C298" s="16" t="s">
        <v>471</v>
      </c>
      <c r="D298" s="8">
        <v>12.9</v>
      </c>
      <c r="E298" s="2"/>
      <c r="F298" s="2"/>
      <c r="G298" s="2"/>
      <c r="H298" s="13">
        <v>1</v>
      </c>
      <c r="I298" s="68">
        <v>1</v>
      </c>
      <c r="J298" s="9">
        <v>1</v>
      </c>
      <c r="K298" s="9"/>
      <c r="L298" s="16">
        <v>1</v>
      </c>
      <c r="M298" s="16"/>
      <c r="N298" s="2"/>
      <c r="O298" s="2"/>
      <c r="P298" s="2"/>
      <c r="Q298" s="2">
        <v>1</v>
      </c>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row>
    <row r="299" spans="1:52" x14ac:dyDescent="0.25">
      <c r="A299" s="2">
        <f t="shared" si="4"/>
        <v>284</v>
      </c>
      <c r="B299" s="22" t="s">
        <v>486</v>
      </c>
      <c r="C299" s="16" t="s">
        <v>472</v>
      </c>
      <c r="D299" s="8">
        <v>10.9</v>
      </c>
      <c r="E299" s="2"/>
      <c r="F299" s="2">
        <v>6</v>
      </c>
      <c r="G299" s="2"/>
      <c r="H299" s="13">
        <v>1</v>
      </c>
      <c r="I299" s="13"/>
      <c r="J299" s="9"/>
      <c r="K299" s="9"/>
      <c r="L299" s="16">
        <v>1</v>
      </c>
      <c r="M299" s="16"/>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row>
    <row r="300" spans="1:52" x14ac:dyDescent="0.25">
      <c r="A300" s="2">
        <f t="shared" si="4"/>
        <v>285</v>
      </c>
      <c r="B300" s="22" t="s">
        <v>486</v>
      </c>
      <c r="C300" s="16" t="s">
        <v>473</v>
      </c>
      <c r="D300" s="8">
        <v>11.6</v>
      </c>
      <c r="E300" s="2"/>
      <c r="F300" s="2">
        <v>6</v>
      </c>
      <c r="G300" s="2"/>
      <c r="H300" s="13">
        <v>1</v>
      </c>
      <c r="I300" s="13"/>
      <c r="J300" s="9"/>
      <c r="K300" s="9"/>
      <c r="L300" s="16">
        <v>1</v>
      </c>
      <c r="M300" s="16"/>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row>
    <row r="301" spans="1:52" x14ac:dyDescent="0.25">
      <c r="A301" s="2">
        <f t="shared" si="4"/>
        <v>286</v>
      </c>
      <c r="B301" s="22" t="s">
        <v>486</v>
      </c>
      <c r="C301" s="16" t="s">
        <v>474</v>
      </c>
      <c r="D301" s="8">
        <v>14.2</v>
      </c>
      <c r="E301" s="2"/>
      <c r="F301" s="2"/>
      <c r="G301" s="2"/>
      <c r="H301" s="13">
        <v>1</v>
      </c>
      <c r="I301" s="68">
        <v>1</v>
      </c>
      <c r="J301" s="9">
        <v>1</v>
      </c>
      <c r="K301" s="9"/>
      <c r="L301" s="16">
        <v>1</v>
      </c>
      <c r="M301" s="16"/>
      <c r="N301" s="2"/>
      <c r="O301" s="2"/>
      <c r="P301" s="2"/>
      <c r="Q301" s="2">
        <v>1</v>
      </c>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row>
    <row r="302" spans="1:52" x14ac:dyDescent="0.25">
      <c r="A302" s="2">
        <f t="shared" si="4"/>
        <v>287</v>
      </c>
      <c r="B302" s="22" t="s">
        <v>486</v>
      </c>
      <c r="C302" s="16" t="s">
        <v>375</v>
      </c>
      <c r="D302" s="8">
        <v>11.5</v>
      </c>
      <c r="E302" s="2"/>
      <c r="F302" s="2"/>
      <c r="G302" s="2"/>
      <c r="H302" s="13">
        <v>1</v>
      </c>
      <c r="I302" s="13">
        <v>1</v>
      </c>
      <c r="J302" s="9">
        <v>1</v>
      </c>
      <c r="K302" s="9"/>
      <c r="L302" s="16">
        <v>1</v>
      </c>
      <c r="M302" s="16"/>
      <c r="N302" s="2"/>
      <c r="O302" s="2"/>
      <c r="P302" s="2"/>
      <c r="Q302" s="2">
        <v>1</v>
      </c>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row>
    <row r="303" spans="1:52" x14ac:dyDescent="0.25">
      <c r="A303" s="2">
        <f t="shared" si="4"/>
        <v>288</v>
      </c>
      <c r="B303" s="22" t="s">
        <v>486</v>
      </c>
      <c r="C303" s="16" t="s">
        <v>475</v>
      </c>
      <c r="D303" s="8">
        <v>7</v>
      </c>
      <c r="E303" s="2"/>
      <c r="F303" s="2">
        <v>6</v>
      </c>
      <c r="G303" s="2"/>
      <c r="H303" s="13">
        <v>1</v>
      </c>
      <c r="I303" s="13"/>
      <c r="J303" s="9"/>
      <c r="K303" s="9"/>
      <c r="L303" s="16">
        <v>1</v>
      </c>
      <c r="M303" s="16"/>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row>
    <row r="304" spans="1:52" x14ac:dyDescent="0.25">
      <c r="A304" s="2">
        <f t="shared" si="4"/>
        <v>289</v>
      </c>
      <c r="B304" s="22" t="s">
        <v>486</v>
      </c>
      <c r="C304" s="16" t="s">
        <v>476</v>
      </c>
      <c r="D304" s="8">
        <v>10.4</v>
      </c>
      <c r="E304" s="2"/>
      <c r="F304" s="2"/>
      <c r="G304" s="2"/>
      <c r="H304" s="13">
        <v>1</v>
      </c>
      <c r="I304" s="68">
        <v>1</v>
      </c>
      <c r="J304" s="9">
        <v>1</v>
      </c>
      <c r="K304" s="9"/>
      <c r="L304" s="16">
        <v>1</v>
      </c>
      <c r="M304" s="16"/>
      <c r="N304" s="2"/>
      <c r="O304" s="2"/>
      <c r="P304" s="2"/>
      <c r="Q304" s="2">
        <v>1</v>
      </c>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row>
    <row r="305" spans="1:52" ht="76.5" x14ac:dyDescent="0.25">
      <c r="A305" s="2">
        <f t="shared" si="4"/>
        <v>290</v>
      </c>
      <c r="B305" s="24" t="s">
        <v>496</v>
      </c>
      <c r="C305" s="20" t="s">
        <v>229</v>
      </c>
      <c r="D305" s="10">
        <v>16.7</v>
      </c>
      <c r="E305" s="4" t="s">
        <v>599</v>
      </c>
      <c r="F305" s="4" t="s">
        <v>591</v>
      </c>
      <c r="G305" s="2"/>
      <c r="H305" s="69">
        <v>1</v>
      </c>
      <c r="I305" s="69"/>
      <c r="J305" s="9"/>
      <c r="K305" s="9"/>
      <c r="L305" s="17"/>
      <c r="M305" s="17"/>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row>
    <row r="306" spans="1:52" x14ac:dyDescent="0.25">
      <c r="A306" s="2">
        <f t="shared" si="4"/>
        <v>291</v>
      </c>
      <c r="B306" s="24" t="s">
        <v>496</v>
      </c>
      <c r="C306" s="20" t="s">
        <v>110</v>
      </c>
      <c r="D306" s="10">
        <v>14.1</v>
      </c>
      <c r="E306" s="2"/>
      <c r="F306" s="2" t="s">
        <v>591</v>
      </c>
      <c r="G306" s="2"/>
      <c r="H306" s="69">
        <v>1</v>
      </c>
      <c r="I306" s="69"/>
      <c r="J306" s="9"/>
      <c r="K306" s="9"/>
      <c r="L306" s="17"/>
      <c r="M306" s="17"/>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row>
    <row r="307" spans="1:52" x14ac:dyDescent="0.25">
      <c r="A307" s="2">
        <f t="shared" si="4"/>
        <v>292</v>
      </c>
      <c r="B307" s="24" t="s">
        <v>496</v>
      </c>
      <c r="C307" s="20" t="s">
        <v>230</v>
      </c>
      <c r="D307" s="10">
        <v>15.7</v>
      </c>
      <c r="E307" s="2"/>
      <c r="F307" s="2" t="s">
        <v>591</v>
      </c>
      <c r="G307" s="2"/>
      <c r="H307" s="69">
        <v>1</v>
      </c>
      <c r="I307" s="69"/>
      <c r="J307" s="9"/>
      <c r="K307" s="9"/>
      <c r="L307" s="17"/>
      <c r="M307" s="17"/>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row>
    <row r="308" spans="1:52" x14ac:dyDescent="0.25">
      <c r="A308" s="2">
        <f t="shared" si="4"/>
        <v>293</v>
      </c>
      <c r="B308" s="24" t="s">
        <v>496</v>
      </c>
      <c r="C308" s="20" t="s">
        <v>231</v>
      </c>
      <c r="D308" s="8">
        <v>15.4</v>
      </c>
      <c r="E308" s="2"/>
      <c r="F308" s="2">
        <v>6</v>
      </c>
      <c r="G308" s="2"/>
      <c r="H308" s="69">
        <v>1</v>
      </c>
      <c r="I308" s="69"/>
      <c r="J308" s="9"/>
      <c r="K308" s="9"/>
      <c r="L308" s="17">
        <v>1</v>
      </c>
      <c r="M308" s="17"/>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row>
    <row r="309" spans="1:52" x14ac:dyDescent="0.25">
      <c r="A309" s="2">
        <f t="shared" si="4"/>
        <v>294</v>
      </c>
      <c r="B309" s="24" t="s">
        <v>496</v>
      </c>
      <c r="C309" s="20" t="s">
        <v>494</v>
      </c>
      <c r="D309" s="8">
        <v>16.3</v>
      </c>
      <c r="E309" s="2"/>
      <c r="F309" s="2"/>
      <c r="G309" s="2"/>
      <c r="H309" s="69">
        <v>1</v>
      </c>
      <c r="I309" s="68">
        <v>1</v>
      </c>
      <c r="J309" s="9">
        <v>1</v>
      </c>
      <c r="K309" s="9"/>
      <c r="L309" s="17">
        <v>1</v>
      </c>
      <c r="M309" s="17"/>
      <c r="N309" s="2"/>
      <c r="O309" s="2"/>
      <c r="P309" s="2"/>
      <c r="Q309" s="2">
        <v>1</v>
      </c>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row>
    <row r="310" spans="1:52" x14ac:dyDescent="0.25">
      <c r="A310" s="2">
        <f t="shared" si="4"/>
        <v>295</v>
      </c>
      <c r="B310" s="24" t="s">
        <v>496</v>
      </c>
      <c r="C310" s="20" t="s">
        <v>495</v>
      </c>
      <c r="D310" s="8">
        <v>16.3</v>
      </c>
      <c r="E310" s="2"/>
      <c r="F310" s="2"/>
      <c r="G310" s="2"/>
      <c r="H310" s="69">
        <v>1</v>
      </c>
      <c r="I310" s="68">
        <v>1</v>
      </c>
      <c r="J310" s="9">
        <v>1</v>
      </c>
      <c r="K310" s="9"/>
      <c r="L310" s="17">
        <v>1</v>
      </c>
      <c r="M310" s="17"/>
      <c r="N310" s="2"/>
      <c r="O310" s="2"/>
      <c r="P310" s="2"/>
      <c r="Q310" s="2">
        <v>1</v>
      </c>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row>
    <row r="311" spans="1:52" x14ac:dyDescent="0.25">
      <c r="A311" s="2">
        <f t="shared" si="4"/>
        <v>296</v>
      </c>
      <c r="B311" s="24" t="s">
        <v>496</v>
      </c>
      <c r="C311" s="20" t="s">
        <v>465</v>
      </c>
      <c r="D311" s="8">
        <v>16.600000000000001</v>
      </c>
      <c r="E311" s="2"/>
      <c r="F311" s="2">
        <v>6</v>
      </c>
      <c r="G311" s="2"/>
      <c r="H311" s="69">
        <v>1</v>
      </c>
      <c r="I311" s="69"/>
      <c r="J311" s="9"/>
      <c r="K311" s="9"/>
      <c r="L311" s="17">
        <v>1</v>
      </c>
      <c r="M311" s="17"/>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row>
    <row r="312" spans="1:52" x14ac:dyDescent="0.25">
      <c r="A312" s="2">
        <f t="shared" si="4"/>
        <v>297</v>
      </c>
      <c r="B312" s="24" t="s">
        <v>496</v>
      </c>
      <c r="C312" s="20" t="s">
        <v>466</v>
      </c>
      <c r="D312" s="10">
        <v>16.5</v>
      </c>
      <c r="E312" s="2"/>
      <c r="F312" s="2">
        <v>6</v>
      </c>
      <c r="G312" s="2"/>
      <c r="H312" s="69">
        <v>1</v>
      </c>
      <c r="I312" s="69"/>
      <c r="J312" s="9"/>
      <c r="K312" s="9"/>
      <c r="L312" s="17">
        <v>1</v>
      </c>
      <c r="M312" s="17"/>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row>
    <row r="313" spans="1:52" x14ac:dyDescent="0.25">
      <c r="A313" s="2">
        <f t="shared" si="4"/>
        <v>298</v>
      </c>
      <c r="B313" s="24" t="s">
        <v>496</v>
      </c>
      <c r="C313" s="20" t="s">
        <v>467</v>
      </c>
      <c r="D313" s="10">
        <v>15.9</v>
      </c>
      <c r="E313" s="2"/>
      <c r="F313" s="2"/>
      <c r="G313" s="2"/>
      <c r="H313" s="69">
        <v>1</v>
      </c>
      <c r="I313" s="68">
        <v>1</v>
      </c>
      <c r="J313" s="9">
        <v>1</v>
      </c>
      <c r="K313" s="9"/>
      <c r="L313" s="17">
        <v>1</v>
      </c>
      <c r="M313" s="17"/>
      <c r="N313" s="2"/>
      <c r="O313" s="2"/>
      <c r="P313" s="2"/>
      <c r="Q313" s="2">
        <v>1</v>
      </c>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row>
    <row r="314" spans="1:52" x14ac:dyDescent="0.25">
      <c r="A314" s="2">
        <f t="shared" si="4"/>
        <v>299</v>
      </c>
      <c r="B314" s="24" t="s">
        <v>496</v>
      </c>
      <c r="C314" s="20" t="s">
        <v>468</v>
      </c>
      <c r="D314" s="10">
        <v>16.100000000000001</v>
      </c>
      <c r="E314" s="2"/>
      <c r="F314" s="2" t="s">
        <v>591</v>
      </c>
      <c r="G314" s="2"/>
      <c r="H314" s="69">
        <v>1</v>
      </c>
      <c r="I314" s="69"/>
      <c r="J314" s="9"/>
      <c r="K314" s="9"/>
      <c r="L314" s="17"/>
      <c r="M314" s="17"/>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row>
    <row r="315" spans="1:52" x14ac:dyDescent="0.25">
      <c r="A315" s="2">
        <f t="shared" si="4"/>
        <v>300</v>
      </c>
      <c r="B315" s="24" t="s">
        <v>496</v>
      </c>
      <c r="C315" s="20" t="s">
        <v>469</v>
      </c>
      <c r="D315" s="10">
        <v>16.100000000000001</v>
      </c>
      <c r="E315" s="2"/>
      <c r="F315" s="2"/>
      <c r="G315" s="2"/>
      <c r="H315" s="69">
        <v>1</v>
      </c>
      <c r="I315" s="68">
        <v>1</v>
      </c>
      <c r="J315" s="9">
        <v>1</v>
      </c>
      <c r="K315" s="9"/>
      <c r="L315" s="17"/>
      <c r="M315" s="17"/>
      <c r="N315" s="2">
        <v>1</v>
      </c>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row>
    <row r="316" spans="1:52" x14ac:dyDescent="0.25">
      <c r="A316" s="2">
        <f t="shared" si="4"/>
        <v>301</v>
      </c>
      <c r="B316" s="24" t="s">
        <v>496</v>
      </c>
      <c r="C316" s="20" t="s">
        <v>470</v>
      </c>
      <c r="D316" s="8">
        <v>16.100000000000001</v>
      </c>
      <c r="E316" s="2"/>
      <c r="F316" s="2"/>
      <c r="G316" s="2"/>
      <c r="H316" s="69">
        <v>1</v>
      </c>
      <c r="I316" s="68">
        <v>1</v>
      </c>
      <c r="J316" s="9">
        <v>1</v>
      </c>
      <c r="K316" s="9"/>
      <c r="L316" s="17"/>
      <c r="M316" s="17"/>
      <c r="N316" s="2">
        <v>1</v>
      </c>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row>
    <row r="317" spans="1:52" x14ac:dyDescent="0.25">
      <c r="A317" s="2">
        <f t="shared" si="4"/>
        <v>302</v>
      </c>
      <c r="B317" s="24" t="s">
        <v>496</v>
      </c>
      <c r="C317" s="20" t="s">
        <v>471</v>
      </c>
      <c r="D317" s="8">
        <v>15</v>
      </c>
      <c r="E317" s="2"/>
      <c r="F317" s="2">
        <v>3</v>
      </c>
      <c r="G317" s="2"/>
      <c r="H317" s="69">
        <v>1</v>
      </c>
      <c r="I317" s="69"/>
      <c r="J317" s="9"/>
      <c r="K317" s="9"/>
      <c r="L317" s="17"/>
      <c r="M317" s="17"/>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row>
    <row r="318" spans="1:52" x14ac:dyDescent="0.25">
      <c r="A318" s="2">
        <f t="shared" si="4"/>
        <v>303</v>
      </c>
      <c r="B318" s="24" t="s">
        <v>496</v>
      </c>
      <c r="C318" s="20" t="s">
        <v>472</v>
      </c>
      <c r="D318" s="8">
        <v>15</v>
      </c>
      <c r="E318" s="2"/>
      <c r="F318" s="2"/>
      <c r="G318" s="2"/>
      <c r="H318" s="69">
        <v>1</v>
      </c>
      <c r="I318" s="69">
        <v>1</v>
      </c>
      <c r="J318" s="9">
        <v>1</v>
      </c>
      <c r="K318" s="9"/>
      <c r="L318" s="17"/>
      <c r="M318" s="17"/>
      <c r="N318" s="2">
        <v>1</v>
      </c>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row>
    <row r="319" spans="1:52" x14ac:dyDescent="0.25">
      <c r="A319" s="2">
        <f t="shared" si="4"/>
        <v>304</v>
      </c>
      <c r="B319" s="24" t="s">
        <v>496</v>
      </c>
      <c r="C319" s="20" t="s">
        <v>473</v>
      </c>
      <c r="D319" s="8">
        <v>16.7</v>
      </c>
      <c r="E319" s="2"/>
      <c r="F319" s="2" t="s">
        <v>591</v>
      </c>
      <c r="G319" s="2"/>
      <c r="H319" s="69">
        <v>1</v>
      </c>
      <c r="I319" s="69"/>
      <c r="J319" s="9"/>
      <c r="K319" s="9"/>
      <c r="L319" s="17"/>
      <c r="M319" s="17"/>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row>
    <row r="320" spans="1:52" x14ac:dyDescent="0.25">
      <c r="A320" s="2">
        <f t="shared" si="4"/>
        <v>305</v>
      </c>
      <c r="B320" s="24" t="s">
        <v>496</v>
      </c>
      <c r="C320" s="20" t="s">
        <v>474</v>
      </c>
      <c r="D320" s="10">
        <v>14.3</v>
      </c>
      <c r="E320" s="2"/>
      <c r="F320" s="2">
        <v>3</v>
      </c>
      <c r="G320" s="2"/>
      <c r="H320" s="69">
        <v>1</v>
      </c>
      <c r="I320" s="69"/>
      <c r="J320" s="9"/>
      <c r="K320" s="9"/>
      <c r="L320" s="17"/>
      <c r="M320" s="17"/>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row>
    <row r="321" spans="1:52" x14ac:dyDescent="0.25">
      <c r="A321" s="2">
        <f t="shared" si="4"/>
        <v>306</v>
      </c>
      <c r="B321" s="24" t="s">
        <v>496</v>
      </c>
      <c r="C321" s="20" t="s">
        <v>375</v>
      </c>
      <c r="D321" s="10">
        <v>14.4</v>
      </c>
      <c r="E321" s="2"/>
      <c r="F321" s="2" t="s">
        <v>591</v>
      </c>
      <c r="G321" s="2"/>
      <c r="H321" s="69">
        <v>1</v>
      </c>
      <c r="I321" s="69"/>
      <c r="J321" s="9"/>
      <c r="K321" s="9"/>
      <c r="L321" s="17"/>
      <c r="M321" s="17"/>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row>
    <row r="322" spans="1:52" x14ac:dyDescent="0.25">
      <c r="A322" s="2">
        <f t="shared" si="4"/>
        <v>307</v>
      </c>
      <c r="B322" s="24" t="s">
        <v>496</v>
      </c>
      <c r="C322" s="20" t="s">
        <v>475</v>
      </c>
      <c r="D322" s="10">
        <v>15.2</v>
      </c>
      <c r="E322" s="2"/>
      <c r="F322" s="2" t="s">
        <v>591</v>
      </c>
      <c r="G322" s="2"/>
      <c r="H322" s="69">
        <v>1</v>
      </c>
      <c r="I322" s="69"/>
      <c r="J322" s="9"/>
      <c r="K322" s="9"/>
      <c r="L322" s="17"/>
      <c r="M322" s="17"/>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row>
    <row r="323" spans="1:52" x14ac:dyDescent="0.25">
      <c r="A323" s="2">
        <f t="shared" si="4"/>
        <v>308</v>
      </c>
      <c r="B323" s="24" t="s">
        <v>496</v>
      </c>
      <c r="C323" s="20" t="s">
        <v>476</v>
      </c>
      <c r="D323" s="10">
        <v>15.2</v>
      </c>
      <c r="E323" s="2"/>
      <c r="F323" s="2"/>
      <c r="G323" s="2"/>
      <c r="H323" s="69">
        <v>1</v>
      </c>
      <c r="I323" s="68">
        <v>1</v>
      </c>
      <c r="J323" s="9">
        <v>1</v>
      </c>
      <c r="K323" s="9"/>
      <c r="L323" s="17"/>
      <c r="M323" s="17"/>
      <c r="N323" s="2">
        <v>1</v>
      </c>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row>
    <row r="324" spans="1:52" x14ac:dyDescent="0.25">
      <c r="A324" s="2">
        <f t="shared" si="4"/>
        <v>309</v>
      </c>
      <c r="B324" s="24" t="s">
        <v>496</v>
      </c>
      <c r="C324" s="20" t="s">
        <v>378</v>
      </c>
      <c r="D324" s="8">
        <v>16.5</v>
      </c>
      <c r="E324" s="2"/>
      <c r="F324" s="2" t="s">
        <v>591</v>
      </c>
      <c r="G324" s="2"/>
      <c r="H324" s="69">
        <v>1</v>
      </c>
      <c r="I324" s="69"/>
      <c r="J324" s="9"/>
      <c r="K324" s="9"/>
      <c r="L324" s="17"/>
      <c r="M324" s="17"/>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row>
    <row r="325" spans="1:52" x14ac:dyDescent="0.25">
      <c r="A325" s="2">
        <f t="shared" si="4"/>
        <v>310</v>
      </c>
      <c r="B325" s="24" t="s">
        <v>496</v>
      </c>
      <c r="C325" s="20" t="s">
        <v>379</v>
      </c>
      <c r="D325" s="8">
        <v>16.3</v>
      </c>
      <c r="E325" s="2"/>
      <c r="F325" s="2"/>
      <c r="G325" s="2"/>
      <c r="H325" s="69">
        <v>1</v>
      </c>
      <c r="I325" s="68">
        <v>1</v>
      </c>
      <c r="J325" s="9">
        <v>1</v>
      </c>
      <c r="K325" s="9"/>
      <c r="L325" s="17"/>
      <c r="M325" s="17"/>
      <c r="N325" s="2">
        <v>1</v>
      </c>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row>
    <row r="326" spans="1:52" x14ac:dyDescent="0.25">
      <c r="A326" s="2">
        <f t="shared" si="4"/>
        <v>311</v>
      </c>
      <c r="B326" s="24" t="s">
        <v>496</v>
      </c>
      <c r="C326" s="20" t="s">
        <v>477</v>
      </c>
      <c r="D326" s="8">
        <v>16.5</v>
      </c>
      <c r="E326" s="2"/>
      <c r="F326" s="2"/>
      <c r="G326" s="2"/>
      <c r="H326" s="69">
        <v>1</v>
      </c>
      <c r="I326" s="68">
        <v>1</v>
      </c>
      <c r="J326" s="9">
        <v>1</v>
      </c>
      <c r="K326" s="9"/>
      <c r="L326" s="17"/>
      <c r="M326" s="17"/>
      <c r="N326" s="2">
        <v>1</v>
      </c>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row>
    <row r="327" spans="1:52" x14ac:dyDescent="0.25">
      <c r="A327" s="2">
        <f t="shared" si="4"/>
        <v>312</v>
      </c>
      <c r="B327" s="24" t="s">
        <v>496</v>
      </c>
      <c r="C327" s="20" t="s">
        <v>478</v>
      </c>
      <c r="D327" s="8">
        <v>16.5</v>
      </c>
      <c r="E327" s="2"/>
      <c r="F327" s="2" t="s">
        <v>591</v>
      </c>
      <c r="G327" s="2"/>
      <c r="H327" s="69">
        <v>1</v>
      </c>
      <c r="I327" s="69"/>
      <c r="J327" s="9"/>
      <c r="K327" s="9"/>
      <c r="L327" s="17"/>
      <c r="M327" s="17"/>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row>
    <row r="328" spans="1:52" x14ac:dyDescent="0.25">
      <c r="A328" s="2">
        <f t="shared" si="4"/>
        <v>313</v>
      </c>
      <c r="B328" s="24" t="s">
        <v>496</v>
      </c>
      <c r="C328" s="20" t="s">
        <v>479</v>
      </c>
      <c r="D328" s="10">
        <v>16.3</v>
      </c>
      <c r="E328" s="2"/>
      <c r="F328" s="2" t="s">
        <v>591</v>
      </c>
      <c r="G328" s="2"/>
      <c r="H328" s="69">
        <v>1</v>
      </c>
      <c r="I328" s="69"/>
      <c r="J328" s="9"/>
      <c r="K328" s="9"/>
      <c r="L328" s="17"/>
      <c r="M328" s="17"/>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row>
    <row r="329" spans="1:52" x14ac:dyDescent="0.25">
      <c r="A329" s="2">
        <f t="shared" si="4"/>
        <v>314</v>
      </c>
      <c r="B329" s="24" t="s">
        <v>496</v>
      </c>
      <c r="C329" s="20" t="s">
        <v>480</v>
      </c>
      <c r="D329" s="10">
        <v>16.3</v>
      </c>
      <c r="E329" s="2"/>
      <c r="F329" s="2">
        <v>6</v>
      </c>
      <c r="G329" s="2"/>
      <c r="H329" s="69">
        <v>1</v>
      </c>
      <c r="I329" s="69"/>
      <c r="J329" s="9"/>
      <c r="K329" s="9"/>
      <c r="L329" s="17">
        <v>1</v>
      </c>
      <c r="M329" s="17"/>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row>
    <row r="330" spans="1:52" x14ac:dyDescent="0.25">
      <c r="A330" s="2">
        <f t="shared" si="4"/>
        <v>315</v>
      </c>
      <c r="B330" s="24" t="s">
        <v>496</v>
      </c>
      <c r="C330" s="20" t="s">
        <v>481</v>
      </c>
      <c r="D330" s="10">
        <v>16.3</v>
      </c>
      <c r="E330" s="2"/>
      <c r="F330" s="2" t="s">
        <v>591</v>
      </c>
      <c r="G330" s="2"/>
      <c r="H330" s="69">
        <v>1</v>
      </c>
      <c r="I330" s="69"/>
      <c r="J330" s="9"/>
      <c r="K330" s="9"/>
      <c r="L330" s="17"/>
      <c r="M330" s="17"/>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row>
    <row r="331" spans="1:52" x14ac:dyDescent="0.25">
      <c r="A331" s="2">
        <f t="shared" si="4"/>
        <v>316</v>
      </c>
      <c r="B331" s="24" t="s">
        <v>496</v>
      </c>
      <c r="C331" s="20" t="s">
        <v>358</v>
      </c>
      <c r="D331" s="10">
        <v>16.3</v>
      </c>
      <c r="E331" s="2"/>
      <c r="F331" s="2" t="s">
        <v>591</v>
      </c>
      <c r="G331" s="2"/>
      <c r="H331" s="69">
        <v>1</v>
      </c>
      <c r="I331" s="69"/>
      <c r="J331" s="9"/>
      <c r="K331" s="9"/>
      <c r="L331" s="17"/>
      <c r="M331" s="17"/>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row>
    <row r="332" spans="1:52" x14ac:dyDescent="0.25">
      <c r="A332" s="2">
        <f t="shared" si="4"/>
        <v>317</v>
      </c>
      <c r="B332" s="24" t="s">
        <v>496</v>
      </c>
      <c r="C332" s="20" t="s">
        <v>482</v>
      </c>
      <c r="D332" s="8">
        <v>15.5</v>
      </c>
      <c r="E332" s="2"/>
      <c r="F332" s="2" t="s">
        <v>591</v>
      </c>
      <c r="G332" s="2"/>
      <c r="H332" s="69">
        <v>1</v>
      </c>
      <c r="I332" s="69"/>
      <c r="J332" s="9"/>
      <c r="K332" s="9"/>
      <c r="L332" s="17"/>
      <c r="M332" s="17"/>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row>
    <row r="333" spans="1:52" x14ac:dyDescent="0.25">
      <c r="A333" s="2">
        <f t="shared" si="4"/>
        <v>318</v>
      </c>
      <c r="B333" s="24" t="s">
        <v>496</v>
      </c>
      <c r="C333" s="20" t="s">
        <v>483</v>
      </c>
      <c r="D333" s="8">
        <v>15.5</v>
      </c>
      <c r="E333" s="2"/>
      <c r="F333" s="2" t="s">
        <v>591</v>
      </c>
      <c r="G333" s="2"/>
      <c r="H333" s="69">
        <v>1</v>
      </c>
      <c r="I333" s="69"/>
      <c r="J333" s="9"/>
      <c r="K333" s="9"/>
      <c r="L333" s="17"/>
      <c r="M333" s="17"/>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row>
    <row r="334" spans="1:52" x14ac:dyDescent="0.25">
      <c r="A334" s="2">
        <f t="shared" si="4"/>
        <v>319</v>
      </c>
      <c r="B334" s="24" t="s">
        <v>496</v>
      </c>
      <c r="C334" s="20" t="s">
        <v>484</v>
      </c>
      <c r="D334" s="8">
        <v>16.600000000000001</v>
      </c>
      <c r="E334" s="2"/>
      <c r="F334" s="2">
        <v>6</v>
      </c>
      <c r="G334" s="2"/>
      <c r="H334" s="69">
        <v>1</v>
      </c>
      <c r="I334" s="69"/>
      <c r="J334" s="9"/>
      <c r="K334" s="9"/>
      <c r="L334" s="17">
        <v>1</v>
      </c>
      <c r="M334" s="17"/>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row>
    <row r="335" spans="1:52" x14ac:dyDescent="0.25">
      <c r="A335" s="2">
        <f t="shared" si="4"/>
        <v>320</v>
      </c>
      <c r="B335" s="24" t="s">
        <v>496</v>
      </c>
      <c r="C335" s="20" t="s">
        <v>485</v>
      </c>
      <c r="D335" s="8">
        <v>13.8</v>
      </c>
      <c r="E335" s="2"/>
      <c r="F335" s="2"/>
      <c r="G335" s="2"/>
      <c r="H335" s="69">
        <v>1</v>
      </c>
      <c r="I335" s="68">
        <v>1</v>
      </c>
      <c r="J335" s="9">
        <v>1</v>
      </c>
      <c r="K335" s="9"/>
      <c r="L335" s="17">
        <v>1</v>
      </c>
      <c r="M335" s="17"/>
      <c r="N335" s="2"/>
      <c r="O335" s="2"/>
      <c r="P335" s="2"/>
      <c r="Q335" s="2">
        <v>1</v>
      </c>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row>
    <row r="336" spans="1:52" x14ac:dyDescent="0.25">
      <c r="A336" s="2">
        <f t="shared" si="4"/>
        <v>321</v>
      </c>
      <c r="B336" s="24" t="s">
        <v>496</v>
      </c>
      <c r="C336" s="20" t="s">
        <v>497</v>
      </c>
      <c r="D336" s="10">
        <v>14.5</v>
      </c>
      <c r="E336" s="2"/>
      <c r="F336" s="2" t="s">
        <v>591</v>
      </c>
      <c r="G336" s="2"/>
      <c r="H336" s="69">
        <v>1</v>
      </c>
      <c r="I336" s="69"/>
      <c r="J336" s="9"/>
      <c r="K336" s="9"/>
      <c r="L336" s="17">
        <v>1</v>
      </c>
      <c r="M336" s="17"/>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row>
    <row r="337" spans="1:52" x14ac:dyDescent="0.25">
      <c r="A337" s="2">
        <f t="shared" si="4"/>
        <v>322</v>
      </c>
      <c r="B337" s="24" t="s">
        <v>496</v>
      </c>
      <c r="C337" s="20" t="s">
        <v>498</v>
      </c>
      <c r="D337" s="10">
        <v>15.1</v>
      </c>
      <c r="E337" s="2"/>
      <c r="F337" s="2">
        <v>6</v>
      </c>
      <c r="G337" s="2"/>
      <c r="H337" s="69">
        <v>1</v>
      </c>
      <c r="I337" s="69"/>
      <c r="J337" s="9"/>
      <c r="K337" s="9"/>
      <c r="L337" s="17">
        <v>1</v>
      </c>
      <c r="M337" s="17"/>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row>
    <row r="338" spans="1:52" x14ac:dyDescent="0.25">
      <c r="A338" s="2">
        <f t="shared" ref="A338:A401" si="5">SUM(A337,1)</f>
        <v>323</v>
      </c>
      <c r="B338" s="24" t="s">
        <v>496</v>
      </c>
      <c r="C338" s="20" t="s">
        <v>499</v>
      </c>
      <c r="D338" s="10">
        <v>15.1</v>
      </c>
      <c r="E338" s="2"/>
      <c r="F338" s="2">
        <v>3</v>
      </c>
      <c r="G338" s="2"/>
      <c r="H338" s="69">
        <v>1</v>
      </c>
      <c r="I338" s="69"/>
      <c r="J338" s="9"/>
      <c r="K338" s="9"/>
      <c r="L338" s="17"/>
      <c r="M338" s="17"/>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row>
    <row r="339" spans="1:52" x14ac:dyDescent="0.25">
      <c r="A339" s="2">
        <f t="shared" si="5"/>
        <v>324</v>
      </c>
      <c r="B339" s="24" t="s">
        <v>496</v>
      </c>
      <c r="C339" s="20" t="s">
        <v>365</v>
      </c>
      <c r="D339" s="10">
        <v>16.3</v>
      </c>
      <c r="E339" s="2"/>
      <c r="F339" s="2">
        <v>6</v>
      </c>
      <c r="G339" s="2"/>
      <c r="H339" s="69">
        <v>1</v>
      </c>
      <c r="I339" s="69"/>
      <c r="J339" s="9"/>
      <c r="K339" s="9"/>
      <c r="L339" s="17">
        <v>1</v>
      </c>
      <c r="M339" s="17"/>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row>
    <row r="340" spans="1:52" x14ac:dyDescent="0.25">
      <c r="A340" s="2">
        <f t="shared" si="5"/>
        <v>325</v>
      </c>
      <c r="B340" s="24" t="s">
        <v>496</v>
      </c>
      <c r="C340" s="20" t="s">
        <v>500</v>
      </c>
      <c r="D340" s="8">
        <v>16.100000000000001</v>
      </c>
      <c r="E340" s="2"/>
      <c r="F340" s="2" t="s">
        <v>591</v>
      </c>
      <c r="G340" s="2"/>
      <c r="H340" s="69">
        <v>1</v>
      </c>
      <c r="I340" s="69"/>
      <c r="J340" s="9"/>
      <c r="K340" s="9"/>
      <c r="L340" s="17">
        <v>1</v>
      </c>
      <c r="M340" s="17"/>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row>
    <row r="341" spans="1:52" x14ac:dyDescent="0.25">
      <c r="A341" s="2">
        <f t="shared" si="5"/>
        <v>326</v>
      </c>
      <c r="B341" s="24" t="s">
        <v>496</v>
      </c>
      <c r="C341" s="20" t="s">
        <v>501</v>
      </c>
      <c r="D341" s="8">
        <v>16.2</v>
      </c>
      <c r="E341" s="2"/>
      <c r="F341" s="2">
        <v>3</v>
      </c>
      <c r="G341" s="2"/>
      <c r="H341" s="69">
        <v>1</v>
      </c>
      <c r="I341" s="69"/>
      <c r="J341" s="9"/>
      <c r="K341" s="9"/>
      <c r="L341" s="17"/>
      <c r="M341" s="17"/>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row>
    <row r="342" spans="1:52" x14ac:dyDescent="0.25">
      <c r="A342" s="2">
        <f t="shared" si="5"/>
        <v>327</v>
      </c>
      <c r="B342" s="24" t="s">
        <v>496</v>
      </c>
      <c r="C342" s="20" t="s">
        <v>502</v>
      </c>
      <c r="D342" s="8">
        <v>16.3</v>
      </c>
      <c r="E342" s="2"/>
      <c r="F342" s="2">
        <v>3</v>
      </c>
      <c r="G342" s="2"/>
      <c r="H342" s="69">
        <v>1</v>
      </c>
      <c r="I342" s="69"/>
      <c r="J342" s="9"/>
      <c r="K342" s="9"/>
      <c r="L342" s="17"/>
      <c r="M342" s="17"/>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row>
    <row r="343" spans="1:52" x14ac:dyDescent="0.25">
      <c r="A343" s="2">
        <f t="shared" si="5"/>
        <v>328</v>
      </c>
      <c r="B343" s="24" t="s">
        <v>496</v>
      </c>
      <c r="C343" s="20" t="s">
        <v>503</v>
      </c>
      <c r="D343" s="8">
        <v>16.3</v>
      </c>
      <c r="E343" s="2"/>
      <c r="F343" s="2">
        <v>6</v>
      </c>
      <c r="G343" s="2"/>
      <c r="H343" s="69">
        <v>1</v>
      </c>
      <c r="I343" s="69"/>
      <c r="J343" s="9"/>
      <c r="K343" s="9"/>
      <c r="L343" s="17">
        <v>1</v>
      </c>
      <c r="M343" s="17"/>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row>
    <row r="344" spans="1:52" x14ac:dyDescent="0.25">
      <c r="A344" s="2">
        <f t="shared" si="5"/>
        <v>329</v>
      </c>
      <c r="B344" s="24" t="s">
        <v>496</v>
      </c>
      <c r="C344" s="20" t="s">
        <v>504</v>
      </c>
      <c r="D344" s="10">
        <v>16.3</v>
      </c>
      <c r="E344" s="2"/>
      <c r="F344" s="2"/>
      <c r="G344" s="2"/>
      <c r="H344" s="69">
        <v>1</v>
      </c>
      <c r="I344" s="68">
        <v>1</v>
      </c>
      <c r="J344" s="9"/>
      <c r="K344" s="9">
        <v>1</v>
      </c>
      <c r="L344" s="17"/>
      <c r="M344" s="17"/>
      <c r="N344" s="2">
        <v>1</v>
      </c>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row>
    <row r="345" spans="1:52" x14ac:dyDescent="0.25">
      <c r="A345" s="2">
        <f t="shared" si="5"/>
        <v>330</v>
      </c>
      <c r="B345" s="24" t="s">
        <v>496</v>
      </c>
      <c r="C345" s="20" t="s">
        <v>505</v>
      </c>
      <c r="D345" s="10">
        <v>16.100000000000001</v>
      </c>
      <c r="E345" s="2"/>
      <c r="F345" s="2">
        <v>3</v>
      </c>
      <c r="G345" s="2"/>
      <c r="H345" s="69">
        <v>1</v>
      </c>
      <c r="I345" s="69"/>
      <c r="J345" s="9"/>
      <c r="K345" s="9"/>
      <c r="L345" s="17"/>
      <c r="M345" s="17"/>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row>
    <row r="346" spans="1:52" x14ac:dyDescent="0.25">
      <c r="A346" s="2">
        <f t="shared" si="5"/>
        <v>331</v>
      </c>
      <c r="B346" s="24" t="s">
        <v>496</v>
      </c>
      <c r="C346" s="20" t="s">
        <v>506</v>
      </c>
      <c r="D346" s="10">
        <v>16.399999999999999</v>
      </c>
      <c r="E346" s="2"/>
      <c r="F346" s="2" t="s">
        <v>591</v>
      </c>
      <c r="G346" s="2"/>
      <c r="H346" s="69">
        <v>1</v>
      </c>
      <c r="I346" s="69"/>
      <c r="J346" s="9"/>
      <c r="K346" s="9"/>
      <c r="L346" s="17"/>
      <c r="M346" s="17"/>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row>
    <row r="347" spans="1:52" x14ac:dyDescent="0.25">
      <c r="A347" s="2">
        <f t="shared" si="5"/>
        <v>332</v>
      </c>
      <c r="B347" s="24" t="s">
        <v>496</v>
      </c>
      <c r="C347" s="20" t="s">
        <v>507</v>
      </c>
      <c r="D347" s="10">
        <v>15.4</v>
      </c>
      <c r="E347" s="2"/>
      <c r="F347" s="2" t="s">
        <v>591</v>
      </c>
      <c r="G347" s="2"/>
      <c r="H347" s="69">
        <v>1</v>
      </c>
      <c r="I347" s="69"/>
      <c r="J347" s="9"/>
      <c r="K347" s="9"/>
      <c r="L347" s="17"/>
      <c r="M347" s="17"/>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row>
    <row r="348" spans="1:52" x14ac:dyDescent="0.25">
      <c r="A348" s="2">
        <f t="shared" si="5"/>
        <v>333</v>
      </c>
      <c r="B348" s="24" t="s">
        <v>496</v>
      </c>
      <c r="C348" s="20" t="s">
        <v>508</v>
      </c>
      <c r="D348" s="8">
        <v>15.1</v>
      </c>
      <c r="E348" s="2"/>
      <c r="F348" s="2"/>
      <c r="G348" s="2"/>
      <c r="H348" s="69">
        <v>1</v>
      </c>
      <c r="I348" s="68">
        <v>1</v>
      </c>
      <c r="J348" s="9">
        <v>1</v>
      </c>
      <c r="K348" s="9"/>
      <c r="L348" s="17"/>
      <c r="M348" s="17"/>
      <c r="N348" s="2">
        <v>1</v>
      </c>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row>
    <row r="349" spans="1:52" x14ac:dyDescent="0.25">
      <c r="A349" s="2">
        <f t="shared" si="5"/>
        <v>334</v>
      </c>
      <c r="B349" s="24" t="s">
        <v>496</v>
      </c>
      <c r="C349" s="20" t="s">
        <v>509</v>
      </c>
      <c r="D349" s="8">
        <v>15.9</v>
      </c>
      <c r="E349" s="2"/>
      <c r="F349" s="2">
        <v>6</v>
      </c>
      <c r="G349" s="2"/>
      <c r="H349" s="69">
        <v>1</v>
      </c>
      <c r="I349" s="69"/>
      <c r="J349" s="9"/>
      <c r="K349" s="9"/>
      <c r="L349" s="17">
        <v>1</v>
      </c>
      <c r="M349" s="17"/>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row>
    <row r="350" spans="1:52" x14ac:dyDescent="0.25">
      <c r="A350" s="2">
        <f t="shared" si="5"/>
        <v>335</v>
      </c>
      <c r="B350" s="24" t="s">
        <v>496</v>
      </c>
      <c r="C350" s="20" t="s">
        <v>510</v>
      </c>
      <c r="D350" s="8">
        <v>13.7</v>
      </c>
      <c r="E350" s="2"/>
      <c r="F350" s="2" t="s">
        <v>615</v>
      </c>
      <c r="G350" s="2"/>
      <c r="H350" s="69">
        <v>1</v>
      </c>
      <c r="I350" s="69"/>
      <c r="J350" s="9"/>
      <c r="K350" s="9"/>
      <c r="L350" s="17">
        <v>1</v>
      </c>
      <c r="M350" s="17"/>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row>
    <row r="351" spans="1:52" x14ac:dyDescent="0.25">
      <c r="A351" s="2">
        <f t="shared" si="5"/>
        <v>336</v>
      </c>
      <c r="B351" s="24" t="s">
        <v>496</v>
      </c>
      <c r="C351" s="20" t="s">
        <v>511</v>
      </c>
      <c r="D351" s="8">
        <v>14</v>
      </c>
      <c r="E351" s="2"/>
      <c r="F351" s="2">
        <v>6</v>
      </c>
      <c r="G351" s="2"/>
      <c r="H351" s="69">
        <v>1</v>
      </c>
      <c r="I351" s="69"/>
      <c r="J351" s="9"/>
      <c r="K351" s="9"/>
      <c r="L351" s="17">
        <v>1</v>
      </c>
      <c r="M351" s="17"/>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row>
    <row r="352" spans="1:52" x14ac:dyDescent="0.25">
      <c r="A352" s="2">
        <f t="shared" si="5"/>
        <v>337</v>
      </c>
      <c r="B352" s="24" t="s">
        <v>496</v>
      </c>
      <c r="C352" s="20" t="s">
        <v>512</v>
      </c>
      <c r="D352" s="10">
        <v>13.6</v>
      </c>
      <c r="E352" s="2"/>
      <c r="F352" s="2">
        <v>3</v>
      </c>
      <c r="G352" s="2"/>
      <c r="H352" s="69">
        <v>1</v>
      </c>
      <c r="I352" s="69"/>
      <c r="J352" s="9"/>
      <c r="K352" s="9"/>
      <c r="L352" s="17"/>
      <c r="M352" s="17"/>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row>
    <row r="353" spans="1:52" x14ac:dyDescent="0.25">
      <c r="A353" s="2">
        <f t="shared" si="5"/>
        <v>338</v>
      </c>
      <c r="B353" s="24" t="s">
        <v>496</v>
      </c>
      <c r="C353" s="20" t="s">
        <v>513</v>
      </c>
      <c r="D353" s="10">
        <v>15.9</v>
      </c>
      <c r="E353" s="2"/>
      <c r="F353" s="2"/>
      <c r="G353" s="2"/>
      <c r="H353" s="69">
        <v>1</v>
      </c>
      <c r="I353" s="68">
        <v>1</v>
      </c>
      <c r="J353" s="9">
        <v>1</v>
      </c>
      <c r="K353" s="9"/>
      <c r="L353" s="17">
        <v>1</v>
      </c>
      <c r="M353" s="17"/>
      <c r="N353" s="2"/>
      <c r="O353" s="2"/>
      <c r="P353" s="2"/>
      <c r="Q353" s="2">
        <v>1</v>
      </c>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row>
    <row r="354" spans="1:52" x14ac:dyDescent="0.25">
      <c r="A354" s="2">
        <f t="shared" si="5"/>
        <v>339</v>
      </c>
      <c r="B354" s="24" t="s">
        <v>496</v>
      </c>
      <c r="C354" s="20" t="s">
        <v>514</v>
      </c>
      <c r="D354" s="10">
        <v>16.100000000000001</v>
      </c>
      <c r="E354" s="2"/>
      <c r="F354" s="2" t="s">
        <v>591</v>
      </c>
      <c r="G354" s="2"/>
      <c r="H354" s="69">
        <v>1</v>
      </c>
      <c r="I354" s="69"/>
      <c r="J354" s="9"/>
      <c r="K354" s="9"/>
      <c r="L354" s="17"/>
      <c r="M354" s="17"/>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row>
    <row r="355" spans="1:52" x14ac:dyDescent="0.25">
      <c r="A355" s="2">
        <f t="shared" si="5"/>
        <v>340</v>
      </c>
      <c r="B355" s="24" t="s">
        <v>496</v>
      </c>
      <c r="C355" s="20" t="s">
        <v>515</v>
      </c>
      <c r="D355" s="10">
        <v>15.9</v>
      </c>
      <c r="E355" s="2"/>
      <c r="F355" s="2"/>
      <c r="G355" s="2"/>
      <c r="H355" s="69">
        <v>1</v>
      </c>
      <c r="I355" s="68">
        <v>1</v>
      </c>
      <c r="J355" s="9">
        <v>1</v>
      </c>
      <c r="K355" s="9"/>
      <c r="L355" s="17">
        <v>1</v>
      </c>
      <c r="M355" s="17"/>
      <c r="N355" s="2"/>
      <c r="O355" s="2"/>
      <c r="P355" s="2"/>
      <c r="Q355" s="2">
        <v>1</v>
      </c>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row>
    <row r="356" spans="1:52" x14ac:dyDescent="0.25">
      <c r="A356" s="2">
        <f t="shared" si="5"/>
        <v>341</v>
      </c>
      <c r="B356" s="24" t="s">
        <v>496</v>
      </c>
      <c r="C356" s="20" t="s">
        <v>516</v>
      </c>
      <c r="D356" s="8">
        <v>16.100000000000001</v>
      </c>
      <c r="E356" s="2"/>
      <c r="F356" s="2"/>
      <c r="G356" s="2"/>
      <c r="H356" s="69">
        <v>1</v>
      </c>
      <c r="I356" s="68">
        <v>1</v>
      </c>
      <c r="J356" s="9">
        <v>1</v>
      </c>
      <c r="K356" s="9"/>
      <c r="L356" s="17"/>
      <c r="M356" s="17"/>
      <c r="N356" s="2">
        <v>1</v>
      </c>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row>
    <row r="357" spans="1:52" x14ac:dyDescent="0.25">
      <c r="A357" s="2">
        <f t="shared" si="5"/>
        <v>342</v>
      </c>
      <c r="B357" s="24" t="s">
        <v>496</v>
      </c>
      <c r="C357" s="20" t="s">
        <v>517</v>
      </c>
      <c r="D357" s="8">
        <v>16.3</v>
      </c>
      <c r="E357" s="2"/>
      <c r="F357" s="2" t="s">
        <v>615</v>
      </c>
      <c r="G357" s="2"/>
      <c r="H357" s="69">
        <v>1</v>
      </c>
      <c r="I357" s="69"/>
      <c r="J357" s="9"/>
      <c r="K357" s="9"/>
      <c r="L357" s="17">
        <v>1</v>
      </c>
      <c r="M357" s="17"/>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row>
    <row r="358" spans="1:52" x14ac:dyDescent="0.25">
      <c r="A358" s="2">
        <f t="shared" si="5"/>
        <v>343</v>
      </c>
      <c r="B358" s="24" t="s">
        <v>496</v>
      </c>
      <c r="C358" s="20" t="s">
        <v>518</v>
      </c>
      <c r="D358" s="8">
        <v>16.100000000000001</v>
      </c>
      <c r="E358" s="2"/>
      <c r="F358" s="2" t="s">
        <v>591</v>
      </c>
      <c r="G358" s="2"/>
      <c r="H358" s="69">
        <v>1</v>
      </c>
      <c r="I358" s="69"/>
      <c r="J358" s="9"/>
      <c r="K358" s="9"/>
      <c r="L358" s="17"/>
      <c r="M358" s="17"/>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row>
    <row r="359" spans="1:52" x14ac:dyDescent="0.25">
      <c r="A359" s="2">
        <f t="shared" si="5"/>
        <v>344</v>
      </c>
      <c r="B359" s="24" t="s">
        <v>496</v>
      </c>
      <c r="C359" s="20" t="s">
        <v>519</v>
      </c>
      <c r="D359" s="8">
        <v>16</v>
      </c>
      <c r="E359" s="2"/>
      <c r="F359" s="2" t="s">
        <v>591</v>
      </c>
      <c r="G359" s="2"/>
      <c r="H359" s="69">
        <v>1</v>
      </c>
      <c r="I359" s="69"/>
      <c r="J359" s="9"/>
      <c r="K359" s="9"/>
      <c r="L359" s="17"/>
      <c r="M359" s="17"/>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row>
    <row r="360" spans="1:52" x14ac:dyDescent="0.25">
      <c r="A360" s="2">
        <f t="shared" si="5"/>
        <v>345</v>
      </c>
      <c r="B360" s="24" t="s">
        <v>496</v>
      </c>
      <c r="C360" s="20" t="s">
        <v>386</v>
      </c>
      <c r="D360" s="10">
        <v>16</v>
      </c>
      <c r="E360" s="2"/>
      <c r="F360" s="2" t="s">
        <v>591</v>
      </c>
      <c r="G360" s="2"/>
      <c r="H360" s="69">
        <v>1</v>
      </c>
      <c r="I360" s="69"/>
      <c r="J360" s="9"/>
      <c r="K360" s="9"/>
      <c r="L360" s="17"/>
      <c r="M360" s="17"/>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row>
    <row r="361" spans="1:52" x14ac:dyDescent="0.25">
      <c r="A361" s="2">
        <f t="shared" si="5"/>
        <v>346</v>
      </c>
      <c r="B361" s="24" t="s">
        <v>496</v>
      </c>
      <c r="C361" s="20" t="s">
        <v>520</v>
      </c>
      <c r="D361" s="10">
        <v>16.100000000000001</v>
      </c>
      <c r="E361" s="2"/>
      <c r="F361" s="2"/>
      <c r="G361" s="2"/>
      <c r="H361" s="69">
        <v>1</v>
      </c>
      <c r="I361" s="68">
        <v>1</v>
      </c>
      <c r="J361" s="9">
        <v>1</v>
      </c>
      <c r="K361" s="9"/>
      <c r="L361" s="17">
        <v>1</v>
      </c>
      <c r="M361" s="17"/>
      <c r="N361" s="2"/>
      <c r="O361" s="2"/>
      <c r="P361" s="2"/>
      <c r="Q361" s="2">
        <v>1</v>
      </c>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row>
    <row r="362" spans="1:52" x14ac:dyDescent="0.25">
      <c r="A362" s="2">
        <f t="shared" si="5"/>
        <v>347</v>
      </c>
      <c r="B362" s="24" t="s">
        <v>496</v>
      </c>
      <c r="C362" s="20" t="s">
        <v>521</v>
      </c>
      <c r="D362" s="10">
        <v>14.6</v>
      </c>
      <c r="E362" s="2"/>
      <c r="F362" s="2"/>
      <c r="G362" s="2"/>
      <c r="H362" s="69">
        <v>1</v>
      </c>
      <c r="I362" s="68">
        <v>1</v>
      </c>
      <c r="J362" s="9">
        <v>1</v>
      </c>
      <c r="K362" s="9"/>
      <c r="L362" s="17"/>
      <c r="M362" s="17"/>
      <c r="N362" s="2">
        <v>1</v>
      </c>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row>
    <row r="363" spans="1:52" x14ac:dyDescent="0.25">
      <c r="A363" s="2">
        <f t="shared" si="5"/>
        <v>348</v>
      </c>
      <c r="B363" s="24" t="s">
        <v>496</v>
      </c>
      <c r="C363" s="20" t="s">
        <v>522</v>
      </c>
      <c r="D363" s="10">
        <v>15.1</v>
      </c>
      <c r="E363" s="2"/>
      <c r="F363" s="2">
        <v>3</v>
      </c>
      <c r="G363" s="2"/>
      <c r="H363" s="69">
        <v>1</v>
      </c>
      <c r="I363" s="69"/>
      <c r="J363" s="9"/>
      <c r="K363" s="9"/>
      <c r="L363" s="17"/>
      <c r="M363" s="17"/>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row>
    <row r="364" spans="1:52" x14ac:dyDescent="0.25">
      <c r="A364" s="2">
        <f t="shared" si="5"/>
        <v>349</v>
      </c>
      <c r="B364" s="24" t="s">
        <v>496</v>
      </c>
      <c r="C364" s="20" t="s">
        <v>523</v>
      </c>
      <c r="D364" s="8">
        <v>31</v>
      </c>
      <c r="E364" s="2"/>
      <c r="F364" s="2" t="s">
        <v>591</v>
      </c>
      <c r="G364" s="2"/>
      <c r="H364" s="69">
        <v>1</v>
      </c>
      <c r="I364" s="69"/>
      <c r="J364" s="9"/>
      <c r="K364" s="9"/>
      <c r="L364" s="17"/>
      <c r="M364" s="17"/>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row>
    <row r="365" spans="1:52" x14ac:dyDescent="0.25">
      <c r="A365" s="2">
        <f t="shared" si="5"/>
        <v>350</v>
      </c>
      <c r="B365" s="24" t="s">
        <v>496</v>
      </c>
      <c r="C365" s="20" t="s">
        <v>524</v>
      </c>
      <c r="D365" s="8">
        <v>28.1</v>
      </c>
      <c r="E365" s="2"/>
      <c r="F365" s="2">
        <v>6</v>
      </c>
      <c r="G365" s="2"/>
      <c r="H365" s="69">
        <v>1</v>
      </c>
      <c r="I365" s="69"/>
      <c r="J365" s="9"/>
      <c r="K365" s="9"/>
      <c r="L365" s="17">
        <v>1</v>
      </c>
      <c r="M365" s="17"/>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row>
    <row r="366" spans="1:52" x14ac:dyDescent="0.25">
      <c r="A366" s="2">
        <f t="shared" si="5"/>
        <v>351</v>
      </c>
      <c r="B366" s="24" t="s">
        <v>496</v>
      </c>
      <c r="C366" s="20" t="s">
        <v>525</v>
      </c>
      <c r="D366" s="8">
        <v>17.2</v>
      </c>
      <c r="E366" s="2"/>
      <c r="F366" s="2"/>
      <c r="G366" s="2"/>
      <c r="H366" s="69">
        <v>1</v>
      </c>
      <c r="I366" s="68">
        <v>1</v>
      </c>
      <c r="J366" s="9">
        <v>1</v>
      </c>
      <c r="K366" s="9"/>
      <c r="L366" s="17"/>
      <c r="M366" s="17"/>
      <c r="N366" s="2">
        <v>1</v>
      </c>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row>
    <row r="367" spans="1:52" x14ac:dyDescent="0.25">
      <c r="A367" s="2">
        <f t="shared" si="5"/>
        <v>352</v>
      </c>
      <c r="B367" s="24" t="s">
        <v>496</v>
      </c>
      <c r="C367" s="20" t="s">
        <v>526</v>
      </c>
      <c r="D367" s="8">
        <v>16.100000000000001</v>
      </c>
      <c r="E367" s="2"/>
      <c r="F367" s="2"/>
      <c r="G367" s="2"/>
      <c r="H367" s="69">
        <v>1</v>
      </c>
      <c r="I367" s="68">
        <v>1</v>
      </c>
      <c r="J367" s="9">
        <v>1</v>
      </c>
      <c r="K367" s="9"/>
      <c r="L367" s="17"/>
      <c r="M367" s="17"/>
      <c r="N367" s="2">
        <v>1</v>
      </c>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row>
    <row r="368" spans="1:52" x14ac:dyDescent="0.25">
      <c r="A368" s="2">
        <f t="shared" si="5"/>
        <v>353</v>
      </c>
      <c r="B368" s="24" t="s">
        <v>496</v>
      </c>
      <c r="C368" s="20" t="s">
        <v>527</v>
      </c>
      <c r="D368" s="10">
        <v>16.2</v>
      </c>
      <c r="E368" s="2"/>
      <c r="F368" s="2"/>
      <c r="G368" s="2"/>
      <c r="H368" s="69">
        <v>1</v>
      </c>
      <c r="I368" s="68">
        <v>1</v>
      </c>
      <c r="J368" s="9">
        <v>1</v>
      </c>
      <c r="K368" s="9"/>
      <c r="L368" s="17"/>
      <c r="M368" s="17"/>
      <c r="N368" s="2">
        <v>1</v>
      </c>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row>
    <row r="369" spans="1:52" x14ac:dyDescent="0.25">
      <c r="A369" s="2">
        <f t="shared" si="5"/>
        <v>354</v>
      </c>
      <c r="B369" s="24" t="s">
        <v>496</v>
      </c>
      <c r="C369" s="20" t="s">
        <v>528</v>
      </c>
      <c r="D369" s="10">
        <v>16</v>
      </c>
      <c r="E369" s="2"/>
      <c r="F369" s="2" t="s">
        <v>591</v>
      </c>
      <c r="G369" s="2"/>
      <c r="H369" s="69">
        <v>1</v>
      </c>
      <c r="I369" s="69"/>
      <c r="J369" s="9"/>
      <c r="K369" s="9"/>
      <c r="L369" s="17"/>
      <c r="M369" s="17"/>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row>
    <row r="370" spans="1:52" x14ac:dyDescent="0.25">
      <c r="A370" s="2">
        <f t="shared" si="5"/>
        <v>355</v>
      </c>
      <c r="B370" s="24" t="s">
        <v>496</v>
      </c>
      <c r="C370" s="20" t="s">
        <v>529</v>
      </c>
      <c r="D370" s="10">
        <v>16.2</v>
      </c>
      <c r="E370" s="2"/>
      <c r="F370" s="2">
        <v>3</v>
      </c>
      <c r="G370" s="2"/>
      <c r="H370" s="69">
        <v>1</v>
      </c>
      <c r="I370" s="69"/>
      <c r="J370" s="9"/>
      <c r="K370" s="9"/>
      <c r="L370" s="17"/>
      <c r="M370" s="17"/>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row>
    <row r="371" spans="1:52" x14ac:dyDescent="0.25">
      <c r="A371" s="2">
        <f t="shared" si="5"/>
        <v>356</v>
      </c>
      <c r="B371" s="24" t="s">
        <v>496</v>
      </c>
      <c r="C371" s="20" t="s">
        <v>530</v>
      </c>
      <c r="D371" s="10">
        <v>16.3</v>
      </c>
      <c r="E371" s="2"/>
      <c r="F371" s="2" t="s">
        <v>591</v>
      </c>
      <c r="G371" s="2"/>
      <c r="H371" s="69">
        <v>1</v>
      </c>
      <c r="I371" s="69"/>
      <c r="J371" s="9"/>
      <c r="K371" s="9"/>
      <c r="L371" s="17"/>
      <c r="M371" s="17"/>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row>
    <row r="372" spans="1:52" x14ac:dyDescent="0.25">
      <c r="A372" s="2">
        <f t="shared" si="5"/>
        <v>357</v>
      </c>
      <c r="B372" s="24" t="s">
        <v>496</v>
      </c>
      <c r="C372" s="20" t="s">
        <v>531</v>
      </c>
      <c r="D372" s="8">
        <v>16.100000000000001</v>
      </c>
      <c r="E372" s="2"/>
      <c r="F372" s="2"/>
      <c r="G372" s="2"/>
      <c r="H372" s="69">
        <v>1</v>
      </c>
      <c r="I372" s="68">
        <v>1</v>
      </c>
      <c r="J372" s="9">
        <v>1</v>
      </c>
      <c r="K372" s="9"/>
      <c r="L372" s="17"/>
      <c r="M372" s="17"/>
      <c r="N372" s="2">
        <v>1</v>
      </c>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row>
    <row r="373" spans="1:52" x14ac:dyDescent="0.25">
      <c r="A373" s="2">
        <f t="shared" si="5"/>
        <v>358</v>
      </c>
      <c r="B373" s="24" t="s">
        <v>496</v>
      </c>
      <c r="C373" s="20" t="s">
        <v>399</v>
      </c>
      <c r="D373" s="8">
        <v>16.7</v>
      </c>
      <c r="E373" s="2"/>
      <c r="F373" s="2" t="s">
        <v>591</v>
      </c>
      <c r="G373" s="2"/>
      <c r="H373" s="69">
        <v>1</v>
      </c>
      <c r="I373" s="69"/>
      <c r="J373" s="9"/>
      <c r="K373" s="9"/>
      <c r="L373" s="17"/>
      <c r="M373" s="17"/>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row>
    <row r="374" spans="1:52" x14ac:dyDescent="0.25">
      <c r="A374" s="2">
        <f t="shared" si="5"/>
        <v>359</v>
      </c>
      <c r="B374" s="24" t="s">
        <v>496</v>
      </c>
      <c r="C374" s="20" t="s">
        <v>532</v>
      </c>
      <c r="D374" s="8">
        <v>16.399999999999999</v>
      </c>
      <c r="E374" s="2"/>
      <c r="F374" s="2" t="s">
        <v>591</v>
      </c>
      <c r="G374" s="2"/>
      <c r="H374" s="69">
        <v>1</v>
      </c>
      <c r="I374" s="69"/>
      <c r="J374" s="9"/>
      <c r="K374" s="9"/>
      <c r="L374" s="17"/>
      <c r="M374" s="17"/>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row>
    <row r="375" spans="1:52" x14ac:dyDescent="0.25">
      <c r="A375" s="2">
        <f t="shared" si="5"/>
        <v>360</v>
      </c>
      <c r="B375" s="24" t="s">
        <v>496</v>
      </c>
      <c r="C375" s="20" t="s">
        <v>533</v>
      </c>
      <c r="D375" s="8">
        <v>16.399999999999999</v>
      </c>
      <c r="E375" s="2"/>
      <c r="F375" s="2"/>
      <c r="G375" s="2"/>
      <c r="H375" s="69">
        <v>1</v>
      </c>
      <c r="I375" s="68">
        <v>1</v>
      </c>
      <c r="J375" s="9">
        <v>1</v>
      </c>
      <c r="K375" s="9"/>
      <c r="L375" s="17"/>
      <c r="M375" s="17"/>
      <c r="N375" s="2">
        <v>1</v>
      </c>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row>
    <row r="376" spans="1:52" x14ac:dyDescent="0.25">
      <c r="A376" s="2">
        <f t="shared" si="5"/>
        <v>361</v>
      </c>
      <c r="B376" s="24" t="s">
        <v>496</v>
      </c>
      <c r="C376" s="20" t="s">
        <v>534</v>
      </c>
      <c r="D376" s="10">
        <v>16.3</v>
      </c>
      <c r="E376" s="2"/>
      <c r="F376" s="2">
        <v>3</v>
      </c>
      <c r="G376" s="2"/>
      <c r="H376" s="69">
        <v>1</v>
      </c>
      <c r="I376" s="69"/>
      <c r="J376" s="9"/>
      <c r="K376" s="9"/>
      <c r="L376" s="17"/>
      <c r="M376" s="17"/>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row>
    <row r="377" spans="1:52" x14ac:dyDescent="0.25">
      <c r="A377" s="2">
        <f t="shared" si="5"/>
        <v>362</v>
      </c>
      <c r="B377" s="24" t="s">
        <v>496</v>
      </c>
      <c r="C377" s="20" t="s">
        <v>535</v>
      </c>
      <c r="D377" s="10">
        <v>16.2</v>
      </c>
      <c r="E377" s="2"/>
      <c r="F377" s="2" t="s">
        <v>591</v>
      </c>
      <c r="G377" s="2"/>
      <c r="H377" s="69">
        <v>1</v>
      </c>
      <c r="I377" s="69"/>
      <c r="J377" s="9"/>
      <c r="K377" s="9"/>
      <c r="L377" s="17"/>
      <c r="M377" s="17"/>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row>
    <row r="378" spans="1:52" x14ac:dyDescent="0.25">
      <c r="A378" s="2">
        <f t="shared" si="5"/>
        <v>363</v>
      </c>
      <c r="B378" s="24" t="s">
        <v>496</v>
      </c>
      <c r="C378" s="20" t="s">
        <v>536</v>
      </c>
      <c r="D378" s="10">
        <v>16.2</v>
      </c>
      <c r="E378" s="2"/>
      <c r="F378" s="2">
        <v>3</v>
      </c>
      <c r="G378" s="2"/>
      <c r="H378" s="69">
        <v>1</v>
      </c>
      <c r="I378" s="69"/>
      <c r="J378" s="9"/>
      <c r="K378" s="9"/>
      <c r="L378" s="17"/>
      <c r="M378" s="17"/>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row>
    <row r="379" spans="1:52" x14ac:dyDescent="0.25">
      <c r="A379" s="2">
        <f t="shared" si="5"/>
        <v>364</v>
      </c>
      <c r="B379" s="24" t="s">
        <v>496</v>
      </c>
      <c r="C379" s="20" t="s">
        <v>537</v>
      </c>
      <c r="D379" s="10">
        <v>17.5</v>
      </c>
      <c r="E379" s="2"/>
      <c r="F379" s="2" t="s">
        <v>591</v>
      </c>
      <c r="G379" s="2"/>
      <c r="H379" s="69">
        <v>1</v>
      </c>
      <c r="I379" s="69"/>
      <c r="J379" s="9"/>
      <c r="K379" s="9"/>
      <c r="L379" s="17"/>
      <c r="M379" s="17"/>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row>
    <row r="380" spans="1:52" x14ac:dyDescent="0.25">
      <c r="A380" s="2">
        <f t="shared" si="5"/>
        <v>365</v>
      </c>
      <c r="B380" s="24" t="s">
        <v>496</v>
      </c>
      <c r="C380" s="20" t="s">
        <v>538</v>
      </c>
      <c r="D380" s="8">
        <v>13.6</v>
      </c>
      <c r="E380" s="2"/>
      <c r="F380" s="2" t="s">
        <v>591</v>
      </c>
      <c r="G380" s="2"/>
      <c r="H380" s="69">
        <v>1</v>
      </c>
      <c r="I380" s="69"/>
      <c r="J380" s="9"/>
      <c r="K380" s="9"/>
      <c r="L380" s="17"/>
      <c r="M380" s="17"/>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row>
    <row r="381" spans="1:52" x14ac:dyDescent="0.25">
      <c r="A381" s="2">
        <f t="shared" si="5"/>
        <v>366</v>
      </c>
      <c r="B381" s="24" t="s">
        <v>496</v>
      </c>
      <c r="C381" s="20" t="s">
        <v>539</v>
      </c>
      <c r="D381" s="8">
        <v>13.4</v>
      </c>
      <c r="E381" s="2"/>
      <c r="F381" s="2"/>
      <c r="G381" s="2"/>
      <c r="H381" s="69">
        <v>1</v>
      </c>
      <c r="I381" s="68">
        <v>1</v>
      </c>
      <c r="J381" s="9">
        <v>1</v>
      </c>
      <c r="K381" s="9"/>
      <c r="L381" s="17"/>
      <c r="M381" s="17"/>
      <c r="N381" s="2">
        <v>1</v>
      </c>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row>
    <row r="382" spans="1:52" x14ac:dyDescent="0.25">
      <c r="A382" s="2">
        <f t="shared" si="5"/>
        <v>367</v>
      </c>
      <c r="B382" s="24" t="s">
        <v>496</v>
      </c>
      <c r="C382" s="20" t="s">
        <v>540</v>
      </c>
      <c r="D382" s="8">
        <v>15.8</v>
      </c>
      <c r="E382" s="2"/>
      <c r="F382" s="2" t="s">
        <v>591</v>
      </c>
      <c r="G382" s="2"/>
      <c r="H382" s="69">
        <v>1</v>
      </c>
      <c r="I382" s="69"/>
      <c r="J382" s="9"/>
      <c r="K382" s="9"/>
      <c r="L382" s="17"/>
      <c r="M382" s="17"/>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row>
    <row r="383" spans="1:52" x14ac:dyDescent="0.25">
      <c r="A383" s="2">
        <f t="shared" si="5"/>
        <v>368</v>
      </c>
      <c r="B383" s="24" t="s">
        <v>496</v>
      </c>
      <c r="C383" s="20" t="s">
        <v>541</v>
      </c>
      <c r="D383" s="8">
        <v>17.100000000000001</v>
      </c>
      <c r="E383" s="2"/>
      <c r="F383" s="2" t="s">
        <v>591</v>
      </c>
      <c r="G383" s="2"/>
      <c r="H383" s="69">
        <v>1</v>
      </c>
      <c r="I383" s="69"/>
      <c r="J383" s="9"/>
      <c r="K383" s="9"/>
      <c r="L383" s="17"/>
      <c r="M383" s="17"/>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row>
    <row r="384" spans="1:52" x14ac:dyDescent="0.25">
      <c r="A384" s="2">
        <f t="shared" si="5"/>
        <v>369</v>
      </c>
      <c r="B384" s="24" t="s">
        <v>496</v>
      </c>
      <c r="C384" s="20" t="s">
        <v>542</v>
      </c>
      <c r="D384" s="10">
        <v>16.399999999999999</v>
      </c>
      <c r="E384" s="2"/>
      <c r="F384" s="2" t="s">
        <v>591</v>
      </c>
      <c r="G384" s="2"/>
      <c r="H384" s="69">
        <v>1</v>
      </c>
      <c r="I384" s="69"/>
      <c r="J384" s="9"/>
      <c r="K384" s="9"/>
      <c r="L384" s="17"/>
      <c r="M384" s="17"/>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row>
    <row r="385" spans="1:52" x14ac:dyDescent="0.25">
      <c r="A385" s="2">
        <f t="shared" si="5"/>
        <v>370</v>
      </c>
      <c r="B385" s="24" t="s">
        <v>496</v>
      </c>
      <c r="C385" s="20" t="s">
        <v>543</v>
      </c>
      <c r="D385" s="10">
        <v>16.2</v>
      </c>
      <c r="E385" s="2"/>
      <c r="F385" s="2">
        <v>3</v>
      </c>
      <c r="G385" s="2"/>
      <c r="H385" s="69">
        <v>1</v>
      </c>
      <c r="I385" s="69"/>
      <c r="J385" s="9"/>
      <c r="K385" s="9"/>
      <c r="L385" s="17"/>
      <c r="M385" s="17"/>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row>
    <row r="386" spans="1:52" x14ac:dyDescent="0.25">
      <c r="A386" s="2">
        <f t="shared" si="5"/>
        <v>371</v>
      </c>
      <c r="B386" s="24" t="s">
        <v>496</v>
      </c>
      <c r="C386" s="20" t="s">
        <v>544</v>
      </c>
      <c r="D386" s="10">
        <v>16.3</v>
      </c>
      <c r="E386" s="2"/>
      <c r="F386" s="2" t="s">
        <v>591</v>
      </c>
      <c r="G386" s="2"/>
      <c r="H386" s="69">
        <v>1</v>
      </c>
      <c r="I386" s="69"/>
      <c r="J386" s="9"/>
      <c r="K386" s="9"/>
      <c r="L386" s="17"/>
      <c r="M386" s="17"/>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row>
    <row r="387" spans="1:52" x14ac:dyDescent="0.25">
      <c r="A387" s="2">
        <f t="shared" si="5"/>
        <v>372</v>
      </c>
      <c r="B387" s="24" t="s">
        <v>496</v>
      </c>
      <c r="C387" s="20" t="s">
        <v>545</v>
      </c>
      <c r="D387" s="10">
        <v>16.3</v>
      </c>
      <c r="E387" s="2"/>
      <c r="F387" s="2" t="s">
        <v>591</v>
      </c>
      <c r="G387" s="2"/>
      <c r="H387" s="69">
        <v>1</v>
      </c>
      <c r="I387" s="69"/>
      <c r="J387" s="9"/>
      <c r="K387" s="9"/>
      <c r="L387" s="17"/>
      <c r="M387" s="17"/>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row>
    <row r="388" spans="1:52" x14ac:dyDescent="0.25">
      <c r="A388" s="2">
        <f t="shared" si="5"/>
        <v>373</v>
      </c>
      <c r="B388" s="24" t="s">
        <v>496</v>
      </c>
      <c r="C388" s="20" t="s">
        <v>547</v>
      </c>
      <c r="D388" s="8" t="s">
        <v>546</v>
      </c>
      <c r="E388" s="2"/>
      <c r="F388" s="2"/>
      <c r="G388" s="2"/>
      <c r="H388" s="69">
        <v>1</v>
      </c>
      <c r="I388" s="68">
        <v>1</v>
      </c>
      <c r="J388" s="9">
        <v>1</v>
      </c>
      <c r="K388" s="9"/>
      <c r="L388" s="17"/>
      <c r="M388" s="17"/>
      <c r="N388" s="2">
        <v>1</v>
      </c>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row>
    <row r="389" spans="1:52" x14ac:dyDescent="0.25">
      <c r="A389" s="2">
        <f t="shared" si="5"/>
        <v>374</v>
      </c>
      <c r="B389" s="24" t="s">
        <v>496</v>
      </c>
      <c r="C389" s="20" t="s">
        <v>549</v>
      </c>
      <c r="D389" s="8" t="s">
        <v>548</v>
      </c>
      <c r="E389" s="2"/>
      <c r="F389" s="2">
        <v>3</v>
      </c>
      <c r="G389" s="2"/>
      <c r="H389" s="69">
        <v>1</v>
      </c>
      <c r="I389" s="69"/>
      <c r="J389" s="9"/>
      <c r="K389" s="9"/>
      <c r="L389" s="17"/>
      <c r="M389" s="17"/>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row>
    <row r="390" spans="1:52" x14ac:dyDescent="0.25">
      <c r="A390" s="2">
        <f t="shared" si="5"/>
        <v>375</v>
      </c>
      <c r="B390" s="24" t="s">
        <v>496</v>
      </c>
      <c r="C390" s="20" t="s">
        <v>550</v>
      </c>
      <c r="D390" s="8">
        <v>16.8</v>
      </c>
      <c r="E390" s="2"/>
      <c r="F390" s="2" t="s">
        <v>591</v>
      </c>
      <c r="G390" s="2"/>
      <c r="H390" s="69">
        <v>1</v>
      </c>
      <c r="I390" s="69"/>
      <c r="J390" s="9"/>
      <c r="K390" s="9"/>
      <c r="L390" s="17"/>
      <c r="M390" s="17"/>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row>
    <row r="391" spans="1:52" x14ac:dyDescent="0.25">
      <c r="A391" s="2">
        <f t="shared" si="5"/>
        <v>376</v>
      </c>
      <c r="B391" s="24" t="s">
        <v>496</v>
      </c>
      <c r="C391" s="20" t="s">
        <v>551</v>
      </c>
      <c r="D391" s="8">
        <v>16.2</v>
      </c>
      <c r="E391" s="2"/>
      <c r="F391" s="2">
        <v>3</v>
      </c>
      <c r="G391" s="2"/>
      <c r="H391" s="69">
        <v>1</v>
      </c>
      <c r="I391" s="69"/>
      <c r="J391" s="9"/>
      <c r="K391" s="9"/>
      <c r="L391" s="17"/>
      <c r="M391" s="17"/>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row>
    <row r="392" spans="1:52" x14ac:dyDescent="0.25">
      <c r="A392" s="2">
        <f t="shared" si="5"/>
        <v>377</v>
      </c>
      <c r="B392" s="24" t="s">
        <v>496</v>
      </c>
      <c r="C392" s="20" t="s">
        <v>552</v>
      </c>
      <c r="D392" s="10">
        <v>16.5</v>
      </c>
      <c r="E392" s="2"/>
      <c r="F392" s="2" t="s">
        <v>591</v>
      </c>
      <c r="G392" s="2"/>
      <c r="H392" s="69">
        <v>1</v>
      </c>
      <c r="I392" s="69"/>
      <c r="J392" s="9"/>
      <c r="K392" s="9"/>
      <c r="L392" s="17"/>
      <c r="M392" s="17"/>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row>
    <row r="393" spans="1:52" x14ac:dyDescent="0.25">
      <c r="A393" s="2">
        <f t="shared" si="5"/>
        <v>378</v>
      </c>
      <c r="B393" s="24" t="s">
        <v>496</v>
      </c>
      <c r="C393" s="20" t="s">
        <v>553</v>
      </c>
      <c r="D393" s="10">
        <v>16.100000000000001</v>
      </c>
      <c r="E393" s="2"/>
      <c r="F393" s="2">
        <v>6</v>
      </c>
      <c r="G393" s="2"/>
      <c r="H393" s="69">
        <v>1</v>
      </c>
      <c r="I393" s="69"/>
      <c r="J393" s="9"/>
      <c r="K393" s="9"/>
      <c r="L393" s="17">
        <v>1</v>
      </c>
      <c r="M393" s="17"/>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row>
    <row r="394" spans="1:52" x14ac:dyDescent="0.25">
      <c r="A394" s="2">
        <f t="shared" si="5"/>
        <v>379</v>
      </c>
      <c r="B394" s="24" t="s">
        <v>496</v>
      </c>
      <c r="C394" s="20" t="s">
        <v>554</v>
      </c>
      <c r="D394" s="10">
        <v>16.3</v>
      </c>
      <c r="E394" s="2"/>
      <c r="F394" s="2" t="s">
        <v>591</v>
      </c>
      <c r="G394" s="2"/>
      <c r="H394" s="69">
        <v>1</v>
      </c>
      <c r="I394" s="69"/>
      <c r="J394" s="9"/>
      <c r="K394" s="9"/>
      <c r="L394" s="17"/>
      <c r="M394" s="17"/>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row>
    <row r="395" spans="1:52" x14ac:dyDescent="0.25">
      <c r="A395" s="2">
        <f t="shared" si="5"/>
        <v>380</v>
      </c>
      <c r="B395" s="24" t="s">
        <v>496</v>
      </c>
      <c r="C395" s="20" t="s">
        <v>555</v>
      </c>
      <c r="D395" s="10">
        <v>16.2</v>
      </c>
      <c r="E395" s="2"/>
      <c r="F395" s="2" t="s">
        <v>591</v>
      </c>
      <c r="G395" s="2"/>
      <c r="H395" s="69">
        <v>1</v>
      </c>
      <c r="I395" s="69"/>
      <c r="J395" s="9"/>
      <c r="K395" s="9"/>
      <c r="L395" s="17"/>
      <c r="M395" s="17"/>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row>
    <row r="396" spans="1:52" x14ac:dyDescent="0.25">
      <c r="A396" s="2">
        <f t="shared" si="5"/>
        <v>381</v>
      </c>
      <c r="B396" s="24" t="s">
        <v>496</v>
      </c>
      <c r="C396" s="20" t="s">
        <v>556</v>
      </c>
      <c r="D396" s="8">
        <v>18.2</v>
      </c>
      <c r="E396" s="2"/>
      <c r="F396" s="2" t="s">
        <v>591</v>
      </c>
      <c r="G396" s="2"/>
      <c r="H396" s="69">
        <v>1</v>
      </c>
      <c r="I396" s="69"/>
      <c r="J396" s="9"/>
      <c r="K396" s="9"/>
      <c r="L396" s="17"/>
      <c r="M396" s="17"/>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row>
    <row r="397" spans="1:52" x14ac:dyDescent="0.25">
      <c r="A397" s="2">
        <f t="shared" si="5"/>
        <v>382</v>
      </c>
      <c r="B397" s="24" t="s">
        <v>496</v>
      </c>
      <c r="C397" s="20" t="s">
        <v>557</v>
      </c>
      <c r="D397" s="8">
        <v>13.4</v>
      </c>
      <c r="E397" s="2"/>
      <c r="F397" s="2" t="s">
        <v>615</v>
      </c>
      <c r="G397" s="2"/>
      <c r="H397" s="69">
        <v>1</v>
      </c>
      <c r="I397" s="69"/>
      <c r="J397" s="9"/>
      <c r="K397" s="9"/>
      <c r="L397" s="17"/>
      <c r="M397" s="17"/>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row>
    <row r="398" spans="1:52" x14ac:dyDescent="0.25">
      <c r="A398" s="2">
        <f t="shared" si="5"/>
        <v>383</v>
      </c>
      <c r="B398" s="24" t="s">
        <v>496</v>
      </c>
      <c r="C398" s="20" t="s">
        <v>558</v>
      </c>
      <c r="D398" s="8">
        <v>13.1</v>
      </c>
      <c r="E398" s="2"/>
      <c r="F398" s="2" t="s">
        <v>591</v>
      </c>
      <c r="G398" s="2"/>
      <c r="H398" s="69">
        <v>1</v>
      </c>
      <c r="I398" s="69"/>
      <c r="J398" s="9"/>
      <c r="K398" s="9"/>
      <c r="L398" s="17"/>
      <c r="M398" s="17"/>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row>
    <row r="399" spans="1:52" x14ac:dyDescent="0.25">
      <c r="A399" s="2">
        <f t="shared" si="5"/>
        <v>384</v>
      </c>
      <c r="B399" s="24" t="s">
        <v>496</v>
      </c>
      <c r="C399" s="20" t="s">
        <v>559</v>
      </c>
      <c r="D399" s="8">
        <v>15.7</v>
      </c>
      <c r="E399" s="2"/>
      <c r="F399" s="2">
        <v>3</v>
      </c>
      <c r="G399" s="2"/>
      <c r="H399" s="69">
        <v>1</v>
      </c>
      <c r="I399" s="69"/>
      <c r="J399" s="9"/>
      <c r="K399" s="9"/>
      <c r="L399" s="17"/>
      <c r="M399" s="17"/>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row>
    <row r="400" spans="1:52" x14ac:dyDescent="0.25">
      <c r="A400" s="2">
        <f t="shared" si="5"/>
        <v>385</v>
      </c>
      <c r="B400" s="24" t="s">
        <v>496</v>
      </c>
      <c r="C400" s="20" t="s">
        <v>560</v>
      </c>
      <c r="D400" s="10">
        <v>16.8</v>
      </c>
      <c r="E400" s="2"/>
      <c r="F400" s="2" t="s">
        <v>591</v>
      </c>
      <c r="G400" s="2"/>
      <c r="H400" s="69">
        <v>1</v>
      </c>
      <c r="I400" s="69"/>
      <c r="J400" s="9"/>
      <c r="K400" s="9"/>
      <c r="L400" s="17"/>
      <c r="M400" s="17"/>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row>
    <row r="401" spans="1:52" x14ac:dyDescent="0.25">
      <c r="A401" s="2">
        <f t="shared" si="5"/>
        <v>386</v>
      </c>
      <c r="B401" s="24" t="s">
        <v>496</v>
      </c>
      <c r="C401" s="20" t="s">
        <v>561</v>
      </c>
      <c r="D401" s="10">
        <v>16</v>
      </c>
      <c r="E401" s="2"/>
      <c r="F401" s="2" t="s">
        <v>591</v>
      </c>
      <c r="G401" s="2"/>
      <c r="H401" s="69">
        <v>1</v>
      </c>
      <c r="I401" s="69"/>
      <c r="J401" s="9"/>
      <c r="K401" s="9"/>
      <c r="L401" s="17"/>
      <c r="M401" s="17"/>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row>
    <row r="402" spans="1:52" x14ac:dyDescent="0.25">
      <c r="A402" s="2">
        <f t="shared" ref="A402:A465" si="6">SUM(A401,1)</f>
        <v>387</v>
      </c>
      <c r="B402" s="24" t="s">
        <v>496</v>
      </c>
      <c r="C402" s="20" t="s">
        <v>562</v>
      </c>
      <c r="D402" s="10">
        <v>16.399999999999999</v>
      </c>
      <c r="E402" s="2"/>
      <c r="F402" s="2" t="s">
        <v>591</v>
      </c>
      <c r="G402" s="2"/>
      <c r="H402" s="69">
        <v>1</v>
      </c>
      <c r="I402" s="69"/>
      <c r="J402" s="9"/>
      <c r="K402" s="9"/>
      <c r="L402" s="17"/>
      <c r="M402" s="17"/>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row>
    <row r="403" spans="1:52" x14ac:dyDescent="0.25">
      <c r="A403" s="2">
        <f t="shared" si="6"/>
        <v>388</v>
      </c>
      <c r="B403" s="24" t="s">
        <v>496</v>
      </c>
      <c r="C403" s="20" t="s">
        <v>563</v>
      </c>
      <c r="D403" s="10">
        <v>16.2</v>
      </c>
      <c r="E403" s="2"/>
      <c r="F403" s="2"/>
      <c r="G403" s="2"/>
      <c r="H403" s="69">
        <v>1</v>
      </c>
      <c r="I403" s="68">
        <v>1</v>
      </c>
      <c r="J403" s="9">
        <v>1</v>
      </c>
      <c r="K403" s="9"/>
      <c r="L403" s="17"/>
      <c r="M403" s="17"/>
      <c r="N403" s="2">
        <v>1</v>
      </c>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row>
    <row r="404" spans="1:52" x14ac:dyDescent="0.25">
      <c r="A404" s="2">
        <f t="shared" si="6"/>
        <v>389</v>
      </c>
      <c r="B404" s="24" t="s">
        <v>496</v>
      </c>
      <c r="C404" s="20" t="s">
        <v>233</v>
      </c>
      <c r="D404" s="8">
        <v>16.399999999999999</v>
      </c>
      <c r="E404" s="2"/>
      <c r="F404" s="2">
        <v>3</v>
      </c>
      <c r="G404" s="2"/>
      <c r="H404" s="69">
        <v>1</v>
      </c>
      <c r="I404" s="69"/>
      <c r="J404" s="9"/>
      <c r="K404" s="9"/>
      <c r="L404" s="17"/>
      <c r="M404" s="17"/>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row>
    <row r="405" spans="1:52" x14ac:dyDescent="0.25">
      <c r="A405" s="2">
        <f t="shared" si="6"/>
        <v>390</v>
      </c>
      <c r="B405" s="24" t="s">
        <v>496</v>
      </c>
      <c r="C405" s="20" t="s">
        <v>235</v>
      </c>
      <c r="D405" s="8">
        <v>16.2</v>
      </c>
      <c r="E405" s="2"/>
      <c r="F405" s="2">
        <v>3</v>
      </c>
      <c r="G405" s="2"/>
      <c r="H405" s="69">
        <v>1</v>
      </c>
      <c r="I405" s="69"/>
      <c r="J405" s="9"/>
      <c r="K405" s="9"/>
      <c r="L405" s="17"/>
      <c r="M405" s="17"/>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row>
    <row r="406" spans="1:52" x14ac:dyDescent="0.25">
      <c r="A406" s="2">
        <f t="shared" si="6"/>
        <v>391</v>
      </c>
      <c r="B406" s="24" t="s">
        <v>496</v>
      </c>
      <c r="C406" s="20" t="s">
        <v>236</v>
      </c>
      <c r="D406" s="8">
        <v>16.3</v>
      </c>
      <c r="E406" s="2"/>
      <c r="F406" s="2">
        <v>3</v>
      </c>
      <c r="G406" s="2"/>
      <c r="H406" s="69">
        <v>1</v>
      </c>
      <c r="I406" s="69"/>
      <c r="J406" s="9"/>
      <c r="K406" s="9"/>
      <c r="L406" s="17"/>
      <c r="M406" s="17"/>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row>
    <row r="407" spans="1:52" x14ac:dyDescent="0.25">
      <c r="A407" s="2">
        <f t="shared" si="6"/>
        <v>392</v>
      </c>
      <c r="B407" s="24" t="s">
        <v>496</v>
      </c>
      <c r="C407" s="20" t="s">
        <v>237</v>
      </c>
      <c r="D407" s="8">
        <v>16.600000000000001</v>
      </c>
      <c r="E407" s="2"/>
      <c r="F407" s="2" t="s">
        <v>615</v>
      </c>
      <c r="G407" s="2"/>
      <c r="H407" s="69">
        <v>1</v>
      </c>
      <c r="I407" s="69"/>
      <c r="J407" s="9"/>
      <c r="K407" s="9"/>
      <c r="L407" s="17">
        <v>1</v>
      </c>
      <c r="M407" s="17"/>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row>
    <row r="408" spans="1:52" x14ac:dyDescent="0.25">
      <c r="A408" s="2">
        <f t="shared" si="6"/>
        <v>393</v>
      </c>
      <c r="B408" s="24" t="s">
        <v>496</v>
      </c>
      <c r="C408" s="20" t="s">
        <v>238</v>
      </c>
      <c r="D408" s="10">
        <v>16.399999999999999</v>
      </c>
      <c r="E408" s="2"/>
      <c r="F408" s="2"/>
      <c r="G408" s="2"/>
      <c r="H408" s="69">
        <v>1</v>
      </c>
      <c r="I408" s="68">
        <v>1</v>
      </c>
      <c r="J408" s="9">
        <v>1</v>
      </c>
      <c r="K408" s="9"/>
      <c r="L408" s="17"/>
      <c r="M408" s="17"/>
      <c r="N408" s="2">
        <v>1</v>
      </c>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row>
    <row r="409" spans="1:52" x14ac:dyDescent="0.25">
      <c r="A409" s="2">
        <f t="shared" si="6"/>
        <v>394</v>
      </c>
      <c r="B409" s="24" t="s">
        <v>496</v>
      </c>
      <c r="C409" s="20" t="s">
        <v>564</v>
      </c>
      <c r="D409" s="10">
        <v>16.3</v>
      </c>
      <c r="E409" s="2"/>
      <c r="F409" s="2" t="s">
        <v>591</v>
      </c>
      <c r="G409" s="2"/>
      <c r="H409" s="69">
        <v>1</v>
      </c>
      <c r="I409" s="69"/>
      <c r="J409" s="9"/>
      <c r="K409" s="9"/>
      <c r="L409" s="17">
        <v>1</v>
      </c>
      <c r="M409" s="17"/>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row>
    <row r="410" spans="1:52" x14ac:dyDescent="0.25">
      <c r="A410" s="2">
        <f t="shared" si="6"/>
        <v>395</v>
      </c>
      <c r="B410" s="24" t="s">
        <v>496</v>
      </c>
      <c r="C410" s="20" t="s">
        <v>565</v>
      </c>
      <c r="D410" s="10">
        <v>16.399999999999999</v>
      </c>
      <c r="E410" s="2"/>
      <c r="F410" s="2"/>
      <c r="G410" s="2"/>
      <c r="H410" s="69">
        <v>1</v>
      </c>
      <c r="I410" s="68">
        <v>1</v>
      </c>
      <c r="J410" s="9">
        <v>1</v>
      </c>
      <c r="K410" s="9"/>
      <c r="L410" s="17">
        <v>1</v>
      </c>
      <c r="M410" s="17"/>
      <c r="N410" s="2"/>
      <c r="O410" s="2"/>
      <c r="P410" s="2"/>
      <c r="Q410" s="2">
        <v>1</v>
      </c>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row>
    <row r="411" spans="1:52" x14ac:dyDescent="0.25">
      <c r="A411" s="2">
        <f t="shared" si="6"/>
        <v>396</v>
      </c>
      <c r="B411" s="24" t="s">
        <v>496</v>
      </c>
      <c r="C411" s="20" t="s">
        <v>566</v>
      </c>
      <c r="D411" s="10">
        <v>16.399999999999999</v>
      </c>
      <c r="E411" s="2"/>
      <c r="F411" s="2"/>
      <c r="G411" s="2"/>
      <c r="H411" s="69">
        <v>1</v>
      </c>
      <c r="I411" s="68">
        <v>1</v>
      </c>
      <c r="J411" s="9">
        <v>1</v>
      </c>
      <c r="K411" s="9"/>
      <c r="L411" s="17"/>
      <c r="M411" s="17"/>
      <c r="N411" s="2">
        <v>1</v>
      </c>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row>
    <row r="412" spans="1:52" x14ac:dyDescent="0.25">
      <c r="A412" s="2">
        <f t="shared" si="6"/>
        <v>397</v>
      </c>
      <c r="B412" s="24" t="s">
        <v>496</v>
      </c>
      <c r="C412" s="20" t="s">
        <v>567</v>
      </c>
      <c r="D412" s="8">
        <v>16.3</v>
      </c>
      <c r="E412" s="2"/>
      <c r="F412" s="2"/>
      <c r="G412" s="2"/>
      <c r="H412" s="69">
        <v>1</v>
      </c>
      <c r="I412" s="68">
        <v>1</v>
      </c>
      <c r="J412" s="9">
        <v>1</v>
      </c>
      <c r="K412" s="9"/>
      <c r="L412" s="17"/>
      <c r="M412" s="17"/>
      <c r="N412" s="2">
        <v>1</v>
      </c>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row>
    <row r="413" spans="1:52" x14ac:dyDescent="0.25">
      <c r="A413" s="2">
        <f t="shared" si="6"/>
        <v>398</v>
      </c>
      <c r="B413" s="24" t="s">
        <v>496</v>
      </c>
      <c r="C413" s="20" t="s">
        <v>239</v>
      </c>
      <c r="D413" s="8">
        <v>17.600000000000001</v>
      </c>
      <c r="E413" s="2"/>
      <c r="F413" s="2" t="s">
        <v>591</v>
      </c>
      <c r="G413" s="2"/>
      <c r="H413" s="69">
        <v>1</v>
      </c>
      <c r="I413" s="69"/>
      <c r="J413" s="9"/>
      <c r="K413" s="9"/>
      <c r="L413" s="17"/>
      <c r="M413" s="17"/>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row>
    <row r="414" spans="1:52" x14ac:dyDescent="0.25">
      <c r="A414" s="2">
        <f t="shared" si="6"/>
        <v>399</v>
      </c>
      <c r="B414" s="24" t="s">
        <v>496</v>
      </c>
      <c r="C414" s="20" t="s">
        <v>568</v>
      </c>
      <c r="D414" s="8">
        <v>13.6</v>
      </c>
      <c r="E414" s="2"/>
      <c r="F414" s="2">
        <v>6</v>
      </c>
      <c r="G414" s="2"/>
      <c r="H414" s="69">
        <v>1</v>
      </c>
      <c r="I414" s="69"/>
      <c r="J414" s="9"/>
      <c r="K414" s="9"/>
      <c r="L414" s="17">
        <v>1</v>
      </c>
      <c r="M414" s="17"/>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row>
    <row r="415" spans="1:52" x14ac:dyDescent="0.25">
      <c r="A415" s="2">
        <f t="shared" si="6"/>
        <v>400</v>
      </c>
      <c r="B415" s="24" t="s">
        <v>496</v>
      </c>
      <c r="C415" s="20" t="s">
        <v>569</v>
      </c>
      <c r="D415" s="8">
        <v>13.3</v>
      </c>
      <c r="E415" s="2"/>
      <c r="F415" s="2" t="s">
        <v>591</v>
      </c>
      <c r="G415" s="2"/>
      <c r="H415" s="69">
        <v>1</v>
      </c>
      <c r="I415" s="69"/>
      <c r="J415" s="9"/>
      <c r="K415" s="9"/>
      <c r="L415" s="17"/>
      <c r="M415" s="17"/>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row>
    <row r="416" spans="1:52" x14ac:dyDescent="0.25">
      <c r="A416" s="2">
        <f t="shared" si="6"/>
        <v>401</v>
      </c>
      <c r="B416" s="24" t="s">
        <v>496</v>
      </c>
      <c r="C416" s="20" t="s">
        <v>570</v>
      </c>
      <c r="D416" s="10">
        <v>15.7</v>
      </c>
      <c r="E416" s="2"/>
      <c r="F416" s="2" t="s">
        <v>591</v>
      </c>
      <c r="G416" s="2"/>
      <c r="H416" s="69">
        <v>1</v>
      </c>
      <c r="I416" s="69"/>
      <c r="J416" s="9"/>
      <c r="K416" s="9"/>
      <c r="L416" s="17">
        <v>1</v>
      </c>
      <c r="M416" s="17"/>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row>
    <row r="417" spans="1:52" x14ac:dyDescent="0.25">
      <c r="A417" s="2">
        <f t="shared" si="6"/>
        <v>402</v>
      </c>
      <c r="B417" s="24" t="s">
        <v>496</v>
      </c>
      <c r="C417" s="20" t="s">
        <v>571</v>
      </c>
      <c r="D417" s="10">
        <v>16.100000000000001</v>
      </c>
      <c r="E417" s="2"/>
      <c r="F417" s="2">
        <v>6</v>
      </c>
      <c r="G417" s="2"/>
      <c r="H417" s="69">
        <v>1</v>
      </c>
      <c r="I417" s="69"/>
      <c r="J417" s="9"/>
      <c r="K417" s="9"/>
      <c r="L417" s="17">
        <v>1</v>
      </c>
      <c r="M417" s="17"/>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row>
    <row r="418" spans="1:52" x14ac:dyDescent="0.25">
      <c r="A418" s="2">
        <f t="shared" si="6"/>
        <v>403</v>
      </c>
      <c r="B418" s="24" t="s">
        <v>496</v>
      </c>
      <c r="C418" s="20" t="s">
        <v>572</v>
      </c>
      <c r="D418" s="10">
        <v>16.100000000000001</v>
      </c>
      <c r="E418" s="2"/>
      <c r="F418" s="2" t="s">
        <v>591</v>
      </c>
      <c r="G418" s="2"/>
      <c r="H418" s="69">
        <v>1</v>
      </c>
      <c r="I418" s="69"/>
      <c r="J418" s="9"/>
      <c r="K418" s="9"/>
      <c r="L418" s="17"/>
      <c r="M418" s="17"/>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row>
    <row r="419" spans="1:52" x14ac:dyDescent="0.25">
      <c r="A419" s="2">
        <f t="shared" si="6"/>
        <v>404</v>
      </c>
      <c r="B419" s="24" t="s">
        <v>496</v>
      </c>
      <c r="C419" s="20" t="s">
        <v>573</v>
      </c>
      <c r="D419" s="10">
        <v>15.8</v>
      </c>
      <c r="E419" s="2"/>
      <c r="F419" s="2">
        <v>6</v>
      </c>
      <c r="G419" s="2"/>
      <c r="H419" s="69">
        <v>1</v>
      </c>
      <c r="I419" s="69"/>
      <c r="J419" s="9"/>
      <c r="K419" s="9"/>
      <c r="L419" s="17">
        <v>1</v>
      </c>
      <c r="M419" s="17"/>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row>
    <row r="420" spans="1:52" x14ac:dyDescent="0.25">
      <c r="A420" s="2">
        <f t="shared" si="6"/>
        <v>405</v>
      </c>
      <c r="B420" s="24" t="s">
        <v>496</v>
      </c>
      <c r="C420" s="20" t="s">
        <v>574</v>
      </c>
      <c r="D420" s="8">
        <v>15.9</v>
      </c>
      <c r="E420" s="2"/>
      <c r="F420" s="2" t="s">
        <v>591</v>
      </c>
      <c r="G420" s="2"/>
      <c r="H420" s="69">
        <v>1</v>
      </c>
      <c r="I420" s="69"/>
      <c r="J420" s="9"/>
      <c r="K420" s="9"/>
      <c r="L420" s="17"/>
      <c r="M420" s="17"/>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row>
    <row r="421" spans="1:52" x14ac:dyDescent="0.25">
      <c r="A421" s="2">
        <f t="shared" si="6"/>
        <v>406</v>
      </c>
      <c r="B421" s="24" t="s">
        <v>496</v>
      </c>
      <c r="C421" s="20" t="s">
        <v>240</v>
      </c>
      <c r="D421" s="8">
        <v>16.100000000000001</v>
      </c>
      <c r="E421" s="2"/>
      <c r="F421" s="2" t="s">
        <v>591</v>
      </c>
      <c r="G421" s="2"/>
      <c r="H421" s="69">
        <v>1</v>
      </c>
      <c r="I421" s="69"/>
      <c r="J421" s="9"/>
      <c r="K421" s="9"/>
      <c r="L421" s="17"/>
      <c r="M421" s="17"/>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row>
    <row r="422" spans="1:52" x14ac:dyDescent="0.25">
      <c r="A422" s="2">
        <f t="shared" si="6"/>
        <v>407</v>
      </c>
      <c r="B422" s="24" t="s">
        <v>496</v>
      </c>
      <c r="C422" s="20" t="s">
        <v>241</v>
      </c>
      <c r="D422" s="8">
        <v>16</v>
      </c>
      <c r="E422" s="2"/>
      <c r="F422" s="2">
        <v>1</v>
      </c>
      <c r="G422" s="2"/>
      <c r="H422" s="69">
        <v>1</v>
      </c>
      <c r="I422" s="69"/>
      <c r="J422" s="9"/>
      <c r="K422" s="9"/>
      <c r="L422" s="17"/>
      <c r="M422" s="17"/>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row>
    <row r="423" spans="1:52" x14ac:dyDescent="0.25">
      <c r="A423" s="2">
        <f t="shared" si="6"/>
        <v>408</v>
      </c>
      <c r="B423" s="24" t="s">
        <v>496</v>
      </c>
      <c r="C423" s="20" t="s">
        <v>242</v>
      </c>
      <c r="D423" s="8">
        <v>16</v>
      </c>
      <c r="E423" s="2"/>
      <c r="F423" s="2">
        <v>6</v>
      </c>
      <c r="G423" s="2"/>
      <c r="H423" s="69">
        <v>1</v>
      </c>
      <c r="I423" s="69"/>
      <c r="J423" s="9"/>
      <c r="K423" s="9"/>
      <c r="L423" s="17">
        <v>1</v>
      </c>
      <c r="M423" s="17"/>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row>
    <row r="424" spans="1:52" x14ac:dyDescent="0.25">
      <c r="A424" s="2">
        <f t="shared" si="6"/>
        <v>409</v>
      </c>
      <c r="B424" s="24" t="s">
        <v>496</v>
      </c>
      <c r="C424" s="20" t="s">
        <v>243</v>
      </c>
      <c r="D424" s="10">
        <v>16.600000000000001</v>
      </c>
      <c r="E424" s="2"/>
      <c r="F424" s="2"/>
      <c r="G424" s="2"/>
      <c r="H424" s="69">
        <v>1</v>
      </c>
      <c r="I424" s="68">
        <v>1</v>
      </c>
      <c r="J424" s="9">
        <v>1</v>
      </c>
      <c r="K424" s="9"/>
      <c r="L424" s="17"/>
      <c r="M424" s="17"/>
      <c r="N424" s="2">
        <v>1</v>
      </c>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row>
    <row r="425" spans="1:52" x14ac:dyDescent="0.25">
      <c r="A425" s="2">
        <f t="shared" si="6"/>
        <v>410</v>
      </c>
      <c r="B425" s="24" t="s">
        <v>496</v>
      </c>
      <c r="C425" s="20" t="s">
        <v>575</v>
      </c>
      <c r="D425" s="10">
        <v>16</v>
      </c>
      <c r="E425" s="2"/>
      <c r="F425" s="2">
        <v>6</v>
      </c>
      <c r="G425" s="2"/>
      <c r="H425" s="69">
        <v>1</v>
      </c>
      <c r="I425" s="69"/>
      <c r="J425" s="9"/>
      <c r="K425" s="9"/>
      <c r="L425" s="17">
        <v>1</v>
      </c>
      <c r="M425" s="17"/>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row>
    <row r="426" spans="1:52" x14ac:dyDescent="0.25">
      <c r="A426" s="2">
        <f t="shared" si="6"/>
        <v>411</v>
      </c>
      <c r="B426" s="24" t="s">
        <v>496</v>
      </c>
      <c r="C426" s="20" t="s">
        <v>576</v>
      </c>
      <c r="D426" s="10">
        <v>16.100000000000001</v>
      </c>
      <c r="E426" s="2"/>
      <c r="F426" s="2" t="s">
        <v>591</v>
      </c>
      <c r="G426" s="2"/>
      <c r="H426" s="69">
        <v>1</v>
      </c>
      <c r="I426" s="69"/>
      <c r="J426" s="9"/>
      <c r="K426" s="9"/>
      <c r="L426" s="17"/>
      <c r="M426" s="17"/>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row>
    <row r="427" spans="1:52" x14ac:dyDescent="0.25">
      <c r="A427" s="2">
        <f t="shared" si="6"/>
        <v>412</v>
      </c>
      <c r="B427" s="24" t="s">
        <v>496</v>
      </c>
      <c r="C427" s="20" t="s">
        <v>577</v>
      </c>
      <c r="D427" s="10">
        <v>15.8</v>
      </c>
      <c r="E427" s="2"/>
      <c r="F427" s="2"/>
      <c r="G427" s="2"/>
      <c r="H427" s="69">
        <v>1</v>
      </c>
      <c r="I427" s="68">
        <v>1</v>
      </c>
      <c r="J427" s="9">
        <v>1</v>
      </c>
      <c r="K427" s="9"/>
      <c r="L427" s="17"/>
      <c r="M427" s="17"/>
      <c r="N427" s="2">
        <v>1</v>
      </c>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row>
    <row r="428" spans="1:52" x14ac:dyDescent="0.25">
      <c r="A428" s="2">
        <f t="shared" si="6"/>
        <v>413</v>
      </c>
      <c r="B428" s="24" t="s">
        <v>496</v>
      </c>
      <c r="C428" s="20" t="s">
        <v>578</v>
      </c>
      <c r="D428" s="8">
        <v>16</v>
      </c>
      <c r="E428" s="2"/>
      <c r="F428" s="2">
        <v>3</v>
      </c>
      <c r="G428" s="2"/>
      <c r="H428" s="69">
        <v>1</v>
      </c>
      <c r="I428" s="69"/>
      <c r="J428" s="9"/>
      <c r="K428" s="9"/>
      <c r="L428" s="17"/>
      <c r="M428" s="17"/>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row>
    <row r="429" spans="1:52" x14ac:dyDescent="0.25">
      <c r="A429" s="2">
        <f t="shared" si="6"/>
        <v>414</v>
      </c>
      <c r="B429" s="24" t="s">
        <v>496</v>
      </c>
      <c r="C429" s="20" t="s">
        <v>579</v>
      </c>
      <c r="D429" s="8">
        <v>16</v>
      </c>
      <c r="E429" s="2"/>
      <c r="F429" s="2"/>
      <c r="G429" s="2"/>
      <c r="H429" s="69">
        <v>1</v>
      </c>
      <c r="I429" s="68">
        <v>1</v>
      </c>
      <c r="J429" s="9">
        <v>1</v>
      </c>
      <c r="K429" s="9"/>
      <c r="L429" s="17"/>
      <c r="M429" s="17"/>
      <c r="N429" s="2">
        <v>1</v>
      </c>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row>
    <row r="430" spans="1:52" x14ac:dyDescent="0.25">
      <c r="A430" s="2">
        <f t="shared" si="6"/>
        <v>415</v>
      </c>
      <c r="B430" s="24" t="s">
        <v>496</v>
      </c>
      <c r="C430" s="20" t="s">
        <v>580</v>
      </c>
      <c r="D430" s="8">
        <v>17.3</v>
      </c>
      <c r="E430" s="2"/>
      <c r="F430" s="2"/>
      <c r="G430" s="2"/>
      <c r="H430" s="69">
        <v>1</v>
      </c>
      <c r="I430" s="68">
        <v>1</v>
      </c>
      <c r="J430" s="9">
        <v>1</v>
      </c>
      <c r="K430" s="9"/>
      <c r="L430" s="17"/>
      <c r="M430" s="17"/>
      <c r="N430" s="2">
        <v>1</v>
      </c>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row>
    <row r="431" spans="1:52" x14ac:dyDescent="0.25">
      <c r="A431" s="2">
        <f t="shared" si="6"/>
        <v>416</v>
      </c>
      <c r="B431" s="24" t="s">
        <v>496</v>
      </c>
      <c r="C431" s="20" t="s">
        <v>581</v>
      </c>
      <c r="D431" s="8">
        <v>13</v>
      </c>
      <c r="E431" s="2"/>
      <c r="F431" s="2"/>
      <c r="G431" s="2"/>
      <c r="H431" s="69">
        <v>1</v>
      </c>
      <c r="I431" s="68">
        <v>1</v>
      </c>
      <c r="J431" s="9">
        <v>1</v>
      </c>
      <c r="K431" s="9"/>
      <c r="L431" s="17">
        <v>1</v>
      </c>
      <c r="M431" s="17"/>
      <c r="N431" s="2"/>
      <c r="O431" s="2"/>
      <c r="P431" s="2"/>
      <c r="Q431" s="2">
        <v>1</v>
      </c>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row>
    <row r="432" spans="1:52" x14ac:dyDescent="0.25">
      <c r="A432" s="2">
        <f t="shared" si="6"/>
        <v>417</v>
      </c>
      <c r="B432" s="24" t="s">
        <v>496</v>
      </c>
      <c r="C432" s="20" t="s">
        <v>582</v>
      </c>
      <c r="D432" s="10">
        <v>13</v>
      </c>
      <c r="E432" s="2"/>
      <c r="F432" s="2"/>
      <c r="G432" s="2"/>
      <c r="H432" s="69">
        <v>1</v>
      </c>
      <c r="I432" s="68">
        <v>1</v>
      </c>
      <c r="J432" s="9">
        <v>1</v>
      </c>
      <c r="K432" s="9"/>
      <c r="L432" s="17">
        <v>1</v>
      </c>
      <c r="M432" s="17"/>
      <c r="N432" s="2"/>
      <c r="O432" s="2"/>
      <c r="P432" s="2"/>
      <c r="Q432" s="2">
        <v>1</v>
      </c>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row>
    <row r="433" spans="1:52" x14ac:dyDescent="0.25">
      <c r="A433" s="2">
        <f t="shared" si="6"/>
        <v>418</v>
      </c>
      <c r="B433" s="24" t="s">
        <v>496</v>
      </c>
      <c r="C433" s="20" t="s">
        <v>583</v>
      </c>
      <c r="D433" s="10">
        <v>14.9</v>
      </c>
      <c r="E433" s="2"/>
      <c r="F433" s="2">
        <v>6</v>
      </c>
      <c r="G433" s="2"/>
      <c r="H433" s="69">
        <v>1</v>
      </c>
      <c r="I433" s="69">
        <v>1</v>
      </c>
      <c r="J433" s="9"/>
      <c r="K433" s="9"/>
      <c r="L433" s="17">
        <v>1</v>
      </c>
      <c r="M433" s="17"/>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row>
    <row r="434" spans="1:52" x14ac:dyDescent="0.25">
      <c r="A434" s="2">
        <f t="shared" si="6"/>
        <v>419</v>
      </c>
      <c r="B434" s="24" t="s">
        <v>584</v>
      </c>
      <c r="C434" s="20" t="s">
        <v>229</v>
      </c>
      <c r="D434" s="8">
        <v>31</v>
      </c>
      <c r="E434" s="2"/>
      <c r="F434" s="2" t="s">
        <v>591</v>
      </c>
      <c r="G434" s="2"/>
      <c r="H434" s="69">
        <v>1</v>
      </c>
      <c r="I434" s="69"/>
      <c r="J434" s="9"/>
      <c r="K434" s="9"/>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row>
    <row r="435" spans="1:52" x14ac:dyDescent="0.25">
      <c r="A435" s="2">
        <f t="shared" si="6"/>
        <v>420</v>
      </c>
      <c r="B435" s="24" t="s">
        <v>584</v>
      </c>
      <c r="C435" s="20" t="s">
        <v>110</v>
      </c>
      <c r="D435" s="8">
        <v>31.3</v>
      </c>
      <c r="E435" s="2"/>
      <c r="F435" s="2" t="s">
        <v>591</v>
      </c>
      <c r="G435" s="2"/>
      <c r="H435" s="69">
        <v>1</v>
      </c>
      <c r="I435" s="69"/>
      <c r="J435" s="9"/>
      <c r="K435" s="9"/>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row>
    <row r="436" spans="1:52" x14ac:dyDescent="0.25">
      <c r="A436" s="2">
        <f t="shared" si="6"/>
        <v>421</v>
      </c>
      <c r="B436" s="24" t="s">
        <v>584</v>
      </c>
      <c r="C436" s="20" t="s">
        <v>111</v>
      </c>
      <c r="D436" s="10">
        <v>31.1</v>
      </c>
      <c r="E436" s="2"/>
      <c r="F436" s="2" t="s">
        <v>591</v>
      </c>
      <c r="G436" s="2"/>
      <c r="H436" s="69">
        <v>1</v>
      </c>
      <c r="I436" s="69"/>
      <c r="J436" s="9"/>
      <c r="K436" s="9"/>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row>
    <row r="437" spans="1:52" x14ac:dyDescent="0.25">
      <c r="A437" s="2">
        <f t="shared" si="6"/>
        <v>422</v>
      </c>
      <c r="B437" s="24" t="s">
        <v>584</v>
      </c>
      <c r="C437" s="20" t="s">
        <v>230</v>
      </c>
      <c r="D437" s="10">
        <v>31.2</v>
      </c>
      <c r="E437" s="2"/>
      <c r="F437" s="2" t="s">
        <v>591</v>
      </c>
      <c r="G437" s="2"/>
      <c r="H437" s="69">
        <v>1</v>
      </c>
      <c r="I437" s="69"/>
      <c r="J437" s="9"/>
      <c r="K437" s="9"/>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row>
    <row r="438" spans="1:52" x14ac:dyDescent="0.25">
      <c r="A438" s="2">
        <f t="shared" si="6"/>
        <v>423</v>
      </c>
      <c r="B438" s="24" t="s">
        <v>584</v>
      </c>
      <c r="C438" s="20" t="s">
        <v>231</v>
      </c>
      <c r="D438" s="10">
        <v>30.6</v>
      </c>
      <c r="E438" s="2"/>
      <c r="F438" s="2" t="s">
        <v>591</v>
      </c>
      <c r="G438" s="2"/>
      <c r="H438" s="69">
        <v>1</v>
      </c>
      <c r="I438" s="69"/>
      <c r="J438" s="9"/>
      <c r="K438" s="9"/>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row>
    <row r="439" spans="1:52" x14ac:dyDescent="0.25">
      <c r="A439" s="2">
        <f t="shared" si="6"/>
        <v>424</v>
      </c>
      <c r="B439" s="24" t="s">
        <v>584</v>
      </c>
      <c r="C439" s="20" t="s">
        <v>463</v>
      </c>
      <c r="D439" s="10">
        <v>42.2</v>
      </c>
      <c r="E439" s="2"/>
      <c r="F439" s="2" t="s">
        <v>591</v>
      </c>
      <c r="G439" s="2"/>
      <c r="H439" s="69">
        <v>2</v>
      </c>
      <c r="I439" s="69"/>
      <c r="J439" s="9"/>
      <c r="K439" s="9"/>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row>
    <row r="440" spans="1:52" x14ac:dyDescent="0.25">
      <c r="A440" s="2">
        <f t="shared" si="6"/>
        <v>425</v>
      </c>
      <c r="B440" s="24" t="s">
        <v>584</v>
      </c>
      <c r="C440" s="20" t="s">
        <v>464</v>
      </c>
      <c r="D440" s="8">
        <v>31.4</v>
      </c>
      <c r="E440" s="2"/>
      <c r="F440" s="2" t="s">
        <v>591</v>
      </c>
      <c r="G440" s="2"/>
      <c r="H440" s="69">
        <v>1</v>
      </c>
      <c r="I440" s="69"/>
      <c r="J440" s="9"/>
      <c r="K440" s="9"/>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row>
    <row r="441" spans="1:52" x14ac:dyDescent="0.25">
      <c r="A441" s="2">
        <f t="shared" si="6"/>
        <v>426</v>
      </c>
      <c r="B441" s="24" t="s">
        <v>584</v>
      </c>
      <c r="C441" s="20" t="s">
        <v>465</v>
      </c>
      <c r="D441" s="8">
        <v>48.2</v>
      </c>
      <c r="E441" s="2"/>
      <c r="F441" s="2" t="s">
        <v>591</v>
      </c>
      <c r="G441" s="2"/>
      <c r="H441" s="69">
        <v>2</v>
      </c>
      <c r="I441" s="69"/>
      <c r="J441" s="9"/>
      <c r="K441" s="9"/>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row>
    <row r="442" spans="1:52" x14ac:dyDescent="0.25">
      <c r="A442" s="2">
        <f t="shared" si="6"/>
        <v>427</v>
      </c>
      <c r="B442" s="24" t="s">
        <v>584</v>
      </c>
      <c r="C442" s="20" t="s">
        <v>466</v>
      </c>
      <c r="D442" s="8">
        <v>48.4</v>
      </c>
      <c r="E442" s="2"/>
      <c r="F442" s="2" t="s">
        <v>591</v>
      </c>
      <c r="G442" s="2"/>
      <c r="H442" s="69">
        <v>2</v>
      </c>
      <c r="I442" s="69"/>
      <c r="J442" s="9"/>
      <c r="K442" s="9"/>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row>
    <row r="443" spans="1:52" x14ac:dyDescent="0.25">
      <c r="A443" s="2">
        <f t="shared" si="6"/>
        <v>428</v>
      </c>
      <c r="B443" s="24" t="s">
        <v>584</v>
      </c>
      <c r="C443" s="20" t="s">
        <v>467</v>
      </c>
      <c r="D443" s="8">
        <v>48.3</v>
      </c>
      <c r="E443" s="2"/>
      <c r="F443" s="2" t="s">
        <v>591</v>
      </c>
      <c r="G443" s="2"/>
      <c r="H443" s="69">
        <v>2</v>
      </c>
      <c r="I443" s="69"/>
      <c r="J443" s="9"/>
      <c r="K443" s="9"/>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row>
    <row r="444" spans="1:52" x14ac:dyDescent="0.25">
      <c r="A444" s="2">
        <f t="shared" si="6"/>
        <v>429</v>
      </c>
      <c r="B444" s="24" t="s">
        <v>584</v>
      </c>
      <c r="C444" s="20" t="s">
        <v>468</v>
      </c>
      <c r="D444" s="8">
        <v>48.1</v>
      </c>
      <c r="E444" s="2"/>
      <c r="F444" s="2" t="s">
        <v>591</v>
      </c>
      <c r="G444" s="2"/>
      <c r="H444" s="69">
        <v>2</v>
      </c>
      <c r="I444" s="69"/>
      <c r="J444" s="9"/>
      <c r="K444" s="9"/>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row>
    <row r="445" spans="1:52" x14ac:dyDescent="0.25">
      <c r="A445" s="2">
        <f t="shared" si="6"/>
        <v>430</v>
      </c>
      <c r="B445" s="24" t="s">
        <v>584</v>
      </c>
      <c r="C445" s="20" t="s">
        <v>469</v>
      </c>
      <c r="D445" s="8">
        <v>42.3</v>
      </c>
      <c r="E445" s="2"/>
      <c r="F445" s="2" t="s">
        <v>591</v>
      </c>
      <c r="G445" s="2"/>
      <c r="H445" s="69">
        <v>2</v>
      </c>
      <c r="I445" s="69"/>
      <c r="J445" s="9"/>
      <c r="K445" s="9"/>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row>
    <row r="446" spans="1:52" x14ac:dyDescent="0.25">
      <c r="A446" s="2">
        <f t="shared" si="6"/>
        <v>431</v>
      </c>
      <c r="B446" s="24" t="s">
        <v>584</v>
      </c>
      <c r="C446" s="20" t="s">
        <v>470</v>
      </c>
      <c r="D446" s="8">
        <v>30.6</v>
      </c>
      <c r="E446" s="2"/>
      <c r="F446" s="2" t="s">
        <v>591</v>
      </c>
      <c r="G446" s="2"/>
      <c r="H446" s="69">
        <v>1</v>
      </c>
      <c r="I446" s="69"/>
      <c r="J446" s="9"/>
      <c r="K446" s="9"/>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row>
    <row r="447" spans="1:52" x14ac:dyDescent="0.25">
      <c r="A447" s="2">
        <f t="shared" si="6"/>
        <v>432</v>
      </c>
      <c r="B447" s="24" t="s">
        <v>584</v>
      </c>
      <c r="C447" s="20" t="s">
        <v>471</v>
      </c>
      <c r="D447" s="8">
        <v>31.3</v>
      </c>
      <c r="E447" s="2"/>
      <c r="F447" s="2" t="s">
        <v>591</v>
      </c>
      <c r="G447" s="2"/>
      <c r="H447" s="69">
        <v>1</v>
      </c>
      <c r="I447" s="69"/>
      <c r="J447" s="9"/>
      <c r="K447" s="9"/>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row>
    <row r="448" spans="1:52" x14ac:dyDescent="0.25">
      <c r="A448" s="2">
        <f t="shared" si="6"/>
        <v>433</v>
      </c>
      <c r="B448" s="24" t="s">
        <v>584</v>
      </c>
      <c r="C448" s="20" t="s">
        <v>472</v>
      </c>
      <c r="D448" s="8">
        <v>31.3</v>
      </c>
      <c r="E448" s="2"/>
      <c r="F448" s="2" t="s">
        <v>591</v>
      </c>
      <c r="G448" s="2"/>
      <c r="H448" s="69">
        <v>1</v>
      </c>
      <c r="I448" s="69"/>
      <c r="J448" s="9"/>
      <c r="K448" s="9"/>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row>
    <row r="449" spans="1:52" x14ac:dyDescent="0.25">
      <c r="A449" s="2">
        <f t="shared" si="6"/>
        <v>434</v>
      </c>
      <c r="B449" s="24" t="s">
        <v>584</v>
      </c>
      <c r="C449" s="20" t="s">
        <v>473</v>
      </c>
      <c r="D449" s="8">
        <v>31</v>
      </c>
      <c r="E449" s="2"/>
      <c r="F449" s="2" t="s">
        <v>591</v>
      </c>
      <c r="G449" s="2"/>
      <c r="H449" s="69">
        <v>1</v>
      </c>
      <c r="I449" s="69"/>
      <c r="J449" s="9"/>
      <c r="K449" s="9"/>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row>
    <row r="450" spans="1:52" x14ac:dyDescent="0.25">
      <c r="A450" s="2">
        <f t="shared" si="6"/>
        <v>435</v>
      </c>
      <c r="B450" s="24" t="s">
        <v>584</v>
      </c>
      <c r="C450" s="20" t="s">
        <v>474</v>
      </c>
      <c r="D450" s="8">
        <v>31.2</v>
      </c>
      <c r="E450" s="2"/>
      <c r="F450" s="2" t="s">
        <v>591</v>
      </c>
      <c r="G450" s="2"/>
      <c r="H450" s="69">
        <v>1</v>
      </c>
      <c r="I450" s="69"/>
      <c r="J450" s="9"/>
      <c r="K450" s="9"/>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row>
    <row r="451" spans="1:52" x14ac:dyDescent="0.25">
      <c r="A451" s="2">
        <f t="shared" si="6"/>
        <v>436</v>
      </c>
      <c r="B451" s="24" t="s">
        <v>584</v>
      </c>
      <c r="C451" s="20" t="s">
        <v>375</v>
      </c>
      <c r="D451" s="8">
        <v>31.3</v>
      </c>
      <c r="E451" s="2"/>
      <c r="F451" s="2" t="s">
        <v>591</v>
      </c>
      <c r="G451" s="2"/>
      <c r="H451" s="69">
        <v>1</v>
      </c>
      <c r="I451" s="69"/>
      <c r="J451" s="9"/>
      <c r="K451" s="9"/>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row>
    <row r="452" spans="1:52" x14ac:dyDescent="0.25">
      <c r="A452" s="2">
        <f t="shared" si="6"/>
        <v>437</v>
      </c>
      <c r="B452" s="24" t="s">
        <v>584</v>
      </c>
      <c r="C452" s="20" t="s">
        <v>475</v>
      </c>
      <c r="D452" s="8">
        <v>31.4</v>
      </c>
      <c r="E452" s="2"/>
      <c r="F452" s="2" t="s">
        <v>591</v>
      </c>
      <c r="G452" s="2"/>
      <c r="H452" s="69">
        <v>1</v>
      </c>
      <c r="I452" s="69"/>
      <c r="J452" s="9"/>
      <c r="K452" s="9"/>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row>
    <row r="453" spans="1:52" x14ac:dyDescent="0.25">
      <c r="A453" s="2">
        <f t="shared" si="6"/>
        <v>438</v>
      </c>
      <c r="B453" s="24" t="s">
        <v>584</v>
      </c>
      <c r="C453" s="20" t="s">
        <v>476</v>
      </c>
      <c r="D453" s="8">
        <v>47</v>
      </c>
      <c r="E453" s="2"/>
      <c r="F453" s="2" t="s">
        <v>591</v>
      </c>
      <c r="G453" s="2"/>
      <c r="H453" s="69">
        <v>2</v>
      </c>
      <c r="I453" s="69"/>
      <c r="J453" s="9"/>
      <c r="K453" s="9"/>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row>
    <row r="454" spans="1:52" x14ac:dyDescent="0.25">
      <c r="A454" s="2">
        <f t="shared" si="6"/>
        <v>439</v>
      </c>
      <c r="B454" s="24" t="s">
        <v>584</v>
      </c>
      <c r="C454" s="20" t="s">
        <v>378</v>
      </c>
      <c r="D454" s="8">
        <v>42</v>
      </c>
      <c r="E454" s="2"/>
      <c r="F454" s="2" t="s">
        <v>591</v>
      </c>
      <c r="G454" s="2"/>
      <c r="H454" s="69">
        <v>2</v>
      </c>
      <c r="I454" s="69"/>
      <c r="J454" s="9"/>
      <c r="K454" s="9"/>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row>
    <row r="455" spans="1:52" x14ac:dyDescent="0.25">
      <c r="A455" s="2">
        <f t="shared" si="6"/>
        <v>440</v>
      </c>
      <c r="B455" s="24" t="s">
        <v>584</v>
      </c>
      <c r="C455" s="20" t="s">
        <v>379</v>
      </c>
      <c r="D455" s="8">
        <v>31.2</v>
      </c>
      <c r="E455" s="2"/>
      <c r="F455" s="2" t="s">
        <v>591</v>
      </c>
      <c r="G455" s="2"/>
      <c r="H455" s="69">
        <v>1</v>
      </c>
      <c r="I455" s="69"/>
      <c r="J455" s="9"/>
      <c r="K455" s="9"/>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row>
    <row r="456" spans="1:52" x14ac:dyDescent="0.25">
      <c r="A456" s="2">
        <f t="shared" si="6"/>
        <v>441</v>
      </c>
      <c r="B456" s="24" t="s">
        <v>584</v>
      </c>
      <c r="C456" s="20" t="s">
        <v>477</v>
      </c>
      <c r="D456" s="8">
        <v>48.3</v>
      </c>
      <c r="E456" s="2"/>
      <c r="F456" s="2" t="s">
        <v>591</v>
      </c>
      <c r="G456" s="2"/>
      <c r="H456" s="69">
        <v>2</v>
      </c>
      <c r="I456" s="69"/>
      <c r="J456" s="9"/>
      <c r="K456" s="9"/>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row>
    <row r="457" spans="1:52" x14ac:dyDescent="0.25">
      <c r="A457" s="2">
        <f t="shared" si="6"/>
        <v>442</v>
      </c>
      <c r="B457" s="24" t="s">
        <v>584</v>
      </c>
      <c r="C457" s="20" t="s">
        <v>478</v>
      </c>
      <c r="D457" s="8">
        <v>48.2</v>
      </c>
      <c r="E457" s="2"/>
      <c r="F457" s="2" t="s">
        <v>591</v>
      </c>
      <c r="G457" s="2"/>
      <c r="H457" s="69">
        <v>2</v>
      </c>
      <c r="I457" s="69"/>
      <c r="J457" s="9"/>
      <c r="K457" s="9"/>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row>
    <row r="458" spans="1:52" x14ac:dyDescent="0.25">
      <c r="A458" s="2">
        <f t="shared" si="6"/>
        <v>443</v>
      </c>
      <c r="B458" s="24" t="s">
        <v>584</v>
      </c>
      <c r="C458" s="20" t="s">
        <v>479</v>
      </c>
      <c r="D458" s="8">
        <v>48.1</v>
      </c>
      <c r="E458" s="2"/>
      <c r="F458" s="2" t="s">
        <v>591</v>
      </c>
      <c r="G458" s="2"/>
      <c r="H458" s="69">
        <v>2</v>
      </c>
      <c r="I458" s="69"/>
      <c r="J458" s="9"/>
      <c r="K458" s="9"/>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row>
    <row r="459" spans="1:52" x14ac:dyDescent="0.25">
      <c r="A459" s="2">
        <f t="shared" si="6"/>
        <v>444</v>
      </c>
      <c r="B459" s="24" t="s">
        <v>584</v>
      </c>
      <c r="C459" s="20" t="s">
        <v>480</v>
      </c>
      <c r="D459" s="8">
        <v>48.2</v>
      </c>
      <c r="E459" s="2"/>
      <c r="F459" s="2" t="s">
        <v>591</v>
      </c>
      <c r="G459" s="2"/>
      <c r="H459" s="69">
        <v>2</v>
      </c>
      <c r="I459" s="69"/>
      <c r="J459" s="9"/>
      <c r="K459" s="9"/>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row>
    <row r="460" spans="1:52" x14ac:dyDescent="0.25">
      <c r="A460" s="2">
        <f t="shared" si="6"/>
        <v>445</v>
      </c>
      <c r="B460" s="24" t="s">
        <v>584</v>
      </c>
      <c r="C460" s="20" t="s">
        <v>481</v>
      </c>
      <c r="D460" s="8">
        <v>42.3</v>
      </c>
      <c r="E460" s="2"/>
      <c r="F460" s="2" t="s">
        <v>591</v>
      </c>
      <c r="G460" s="2"/>
      <c r="H460" s="69">
        <v>2</v>
      </c>
      <c r="I460" s="69"/>
      <c r="J460" s="9"/>
      <c r="K460" s="9"/>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row>
    <row r="461" spans="1:52" x14ac:dyDescent="0.25">
      <c r="A461" s="2">
        <f t="shared" si="6"/>
        <v>446</v>
      </c>
      <c r="B461" s="24" t="s">
        <v>584</v>
      </c>
      <c r="C461" s="20" t="s">
        <v>358</v>
      </c>
      <c r="D461" s="8">
        <v>47</v>
      </c>
      <c r="E461" s="2"/>
      <c r="F461" s="2" t="s">
        <v>591</v>
      </c>
      <c r="G461" s="2"/>
      <c r="H461" s="69">
        <v>2</v>
      </c>
      <c r="I461" s="69"/>
      <c r="J461" s="9"/>
      <c r="K461" s="9"/>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row>
    <row r="462" spans="1:52" x14ac:dyDescent="0.25">
      <c r="A462" s="2">
        <f t="shared" si="6"/>
        <v>447</v>
      </c>
      <c r="B462" s="24" t="s">
        <v>584</v>
      </c>
      <c r="C462" s="20" t="s">
        <v>482</v>
      </c>
      <c r="D462" s="8">
        <v>31.2</v>
      </c>
      <c r="E462" s="2"/>
      <c r="F462" s="2" t="s">
        <v>591</v>
      </c>
      <c r="G462" s="2"/>
      <c r="H462" s="69">
        <v>1</v>
      </c>
      <c r="I462" s="69"/>
      <c r="J462" s="9"/>
      <c r="K462" s="9"/>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row>
    <row r="463" spans="1:52" x14ac:dyDescent="0.25">
      <c r="A463" s="2">
        <f t="shared" si="6"/>
        <v>448</v>
      </c>
      <c r="B463" s="24" t="s">
        <v>584</v>
      </c>
      <c r="C463" s="20" t="s">
        <v>483</v>
      </c>
      <c r="D463" s="8">
        <v>31.2</v>
      </c>
      <c r="E463" s="2"/>
      <c r="F463" s="2" t="s">
        <v>591</v>
      </c>
      <c r="G463" s="2"/>
      <c r="H463" s="69">
        <v>1</v>
      </c>
      <c r="I463" s="69"/>
      <c r="J463" s="9"/>
      <c r="K463" s="9"/>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row>
    <row r="464" spans="1:52" x14ac:dyDescent="0.25">
      <c r="A464" s="2">
        <f t="shared" si="6"/>
        <v>449</v>
      </c>
      <c r="B464" s="24" t="s">
        <v>584</v>
      </c>
      <c r="C464" s="20" t="s">
        <v>484</v>
      </c>
      <c r="D464" s="8">
        <v>31.1</v>
      </c>
      <c r="E464" s="2"/>
      <c r="F464" s="2" t="s">
        <v>591</v>
      </c>
      <c r="G464" s="2"/>
      <c r="H464" s="69">
        <v>1</v>
      </c>
      <c r="I464" s="69"/>
      <c r="J464" s="9"/>
      <c r="K464" s="9"/>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row>
    <row r="465" spans="1:52" x14ac:dyDescent="0.25">
      <c r="A465" s="2">
        <f t="shared" si="6"/>
        <v>450</v>
      </c>
      <c r="B465" s="24" t="s">
        <v>584</v>
      </c>
      <c r="C465" s="20" t="s">
        <v>485</v>
      </c>
      <c r="D465" s="8">
        <v>31</v>
      </c>
      <c r="E465" s="2"/>
      <c r="F465" s="2" t="s">
        <v>591</v>
      </c>
      <c r="G465" s="2"/>
      <c r="H465" s="69">
        <v>1</v>
      </c>
      <c r="I465" s="69"/>
      <c r="J465" s="9"/>
      <c r="K465" s="9"/>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row>
    <row r="466" spans="1:52" x14ac:dyDescent="0.25">
      <c r="A466" s="2">
        <f t="shared" ref="A466:A498" si="7">SUM(A465,1)</f>
        <v>451</v>
      </c>
      <c r="B466" s="24" t="s">
        <v>584</v>
      </c>
      <c r="C466" s="20" t="s">
        <v>497</v>
      </c>
      <c r="D466" s="8">
        <v>31.2</v>
      </c>
      <c r="E466" s="2"/>
      <c r="F466" s="2" t="s">
        <v>591</v>
      </c>
      <c r="G466" s="2"/>
      <c r="H466" s="69">
        <v>1</v>
      </c>
      <c r="I466" s="69"/>
      <c r="J466" s="9"/>
      <c r="K466" s="9"/>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row>
    <row r="467" spans="1:52" x14ac:dyDescent="0.25">
      <c r="A467" s="2">
        <f t="shared" si="7"/>
        <v>452</v>
      </c>
      <c r="B467" s="24" t="s">
        <v>584</v>
      </c>
      <c r="C467" s="20" t="s">
        <v>498</v>
      </c>
      <c r="D467" s="8">
        <v>31.4</v>
      </c>
      <c r="E467" s="2"/>
      <c r="F467" s="2" t="s">
        <v>591</v>
      </c>
      <c r="G467" s="2"/>
      <c r="H467" s="69">
        <v>1</v>
      </c>
      <c r="I467" s="69"/>
      <c r="J467" s="9"/>
      <c r="K467" s="9"/>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row>
    <row r="468" spans="1:52" x14ac:dyDescent="0.25">
      <c r="A468" s="2">
        <f t="shared" si="7"/>
        <v>453</v>
      </c>
      <c r="B468" s="24" t="s">
        <v>584</v>
      </c>
      <c r="C468" s="20" t="s">
        <v>499</v>
      </c>
      <c r="D468" s="8">
        <v>31.3</v>
      </c>
      <c r="E468" s="2"/>
      <c r="F468" s="2">
        <v>3</v>
      </c>
      <c r="G468" s="2"/>
      <c r="H468" s="69">
        <v>1</v>
      </c>
      <c r="I468" s="69"/>
      <c r="J468" s="9"/>
      <c r="K468" s="9"/>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row>
    <row r="469" spans="1:52" x14ac:dyDescent="0.25">
      <c r="A469" s="2">
        <f t="shared" si="7"/>
        <v>454</v>
      </c>
      <c r="B469" s="24" t="s">
        <v>584</v>
      </c>
      <c r="C469" s="20" t="s">
        <v>365</v>
      </c>
      <c r="D469" s="8">
        <v>47.1</v>
      </c>
      <c r="E469" s="2"/>
      <c r="F469" s="2" t="s">
        <v>591</v>
      </c>
      <c r="G469" s="2"/>
      <c r="H469" s="69">
        <v>2</v>
      </c>
      <c r="I469" s="69"/>
      <c r="J469" s="9"/>
      <c r="K469" s="9"/>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row>
    <row r="470" spans="1:52" x14ac:dyDescent="0.25">
      <c r="A470" s="2">
        <f t="shared" si="7"/>
        <v>455</v>
      </c>
      <c r="B470" s="24" t="s">
        <v>584</v>
      </c>
      <c r="C470" s="20" t="s">
        <v>500</v>
      </c>
      <c r="D470" s="8">
        <v>41.8</v>
      </c>
      <c r="E470" s="2"/>
      <c r="F470" s="2" t="s">
        <v>591</v>
      </c>
      <c r="G470" s="2"/>
      <c r="H470" s="69">
        <v>2</v>
      </c>
      <c r="I470" s="69"/>
      <c r="J470" s="9"/>
      <c r="K470" s="9"/>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row>
    <row r="471" spans="1:52" x14ac:dyDescent="0.25">
      <c r="A471" s="2">
        <f t="shared" si="7"/>
        <v>456</v>
      </c>
      <c r="B471" s="24" t="s">
        <v>584</v>
      </c>
      <c r="C471" s="20" t="s">
        <v>501</v>
      </c>
      <c r="D471" s="8">
        <v>31.2</v>
      </c>
      <c r="E471" s="2"/>
      <c r="F471" s="2" t="s">
        <v>591</v>
      </c>
      <c r="G471" s="2"/>
      <c r="H471" s="69">
        <v>1</v>
      </c>
      <c r="I471" s="69"/>
      <c r="J471" s="9"/>
      <c r="K471" s="9"/>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row>
    <row r="472" spans="1:52" x14ac:dyDescent="0.25">
      <c r="A472" s="2">
        <f t="shared" si="7"/>
        <v>457</v>
      </c>
      <c r="B472" s="24" t="s">
        <v>584</v>
      </c>
      <c r="C472" s="20" t="s">
        <v>502</v>
      </c>
      <c r="D472" s="8">
        <v>48</v>
      </c>
      <c r="E472" s="2"/>
      <c r="F472" s="2" t="s">
        <v>591</v>
      </c>
      <c r="G472" s="2"/>
      <c r="H472" s="69">
        <v>2</v>
      </c>
      <c r="I472" s="69"/>
      <c r="J472" s="9"/>
      <c r="K472" s="9"/>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row>
    <row r="473" spans="1:52" x14ac:dyDescent="0.25">
      <c r="A473" s="2">
        <f t="shared" si="7"/>
        <v>458</v>
      </c>
      <c r="B473" s="24" t="s">
        <v>584</v>
      </c>
      <c r="C473" s="20" t="s">
        <v>503</v>
      </c>
      <c r="D473" s="8">
        <v>48.1</v>
      </c>
      <c r="E473" s="2"/>
      <c r="F473" s="2" t="s">
        <v>591</v>
      </c>
      <c r="G473" s="2"/>
      <c r="H473" s="69">
        <v>2</v>
      </c>
      <c r="I473" s="69"/>
      <c r="J473" s="9"/>
      <c r="K473" s="9"/>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row>
    <row r="474" spans="1:52" x14ac:dyDescent="0.25">
      <c r="A474" s="2">
        <f t="shared" si="7"/>
        <v>459</v>
      </c>
      <c r="B474" s="24" t="s">
        <v>584</v>
      </c>
      <c r="C474" s="20" t="s">
        <v>504</v>
      </c>
      <c r="D474" s="8">
        <v>48.1</v>
      </c>
      <c r="E474" s="2"/>
      <c r="F474" s="2" t="s">
        <v>591</v>
      </c>
      <c r="G474" s="2"/>
      <c r="H474" s="69">
        <v>2</v>
      </c>
      <c r="I474" s="69"/>
      <c r="J474" s="9"/>
      <c r="K474" s="9"/>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row>
    <row r="475" spans="1:52" x14ac:dyDescent="0.25">
      <c r="A475" s="2">
        <f t="shared" si="7"/>
        <v>460</v>
      </c>
      <c r="B475" s="24" t="s">
        <v>584</v>
      </c>
      <c r="C475" s="20" t="s">
        <v>505</v>
      </c>
      <c r="D475" s="8">
        <v>48</v>
      </c>
      <c r="E475" s="2"/>
      <c r="F475" s="2" t="s">
        <v>591</v>
      </c>
      <c r="G475" s="2"/>
      <c r="H475" s="69">
        <v>2</v>
      </c>
      <c r="I475" s="69"/>
      <c r="J475" s="9"/>
      <c r="K475" s="9"/>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row>
    <row r="476" spans="1:52" x14ac:dyDescent="0.25">
      <c r="A476" s="2">
        <f t="shared" si="7"/>
        <v>461</v>
      </c>
      <c r="B476" s="24" t="s">
        <v>584</v>
      </c>
      <c r="C476" s="20" t="s">
        <v>506</v>
      </c>
      <c r="D476" s="8">
        <v>42.2</v>
      </c>
      <c r="E476" s="2"/>
      <c r="F476" s="2" t="s">
        <v>591</v>
      </c>
      <c r="G476" s="2"/>
      <c r="H476" s="69">
        <v>2</v>
      </c>
      <c r="I476" s="69"/>
      <c r="J476" s="9"/>
      <c r="K476" s="9"/>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row>
    <row r="477" spans="1:52" x14ac:dyDescent="0.25">
      <c r="A477" s="2">
        <f t="shared" si="7"/>
        <v>462</v>
      </c>
      <c r="B477" s="24" t="s">
        <v>584</v>
      </c>
      <c r="C477" s="20" t="s">
        <v>507</v>
      </c>
      <c r="D477" s="8">
        <v>46.8</v>
      </c>
      <c r="E477" s="2"/>
      <c r="F477" s="2" t="s">
        <v>591</v>
      </c>
      <c r="G477" s="2"/>
      <c r="H477" s="69">
        <v>2</v>
      </c>
      <c r="I477" s="69"/>
      <c r="J477" s="9"/>
      <c r="K477" s="9"/>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row>
    <row r="478" spans="1:52" x14ac:dyDescent="0.25">
      <c r="A478" s="2">
        <f t="shared" si="7"/>
        <v>463</v>
      </c>
      <c r="B478" s="24" t="s">
        <v>584</v>
      </c>
      <c r="C478" s="20" t="s">
        <v>508</v>
      </c>
      <c r="D478" s="8">
        <v>30.6</v>
      </c>
      <c r="E478" s="2"/>
      <c r="F478" s="2" t="s">
        <v>591</v>
      </c>
      <c r="G478" s="2"/>
      <c r="H478" s="69">
        <v>1</v>
      </c>
      <c r="I478" s="69"/>
      <c r="J478" s="9"/>
      <c r="K478" s="9"/>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row>
    <row r="479" spans="1:52" x14ac:dyDescent="0.25">
      <c r="A479" s="2">
        <f t="shared" si="7"/>
        <v>464</v>
      </c>
      <c r="B479" s="24" t="s">
        <v>584</v>
      </c>
      <c r="C479" s="20" t="s">
        <v>509</v>
      </c>
      <c r="D479" s="8">
        <v>31.2</v>
      </c>
      <c r="E479" s="2"/>
      <c r="F479" s="2" t="s">
        <v>591</v>
      </c>
      <c r="G479" s="2"/>
      <c r="H479" s="69">
        <v>1</v>
      </c>
      <c r="I479" s="69"/>
      <c r="J479" s="9"/>
      <c r="K479" s="9"/>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row>
    <row r="480" spans="1:52" x14ac:dyDescent="0.25">
      <c r="A480" s="2">
        <f t="shared" si="7"/>
        <v>465</v>
      </c>
      <c r="B480" s="24" t="s">
        <v>584</v>
      </c>
      <c r="C480" s="20" t="s">
        <v>510</v>
      </c>
      <c r="D480" s="8">
        <v>31.2</v>
      </c>
      <c r="E480" s="2"/>
      <c r="F480" s="2" t="s">
        <v>591</v>
      </c>
      <c r="G480" s="2"/>
      <c r="H480" s="69">
        <v>1</v>
      </c>
      <c r="I480" s="69"/>
      <c r="J480" s="9"/>
      <c r="K480" s="9"/>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row>
    <row r="481" spans="1:52" x14ac:dyDescent="0.25">
      <c r="A481" s="2">
        <f t="shared" si="7"/>
        <v>466</v>
      </c>
      <c r="B481" s="24" t="s">
        <v>585</v>
      </c>
      <c r="C481" s="20" t="s">
        <v>511</v>
      </c>
      <c r="D481" s="8">
        <v>31.3</v>
      </c>
      <c r="E481" s="2"/>
      <c r="F481" s="2" t="s">
        <v>591</v>
      </c>
      <c r="G481" s="2"/>
      <c r="H481" s="69">
        <v>1</v>
      </c>
      <c r="I481" s="69"/>
      <c r="J481" s="9"/>
      <c r="K481" s="9"/>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row>
    <row r="482" spans="1:52" x14ac:dyDescent="0.25">
      <c r="A482" s="2">
        <f t="shared" si="7"/>
        <v>467</v>
      </c>
      <c r="B482" s="24" t="s">
        <v>585</v>
      </c>
      <c r="C482" s="20" t="s">
        <v>512</v>
      </c>
      <c r="D482" s="8">
        <v>31.1</v>
      </c>
      <c r="E482" s="2"/>
      <c r="F482" s="2" t="s">
        <v>591</v>
      </c>
      <c r="G482" s="2"/>
      <c r="H482" s="69">
        <v>1</v>
      </c>
      <c r="I482" s="69"/>
      <c r="J482" s="9"/>
      <c r="K482" s="9"/>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row>
    <row r="483" spans="1:52" x14ac:dyDescent="0.25">
      <c r="A483" s="2">
        <f t="shared" si="7"/>
        <v>468</v>
      </c>
      <c r="B483" s="24" t="s">
        <v>585</v>
      </c>
      <c r="C483" s="20" t="s">
        <v>513</v>
      </c>
      <c r="D483" s="8">
        <v>31.1</v>
      </c>
      <c r="E483" s="2"/>
      <c r="F483" s="2" t="s">
        <v>591</v>
      </c>
      <c r="G483" s="2"/>
      <c r="H483" s="69">
        <v>1</v>
      </c>
      <c r="I483" s="69"/>
      <c r="J483" s="9"/>
      <c r="K483" s="9"/>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row>
    <row r="484" spans="1:52" x14ac:dyDescent="0.25">
      <c r="A484" s="2">
        <f t="shared" si="7"/>
        <v>469</v>
      </c>
      <c r="B484" s="24" t="s">
        <v>585</v>
      </c>
      <c r="C484" s="20" t="s">
        <v>514</v>
      </c>
      <c r="D484" s="8">
        <v>31.2</v>
      </c>
      <c r="E484" s="2"/>
      <c r="F484" s="2" t="s">
        <v>591</v>
      </c>
      <c r="G484" s="2"/>
      <c r="H484" s="69">
        <v>1</v>
      </c>
      <c r="I484" s="69"/>
      <c r="J484" s="9"/>
      <c r="K484" s="9"/>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row>
    <row r="485" spans="1:52" x14ac:dyDescent="0.25">
      <c r="A485" s="2">
        <f t="shared" si="7"/>
        <v>470</v>
      </c>
      <c r="B485" s="24" t="s">
        <v>585</v>
      </c>
      <c r="C485" s="20" t="s">
        <v>515</v>
      </c>
      <c r="D485" s="8">
        <v>42.4</v>
      </c>
      <c r="E485" s="2"/>
      <c r="F485" s="2" t="s">
        <v>591</v>
      </c>
      <c r="G485" s="2"/>
      <c r="H485" s="69">
        <v>2</v>
      </c>
      <c r="I485" s="69"/>
      <c r="J485" s="9"/>
      <c r="K485" s="9"/>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row>
    <row r="486" spans="1:52" x14ac:dyDescent="0.25">
      <c r="A486" s="2">
        <f t="shared" si="7"/>
        <v>471</v>
      </c>
      <c r="B486" s="24" t="s">
        <v>585</v>
      </c>
      <c r="C486" s="20" t="s">
        <v>516</v>
      </c>
      <c r="D486" s="8">
        <v>30.5</v>
      </c>
      <c r="E486" s="2"/>
      <c r="F486" s="2" t="s">
        <v>591</v>
      </c>
      <c r="G486" s="2"/>
      <c r="H486" s="69">
        <v>1</v>
      </c>
      <c r="I486" s="69"/>
      <c r="J486" s="9"/>
      <c r="K486" s="9"/>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row>
    <row r="487" spans="1:52" x14ac:dyDescent="0.25">
      <c r="A487" s="2">
        <f t="shared" si="7"/>
        <v>472</v>
      </c>
      <c r="B487" s="24" t="s">
        <v>585</v>
      </c>
      <c r="C487" s="20" t="s">
        <v>517</v>
      </c>
      <c r="D487" s="8">
        <v>31.2</v>
      </c>
      <c r="E487" s="2"/>
      <c r="F487" s="2" t="s">
        <v>591</v>
      </c>
      <c r="G487" s="2"/>
      <c r="H487" s="69">
        <v>1</v>
      </c>
      <c r="I487" s="69"/>
      <c r="J487" s="9"/>
      <c r="K487" s="9"/>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row>
    <row r="488" spans="1:52" x14ac:dyDescent="0.25">
      <c r="A488" s="2">
        <f t="shared" si="7"/>
        <v>473</v>
      </c>
      <c r="B488" s="24" t="s">
        <v>585</v>
      </c>
      <c r="C488" s="20" t="s">
        <v>518</v>
      </c>
      <c r="D488" s="8">
        <v>31.1</v>
      </c>
      <c r="E488" s="2"/>
      <c r="F488" s="2" t="s">
        <v>591</v>
      </c>
      <c r="G488" s="2"/>
      <c r="H488" s="69">
        <v>1</v>
      </c>
      <c r="I488" s="69"/>
      <c r="J488" s="9"/>
      <c r="K488" s="9"/>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row>
    <row r="489" spans="1:52" x14ac:dyDescent="0.25">
      <c r="A489" s="2">
        <f t="shared" si="7"/>
        <v>474</v>
      </c>
      <c r="B489" s="24" t="s">
        <v>585</v>
      </c>
      <c r="C489" s="20" t="s">
        <v>519</v>
      </c>
      <c r="D489" s="8">
        <v>31</v>
      </c>
      <c r="E489" s="2"/>
      <c r="F489" s="2" t="s">
        <v>591</v>
      </c>
      <c r="G489" s="2"/>
      <c r="H489" s="69">
        <v>1</v>
      </c>
      <c r="I489" s="69"/>
      <c r="J489" s="9"/>
      <c r="K489" s="9"/>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row>
    <row r="490" spans="1:52" x14ac:dyDescent="0.25">
      <c r="A490" s="2">
        <f t="shared" si="7"/>
        <v>475</v>
      </c>
      <c r="B490" s="24" t="s">
        <v>585</v>
      </c>
      <c r="C490" s="20" t="s">
        <v>386</v>
      </c>
      <c r="D490" s="8">
        <v>31.2</v>
      </c>
      <c r="E490" s="2"/>
      <c r="F490" s="2" t="s">
        <v>591</v>
      </c>
      <c r="G490" s="2"/>
      <c r="H490" s="69">
        <v>1</v>
      </c>
      <c r="I490" s="69"/>
      <c r="J490" s="9"/>
      <c r="K490" s="9"/>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row>
    <row r="491" spans="1:52" x14ac:dyDescent="0.25">
      <c r="A491" s="2">
        <f t="shared" si="7"/>
        <v>476</v>
      </c>
      <c r="B491" s="24" t="s">
        <v>585</v>
      </c>
      <c r="C491" s="20" t="s">
        <v>520</v>
      </c>
      <c r="D491" s="8">
        <v>42.1</v>
      </c>
      <c r="E491" s="2"/>
      <c r="F491" s="2" t="s">
        <v>591</v>
      </c>
      <c r="G491" s="2"/>
      <c r="H491" s="69">
        <v>2</v>
      </c>
      <c r="I491" s="69"/>
      <c r="J491" s="9"/>
      <c r="K491" s="9"/>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row>
    <row r="492" spans="1:52" x14ac:dyDescent="0.25">
      <c r="A492" s="2">
        <f t="shared" si="7"/>
        <v>477</v>
      </c>
      <c r="B492" s="24" t="s">
        <v>585</v>
      </c>
      <c r="C492" s="20" t="s">
        <v>521</v>
      </c>
      <c r="D492" s="8">
        <v>47.1</v>
      </c>
      <c r="E492" s="2"/>
      <c r="F492" s="2" t="s">
        <v>591</v>
      </c>
      <c r="G492" s="2"/>
      <c r="H492" s="69">
        <v>2</v>
      </c>
      <c r="I492" s="69"/>
      <c r="J492" s="9"/>
      <c r="K492" s="9"/>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row>
    <row r="493" spans="1:52" x14ac:dyDescent="0.25">
      <c r="A493" s="2">
        <f t="shared" si="7"/>
        <v>478</v>
      </c>
      <c r="B493" s="24" t="s">
        <v>585</v>
      </c>
      <c r="C493" s="20" t="s">
        <v>522</v>
      </c>
      <c r="D493" s="8">
        <v>31.2</v>
      </c>
      <c r="E493" s="2"/>
      <c r="F493" s="2" t="s">
        <v>591</v>
      </c>
      <c r="G493" s="2"/>
      <c r="H493" s="69">
        <v>1</v>
      </c>
      <c r="I493" s="69"/>
      <c r="J493" s="9"/>
      <c r="K493" s="9"/>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row>
    <row r="494" spans="1:52" x14ac:dyDescent="0.25">
      <c r="A494" s="2">
        <f t="shared" si="7"/>
        <v>479</v>
      </c>
      <c r="B494" s="24" t="s">
        <v>585</v>
      </c>
      <c r="C494" s="20" t="s">
        <v>523</v>
      </c>
      <c r="D494" s="8">
        <v>31.1</v>
      </c>
      <c r="E494" s="2"/>
      <c r="F494" s="2" t="s">
        <v>591</v>
      </c>
      <c r="G494" s="2"/>
      <c r="H494" s="69">
        <v>1</v>
      </c>
      <c r="I494" s="69"/>
      <c r="J494" s="9"/>
      <c r="K494" s="9"/>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row>
    <row r="495" spans="1:52" x14ac:dyDescent="0.25">
      <c r="A495" s="2">
        <f t="shared" si="7"/>
        <v>480</v>
      </c>
      <c r="B495" s="25" t="s">
        <v>585</v>
      </c>
      <c r="C495" s="21" t="s">
        <v>524</v>
      </c>
      <c r="D495" s="14">
        <v>31.1</v>
      </c>
      <c r="E495" s="29"/>
      <c r="F495" s="29" t="s">
        <v>591</v>
      </c>
      <c r="G495" s="29"/>
      <c r="H495" s="69">
        <v>1</v>
      </c>
      <c r="I495" s="69"/>
      <c r="J495" s="15"/>
      <c r="K495" s="15"/>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29"/>
      <c r="AL495" s="29"/>
      <c r="AM495" s="29"/>
      <c r="AN495" s="29"/>
      <c r="AO495" s="29"/>
      <c r="AP495" s="29"/>
      <c r="AQ495" s="29"/>
      <c r="AR495" s="29"/>
      <c r="AS495" s="29"/>
      <c r="AT495" s="29"/>
      <c r="AU495" s="29"/>
      <c r="AV495" s="29"/>
      <c r="AW495" s="29"/>
      <c r="AX495" s="29"/>
      <c r="AY495" s="29"/>
      <c r="AZ495" s="29"/>
    </row>
    <row r="496" spans="1:52" x14ac:dyDescent="0.25">
      <c r="A496" s="2">
        <f t="shared" si="7"/>
        <v>481</v>
      </c>
      <c r="B496" s="25" t="s">
        <v>585</v>
      </c>
      <c r="C496" s="21" t="s">
        <v>525</v>
      </c>
      <c r="D496" s="14">
        <v>31.2</v>
      </c>
      <c r="E496" s="29"/>
      <c r="F496" s="29" t="s">
        <v>591</v>
      </c>
      <c r="G496" s="29"/>
      <c r="H496" s="69">
        <v>1</v>
      </c>
      <c r="I496" s="69"/>
      <c r="J496" s="15"/>
      <c r="K496" s="15"/>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29"/>
      <c r="AL496" s="29"/>
      <c r="AM496" s="29"/>
      <c r="AN496" s="29"/>
      <c r="AO496" s="29"/>
      <c r="AP496" s="29"/>
      <c r="AQ496" s="29"/>
      <c r="AR496" s="29"/>
      <c r="AS496" s="29"/>
      <c r="AT496" s="29"/>
      <c r="AU496" s="29"/>
      <c r="AV496" s="29"/>
      <c r="AW496" s="29"/>
      <c r="AX496" s="29"/>
      <c r="AY496" s="29"/>
      <c r="AZ496" s="29"/>
    </row>
    <row r="497" spans="1:52" x14ac:dyDescent="0.25">
      <c r="A497" s="2">
        <f t="shared" si="7"/>
        <v>482</v>
      </c>
      <c r="B497" s="25" t="s">
        <v>585</v>
      </c>
      <c r="C497" s="21" t="s">
        <v>526</v>
      </c>
      <c r="D497" s="14">
        <v>42.2</v>
      </c>
      <c r="E497" s="29"/>
      <c r="F497" s="29" t="s">
        <v>591</v>
      </c>
      <c r="G497" s="29"/>
      <c r="H497" s="69">
        <v>2</v>
      </c>
      <c r="I497" s="69"/>
      <c r="J497" s="15"/>
      <c r="K497" s="15"/>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29"/>
      <c r="AL497" s="29"/>
      <c r="AM497" s="29"/>
      <c r="AN497" s="29"/>
      <c r="AO497" s="29"/>
      <c r="AP497" s="29"/>
      <c r="AQ497" s="29"/>
      <c r="AR497" s="29"/>
      <c r="AS497" s="29"/>
      <c r="AT497" s="29"/>
      <c r="AU497" s="29"/>
      <c r="AV497" s="29"/>
      <c r="AW497" s="29"/>
      <c r="AX497" s="29"/>
      <c r="AY497" s="29"/>
      <c r="AZ497" s="29"/>
    </row>
    <row r="498" spans="1:52" x14ac:dyDescent="0.25">
      <c r="A498" s="2">
        <f t="shared" si="7"/>
        <v>483</v>
      </c>
      <c r="B498" s="25" t="s">
        <v>585</v>
      </c>
      <c r="C498" s="21" t="s">
        <v>527</v>
      </c>
      <c r="D498" s="14">
        <v>47</v>
      </c>
      <c r="E498" s="29"/>
      <c r="F498" s="29" t="s">
        <v>591</v>
      </c>
      <c r="G498" s="29"/>
      <c r="H498" s="69">
        <v>2</v>
      </c>
      <c r="I498" s="69"/>
      <c r="J498" s="15"/>
      <c r="K498" s="15"/>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29"/>
      <c r="AL498" s="29"/>
      <c r="AM498" s="29"/>
      <c r="AN498" s="29"/>
      <c r="AO498" s="29"/>
      <c r="AP498" s="29"/>
      <c r="AQ498" s="29"/>
      <c r="AR498" s="29"/>
      <c r="AS498" s="29"/>
      <c r="AT498" s="29"/>
      <c r="AU498" s="29"/>
      <c r="AV498" s="29"/>
      <c r="AW498" s="29"/>
      <c r="AX498" s="29"/>
      <c r="AY498" s="29"/>
      <c r="AZ498" s="29"/>
    </row>
    <row r="499" spans="1:52" x14ac:dyDescent="0.25">
      <c r="I499" s="87"/>
    </row>
  </sheetData>
  <autoFilter ref="A13:BA498">
    <filterColumn colId="4" showButton="0"/>
    <filterColumn colId="13" showButton="0"/>
    <filterColumn colId="14" showButton="0"/>
    <filterColumn colId="16" showButton="0"/>
    <filterColumn colId="17" showButton="0"/>
    <filterColumn colId="19" showButton="0"/>
    <filterColumn colId="20" showButton="0"/>
    <filterColumn colId="22" showButton="0"/>
    <filterColumn colId="23" showButton="0"/>
    <filterColumn colId="25" showButton="0"/>
    <filterColumn colId="26" showButton="0"/>
  </autoFilter>
  <mergeCells count="54">
    <mergeCell ref="C2:J2"/>
    <mergeCell ref="C1:E1"/>
    <mergeCell ref="C3:N5"/>
    <mergeCell ref="C6:N7"/>
    <mergeCell ref="A12:AC12"/>
    <mergeCell ref="M13:M15"/>
    <mergeCell ref="E10:F10"/>
    <mergeCell ref="AD12:AH12"/>
    <mergeCell ref="AO12:AZ12"/>
    <mergeCell ref="A13:A15"/>
    <mergeCell ref="B13:B15"/>
    <mergeCell ref="C13:C15"/>
    <mergeCell ref="D13:D15"/>
    <mergeCell ref="E13:F14"/>
    <mergeCell ref="G13:G15"/>
    <mergeCell ref="H13:H15"/>
    <mergeCell ref="I13:I15"/>
    <mergeCell ref="J13:J15"/>
    <mergeCell ref="K13:K15"/>
    <mergeCell ref="L13:L15"/>
    <mergeCell ref="AJ13:AJ15"/>
    <mergeCell ref="N13:P13"/>
    <mergeCell ref="Q13:S13"/>
    <mergeCell ref="T13:V13"/>
    <mergeCell ref="W13:Y13"/>
    <mergeCell ref="Z13:AB13"/>
    <mergeCell ref="AX13:AX15"/>
    <mergeCell ref="AY13:AY15"/>
    <mergeCell ref="AI13:AI15"/>
    <mergeCell ref="AC13:AC15"/>
    <mergeCell ref="AL13:AL15"/>
    <mergeCell ref="AM13:AM15"/>
    <mergeCell ref="AN13:AN15"/>
    <mergeCell ref="AD13:AD15"/>
    <mergeCell ref="AE13:AE15"/>
    <mergeCell ref="AF13:AF15"/>
    <mergeCell ref="AG13:AG15"/>
    <mergeCell ref="AH13:AH15"/>
    <mergeCell ref="AZ13:AZ15"/>
    <mergeCell ref="N14:P14"/>
    <mergeCell ref="Q14:S14"/>
    <mergeCell ref="T14:V14"/>
    <mergeCell ref="W14:Y14"/>
    <mergeCell ref="Z14:AB14"/>
    <mergeCell ref="AQ13:AQ15"/>
    <mergeCell ref="AR13:AR15"/>
    <mergeCell ref="AS13:AS15"/>
    <mergeCell ref="AT13:AT15"/>
    <mergeCell ref="AU13:AU15"/>
    <mergeCell ref="AV13:AV15"/>
    <mergeCell ref="AK13:AK15"/>
    <mergeCell ref="AO13:AO15"/>
    <mergeCell ref="AP13:AP15"/>
    <mergeCell ref="AW13:AW15"/>
  </mergeCells>
  <pageMargins left="0.7" right="0.7" top="0.75" bottom="0.75" header="0.3" footer="0.3"/>
  <pageSetup paperSize="9" scale="3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Dzīvokļi privatizētajās mājās</vt:lpstr>
      <vt:lpstr>Pašvaldībai piederošās dz.mājas</vt:lpstr>
      <vt:lpstr>Dzīv.telpas pašvaldības mājās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Agris Bērziņš</dc:creator>
  <cp:lastModifiedBy>Linda Stinka</cp:lastModifiedBy>
  <cp:lastPrinted>2018-12-19T07:36:36Z</cp:lastPrinted>
  <dcterms:created xsi:type="dcterms:W3CDTF">2018-11-09T09:46:20Z</dcterms:created>
  <dcterms:modified xsi:type="dcterms:W3CDTF">2019-01-09T12:41:36Z</dcterms:modified>
</cp:coreProperties>
</file>