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Q\2019\TAMES_2019\2019_Publicesanai\"/>
    </mc:Choice>
  </mc:AlternateContent>
  <bookViews>
    <workbookView xWindow="0" yWindow="0" windowWidth="28800" windowHeight="12435"/>
  </bookViews>
  <sheets>
    <sheet name="05.1.1." sheetId="1" r:id="rId1"/>
    <sheet name="05.1.2." sheetId="2" r:id="rId2"/>
    <sheet name="05.1.3." sheetId="3" r:id="rId3"/>
    <sheet name="05.1.4." sheetId="4" r:id="rId4"/>
    <sheet name="05.1.5." sheetId="5" r:id="rId5"/>
    <sheet name="05.2.1." sheetId="6" r:id="rId6"/>
    <sheet name="05.2.2." sheetId="7" r:id="rId7"/>
  </sheets>
  <definedNames>
    <definedName name="_xlnm._FilterDatabase" localSheetId="0" hidden="1">'05.1.1.'!$A$18:$M$301</definedName>
    <definedName name="_xlnm._FilterDatabase" localSheetId="1" hidden="1">'05.1.2.'!$A$18:$M$301</definedName>
    <definedName name="_xlnm._FilterDatabase" localSheetId="2" hidden="1">'05.1.3.'!$A$18:$M$301</definedName>
    <definedName name="_xlnm._FilterDatabase" localSheetId="3" hidden="1">'05.1.4.'!$A$18:$M$301</definedName>
    <definedName name="_xlnm._FilterDatabase" localSheetId="4" hidden="1">'05.1.5.'!$A$18:$M$301</definedName>
    <definedName name="_xlnm._FilterDatabase" localSheetId="5" hidden="1">'05.2.1.'!$A$18:$L$301</definedName>
    <definedName name="_xlnm._FilterDatabase" localSheetId="6" hidden="1">'05.2.2.'!$A$18:$L$301</definedName>
    <definedName name="_xlnm.Print_Titles" localSheetId="0">'05.1.1.'!$18:$18</definedName>
    <definedName name="_xlnm.Print_Titles" localSheetId="1">'05.1.2.'!$18:$18</definedName>
    <definedName name="_xlnm.Print_Titles" localSheetId="2">'05.1.3.'!$18:$18</definedName>
    <definedName name="_xlnm.Print_Titles" localSheetId="3">'05.1.4.'!$18:$18</definedName>
    <definedName name="_xlnm.Print_Titles" localSheetId="4">'05.1.5.'!$18:$18</definedName>
    <definedName name="_xlnm.Print_Titles" localSheetId="5">'05.2.1.'!$18:$18</definedName>
    <definedName name="_xlnm.Print_Titles" localSheetId="6">'05.2.2.'!$18:$18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1" i="7" l="1"/>
  <c r="C301" i="7"/>
  <c r="H300" i="7"/>
  <c r="C300" i="7"/>
  <c r="H299" i="7"/>
  <c r="C299" i="7"/>
  <c r="H298" i="7"/>
  <c r="C298" i="7"/>
  <c r="H297" i="7"/>
  <c r="C297" i="7"/>
  <c r="H296" i="7"/>
  <c r="C296" i="7"/>
  <c r="H295" i="7"/>
  <c r="C295" i="7"/>
  <c r="H294" i="7"/>
  <c r="C294" i="7"/>
  <c r="C293" i="7" s="1"/>
  <c r="L293" i="7"/>
  <c r="K293" i="7"/>
  <c r="J293" i="7"/>
  <c r="I293" i="7"/>
  <c r="H293" i="7"/>
  <c r="G293" i="7"/>
  <c r="F293" i="7"/>
  <c r="E293" i="7"/>
  <c r="D293" i="7"/>
  <c r="H288" i="7"/>
  <c r="C288" i="7"/>
  <c r="H287" i="7"/>
  <c r="C287" i="7"/>
  <c r="L286" i="7"/>
  <c r="K286" i="7"/>
  <c r="J286" i="7"/>
  <c r="I286" i="7"/>
  <c r="G286" i="7"/>
  <c r="F286" i="7"/>
  <c r="E286" i="7"/>
  <c r="C286" i="7" s="1"/>
  <c r="D286" i="7"/>
  <c r="H285" i="7"/>
  <c r="C285" i="7"/>
  <c r="L284" i="7"/>
  <c r="K284" i="7"/>
  <c r="K283" i="7" s="1"/>
  <c r="J284" i="7"/>
  <c r="I284" i="7"/>
  <c r="G284" i="7"/>
  <c r="G283" i="7" s="1"/>
  <c r="F284" i="7"/>
  <c r="F283" i="7" s="1"/>
  <c r="E284" i="7"/>
  <c r="D284" i="7"/>
  <c r="C284" i="7" s="1"/>
  <c r="L283" i="7"/>
  <c r="J283" i="7"/>
  <c r="I283" i="7"/>
  <c r="E283" i="7"/>
  <c r="H282" i="7"/>
  <c r="C282" i="7"/>
  <c r="L281" i="7"/>
  <c r="K281" i="7"/>
  <c r="J281" i="7"/>
  <c r="I281" i="7"/>
  <c r="G281" i="7"/>
  <c r="F281" i="7"/>
  <c r="E281" i="7"/>
  <c r="C281" i="7" s="1"/>
  <c r="D281" i="7"/>
  <c r="H280" i="7"/>
  <c r="C280" i="7"/>
  <c r="H279" i="7"/>
  <c r="C279" i="7"/>
  <c r="H278" i="7"/>
  <c r="C278" i="7"/>
  <c r="H277" i="7"/>
  <c r="C277" i="7"/>
  <c r="L276" i="7"/>
  <c r="K276" i="7"/>
  <c r="J276" i="7"/>
  <c r="J270" i="7" s="1"/>
  <c r="J269" i="7" s="1"/>
  <c r="I276" i="7"/>
  <c r="G276" i="7"/>
  <c r="G270" i="7" s="1"/>
  <c r="F276" i="7"/>
  <c r="E276" i="7"/>
  <c r="C276" i="7" s="1"/>
  <c r="D276" i="7"/>
  <c r="H275" i="7"/>
  <c r="C275" i="7"/>
  <c r="H274" i="7"/>
  <c r="C274" i="7"/>
  <c r="H273" i="7"/>
  <c r="C273" i="7"/>
  <c r="L272" i="7"/>
  <c r="K272" i="7"/>
  <c r="K270" i="7" s="1"/>
  <c r="K269" i="7" s="1"/>
  <c r="J272" i="7"/>
  <c r="I272" i="7"/>
  <c r="I270" i="7" s="1"/>
  <c r="I269" i="7" s="1"/>
  <c r="G272" i="7"/>
  <c r="F272" i="7"/>
  <c r="F270" i="7" s="1"/>
  <c r="F269" i="7" s="1"/>
  <c r="E272" i="7"/>
  <c r="D272" i="7"/>
  <c r="C272" i="7" s="1"/>
  <c r="H271" i="7"/>
  <c r="C271" i="7"/>
  <c r="L270" i="7"/>
  <c r="L269" i="7" s="1"/>
  <c r="E270" i="7"/>
  <c r="H268" i="7"/>
  <c r="C268" i="7"/>
  <c r="H267" i="7"/>
  <c r="C267" i="7"/>
  <c r="H266" i="7"/>
  <c r="C266" i="7"/>
  <c r="H265" i="7"/>
  <c r="C265" i="7"/>
  <c r="L264" i="7"/>
  <c r="K264" i="7"/>
  <c r="J264" i="7"/>
  <c r="I264" i="7"/>
  <c r="G264" i="7"/>
  <c r="F264" i="7"/>
  <c r="F259" i="7" s="1"/>
  <c r="E264" i="7"/>
  <c r="D264" i="7"/>
  <c r="C264" i="7" s="1"/>
  <c r="H263" i="7"/>
  <c r="C263" i="7"/>
  <c r="H262" i="7"/>
  <c r="C262" i="7"/>
  <c r="H261" i="7"/>
  <c r="C261" i="7"/>
  <c r="L260" i="7"/>
  <c r="L259" i="7" s="1"/>
  <c r="K260" i="7"/>
  <c r="J260" i="7"/>
  <c r="I260" i="7"/>
  <c r="G260" i="7"/>
  <c r="G259" i="7" s="1"/>
  <c r="F260" i="7"/>
  <c r="E260" i="7"/>
  <c r="C260" i="7" s="1"/>
  <c r="D260" i="7"/>
  <c r="J259" i="7"/>
  <c r="D259" i="7"/>
  <c r="H258" i="7"/>
  <c r="C258" i="7"/>
  <c r="H257" i="7"/>
  <c r="C257" i="7"/>
  <c r="H256" i="7"/>
  <c r="C256" i="7"/>
  <c r="H255" i="7"/>
  <c r="C255" i="7"/>
  <c r="H254" i="7"/>
  <c r="C254" i="7"/>
  <c r="H253" i="7"/>
  <c r="C253" i="7"/>
  <c r="L252" i="7"/>
  <c r="K252" i="7"/>
  <c r="K251" i="7" s="1"/>
  <c r="J252" i="7"/>
  <c r="I252" i="7"/>
  <c r="G252" i="7"/>
  <c r="G251" i="7" s="1"/>
  <c r="F252" i="7"/>
  <c r="F251" i="7" s="1"/>
  <c r="E252" i="7"/>
  <c r="D252" i="7"/>
  <c r="C252" i="7" s="1"/>
  <c r="L251" i="7"/>
  <c r="J251" i="7"/>
  <c r="I251" i="7"/>
  <c r="E251" i="7"/>
  <c r="H250" i="7"/>
  <c r="C250" i="7"/>
  <c r="H249" i="7"/>
  <c r="C249" i="7"/>
  <c r="H248" i="7"/>
  <c r="C248" i="7"/>
  <c r="H247" i="7"/>
  <c r="C247" i="7"/>
  <c r="L246" i="7"/>
  <c r="K246" i="7"/>
  <c r="J246" i="7"/>
  <c r="I246" i="7"/>
  <c r="G246" i="7"/>
  <c r="F246" i="7"/>
  <c r="E246" i="7"/>
  <c r="D246" i="7"/>
  <c r="C246" i="7"/>
  <c r="H245" i="7"/>
  <c r="C245" i="7"/>
  <c r="H244" i="7"/>
  <c r="C244" i="7"/>
  <c r="H243" i="7"/>
  <c r="C243" i="7"/>
  <c r="H242" i="7"/>
  <c r="C242" i="7"/>
  <c r="H241" i="7"/>
  <c r="C241" i="7"/>
  <c r="H240" i="7"/>
  <c r="C240" i="7"/>
  <c r="H239" i="7"/>
  <c r="C239" i="7"/>
  <c r="L238" i="7"/>
  <c r="K238" i="7"/>
  <c r="K231" i="7" s="1"/>
  <c r="J238" i="7"/>
  <c r="I238" i="7"/>
  <c r="G238" i="7"/>
  <c r="F238" i="7"/>
  <c r="F231" i="7" s="1"/>
  <c r="F230" i="7" s="1"/>
  <c r="E238" i="7"/>
  <c r="D238" i="7"/>
  <c r="C238" i="7" s="1"/>
  <c r="H237" i="7"/>
  <c r="C237" i="7"/>
  <c r="H236" i="7"/>
  <c r="C236" i="7"/>
  <c r="L235" i="7"/>
  <c r="K235" i="7"/>
  <c r="J235" i="7"/>
  <c r="I235" i="7"/>
  <c r="G235" i="7"/>
  <c r="F235" i="7"/>
  <c r="E235" i="7"/>
  <c r="D235" i="7"/>
  <c r="H234" i="7"/>
  <c r="C234" i="7"/>
  <c r="L233" i="7"/>
  <c r="K233" i="7"/>
  <c r="J233" i="7"/>
  <c r="J231" i="7" s="1"/>
  <c r="J230" i="7" s="1"/>
  <c r="I233" i="7"/>
  <c r="G233" i="7"/>
  <c r="F233" i="7"/>
  <c r="E233" i="7"/>
  <c r="C233" i="7" s="1"/>
  <c r="D233" i="7"/>
  <c r="H232" i="7"/>
  <c r="C232" i="7"/>
  <c r="L231" i="7"/>
  <c r="L230" i="7" s="1"/>
  <c r="I231" i="7"/>
  <c r="D231" i="7"/>
  <c r="H229" i="7"/>
  <c r="C229" i="7"/>
  <c r="H228" i="7"/>
  <c r="C228" i="7"/>
  <c r="L227" i="7"/>
  <c r="K227" i="7"/>
  <c r="J227" i="7"/>
  <c r="I227" i="7"/>
  <c r="H227" i="7" s="1"/>
  <c r="G227" i="7"/>
  <c r="F227" i="7"/>
  <c r="E227" i="7"/>
  <c r="D227" i="7"/>
  <c r="C227" i="7" s="1"/>
  <c r="H226" i="7"/>
  <c r="C226" i="7"/>
  <c r="H225" i="7"/>
  <c r="C225" i="7"/>
  <c r="H224" i="7"/>
  <c r="C224" i="7"/>
  <c r="H223" i="7"/>
  <c r="C223" i="7"/>
  <c r="H222" i="7"/>
  <c r="C222" i="7"/>
  <c r="H221" i="7"/>
  <c r="C221" i="7"/>
  <c r="H220" i="7"/>
  <c r="C220" i="7"/>
  <c r="H219" i="7"/>
  <c r="C219" i="7"/>
  <c r="H218" i="7"/>
  <c r="C218" i="7"/>
  <c r="H217" i="7"/>
  <c r="C217" i="7"/>
  <c r="L216" i="7"/>
  <c r="K216" i="7"/>
  <c r="K204" i="7" s="1"/>
  <c r="J216" i="7"/>
  <c r="I216" i="7"/>
  <c r="G216" i="7"/>
  <c r="F216" i="7"/>
  <c r="F204" i="7" s="1"/>
  <c r="F195" i="7" s="1"/>
  <c r="E216" i="7"/>
  <c r="D216" i="7"/>
  <c r="C216" i="7" s="1"/>
  <c r="H215" i="7"/>
  <c r="C215" i="7"/>
  <c r="H214" i="7"/>
  <c r="C214" i="7"/>
  <c r="H213" i="7"/>
  <c r="C213" i="7"/>
  <c r="H212" i="7"/>
  <c r="C212" i="7"/>
  <c r="H211" i="7"/>
  <c r="C211" i="7"/>
  <c r="H210" i="7"/>
  <c r="C210" i="7"/>
  <c r="H209" i="7"/>
  <c r="C209" i="7"/>
  <c r="H208" i="7"/>
  <c r="C208" i="7"/>
  <c r="H207" i="7"/>
  <c r="C207" i="7"/>
  <c r="H206" i="7"/>
  <c r="C206" i="7"/>
  <c r="L205" i="7"/>
  <c r="K205" i="7"/>
  <c r="J205" i="7"/>
  <c r="J204" i="7" s="1"/>
  <c r="I205" i="7"/>
  <c r="G205" i="7"/>
  <c r="F205" i="7"/>
  <c r="E205" i="7"/>
  <c r="E204" i="7" s="1"/>
  <c r="D205" i="7"/>
  <c r="L204" i="7"/>
  <c r="G204" i="7"/>
  <c r="H203" i="7"/>
  <c r="C203" i="7"/>
  <c r="H202" i="7"/>
  <c r="C202" i="7"/>
  <c r="H201" i="7"/>
  <c r="C201" i="7"/>
  <c r="H200" i="7"/>
  <c r="C200" i="7"/>
  <c r="H199" i="7"/>
  <c r="C199" i="7"/>
  <c r="L198" i="7"/>
  <c r="L196" i="7" s="1"/>
  <c r="L195" i="7" s="1"/>
  <c r="K198" i="7"/>
  <c r="J198" i="7"/>
  <c r="J196" i="7" s="1"/>
  <c r="J195" i="7" s="1"/>
  <c r="J194" i="7" s="1"/>
  <c r="I198" i="7"/>
  <c r="G198" i="7"/>
  <c r="F198" i="7"/>
  <c r="E198" i="7"/>
  <c r="C198" i="7" s="1"/>
  <c r="D198" i="7"/>
  <c r="H197" i="7"/>
  <c r="C197" i="7"/>
  <c r="I196" i="7"/>
  <c r="G196" i="7"/>
  <c r="G195" i="7" s="1"/>
  <c r="F196" i="7"/>
  <c r="D196" i="7"/>
  <c r="H193" i="7"/>
  <c r="C193" i="7"/>
  <c r="L192" i="7"/>
  <c r="K192" i="7"/>
  <c r="J192" i="7"/>
  <c r="I192" i="7"/>
  <c r="G192" i="7"/>
  <c r="G191" i="7" s="1"/>
  <c r="F192" i="7"/>
  <c r="F191" i="7" s="1"/>
  <c r="F187" i="7" s="1"/>
  <c r="E192" i="7"/>
  <c r="D192" i="7"/>
  <c r="D191" i="7" s="1"/>
  <c r="D187" i="7" s="1"/>
  <c r="L191" i="7"/>
  <c r="J191" i="7"/>
  <c r="I191" i="7"/>
  <c r="I187" i="7" s="1"/>
  <c r="E191" i="7"/>
  <c r="H190" i="7"/>
  <c r="C190" i="7"/>
  <c r="H189" i="7"/>
  <c r="C189" i="7"/>
  <c r="L188" i="7"/>
  <c r="L187" i="7" s="1"/>
  <c r="K188" i="7"/>
  <c r="J188" i="7"/>
  <c r="I188" i="7"/>
  <c r="G188" i="7"/>
  <c r="F188" i="7"/>
  <c r="E188" i="7"/>
  <c r="C188" i="7" s="1"/>
  <c r="D188" i="7"/>
  <c r="J187" i="7"/>
  <c r="H186" i="7"/>
  <c r="C186" i="7"/>
  <c r="H185" i="7"/>
  <c r="C185" i="7"/>
  <c r="L184" i="7"/>
  <c r="K184" i="7"/>
  <c r="J184" i="7"/>
  <c r="I184" i="7"/>
  <c r="G184" i="7"/>
  <c r="F184" i="7"/>
  <c r="E184" i="7"/>
  <c r="D184" i="7"/>
  <c r="C184" i="7" s="1"/>
  <c r="H183" i="7"/>
  <c r="C183" i="7"/>
  <c r="H182" i="7"/>
  <c r="C182" i="7"/>
  <c r="H181" i="7"/>
  <c r="C181" i="7"/>
  <c r="H180" i="7"/>
  <c r="C180" i="7"/>
  <c r="L179" i="7"/>
  <c r="L174" i="7" s="1"/>
  <c r="L173" i="7" s="1"/>
  <c r="K179" i="7"/>
  <c r="J179" i="7"/>
  <c r="J174" i="7" s="1"/>
  <c r="J173" i="7" s="1"/>
  <c r="I179" i="7"/>
  <c r="G179" i="7"/>
  <c r="F179" i="7"/>
  <c r="E179" i="7"/>
  <c r="D179" i="7"/>
  <c r="H178" i="7"/>
  <c r="C178" i="7"/>
  <c r="H177" i="7"/>
  <c r="C177" i="7"/>
  <c r="I175" i="7"/>
  <c r="I174" i="7" s="1"/>
  <c r="H176" i="7"/>
  <c r="C176" i="7"/>
  <c r="L175" i="7"/>
  <c r="K175" i="7"/>
  <c r="K174" i="7" s="1"/>
  <c r="J175" i="7"/>
  <c r="G175" i="7"/>
  <c r="G174" i="7" s="1"/>
  <c r="G173" i="7" s="1"/>
  <c r="F175" i="7"/>
  <c r="E175" i="7"/>
  <c r="E174" i="7" s="1"/>
  <c r="E173" i="7" s="1"/>
  <c r="D175" i="7"/>
  <c r="C175" i="7"/>
  <c r="F174" i="7"/>
  <c r="F173" i="7" s="1"/>
  <c r="D174" i="7"/>
  <c r="D173" i="7" s="1"/>
  <c r="K173" i="7"/>
  <c r="H172" i="7"/>
  <c r="C172" i="7"/>
  <c r="H171" i="7"/>
  <c r="C171" i="7"/>
  <c r="H170" i="7"/>
  <c r="C170" i="7"/>
  <c r="H169" i="7"/>
  <c r="C169" i="7"/>
  <c r="H168" i="7"/>
  <c r="C168" i="7"/>
  <c r="H167" i="7"/>
  <c r="C167" i="7"/>
  <c r="L166" i="7"/>
  <c r="K166" i="7"/>
  <c r="J166" i="7"/>
  <c r="I166" i="7"/>
  <c r="G166" i="7"/>
  <c r="G165" i="7" s="1"/>
  <c r="F166" i="7"/>
  <c r="E166" i="7"/>
  <c r="E165" i="7" s="1"/>
  <c r="D166" i="7"/>
  <c r="L165" i="7"/>
  <c r="K165" i="7"/>
  <c r="J165" i="7"/>
  <c r="F165" i="7"/>
  <c r="H164" i="7"/>
  <c r="C164" i="7"/>
  <c r="H163" i="7"/>
  <c r="C163" i="7"/>
  <c r="H162" i="7"/>
  <c r="C162" i="7"/>
  <c r="H161" i="7"/>
  <c r="C161" i="7"/>
  <c r="L160" i="7"/>
  <c r="K160" i="7"/>
  <c r="J160" i="7"/>
  <c r="I160" i="7"/>
  <c r="G160" i="7"/>
  <c r="F160" i="7"/>
  <c r="E160" i="7"/>
  <c r="D160" i="7"/>
  <c r="H159" i="7"/>
  <c r="C159" i="7"/>
  <c r="H158" i="7"/>
  <c r="C158" i="7"/>
  <c r="H157" i="7"/>
  <c r="C157" i="7"/>
  <c r="H156" i="7"/>
  <c r="C156" i="7"/>
  <c r="H155" i="7"/>
  <c r="C155" i="7"/>
  <c r="H154" i="7"/>
  <c r="C154" i="7"/>
  <c r="H153" i="7"/>
  <c r="C153" i="7"/>
  <c r="H152" i="7"/>
  <c r="C152" i="7"/>
  <c r="L151" i="7"/>
  <c r="K151" i="7"/>
  <c r="J151" i="7"/>
  <c r="J130" i="7" s="1"/>
  <c r="I151" i="7"/>
  <c r="G151" i="7"/>
  <c r="F151" i="7"/>
  <c r="E151" i="7"/>
  <c r="C151" i="7" s="1"/>
  <c r="D151" i="7"/>
  <c r="H150" i="7"/>
  <c r="C150" i="7"/>
  <c r="H149" i="7"/>
  <c r="C149" i="7"/>
  <c r="H148" i="7"/>
  <c r="C148" i="7"/>
  <c r="H147" i="7"/>
  <c r="C147" i="7"/>
  <c r="H146" i="7"/>
  <c r="C146" i="7"/>
  <c r="H145" i="7"/>
  <c r="C145" i="7"/>
  <c r="L144" i="7"/>
  <c r="K144" i="7"/>
  <c r="J144" i="7"/>
  <c r="I144" i="7"/>
  <c r="G144" i="7"/>
  <c r="F144" i="7"/>
  <c r="E144" i="7"/>
  <c r="D144" i="7"/>
  <c r="H143" i="7"/>
  <c r="C143" i="7"/>
  <c r="H142" i="7"/>
  <c r="C142" i="7"/>
  <c r="L141" i="7"/>
  <c r="K141" i="7"/>
  <c r="H141" i="7" s="1"/>
  <c r="J141" i="7"/>
  <c r="I141" i="7"/>
  <c r="G141" i="7"/>
  <c r="F141" i="7"/>
  <c r="F130" i="7" s="1"/>
  <c r="E141" i="7"/>
  <c r="D141" i="7"/>
  <c r="C141" i="7" s="1"/>
  <c r="H140" i="7"/>
  <c r="C140" i="7"/>
  <c r="H139" i="7"/>
  <c r="C139" i="7"/>
  <c r="H138" i="7"/>
  <c r="C138" i="7"/>
  <c r="H137" i="7"/>
  <c r="C137" i="7"/>
  <c r="L136" i="7"/>
  <c r="K136" i="7"/>
  <c r="J136" i="7"/>
  <c r="I136" i="7"/>
  <c r="G136" i="7"/>
  <c r="F136" i="7"/>
  <c r="E136" i="7"/>
  <c r="D136" i="7"/>
  <c r="H135" i="7"/>
  <c r="C135" i="7"/>
  <c r="H134" i="7"/>
  <c r="C134" i="7"/>
  <c r="H133" i="7"/>
  <c r="C133" i="7"/>
  <c r="H132" i="7"/>
  <c r="C132" i="7"/>
  <c r="L131" i="7"/>
  <c r="L130" i="7" s="1"/>
  <c r="K131" i="7"/>
  <c r="J131" i="7"/>
  <c r="I131" i="7"/>
  <c r="G131" i="7"/>
  <c r="G130" i="7" s="1"/>
  <c r="F131" i="7"/>
  <c r="E131" i="7"/>
  <c r="D131" i="7"/>
  <c r="C131" i="7"/>
  <c r="D130" i="7"/>
  <c r="H129" i="7"/>
  <c r="H128" i="7" s="1"/>
  <c r="C129" i="7"/>
  <c r="C128" i="7" s="1"/>
  <c r="L128" i="7"/>
  <c r="K128" i="7"/>
  <c r="K83" i="7" s="1"/>
  <c r="J128" i="7"/>
  <c r="I128" i="7"/>
  <c r="G128" i="7"/>
  <c r="F128" i="7"/>
  <c r="E128" i="7"/>
  <c r="D128" i="7"/>
  <c r="H127" i="7"/>
  <c r="C127" i="7"/>
  <c r="H126" i="7"/>
  <c r="C126" i="7"/>
  <c r="H125" i="7"/>
  <c r="C125" i="7"/>
  <c r="H124" i="7"/>
  <c r="C124" i="7"/>
  <c r="H123" i="7"/>
  <c r="C123" i="7"/>
  <c r="L122" i="7"/>
  <c r="K122" i="7"/>
  <c r="J122" i="7"/>
  <c r="I122" i="7"/>
  <c r="G122" i="7"/>
  <c r="F122" i="7"/>
  <c r="E122" i="7"/>
  <c r="D122" i="7"/>
  <c r="H121" i="7"/>
  <c r="C121" i="7"/>
  <c r="H120" i="7"/>
  <c r="C120" i="7"/>
  <c r="H119" i="7"/>
  <c r="C119" i="7"/>
  <c r="H118" i="7"/>
  <c r="C118" i="7"/>
  <c r="H117" i="7"/>
  <c r="C117" i="7"/>
  <c r="L116" i="7"/>
  <c r="K116" i="7"/>
  <c r="J116" i="7"/>
  <c r="I116" i="7"/>
  <c r="G116" i="7"/>
  <c r="F116" i="7"/>
  <c r="E116" i="7"/>
  <c r="D116" i="7"/>
  <c r="H115" i="7"/>
  <c r="C115" i="7"/>
  <c r="H114" i="7"/>
  <c r="C114" i="7"/>
  <c r="H113" i="7"/>
  <c r="C113" i="7"/>
  <c r="L112" i="7"/>
  <c r="K112" i="7"/>
  <c r="J112" i="7"/>
  <c r="I112" i="7"/>
  <c r="G112" i="7"/>
  <c r="F112" i="7"/>
  <c r="E112" i="7"/>
  <c r="D112" i="7"/>
  <c r="H111" i="7"/>
  <c r="C111" i="7"/>
  <c r="H110" i="7"/>
  <c r="C110" i="7"/>
  <c r="H109" i="7"/>
  <c r="C109" i="7"/>
  <c r="H108" i="7"/>
  <c r="C108" i="7"/>
  <c r="H107" i="7"/>
  <c r="C107" i="7"/>
  <c r="H106" i="7"/>
  <c r="C106" i="7"/>
  <c r="H105" i="7"/>
  <c r="C105" i="7"/>
  <c r="H104" i="7"/>
  <c r="C104" i="7"/>
  <c r="L103" i="7"/>
  <c r="K103" i="7"/>
  <c r="J103" i="7"/>
  <c r="H103" i="7" s="1"/>
  <c r="I103" i="7"/>
  <c r="G103" i="7"/>
  <c r="F103" i="7"/>
  <c r="E103" i="7"/>
  <c r="C103" i="7" s="1"/>
  <c r="D103" i="7"/>
  <c r="H102" i="7"/>
  <c r="C102" i="7"/>
  <c r="H101" i="7"/>
  <c r="C101" i="7"/>
  <c r="H100" i="7"/>
  <c r="C100" i="7"/>
  <c r="H99" i="7"/>
  <c r="C99" i="7"/>
  <c r="H98" i="7"/>
  <c r="C98" i="7"/>
  <c r="H97" i="7"/>
  <c r="C97" i="7"/>
  <c r="H96" i="7"/>
  <c r="C96" i="7"/>
  <c r="L95" i="7"/>
  <c r="K95" i="7"/>
  <c r="J95" i="7"/>
  <c r="I95" i="7"/>
  <c r="G95" i="7"/>
  <c r="F95" i="7"/>
  <c r="E95" i="7"/>
  <c r="D95" i="7"/>
  <c r="C95" i="7" s="1"/>
  <c r="H94" i="7"/>
  <c r="C94" i="7"/>
  <c r="H93" i="7"/>
  <c r="C93" i="7"/>
  <c r="H92" i="7"/>
  <c r="C92" i="7"/>
  <c r="H91" i="7"/>
  <c r="C91" i="7"/>
  <c r="H90" i="7"/>
  <c r="C90" i="7"/>
  <c r="L89" i="7"/>
  <c r="L83" i="7" s="1"/>
  <c r="K89" i="7"/>
  <c r="J89" i="7"/>
  <c r="J83" i="7" s="1"/>
  <c r="I89" i="7"/>
  <c r="G89" i="7"/>
  <c r="C89" i="7" s="1"/>
  <c r="F89" i="7"/>
  <c r="E89" i="7"/>
  <c r="D89" i="7"/>
  <c r="H88" i="7"/>
  <c r="C88" i="7"/>
  <c r="H87" i="7"/>
  <c r="C87" i="7"/>
  <c r="H86" i="7"/>
  <c r="C86" i="7"/>
  <c r="H85" i="7"/>
  <c r="C85" i="7"/>
  <c r="L84" i="7"/>
  <c r="K84" i="7"/>
  <c r="J84" i="7"/>
  <c r="I84" i="7"/>
  <c r="G84" i="7"/>
  <c r="F84" i="7"/>
  <c r="E84" i="7"/>
  <c r="D84" i="7"/>
  <c r="C84" i="7" s="1"/>
  <c r="F83" i="7"/>
  <c r="H82" i="7"/>
  <c r="C82" i="7"/>
  <c r="H81" i="7"/>
  <c r="C81" i="7"/>
  <c r="L80" i="7"/>
  <c r="K80" i="7"/>
  <c r="J80" i="7"/>
  <c r="I80" i="7"/>
  <c r="G80" i="7"/>
  <c r="F80" i="7"/>
  <c r="E80" i="7"/>
  <c r="D80" i="7"/>
  <c r="H79" i="7"/>
  <c r="C79" i="7"/>
  <c r="H78" i="7"/>
  <c r="C78" i="7"/>
  <c r="L77" i="7"/>
  <c r="L76" i="7" s="1"/>
  <c r="L75" i="7" s="1"/>
  <c r="K77" i="7"/>
  <c r="J77" i="7"/>
  <c r="I77" i="7"/>
  <c r="G77" i="7"/>
  <c r="G76" i="7" s="1"/>
  <c r="F77" i="7"/>
  <c r="E77" i="7"/>
  <c r="C77" i="7" s="1"/>
  <c r="D77" i="7"/>
  <c r="D76" i="7" s="1"/>
  <c r="J76" i="7"/>
  <c r="J75" i="7" s="1"/>
  <c r="I76" i="7"/>
  <c r="F76" i="7"/>
  <c r="F75" i="7" s="1"/>
  <c r="H74" i="7"/>
  <c r="C74" i="7"/>
  <c r="H73" i="7"/>
  <c r="C73" i="7"/>
  <c r="H72" i="7"/>
  <c r="C72" i="7"/>
  <c r="H71" i="7"/>
  <c r="C71" i="7"/>
  <c r="H70" i="7"/>
  <c r="C70" i="7"/>
  <c r="L69" i="7"/>
  <c r="K69" i="7"/>
  <c r="K67" i="7" s="1"/>
  <c r="J69" i="7"/>
  <c r="I69" i="7"/>
  <c r="I67" i="7" s="1"/>
  <c r="G69" i="7"/>
  <c r="F69" i="7"/>
  <c r="F67" i="7" s="1"/>
  <c r="E69" i="7"/>
  <c r="D69" i="7"/>
  <c r="D67" i="7" s="1"/>
  <c r="H68" i="7"/>
  <c r="C68" i="7"/>
  <c r="L67" i="7"/>
  <c r="G67" i="7"/>
  <c r="G53" i="7" s="1"/>
  <c r="E67" i="7"/>
  <c r="H66" i="7"/>
  <c r="C66" i="7"/>
  <c r="H65" i="7"/>
  <c r="C65" i="7"/>
  <c r="H64" i="7"/>
  <c r="C64" i="7"/>
  <c r="H63" i="7"/>
  <c r="C63" i="7"/>
  <c r="H62" i="7"/>
  <c r="C62" i="7"/>
  <c r="H61" i="7"/>
  <c r="C61" i="7"/>
  <c r="H60" i="7"/>
  <c r="C60" i="7"/>
  <c r="H59" i="7"/>
  <c r="C59" i="7"/>
  <c r="L58" i="7"/>
  <c r="K58" i="7"/>
  <c r="J58" i="7"/>
  <c r="I58" i="7"/>
  <c r="H58" i="7"/>
  <c r="G58" i="7"/>
  <c r="F58" i="7"/>
  <c r="E58" i="7"/>
  <c r="D58" i="7"/>
  <c r="H57" i="7"/>
  <c r="C57" i="7"/>
  <c r="H56" i="7"/>
  <c r="C56" i="7"/>
  <c r="L55" i="7"/>
  <c r="K55" i="7"/>
  <c r="K54" i="7" s="1"/>
  <c r="J55" i="7"/>
  <c r="I55" i="7"/>
  <c r="I54" i="7" s="1"/>
  <c r="G55" i="7"/>
  <c r="G54" i="7" s="1"/>
  <c r="F55" i="7"/>
  <c r="E55" i="7"/>
  <c r="D55" i="7"/>
  <c r="C55" i="7" s="1"/>
  <c r="J54" i="7"/>
  <c r="E54" i="7"/>
  <c r="E53" i="7" s="1"/>
  <c r="H47" i="7"/>
  <c r="C47" i="7"/>
  <c r="H46" i="7"/>
  <c r="C46" i="7"/>
  <c r="L45" i="7"/>
  <c r="H45" i="7" s="1"/>
  <c r="G45" i="7"/>
  <c r="C45" i="7" s="1"/>
  <c r="H44" i="7"/>
  <c r="C44" i="7"/>
  <c r="K43" i="7"/>
  <c r="J43" i="7"/>
  <c r="I43" i="7"/>
  <c r="F43" i="7"/>
  <c r="E43" i="7"/>
  <c r="C43" i="7" s="1"/>
  <c r="D43" i="7"/>
  <c r="H42" i="7"/>
  <c r="C42" i="7"/>
  <c r="I41" i="7"/>
  <c r="H41" i="7" s="1"/>
  <c r="D41" i="7"/>
  <c r="C41" i="7" s="1"/>
  <c r="H40" i="7"/>
  <c r="C40" i="7"/>
  <c r="H39" i="7"/>
  <c r="C39" i="7"/>
  <c r="H38" i="7"/>
  <c r="C38" i="7"/>
  <c r="H37" i="7"/>
  <c r="C37" i="7"/>
  <c r="K36" i="7"/>
  <c r="H36" i="7" s="1"/>
  <c r="F36" i="7"/>
  <c r="C36" i="7" s="1"/>
  <c r="H35" i="7"/>
  <c r="C35" i="7"/>
  <c r="H34" i="7"/>
  <c r="C34" i="7"/>
  <c r="K33" i="7"/>
  <c r="H33" i="7" s="1"/>
  <c r="F33" i="7"/>
  <c r="C33" i="7" s="1"/>
  <c r="H32" i="7"/>
  <c r="C32" i="7"/>
  <c r="K31" i="7"/>
  <c r="H31" i="7" s="1"/>
  <c r="F31" i="7"/>
  <c r="F26" i="7" s="1"/>
  <c r="C26" i="7" s="1"/>
  <c r="H30" i="7"/>
  <c r="C30" i="7"/>
  <c r="H29" i="7"/>
  <c r="C29" i="7"/>
  <c r="H28" i="7"/>
  <c r="C28" i="7"/>
  <c r="K27" i="7"/>
  <c r="H27" i="7" s="1"/>
  <c r="F27" i="7"/>
  <c r="C27" i="7" s="1"/>
  <c r="K26" i="7"/>
  <c r="H26" i="7" s="1"/>
  <c r="H25" i="7"/>
  <c r="C25" i="7"/>
  <c r="H23" i="7"/>
  <c r="C23" i="7"/>
  <c r="H22" i="7"/>
  <c r="C22" i="7"/>
  <c r="L21" i="7"/>
  <c r="L292" i="7" s="1"/>
  <c r="L291" i="7" s="1"/>
  <c r="K21" i="7"/>
  <c r="J21" i="7"/>
  <c r="I21" i="7"/>
  <c r="I292" i="7" s="1"/>
  <c r="G21" i="7"/>
  <c r="F21" i="7"/>
  <c r="F292" i="7" s="1"/>
  <c r="F291" i="7" s="1"/>
  <c r="E21" i="7"/>
  <c r="D21" i="7"/>
  <c r="D292" i="7" s="1"/>
  <c r="D291" i="7" s="1"/>
  <c r="C21" i="7"/>
  <c r="H301" i="6"/>
  <c r="C301" i="6"/>
  <c r="H300" i="6"/>
  <c r="C300" i="6"/>
  <c r="H299" i="6"/>
  <c r="C299" i="6"/>
  <c r="H298" i="6"/>
  <c r="C298" i="6"/>
  <c r="H297" i="6"/>
  <c r="C297" i="6"/>
  <c r="H296" i="6"/>
  <c r="C296" i="6"/>
  <c r="H295" i="6"/>
  <c r="C295" i="6"/>
  <c r="C293" i="6" s="1"/>
  <c r="H294" i="6"/>
  <c r="H293" i="6" s="1"/>
  <c r="C294" i="6"/>
  <c r="L293" i="6"/>
  <c r="K293" i="6"/>
  <c r="J293" i="6"/>
  <c r="I293" i="6"/>
  <c r="G293" i="6"/>
  <c r="F293" i="6"/>
  <c r="E293" i="6"/>
  <c r="D293" i="6"/>
  <c r="H288" i="6"/>
  <c r="C288" i="6"/>
  <c r="H287" i="6"/>
  <c r="C287" i="6"/>
  <c r="L286" i="6"/>
  <c r="K286" i="6"/>
  <c r="J286" i="6"/>
  <c r="I286" i="6"/>
  <c r="G286" i="6"/>
  <c r="F286" i="6"/>
  <c r="E286" i="6"/>
  <c r="D286" i="6"/>
  <c r="H285" i="6"/>
  <c r="C285" i="6"/>
  <c r="L284" i="6"/>
  <c r="L283" i="6" s="1"/>
  <c r="K284" i="6"/>
  <c r="J284" i="6"/>
  <c r="J283" i="6" s="1"/>
  <c r="I284" i="6"/>
  <c r="G284" i="6"/>
  <c r="F284" i="6"/>
  <c r="E284" i="6"/>
  <c r="D284" i="6"/>
  <c r="D283" i="6" s="1"/>
  <c r="K283" i="6"/>
  <c r="G283" i="6"/>
  <c r="F283" i="6"/>
  <c r="H282" i="6"/>
  <c r="C282" i="6"/>
  <c r="L281" i="6"/>
  <c r="K281" i="6"/>
  <c r="J281" i="6"/>
  <c r="I281" i="6"/>
  <c r="G281" i="6"/>
  <c r="F281" i="6"/>
  <c r="E281" i="6"/>
  <c r="D281" i="6"/>
  <c r="C281" i="6"/>
  <c r="H280" i="6"/>
  <c r="C280" i="6"/>
  <c r="H279" i="6"/>
  <c r="C279" i="6"/>
  <c r="H278" i="6"/>
  <c r="C278" i="6"/>
  <c r="H277" i="6"/>
  <c r="C277" i="6"/>
  <c r="L276" i="6"/>
  <c r="K276" i="6"/>
  <c r="J276" i="6"/>
  <c r="I276" i="6"/>
  <c r="H276" i="6" s="1"/>
  <c r="G276" i="6"/>
  <c r="F276" i="6"/>
  <c r="E276" i="6"/>
  <c r="D276" i="6"/>
  <c r="D270" i="6" s="1"/>
  <c r="D269" i="6" s="1"/>
  <c r="D194" i="6" s="1"/>
  <c r="H275" i="6"/>
  <c r="C275" i="6"/>
  <c r="H274" i="6"/>
  <c r="C274" i="6"/>
  <c r="H273" i="6"/>
  <c r="C273" i="6"/>
  <c r="L272" i="6"/>
  <c r="K272" i="6"/>
  <c r="K270" i="6" s="1"/>
  <c r="K269" i="6" s="1"/>
  <c r="J272" i="6"/>
  <c r="I272" i="6"/>
  <c r="G272" i="6"/>
  <c r="F272" i="6"/>
  <c r="F270" i="6" s="1"/>
  <c r="F269" i="6" s="1"/>
  <c r="E272" i="6"/>
  <c r="D272" i="6"/>
  <c r="H271" i="6"/>
  <c r="C271" i="6"/>
  <c r="L270" i="6"/>
  <c r="J270" i="6"/>
  <c r="G270" i="6"/>
  <c r="G269" i="6" s="1"/>
  <c r="J269" i="6"/>
  <c r="H268" i="6"/>
  <c r="C268" i="6"/>
  <c r="H267" i="6"/>
  <c r="C267" i="6"/>
  <c r="H266" i="6"/>
  <c r="C266" i="6"/>
  <c r="H265" i="6"/>
  <c r="C265" i="6"/>
  <c r="L264" i="6"/>
  <c r="K264" i="6"/>
  <c r="K259" i="6" s="1"/>
  <c r="J264" i="6"/>
  <c r="I264" i="6"/>
  <c r="G264" i="6"/>
  <c r="F264" i="6"/>
  <c r="F259" i="6" s="1"/>
  <c r="E264" i="6"/>
  <c r="D264" i="6"/>
  <c r="H263" i="6"/>
  <c r="C263" i="6"/>
  <c r="H262" i="6"/>
  <c r="C262" i="6"/>
  <c r="H261" i="6"/>
  <c r="C261" i="6"/>
  <c r="L260" i="6"/>
  <c r="K260" i="6"/>
  <c r="J260" i="6"/>
  <c r="I260" i="6"/>
  <c r="G260" i="6"/>
  <c r="F260" i="6"/>
  <c r="E260" i="6"/>
  <c r="D260" i="6"/>
  <c r="D259" i="6" s="1"/>
  <c r="D230" i="6" s="1"/>
  <c r="L259" i="6"/>
  <c r="J259" i="6"/>
  <c r="G259" i="6"/>
  <c r="H258" i="6"/>
  <c r="C258" i="6"/>
  <c r="H257" i="6"/>
  <c r="C257" i="6"/>
  <c r="H256" i="6"/>
  <c r="C256" i="6"/>
  <c r="H255" i="6"/>
  <c r="C255" i="6"/>
  <c r="H254" i="6"/>
  <c r="C254" i="6"/>
  <c r="H253" i="6"/>
  <c r="C253" i="6"/>
  <c r="L252" i="6"/>
  <c r="K252" i="6"/>
  <c r="J252" i="6"/>
  <c r="I252" i="6"/>
  <c r="G252" i="6"/>
  <c r="F252" i="6"/>
  <c r="F251" i="6" s="1"/>
  <c r="E252" i="6"/>
  <c r="D252" i="6"/>
  <c r="L251" i="6"/>
  <c r="K251" i="6"/>
  <c r="J251" i="6"/>
  <c r="G251" i="6"/>
  <c r="D251" i="6"/>
  <c r="H250" i="6"/>
  <c r="C250" i="6"/>
  <c r="H249" i="6"/>
  <c r="C249" i="6"/>
  <c r="H248" i="6"/>
  <c r="C248" i="6"/>
  <c r="H247" i="6"/>
  <c r="C247" i="6"/>
  <c r="L246" i="6"/>
  <c r="K246" i="6"/>
  <c r="J246" i="6"/>
  <c r="I246" i="6"/>
  <c r="G246" i="6"/>
  <c r="G231" i="6" s="1"/>
  <c r="G230" i="6" s="1"/>
  <c r="F246" i="6"/>
  <c r="E246" i="6"/>
  <c r="D246" i="6"/>
  <c r="H245" i="6"/>
  <c r="C245" i="6"/>
  <c r="H244" i="6"/>
  <c r="C244" i="6"/>
  <c r="H243" i="6"/>
  <c r="C243" i="6"/>
  <c r="H242" i="6"/>
  <c r="C242" i="6"/>
  <c r="H241" i="6"/>
  <c r="C241" i="6"/>
  <c r="H240" i="6"/>
  <c r="C240" i="6"/>
  <c r="H239" i="6"/>
  <c r="C239" i="6"/>
  <c r="L238" i="6"/>
  <c r="K238" i="6"/>
  <c r="J238" i="6"/>
  <c r="I238" i="6"/>
  <c r="G238" i="6"/>
  <c r="F238" i="6"/>
  <c r="E238" i="6"/>
  <c r="D238" i="6"/>
  <c r="H237" i="6"/>
  <c r="C237" i="6"/>
  <c r="H236" i="6"/>
  <c r="C236" i="6"/>
  <c r="L235" i="6"/>
  <c r="K235" i="6"/>
  <c r="K231" i="6" s="1"/>
  <c r="J235" i="6"/>
  <c r="I235" i="6"/>
  <c r="G235" i="6"/>
  <c r="F235" i="6"/>
  <c r="E235" i="6"/>
  <c r="D235" i="6"/>
  <c r="C235" i="6" s="1"/>
  <c r="H234" i="6"/>
  <c r="C234" i="6"/>
  <c r="L233" i="6"/>
  <c r="K233" i="6"/>
  <c r="J233" i="6"/>
  <c r="J231" i="6" s="1"/>
  <c r="J230" i="6" s="1"/>
  <c r="I233" i="6"/>
  <c r="H233" i="6" s="1"/>
  <c r="G233" i="6"/>
  <c r="F233" i="6"/>
  <c r="E233" i="6"/>
  <c r="D233" i="6"/>
  <c r="C233" i="6" s="1"/>
  <c r="H232" i="6"/>
  <c r="C232" i="6"/>
  <c r="L231" i="6"/>
  <c r="L230" i="6" s="1"/>
  <c r="F231" i="6"/>
  <c r="F230" i="6" s="1"/>
  <c r="D231" i="6"/>
  <c r="H229" i="6"/>
  <c r="C229" i="6"/>
  <c r="H228" i="6"/>
  <c r="C228" i="6"/>
  <c r="L227" i="6"/>
  <c r="K227" i="6"/>
  <c r="J227" i="6"/>
  <c r="I227" i="6"/>
  <c r="H227" i="6" s="1"/>
  <c r="G227" i="6"/>
  <c r="F227" i="6"/>
  <c r="E227" i="6"/>
  <c r="D227" i="6"/>
  <c r="C227" i="6" s="1"/>
  <c r="H226" i="6"/>
  <c r="C226" i="6"/>
  <c r="H225" i="6"/>
  <c r="C225" i="6"/>
  <c r="H224" i="6"/>
  <c r="C224" i="6"/>
  <c r="H223" i="6"/>
  <c r="C223" i="6"/>
  <c r="H222" i="6"/>
  <c r="C222" i="6"/>
  <c r="H221" i="6"/>
  <c r="C221" i="6"/>
  <c r="H220" i="6"/>
  <c r="C220" i="6"/>
  <c r="H219" i="6"/>
  <c r="C219" i="6"/>
  <c r="H218" i="6"/>
  <c r="C218" i="6"/>
  <c r="H217" i="6"/>
  <c r="C217" i="6"/>
  <c r="L216" i="6"/>
  <c r="K216" i="6"/>
  <c r="J216" i="6"/>
  <c r="I216" i="6"/>
  <c r="G216" i="6"/>
  <c r="F216" i="6"/>
  <c r="E216" i="6"/>
  <c r="C216" i="6" s="1"/>
  <c r="D216" i="6"/>
  <c r="H215" i="6"/>
  <c r="C215" i="6"/>
  <c r="H214" i="6"/>
  <c r="C214" i="6"/>
  <c r="H213" i="6"/>
  <c r="C213" i="6"/>
  <c r="H212" i="6"/>
  <c r="C212" i="6"/>
  <c r="H211" i="6"/>
  <c r="C211" i="6"/>
  <c r="H210" i="6"/>
  <c r="C210" i="6"/>
  <c r="H209" i="6"/>
  <c r="C209" i="6"/>
  <c r="H208" i="6"/>
  <c r="C208" i="6"/>
  <c r="H207" i="6"/>
  <c r="C207" i="6"/>
  <c r="H206" i="6"/>
  <c r="C206" i="6"/>
  <c r="L205" i="6"/>
  <c r="K205" i="6"/>
  <c r="K204" i="6" s="1"/>
  <c r="J205" i="6"/>
  <c r="I205" i="6"/>
  <c r="G205" i="6"/>
  <c r="F205" i="6"/>
  <c r="F204" i="6" s="1"/>
  <c r="E205" i="6"/>
  <c r="E204" i="6" s="1"/>
  <c r="D205" i="6"/>
  <c r="C205" i="6" s="1"/>
  <c r="L204" i="6"/>
  <c r="J204" i="6"/>
  <c r="D204" i="6"/>
  <c r="H203" i="6"/>
  <c r="C203" i="6"/>
  <c r="H202" i="6"/>
  <c r="C202" i="6"/>
  <c r="H201" i="6"/>
  <c r="C201" i="6"/>
  <c r="H200" i="6"/>
  <c r="C200" i="6"/>
  <c r="H199" i="6"/>
  <c r="C199" i="6"/>
  <c r="L198" i="6"/>
  <c r="L196" i="6" s="1"/>
  <c r="L195" i="6" s="1"/>
  <c r="K198" i="6"/>
  <c r="K196" i="6" s="1"/>
  <c r="J198" i="6"/>
  <c r="I198" i="6"/>
  <c r="G198" i="6"/>
  <c r="G196" i="6" s="1"/>
  <c r="F198" i="6"/>
  <c r="F196" i="6" s="1"/>
  <c r="F195" i="6" s="1"/>
  <c r="F194" i="6" s="1"/>
  <c r="E198" i="6"/>
  <c r="D198" i="6"/>
  <c r="H197" i="6"/>
  <c r="C197" i="6"/>
  <c r="J196" i="6"/>
  <c r="J195" i="6" s="1"/>
  <c r="J194" i="6" s="1"/>
  <c r="I196" i="6"/>
  <c r="E196" i="6"/>
  <c r="D196" i="6"/>
  <c r="D195" i="6"/>
  <c r="H193" i="6"/>
  <c r="C193" i="6"/>
  <c r="L192" i="6"/>
  <c r="K192" i="6"/>
  <c r="J192" i="6"/>
  <c r="I192" i="6"/>
  <c r="G192" i="6"/>
  <c r="F192" i="6"/>
  <c r="E192" i="6"/>
  <c r="E191" i="6" s="1"/>
  <c r="D192" i="6"/>
  <c r="C192" i="6" s="1"/>
  <c r="L191" i="6"/>
  <c r="K191" i="6"/>
  <c r="J191" i="6"/>
  <c r="G191" i="6"/>
  <c r="F191" i="6"/>
  <c r="H190" i="6"/>
  <c r="C190" i="6"/>
  <c r="H189" i="6"/>
  <c r="C189" i="6"/>
  <c r="L188" i="6"/>
  <c r="K188" i="6"/>
  <c r="J188" i="6"/>
  <c r="I188" i="6"/>
  <c r="G188" i="6"/>
  <c r="F188" i="6"/>
  <c r="F187" i="6" s="1"/>
  <c r="E188" i="6"/>
  <c r="D188" i="6"/>
  <c r="L187" i="6"/>
  <c r="J187" i="6"/>
  <c r="H186" i="6"/>
  <c r="C186" i="6"/>
  <c r="H185" i="6"/>
  <c r="C185" i="6"/>
  <c r="L184" i="6"/>
  <c r="K184" i="6"/>
  <c r="J184" i="6"/>
  <c r="I184" i="6"/>
  <c r="G184" i="6"/>
  <c r="F184" i="6"/>
  <c r="E184" i="6"/>
  <c r="D184" i="6"/>
  <c r="H183" i="6"/>
  <c r="C183" i="6"/>
  <c r="H182" i="6"/>
  <c r="C182" i="6"/>
  <c r="H181" i="6"/>
  <c r="C181" i="6"/>
  <c r="H180" i="6"/>
  <c r="C180" i="6"/>
  <c r="L179" i="6"/>
  <c r="L174" i="6" s="1"/>
  <c r="L173" i="6" s="1"/>
  <c r="K179" i="6"/>
  <c r="H179" i="6" s="1"/>
  <c r="J179" i="6"/>
  <c r="I179" i="6"/>
  <c r="G179" i="6"/>
  <c r="G174" i="6" s="1"/>
  <c r="G173" i="6" s="1"/>
  <c r="F179" i="6"/>
  <c r="C179" i="6" s="1"/>
  <c r="E179" i="6"/>
  <c r="D179" i="6"/>
  <c r="H178" i="6"/>
  <c r="C178" i="6"/>
  <c r="H177" i="6"/>
  <c r="C177" i="6"/>
  <c r="H176" i="6"/>
  <c r="C176" i="6"/>
  <c r="L175" i="6"/>
  <c r="K175" i="6"/>
  <c r="J175" i="6"/>
  <c r="I175" i="6"/>
  <c r="G175" i="6"/>
  <c r="F175" i="6"/>
  <c r="F174" i="6" s="1"/>
  <c r="F173" i="6" s="1"/>
  <c r="E175" i="6"/>
  <c r="E174" i="6" s="1"/>
  <c r="E173" i="6" s="1"/>
  <c r="D175" i="6"/>
  <c r="J174" i="6"/>
  <c r="J173" i="6" s="1"/>
  <c r="D174" i="6"/>
  <c r="D173" i="6"/>
  <c r="H172" i="6"/>
  <c r="C172" i="6"/>
  <c r="H171" i="6"/>
  <c r="C171" i="6"/>
  <c r="H170" i="6"/>
  <c r="C170" i="6"/>
  <c r="H169" i="6"/>
  <c r="C169" i="6"/>
  <c r="H168" i="6"/>
  <c r="C168" i="6"/>
  <c r="H167" i="6"/>
  <c r="C167" i="6"/>
  <c r="L166" i="6"/>
  <c r="K166" i="6"/>
  <c r="K165" i="6" s="1"/>
  <c r="J166" i="6"/>
  <c r="I166" i="6"/>
  <c r="G166" i="6"/>
  <c r="G165" i="6" s="1"/>
  <c r="F166" i="6"/>
  <c r="E166" i="6"/>
  <c r="E165" i="6" s="1"/>
  <c r="D166" i="6"/>
  <c r="C166" i="6" s="1"/>
  <c r="L165" i="6"/>
  <c r="J165" i="6"/>
  <c r="I165" i="6"/>
  <c r="H165" i="6" s="1"/>
  <c r="F165" i="6"/>
  <c r="H164" i="6"/>
  <c r="C164" i="6"/>
  <c r="H163" i="6"/>
  <c r="C163" i="6"/>
  <c r="H162" i="6"/>
  <c r="C162" i="6"/>
  <c r="H161" i="6"/>
  <c r="C161" i="6"/>
  <c r="L160" i="6"/>
  <c r="L130" i="6" s="1"/>
  <c r="K160" i="6"/>
  <c r="J160" i="6"/>
  <c r="I160" i="6"/>
  <c r="G160" i="6"/>
  <c r="F160" i="6"/>
  <c r="E160" i="6"/>
  <c r="D160" i="6"/>
  <c r="C160" i="6"/>
  <c r="H159" i="6"/>
  <c r="C159" i="6"/>
  <c r="H158" i="6"/>
  <c r="C158" i="6"/>
  <c r="H157" i="6"/>
  <c r="C157" i="6"/>
  <c r="H156" i="6"/>
  <c r="C156" i="6"/>
  <c r="H155" i="6"/>
  <c r="C155" i="6"/>
  <c r="H154" i="6"/>
  <c r="C154" i="6"/>
  <c r="H153" i="6"/>
  <c r="C153" i="6"/>
  <c r="H152" i="6"/>
  <c r="C152" i="6"/>
  <c r="L151" i="6"/>
  <c r="K151" i="6"/>
  <c r="J151" i="6"/>
  <c r="I151" i="6"/>
  <c r="H151" i="6" s="1"/>
  <c r="G151" i="6"/>
  <c r="F151" i="6"/>
  <c r="E151" i="6"/>
  <c r="D151" i="6"/>
  <c r="H150" i="6"/>
  <c r="C150" i="6"/>
  <c r="H149" i="6"/>
  <c r="C149" i="6"/>
  <c r="H148" i="6"/>
  <c r="C148" i="6"/>
  <c r="H147" i="6"/>
  <c r="C147" i="6"/>
  <c r="H146" i="6"/>
  <c r="C146" i="6"/>
  <c r="H145" i="6"/>
  <c r="C145" i="6"/>
  <c r="L144" i="6"/>
  <c r="K144" i="6"/>
  <c r="J144" i="6"/>
  <c r="I144" i="6"/>
  <c r="G144" i="6"/>
  <c r="F144" i="6"/>
  <c r="E144" i="6"/>
  <c r="D144" i="6"/>
  <c r="C144" i="6" s="1"/>
  <c r="H143" i="6"/>
  <c r="C143" i="6"/>
  <c r="H142" i="6"/>
  <c r="C142" i="6"/>
  <c r="L141" i="6"/>
  <c r="K141" i="6"/>
  <c r="J141" i="6"/>
  <c r="I141" i="6"/>
  <c r="G141" i="6"/>
  <c r="F141" i="6"/>
  <c r="E141" i="6"/>
  <c r="D141" i="6"/>
  <c r="H140" i="6"/>
  <c r="C140" i="6"/>
  <c r="H139" i="6"/>
  <c r="C139" i="6"/>
  <c r="H138" i="6"/>
  <c r="C138" i="6"/>
  <c r="H137" i="6"/>
  <c r="C137" i="6"/>
  <c r="L136" i="6"/>
  <c r="K136" i="6"/>
  <c r="J136" i="6"/>
  <c r="I136" i="6"/>
  <c r="G136" i="6"/>
  <c r="F136" i="6"/>
  <c r="E136" i="6"/>
  <c r="D136" i="6"/>
  <c r="C136" i="6" s="1"/>
  <c r="H135" i="6"/>
  <c r="C135" i="6"/>
  <c r="H134" i="6"/>
  <c r="C134" i="6"/>
  <c r="H133" i="6"/>
  <c r="C133" i="6"/>
  <c r="H132" i="6"/>
  <c r="C132" i="6"/>
  <c r="L131" i="6"/>
  <c r="K131" i="6"/>
  <c r="J131" i="6"/>
  <c r="I131" i="6"/>
  <c r="G131" i="6"/>
  <c r="F131" i="6"/>
  <c r="F130" i="6" s="1"/>
  <c r="E131" i="6"/>
  <c r="D131" i="6"/>
  <c r="J130" i="6"/>
  <c r="H129" i="6"/>
  <c r="H128" i="6" s="1"/>
  <c r="C129" i="6"/>
  <c r="C128" i="6" s="1"/>
  <c r="L128" i="6"/>
  <c r="K128" i="6"/>
  <c r="J128" i="6"/>
  <c r="I128" i="6"/>
  <c r="G128" i="6"/>
  <c r="F128" i="6"/>
  <c r="E128" i="6"/>
  <c r="D128" i="6"/>
  <c r="H127" i="6"/>
  <c r="C127" i="6"/>
  <c r="H126" i="6"/>
  <c r="C126" i="6"/>
  <c r="H125" i="6"/>
  <c r="C125" i="6"/>
  <c r="H124" i="6"/>
  <c r="C124" i="6"/>
  <c r="H123" i="6"/>
  <c r="C123" i="6"/>
  <c r="L122" i="6"/>
  <c r="K122" i="6"/>
  <c r="J122" i="6"/>
  <c r="I122" i="6"/>
  <c r="G122" i="6"/>
  <c r="F122" i="6"/>
  <c r="E122" i="6"/>
  <c r="D122" i="6"/>
  <c r="C122" i="6" s="1"/>
  <c r="H121" i="6"/>
  <c r="C121" i="6"/>
  <c r="H120" i="6"/>
  <c r="C120" i="6"/>
  <c r="H119" i="6"/>
  <c r="C119" i="6"/>
  <c r="H118" i="6"/>
  <c r="C118" i="6"/>
  <c r="H117" i="6"/>
  <c r="C117" i="6"/>
  <c r="L116" i="6"/>
  <c r="K116" i="6"/>
  <c r="J116" i="6"/>
  <c r="I116" i="6"/>
  <c r="G116" i="6"/>
  <c r="F116" i="6"/>
  <c r="E116" i="6"/>
  <c r="D116" i="6"/>
  <c r="C116" i="6"/>
  <c r="H115" i="6"/>
  <c r="C115" i="6"/>
  <c r="H114" i="6"/>
  <c r="C114" i="6"/>
  <c r="H113" i="6"/>
  <c r="C113" i="6"/>
  <c r="L112" i="6"/>
  <c r="K112" i="6"/>
  <c r="H112" i="6" s="1"/>
  <c r="J112" i="6"/>
  <c r="I112" i="6"/>
  <c r="G112" i="6"/>
  <c r="F112" i="6"/>
  <c r="C112" i="6" s="1"/>
  <c r="E112" i="6"/>
  <c r="D112" i="6"/>
  <c r="H111" i="6"/>
  <c r="C111" i="6"/>
  <c r="H110" i="6"/>
  <c r="C110" i="6"/>
  <c r="H109" i="6"/>
  <c r="C109" i="6"/>
  <c r="H108" i="6"/>
  <c r="C108" i="6"/>
  <c r="H107" i="6"/>
  <c r="C107" i="6"/>
  <c r="H106" i="6"/>
  <c r="C106" i="6"/>
  <c r="H105" i="6"/>
  <c r="C105" i="6"/>
  <c r="H104" i="6"/>
  <c r="C104" i="6"/>
  <c r="L103" i="6"/>
  <c r="K103" i="6"/>
  <c r="J103" i="6"/>
  <c r="I103" i="6"/>
  <c r="G103" i="6"/>
  <c r="F103" i="6"/>
  <c r="E103" i="6"/>
  <c r="D103" i="6"/>
  <c r="H102" i="6"/>
  <c r="C102" i="6"/>
  <c r="H101" i="6"/>
  <c r="C101" i="6"/>
  <c r="H100" i="6"/>
  <c r="C100" i="6"/>
  <c r="H99" i="6"/>
  <c r="C99" i="6"/>
  <c r="H98" i="6"/>
  <c r="C98" i="6"/>
  <c r="H97" i="6"/>
  <c r="C97" i="6"/>
  <c r="H96" i="6"/>
  <c r="C96" i="6"/>
  <c r="L95" i="6"/>
  <c r="K95" i="6"/>
  <c r="J95" i="6"/>
  <c r="J83" i="6" s="1"/>
  <c r="I95" i="6"/>
  <c r="G95" i="6"/>
  <c r="F95" i="6"/>
  <c r="F83" i="6" s="1"/>
  <c r="E95" i="6"/>
  <c r="C95" i="6" s="1"/>
  <c r="D95" i="6"/>
  <c r="H94" i="6"/>
  <c r="C94" i="6"/>
  <c r="H93" i="6"/>
  <c r="C93" i="6"/>
  <c r="H92" i="6"/>
  <c r="C92" i="6"/>
  <c r="H91" i="6"/>
  <c r="C91" i="6"/>
  <c r="H90" i="6"/>
  <c r="C90" i="6"/>
  <c r="L89" i="6"/>
  <c r="K89" i="6"/>
  <c r="J89" i="6"/>
  <c r="I89" i="6"/>
  <c r="G89" i="6"/>
  <c r="F89" i="6"/>
  <c r="E89" i="6"/>
  <c r="D89" i="6"/>
  <c r="H88" i="6"/>
  <c r="C88" i="6"/>
  <c r="H87" i="6"/>
  <c r="C87" i="6"/>
  <c r="H86" i="6"/>
  <c r="C86" i="6"/>
  <c r="H85" i="6"/>
  <c r="C85" i="6"/>
  <c r="L84" i="6"/>
  <c r="K84" i="6"/>
  <c r="J84" i="6"/>
  <c r="I84" i="6"/>
  <c r="G84" i="6"/>
  <c r="G83" i="6" s="1"/>
  <c r="F84" i="6"/>
  <c r="E84" i="6"/>
  <c r="D84" i="6"/>
  <c r="L83" i="6"/>
  <c r="H82" i="6"/>
  <c r="C82" i="6"/>
  <c r="H81" i="6"/>
  <c r="C81" i="6"/>
  <c r="L80" i="6"/>
  <c r="L76" i="6" s="1"/>
  <c r="L75" i="6" s="1"/>
  <c r="K80" i="6"/>
  <c r="J80" i="6"/>
  <c r="I80" i="6"/>
  <c r="G80" i="6"/>
  <c r="G76" i="6" s="1"/>
  <c r="F80" i="6"/>
  <c r="E80" i="6"/>
  <c r="D80" i="6"/>
  <c r="C80" i="6"/>
  <c r="H79" i="6"/>
  <c r="C79" i="6"/>
  <c r="H78" i="6"/>
  <c r="C78" i="6"/>
  <c r="L77" i="6"/>
  <c r="K77" i="6"/>
  <c r="J77" i="6"/>
  <c r="J76" i="6" s="1"/>
  <c r="J75" i="6" s="1"/>
  <c r="I77" i="6"/>
  <c r="G77" i="6"/>
  <c r="F77" i="6"/>
  <c r="E77" i="6"/>
  <c r="E76" i="6" s="1"/>
  <c r="D77" i="6"/>
  <c r="D76" i="6" s="1"/>
  <c r="F76" i="6"/>
  <c r="H74" i="6"/>
  <c r="C74" i="6"/>
  <c r="H73" i="6"/>
  <c r="C73" i="6"/>
  <c r="H72" i="6"/>
  <c r="C72" i="6"/>
  <c r="H71" i="6"/>
  <c r="C71" i="6"/>
  <c r="H70" i="6"/>
  <c r="C70" i="6"/>
  <c r="L69" i="6"/>
  <c r="K69" i="6"/>
  <c r="J69" i="6"/>
  <c r="J67" i="6" s="1"/>
  <c r="I69" i="6"/>
  <c r="H69" i="6" s="1"/>
  <c r="G69" i="6"/>
  <c r="F69" i="6"/>
  <c r="E69" i="6"/>
  <c r="E67" i="6" s="1"/>
  <c r="D69" i="6"/>
  <c r="C69" i="6" s="1"/>
  <c r="H68" i="6"/>
  <c r="C68" i="6"/>
  <c r="L67" i="6"/>
  <c r="K67" i="6"/>
  <c r="G67" i="6"/>
  <c r="F67" i="6"/>
  <c r="H66" i="6"/>
  <c r="C66" i="6"/>
  <c r="H65" i="6"/>
  <c r="C65" i="6"/>
  <c r="H64" i="6"/>
  <c r="C64" i="6"/>
  <c r="H63" i="6"/>
  <c r="C63" i="6"/>
  <c r="H62" i="6"/>
  <c r="C62" i="6"/>
  <c r="H61" i="6"/>
  <c r="C61" i="6"/>
  <c r="H60" i="6"/>
  <c r="C60" i="6"/>
  <c r="H59" i="6"/>
  <c r="C59" i="6"/>
  <c r="L58" i="6"/>
  <c r="K58" i="6"/>
  <c r="J58" i="6"/>
  <c r="I58" i="6"/>
  <c r="G58" i="6"/>
  <c r="F58" i="6"/>
  <c r="E58" i="6"/>
  <c r="D58" i="6"/>
  <c r="H57" i="6"/>
  <c r="C57" i="6"/>
  <c r="H56" i="6"/>
  <c r="C56" i="6"/>
  <c r="L55" i="6"/>
  <c r="L54" i="6" s="1"/>
  <c r="K55" i="6"/>
  <c r="K54" i="6" s="1"/>
  <c r="K53" i="6" s="1"/>
  <c r="J55" i="6"/>
  <c r="J54" i="6" s="1"/>
  <c r="I55" i="6"/>
  <c r="I54" i="6" s="1"/>
  <c r="G55" i="6"/>
  <c r="F55" i="6"/>
  <c r="E55" i="6"/>
  <c r="D55" i="6"/>
  <c r="F54" i="6"/>
  <c r="E54" i="6"/>
  <c r="E53" i="6" s="1"/>
  <c r="H47" i="6"/>
  <c r="C47" i="6"/>
  <c r="H46" i="6"/>
  <c r="C46" i="6"/>
  <c r="L45" i="6"/>
  <c r="G45" i="6"/>
  <c r="C45" i="6" s="1"/>
  <c r="H44" i="6"/>
  <c r="C44" i="6"/>
  <c r="K43" i="6"/>
  <c r="J43" i="6"/>
  <c r="I43" i="6"/>
  <c r="H43" i="6" s="1"/>
  <c r="F43" i="6"/>
  <c r="E43" i="6"/>
  <c r="D43" i="6"/>
  <c r="H42" i="6"/>
  <c r="C42" i="6"/>
  <c r="I41" i="6"/>
  <c r="H41" i="6" s="1"/>
  <c r="D41" i="6"/>
  <c r="C41" i="6" s="1"/>
  <c r="H40" i="6"/>
  <c r="C40" i="6"/>
  <c r="H39" i="6"/>
  <c r="C39" i="6"/>
  <c r="H38" i="6"/>
  <c r="C38" i="6"/>
  <c r="H37" i="6"/>
  <c r="C37" i="6"/>
  <c r="K36" i="6"/>
  <c r="H36" i="6" s="1"/>
  <c r="F36" i="6"/>
  <c r="C36" i="6" s="1"/>
  <c r="H35" i="6"/>
  <c r="C35" i="6"/>
  <c r="H34" i="6"/>
  <c r="C34" i="6"/>
  <c r="K33" i="6"/>
  <c r="H33" i="6" s="1"/>
  <c r="F33" i="6"/>
  <c r="C33" i="6" s="1"/>
  <c r="H32" i="6"/>
  <c r="C32" i="6"/>
  <c r="K31" i="6"/>
  <c r="H31" i="6" s="1"/>
  <c r="F31" i="6"/>
  <c r="C31" i="6" s="1"/>
  <c r="H30" i="6"/>
  <c r="C30" i="6"/>
  <c r="H29" i="6"/>
  <c r="C29" i="6"/>
  <c r="H28" i="6"/>
  <c r="C28" i="6"/>
  <c r="K27" i="6"/>
  <c r="H27" i="6" s="1"/>
  <c r="F27" i="6"/>
  <c r="C27" i="6" s="1"/>
  <c r="K26" i="6"/>
  <c r="H25" i="6"/>
  <c r="C25" i="6"/>
  <c r="H23" i="6"/>
  <c r="C23" i="6"/>
  <c r="H22" i="6"/>
  <c r="C22" i="6"/>
  <c r="L21" i="6"/>
  <c r="K21" i="6"/>
  <c r="K292" i="6" s="1"/>
  <c r="K291" i="6" s="1"/>
  <c r="J21" i="6"/>
  <c r="J292" i="6" s="1"/>
  <c r="J291" i="6" s="1"/>
  <c r="I21" i="6"/>
  <c r="I292" i="6" s="1"/>
  <c r="I291" i="6" s="1"/>
  <c r="G21" i="6"/>
  <c r="F21" i="6"/>
  <c r="F292" i="6" s="1"/>
  <c r="F291" i="6" s="1"/>
  <c r="E21" i="6"/>
  <c r="E292" i="6" s="1"/>
  <c r="E291" i="6" s="1"/>
  <c r="D21" i="6"/>
  <c r="D292" i="6" s="1"/>
  <c r="D291" i="6" s="1"/>
  <c r="L20" i="6"/>
  <c r="F194" i="7" l="1"/>
  <c r="I53" i="7"/>
  <c r="L194" i="7"/>
  <c r="C173" i="7"/>
  <c r="E195" i="7"/>
  <c r="H116" i="7"/>
  <c r="H136" i="7"/>
  <c r="H151" i="7"/>
  <c r="C166" i="7"/>
  <c r="E187" i="7"/>
  <c r="C192" i="7"/>
  <c r="H198" i="7"/>
  <c r="H235" i="7"/>
  <c r="H246" i="7"/>
  <c r="D251" i="7"/>
  <c r="D230" i="7" s="1"/>
  <c r="E259" i="7"/>
  <c r="D283" i="7"/>
  <c r="E76" i="7"/>
  <c r="C76" i="7" s="1"/>
  <c r="E20" i="7"/>
  <c r="E292" i="7"/>
  <c r="J292" i="7"/>
  <c r="J291" i="7" s="1"/>
  <c r="K53" i="7"/>
  <c r="F54" i="7"/>
  <c r="F53" i="7" s="1"/>
  <c r="F52" i="7" s="1"/>
  <c r="C69" i="7"/>
  <c r="H89" i="7"/>
  <c r="G83" i="7"/>
  <c r="G75" i="7" s="1"/>
  <c r="E130" i="7"/>
  <c r="C144" i="7"/>
  <c r="H144" i="7"/>
  <c r="H184" i="7"/>
  <c r="E196" i="7"/>
  <c r="C196" i="7" s="1"/>
  <c r="D204" i="7"/>
  <c r="H238" i="7"/>
  <c r="C251" i="7"/>
  <c r="H264" i="7"/>
  <c r="C283" i="7"/>
  <c r="L20" i="7"/>
  <c r="C31" i="7"/>
  <c r="H43" i="7"/>
  <c r="H69" i="7"/>
  <c r="H80" i="7"/>
  <c r="D83" i="7"/>
  <c r="D75" i="7" s="1"/>
  <c r="H112" i="7"/>
  <c r="H122" i="7"/>
  <c r="H160" i="7"/>
  <c r="D165" i="7"/>
  <c r="C165" i="7" s="1"/>
  <c r="C179" i="7"/>
  <c r="H179" i="7"/>
  <c r="H233" i="7"/>
  <c r="I259" i="7"/>
  <c r="I230" i="7" s="1"/>
  <c r="D270" i="7"/>
  <c r="D269" i="7" s="1"/>
  <c r="H281" i="7"/>
  <c r="C76" i="6"/>
  <c r="F75" i="6"/>
  <c r="F289" i="6" s="1"/>
  <c r="F53" i="6"/>
  <c r="F52" i="6" s="1"/>
  <c r="F51" i="6" s="1"/>
  <c r="F50" i="6" s="1"/>
  <c r="H89" i="6"/>
  <c r="H136" i="6"/>
  <c r="K174" i="6"/>
  <c r="K173" i="6" s="1"/>
  <c r="E195" i="6"/>
  <c r="K230" i="6"/>
  <c r="G292" i="6"/>
  <c r="G291" i="6" s="1"/>
  <c r="L292" i="6"/>
  <c r="L291" i="6" s="1"/>
  <c r="C43" i="6"/>
  <c r="L53" i="6"/>
  <c r="L52" i="6" s="1"/>
  <c r="G54" i="6"/>
  <c r="G53" i="6" s="1"/>
  <c r="I67" i="6"/>
  <c r="H67" i="6" s="1"/>
  <c r="C89" i="6"/>
  <c r="C103" i="6"/>
  <c r="H122" i="6"/>
  <c r="D130" i="6"/>
  <c r="H144" i="6"/>
  <c r="C184" i="6"/>
  <c r="H184" i="6"/>
  <c r="D191" i="6"/>
  <c r="D187" i="6" s="1"/>
  <c r="K187" i="6"/>
  <c r="H198" i="6"/>
  <c r="C246" i="6"/>
  <c r="C276" i="6"/>
  <c r="D83" i="6"/>
  <c r="D75" i="6" s="1"/>
  <c r="H103" i="6"/>
  <c r="D165" i="6"/>
  <c r="C165" i="6" s="1"/>
  <c r="H166" i="6"/>
  <c r="K195" i="6"/>
  <c r="K194" i="6" s="1"/>
  <c r="H246" i="6"/>
  <c r="C58" i="6"/>
  <c r="D67" i="6"/>
  <c r="H80" i="6"/>
  <c r="H95" i="6"/>
  <c r="H116" i="6"/>
  <c r="C141" i="6"/>
  <c r="H141" i="6"/>
  <c r="G130" i="6"/>
  <c r="C175" i="6"/>
  <c r="E187" i="6"/>
  <c r="I204" i="6"/>
  <c r="H216" i="6"/>
  <c r="H264" i="6"/>
  <c r="H272" i="6"/>
  <c r="C264" i="6"/>
  <c r="L269" i="6"/>
  <c r="L194" i="6" s="1"/>
  <c r="C272" i="6"/>
  <c r="H54" i="6"/>
  <c r="J53" i="6"/>
  <c r="J52" i="6" s="1"/>
  <c r="J51" i="6" s="1"/>
  <c r="H175" i="6"/>
  <c r="I174" i="6"/>
  <c r="C252" i="6"/>
  <c r="E251" i="6"/>
  <c r="C251" i="6" s="1"/>
  <c r="C58" i="7"/>
  <c r="D54" i="7"/>
  <c r="H231" i="7"/>
  <c r="C235" i="7"/>
  <c r="E231" i="7"/>
  <c r="G269" i="7"/>
  <c r="C270" i="7"/>
  <c r="E20" i="6"/>
  <c r="C21" i="6"/>
  <c r="H58" i="6"/>
  <c r="G75" i="6"/>
  <c r="C77" i="6"/>
  <c r="H77" i="6"/>
  <c r="I76" i="6"/>
  <c r="I83" i="6"/>
  <c r="H84" i="6"/>
  <c r="C131" i="6"/>
  <c r="H131" i="6"/>
  <c r="I130" i="6"/>
  <c r="H160" i="6"/>
  <c r="C174" i="6"/>
  <c r="C198" i="6"/>
  <c r="G204" i="6"/>
  <c r="G195" i="6" s="1"/>
  <c r="I270" i="6"/>
  <c r="H284" i="6"/>
  <c r="I283" i="6"/>
  <c r="H283" i="6" s="1"/>
  <c r="G20" i="7"/>
  <c r="G292" i="7"/>
  <c r="G291" i="7" s="1"/>
  <c r="C67" i="7"/>
  <c r="C84" i="6"/>
  <c r="C286" i="6"/>
  <c r="K292" i="7"/>
  <c r="K291" i="7" s="1"/>
  <c r="K20" i="7"/>
  <c r="H21" i="6"/>
  <c r="D54" i="6"/>
  <c r="C55" i="6"/>
  <c r="H55" i="6"/>
  <c r="E130" i="6"/>
  <c r="H192" i="6"/>
  <c r="I191" i="6"/>
  <c r="H191" i="6" s="1"/>
  <c r="H204" i="6"/>
  <c r="H205" i="6"/>
  <c r="H235" i="6"/>
  <c r="H238" i="6"/>
  <c r="I231" i="6"/>
  <c r="H260" i="6"/>
  <c r="I259" i="6"/>
  <c r="H259" i="6" s="1"/>
  <c r="E270" i="6"/>
  <c r="H281" i="6"/>
  <c r="C284" i="6"/>
  <c r="E283" i="6"/>
  <c r="C283" i="6" s="1"/>
  <c r="L289" i="6"/>
  <c r="I291" i="7"/>
  <c r="J67" i="7"/>
  <c r="H67" i="7" s="1"/>
  <c r="H174" i="7"/>
  <c r="I173" i="7"/>
  <c r="H173" i="7" s="1"/>
  <c r="H188" i="7"/>
  <c r="C292" i="7"/>
  <c r="C291" i="7" s="1"/>
  <c r="C67" i="6"/>
  <c r="J20" i="6"/>
  <c r="F26" i="6"/>
  <c r="G20" i="6"/>
  <c r="K20" i="6"/>
  <c r="H26" i="6"/>
  <c r="H45" i="6"/>
  <c r="K76" i="6"/>
  <c r="E83" i="6"/>
  <c r="C83" i="6" s="1"/>
  <c r="K83" i="6"/>
  <c r="K130" i="6"/>
  <c r="C151" i="6"/>
  <c r="C173" i="6"/>
  <c r="G187" i="6"/>
  <c r="C187" i="6" s="1"/>
  <c r="C188" i="6"/>
  <c r="H188" i="6"/>
  <c r="C196" i="6"/>
  <c r="H196" i="6"/>
  <c r="I195" i="6"/>
  <c r="C238" i="6"/>
  <c r="E231" i="6"/>
  <c r="H252" i="6"/>
  <c r="I251" i="6"/>
  <c r="H251" i="6" s="1"/>
  <c r="C260" i="6"/>
  <c r="E259" i="6"/>
  <c r="C259" i="6" s="1"/>
  <c r="J289" i="6"/>
  <c r="H286" i="6"/>
  <c r="E291" i="7"/>
  <c r="L54" i="7"/>
  <c r="L53" i="7" s="1"/>
  <c r="L52" i="7" s="1"/>
  <c r="L51" i="7" s="1"/>
  <c r="L50" i="7" s="1"/>
  <c r="F20" i="7"/>
  <c r="J20" i="7"/>
  <c r="H21" i="7"/>
  <c r="K76" i="7"/>
  <c r="K75" i="7" s="1"/>
  <c r="H77" i="7"/>
  <c r="C112" i="7"/>
  <c r="C122" i="7"/>
  <c r="I130" i="7"/>
  <c r="H130" i="7" s="1"/>
  <c r="C136" i="7"/>
  <c r="C174" i="7"/>
  <c r="H175" i="7"/>
  <c r="G187" i="7"/>
  <c r="C187" i="7" s="1"/>
  <c r="C205" i="7"/>
  <c r="H205" i="7"/>
  <c r="I204" i="7"/>
  <c r="H260" i="7"/>
  <c r="E269" i="7"/>
  <c r="H276" i="7"/>
  <c r="H286" i="7"/>
  <c r="H84" i="7"/>
  <c r="I83" i="7"/>
  <c r="H83" i="7" s="1"/>
  <c r="C130" i="7"/>
  <c r="H166" i="7"/>
  <c r="I165" i="7"/>
  <c r="H165" i="7" s="1"/>
  <c r="C191" i="7"/>
  <c r="H216" i="7"/>
  <c r="H251" i="7"/>
  <c r="H252" i="7"/>
  <c r="H272" i="7"/>
  <c r="H283" i="7"/>
  <c r="H284" i="7"/>
  <c r="H55" i="7"/>
  <c r="C80" i="7"/>
  <c r="E83" i="7"/>
  <c r="C83" i="7" s="1"/>
  <c r="H95" i="7"/>
  <c r="C116" i="7"/>
  <c r="K130" i="7"/>
  <c r="H131" i="7"/>
  <c r="C160" i="7"/>
  <c r="K191" i="7"/>
  <c r="K187" i="7" s="1"/>
  <c r="H187" i="7" s="1"/>
  <c r="H192" i="7"/>
  <c r="K196" i="7"/>
  <c r="G231" i="7"/>
  <c r="G230" i="7" s="1"/>
  <c r="C259" i="7"/>
  <c r="K259" i="7"/>
  <c r="H269" i="7"/>
  <c r="H270" i="7"/>
  <c r="F289" i="7"/>
  <c r="D195" i="7" l="1"/>
  <c r="C204" i="7"/>
  <c r="H259" i="7"/>
  <c r="F51" i="7"/>
  <c r="G194" i="7"/>
  <c r="H191" i="7"/>
  <c r="C191" i="6"/>
  <c r="I53" i="6"/>
  <c r="H53" i="6" s="1"/>
  <c r="C130" i="6"/>
  <c r="H292" i="6"/>
  <c r="H291" i="6" s="1"/>
  <c r="L51" i="6"/>
  <c r="H83" i="6"/>
  <c r="G52" i="6"/>
  <c r="G51" i="6" s="1"/>
  <c r="E75" i="6"/>
  <c r="C75" i="6" s="1"/>
  <c r="K52" i="7"/>
  <c r="H204" i="7"/>
  <c r="I195" i="7"/>
  <c r="F290" i="6"/>
  <c r="C26" i="6"/>
  <c r="C270" i="6"/>
  <c r="E269" i="6"/>
  <c r="C292" i="6"/>
  <c r="C291" i="6" s="1"/>
  <c r="G289" i="7"/>
  <c r="C231" i="7"/>
  <c r="E230" i="7"/>
  <c r="E289" i="7" s="1"/>
  <c r="C54" i="7"/>
  <c r="D53" i="7"/>
  <c r="L290" i="7"/>
  <c r="G52" i="7"/>
  <c r="G51" i="7" s="1"/>
  <c r="C269" i="7"/>
  <c r="H292" i="7"/>
  <c r="H291" i="7" s="1"/>
  <c r="J53" i="7"/>
  <c r="E230" i="6"/>
  <c r="C231" i="6"/>
  <c r="K230" i="7"/>
  <c r="F20" i="6"/>
  <c r="E75" i="7"/>
  <c r="C204" i="6"/>
  <c r="I75" i="7"/>
  <c r="I187" i="6"/>
  <c r="H187" i="6" s="1"/>
  <c r="H54" i="7"/>
  <c r="D53" i="6"/>
  <c r="C54" i="6"/>
  <c r="G194" i="6"/>
  <c r="C195" i="6"/>
  <c r="H130" i="6"/>
  <c r="H230" i="7"/>
  <c r="H174" i="6"/>
  <c r="I173" i="6"/>
  <c r="H173" i="6" s="1"/>
  <c r="K195" i="7"/>
  <c r="H196" i="7"/>
  <c r="H76" i="7"/>
  <c r="H195" i="6"/>
  <c r="K75" i="6"/>
  <c r="H231" i="6"/>
  <c r="I230" i="6"/>
  <c r="H230" i="6" s="1"/>
  <c r="H270" i="6"/>
  <c r="I269" i="6"/>
  <c r="H76" i="6"/>
  <c r="I75" i="6"/>
  <c r="L289" i="7"/>
  <c r="J290" i="6"/>
  <c r="J50" i="6"/>
  <c r="G289" i="6"/>
  <c r="F50" i="7" l="1"/>
  <c r="F290" i="7"/>
  <c r="K194" i="7"/>
  <c r="K51" i="7"/>
  <c r="D194" i="7"/>
  <c r="C195" i="7"/>
  <c r="L50" i="6"/>
  <c r="L290" i="6"/>
  <c r="E52" i="6"/>
  <c r="H75" i="6"/>
  <c r="I52" i="6"/>
  <c r="C53" i="7"/>
  <c r="D52" i="7"/>
  <c r="D289" i="7"/>
  <c r="G50" i="6"/>
  <c r="G290" i="6"/>
  <c r="C53" i="6"/>
  <c r="D52" i="6"/>
  <c r="D289" i="6"/>
  <c r="C75" i="7"/>
  <c r="E52" i="7"/>
  <c r="E51" i="7" s="1"/>
  <c r="C230" i="6"/>
  <c r="E194" i="6"/>
  <c r="C194" i="6" s="1"/>
  <c r="K50" i="7"/>
  <c r="K290" i="7"/>
  <c r="H269" i="6"/>
  <c r="I289" i="6"/>
  <c r="K289" i="6"/>
  <c r="K52" i="6"/>
  <c r="K51" i="6" s="1"/>
  <c r="H75" i="7"/>
  <c r="I52" i="7"/>
  <c r="H53" i="7"/>
  <c r="J52" i="7"/>
  <c r="J51" i="7" s="1"/>
  <c r="J289" i="7"/>
  <c r="G50" i="7"/>
  <c r="G290" i="7"/>
  <c r="C230" i="7"/>
  <c r="C289" i="7" s="1"/>
  <c r="E194" i="7"/>
  <c r="C269" i="6"/>
  <c r="E289" i="6"/>
  <c r="H195" i="7"/>
  <c r="H289" i="7" s="1"/>
  <c r="I194" i="7"/>
  <c r="H194" i="7" s="1"/>
  <c r="I194" i="6"/>
  <c r="H194" i="6" s="1"/>
  <c r="I289" i="7"/>
  <c r="E51" i="6"/>
  <c r="K289" i="7"/>
  <c r="C194" i="7" l="1"/>
  <c r="C289" i="6"/>
  <c r="H289" i="6"/>
  <c r="H52" i="6"/>
  <c r="I51" i="6"/>
  <c r="H52" i="7"/>
  <c r="I51" i="7"/>
  <c r="E50" i="6"/>
  <c r="E290" i="6"/>
  <c r="J290" i="7"/>
  <c r="J50" i="7"/>
  <c r="K50" i="6"/>
  <c r="K290" i="6"/>
  <c r="C52" i="6"/>
  <c r="D51" i="6"/>
  <c r="E290" i="7"/>
  <c r="E50" i="7"/>
  <c r="C52" i="7"/>
  <c r="D51" i="7"/>
  <c r="D24" i="7" l="1"/>
  <c r="C51" i="7"/>
  <c r="D50" i="7"/>
  <c r="C50" i="7" s="1"/>
  <c r="D290" i="6"/>
  <c r="C290" i="6" s="1"/>
  <c r="C51" i="6"/>
  <c r="D50" i="6"/>
  <c r="C50" i="6" s="1"/>
  <c r="D24" i="6"/>
  <c r="I290" i="7"/>
  <c r="H290" i="7" s="1"/>
  <c r="H51" i="7"/>
  <c r="I50" i="7"/>
  <c r="H50" i="7" s="1"/>
  <c r="I24" i="7"/>
  <c r="I290" i="6"/>
  <c r="H290" i="6" s="1"/>
  <c r="I50" i="6"/>
  <c r="H50" i="6" s="1"/>
  <c r="H51" i="6"/>
  <c r="I24" i="6"/>
  <c r="D20" i="7" l="1"/>
  <c r="C20" i="7" s="1"/>
  <c r="C24" i="7"/>
  <c r="D290" i="7"/>
  <c r="C290" i="7" s="1"/>
  <c r="H24" i="6"/>
  <c r="I20" i="6"/>
  <c r="H20" i="6" s="1"/>
  <c r="I20" i="7"/>
  <c r="H20" i="7" s="1"/>
  <c r="H24" i="7"/>
  <c r="C24" i="6"/>
  <c r="D20" i="6"/>
  <c r="C20" i="6" s="1"/>
  <c r="H301" i="5" l="1"/>
  <c r="C301" i="5"/>
  <c r="H300" i="5"/>
  <c r="C300" i="5"/>
  <c r="H299" i="5"/>
  <c r="C299" i="5"/>
  <c r="H298" i="5"/>
  <c r="C298" i="5"/>
  <c r="H297" i="5"/>
  <c r="C297" i="5"/>
  <c r="H296" i="5"/>
  <c r="C296" i="5"/>
  <c r="H295" i="5"/>
  <c r="C295" i="5"/>
  <c r="H294" i="5"/>
  <c r="C294" i="5"/>
  <c r="L293" i="5"/>
  <c r="K293" i="5"/>
  <c r="J293" i="5"/>
  <c r="I293" i="5"/>
  <c r="G293" i="5"/>
  <c r="F293" i="5"/>
  <c r="E293" i="5"/>
  <c r="D293" i="5"/>
  <c r="H288" i="5"/>
  <c r="C288" i="5"/>
  <c r="J286" i="5"/>
  <c r="C287" i="5"/>
  <c r="L286" i="5"/>
  <c r="K286" i="5"/>
  <c r="G286" i="5"/>
  <c r="F286" i="5"/>
  <c r="E286" i="5"/>
  <c r="D286" i="5"/>
  <c r="C286" i="5" s="1"/>
  <c r="H285" i="5"/>
  <c r="C285" i="5"/>
  <c r="L284" i="5"/>
  <c r="K284" i="5"/>
  <c r="J284" i="5"/>
  <c r="J283" i="5" s="1"/>
  <c r="I284" i="5"/>
  <c r="G284" i="5"/>
  <c r="F284" i="5"/>
  <c r="F283" i="5" s="1"/>
  <c r="E284" i="5"/>
  <c r="E283" i="5" s="1"/>
  <c r="C283" i="5" s="1"/>
  <c r="D284" i="5"/>
  <c r="L283" i="5"/>
  <c r="K283" i="5"/>
  <c r="G283" i="5"/>
  <c r="D283" i="5"/>
  <c r="H282" i="5"/>
  <c r="C282" i="5"/>
  <c r="L281" i="5"/>
  <c r="K281" i="5"/>
  <c r="J281" i="5"/>
  <c r="I281" i="5"/>
  <c r="H281" i="5" s="1"/>
  <c r="G281" i="5"/>
  <c r="F281" i="5"/>
  <c r="E281" i="5"/>
  <c r="D281" i="5"/>
  <c r="H280" i="5"/>
  <c r="C280" i="5"/>
  <c r="H279" i="5"/>
  <c r="C279" i="5"/>
  <c r="H278" i="5"/>
  <c r="C278" i="5"/>
  <c r="J276" i="5"/>
  <c r="C277" i="5"/>
  <c r="L276" i="5"/>
  <c r="K276" i="5"/>
  <c r="K270" i="5" s="1"/>
  <c r="K269" i="5" s="1"/>
  <c r="G276" i="5"/>
  <c r="F276" i="5"/>
  <c r="E276" i="5"/>
  <c r="D276" i="5"/>
  <c r="C276" i="5" s="1"/>
  <c r="H275" i="5"/>
  <c r="C275" i="5"/>
  <c r="H274" i="5"/>
  <c r="C274" i="5"/>
  <c r="H273" i="5"/>
  <c r="C273" i="5"/>
  <c r="L272" i="5"/>
  <c r="K272" i="5"/>
  <c r="J272" i="5"/>
  <c r="J270" i="5" s="1"/>
  <c r="J269" i="5" s="1"/>
  <c r="I272" i="5"/>
  <c r="G272" i="5"/>
  <c r="F272" i="5"/>
  <c r="E272" i="5"/>
  <c r="D272" i="5"/>
  <c r="C271" i="5"/>
  <c r="L270" i="5"/>
  <c r="L269" i="5" s="1"/>
  <c r="G270" i="5"/>
  <c r="G269" i="5" s="1"/>
  <c r="H268" i="5"/>
  <c r="C268" i="5"/>
  <c r="C267" i="5"/>
  <c r="C266" i="5"/>
  <c r="C265" i="5"/>
  <c r="L264" i="5"/>
  <c r="K264" i="5"/>
  <c r="G264" i="5"/>
  <c r="F264" i="5"/>
  <c r="E264" i="5"/>
  <c r="D264" i="5"/>
  <c r="H263" i="5"/>
  <c r="C263" i="5"/>
  <c r="H262" i="5"/>
  <c r="C262" i="5"/>
  <c r="H261" i="5"/>
  <c r="C261" i="5"/>
  <c r="L260" i="5"/>
  <c r="K260" i="5"/>
  <c r="J260" i="5"/>
  <c r="I260" i="5"/>
  <c r="G260" i="5"/>
  <c r="F260" i="5"/>
  <c r="E260" i="5"/>
  <c r="D260" i="5"/>
  <c r="L259" i="5"/>
  <c r="K259" i="5"/>
  <c r="G259" i="5"/>
  <c r="H258" i="5"/>
  <c r="C258" i="5"/>
  <c r="H257" i="5"/>
  <c r="C257" i="5"/>
  <c r="H256" i="5"/>
  <c r="C256" i="5"/>
  <c r="H255" i="5"/>
  <c r="C255" i="5"/>
  <c r="H254" i="5"/>
  <c r="C254" i="5"/>
  <c r="H253" i="5"/>
  <c r="C253" i="5"/>
  <c r="L252" i="5"/>
  <c r="K252" i="5"/>
  <c r="J252" i="5"/>
  <c r="J251" i="5" s="1"/>
  <c r="I252" i="5"/>
  <c r="G252" i="5"/>
  <c r="G251" i="5" s="1"/>
  <c r="F252" i="5"/>
  <c r="F251" i="5" s="1"/>
  <c r="E252" i="5"/>
  <c r="D252" i="5"/>
  <c r="L251" i="5"/>
  <c r="K251" i="5"/>
  <c r="D251" i="5"/>
  <c r="H250" i="5"/>
  <c r="C250" i="5"/>
  <c r="H249" i="5"/>
  <c r="C249" i="5"/>
  <c r="H248" i="5"/>
  <c r="C248" i="5"/>
  <c r="H247" i="5"/>
  <c r="C247" i="5"/>
  <c r="L246" i="5"/>
  <c r="K246" i="5"/>
  <c r="J246" i="5"/>
  <c r="I246" i="5"/>
  <c r="G246" i="5"/>
  <c r="F246" i="5"/>
  <c r="E246" i="5"/>
  <c r="D246" i="5"/>
  <c r="H245" i="5"/>
  <c r="C245" i="5"/>
  <c r="C244" i="5"/>
  <c r="C243" i="5"/>
  <c r="H242" i="5"/>
  <c r="C242" i="5"/>
  <c r="H241" i="5"/>
  <c r="C241" i="5"/>
  <c r="C240" i="5"/>
  <c r="J238" i="5"/>
  <c r="C239" i="5"/>
  <c r="L238" i="5"/>
  <c r="K238" i="5"/>
  <c r="G238" i="5"/>
  <c r="F238" i="5"/>
  <c r="E238" i="5"/>
  <c r="D238" i="5"/>
  <c r="C238" i="5" s="1"/>
  <c r="H237" i="5"/>
  <c r="C237" i="5"/>
  <c r="H236" i="5"/>
  <c r="C236" i="5"/>
  <c r="L235" i="5"/>
  <c r="K235" i="5"/>
  <c r="J235" i="5"/>
  <c r="I235" i="5"/>
  <c r="G235" i="5"/>
  <c r="F235" i="5"/>
  <c r="E235" i="5"/>
  <c r="D235" i="5"/>
  <c r="J233" i="5"/>
  <c r="C234" i="5"/>
  <c r="L233" i="5"/>
  <c r="K233" i="5"/>
  <c r="G233" i="5"/>
  <c r="F233" i="5"/>
  <c r="F231" i="5" s="1"/>
  <c r="E233" i="5"/>
  <c r="D233" i="5"/>
  <c r="D231" i="5" s="1"/>
  <c r="H232" i="5"/>
  <c r="C232" i="5"/>
  <c r="H229" i="5"/>
  <c r="C229" i="5"/>
  <c r="H228" i="5"/>
  <c r="C228" i="5"/>
  <c r="L227" i="5"/>
  <c r="K227" i="5"/>
  <c r="J227" i="5"/>
  <c r="I227" i="5"/>
  <c r="H227" i="5" s="1"/>
  <c r="G227" i="5"/>
  <c r="F227" i="5"/>
  <c r="E227" i="5"/>
  <c r="D227" i="5"/>
  <c r="C226" i="5"/>
  <c r="H225" i="5"/>
  <c r="C225" i="5"/>
  <c r="H224" i="5"/>
  <c r="C224" i="5"/>
  <c r="C223" i="5"/>
  <c r="C222" i="5"/>
  <c r="H221" i="5"/>
  <c r="C221" i="5"/>
  <c r="H220" i="5"/>
  <c r="C220" i="5"/>
  <c r="C219" i="5"/>
  <c r="C218" i="5"/>
  <c r="C217" i="5"/>
  <c r="L216" i="5"/>
  <c r="K216" i="5"/>
  <c r="K204" i="5" s="1"/>
  <c r="G216" i="5"/>
  <c r="F216" i="5"/>
  <c r="E216" i="5"/>
  <c r="D216" i="5"/>
  <c r="C216" i="5" s="1"/>
  <c r="H215" i="5"/>
  <c r="C215" i="5"/>
  <c r="H214" i="5"/>
  <c r="C214" i="5"/>
  <c r="H213" i="5"/>
  <c r="C213" i="5"/>
  <c r="H212" i="5"/>
  <c r="C212" i="5"/>
  <c r="H211" i="5"/>
  <c r="C211" i="5"/>
  <c r="H210" i="5"/>
  <c r="C210" i="5"/>
  <c r="H209" i="5"/>
  <c r="C209" i="5"/>
  <c r="H208" i="5"/>
  <c r="C208" i="5"/>
  <c r="H207" i="5"/>
  <c r="C207" i="5"/>
  <c r="H206" i="5"/>
  <c r="C206" i="5"/>
  <c r="L205" i="5"/>
  <c r="K205" i="5"/>
  <c r="J205" i="5"/>
  <c r="I205" i="5"/>
  <c r="G205" i="5"/>
  <c r="F205" i="5"/>
  <c r="F204" i="5" s="1"/>
  <c r="E205" i="5"/>
  <c r="D205" i="5"/>
  <c r="L204" i="5"/>
  <c r="E204" i="5"/>
  <c r="H203" i="5"/>
  <c r="C203" i="5"/>
  <c r="H202" i="5"/>
  <c r="C202" i="5"/>
  <c r="H201" i="5"/>
  <c r="C201" i="5"/>
  <c r="H200" i="5"/>
  <c r="C200" i="5"/>
  <c r="H199" i="5"/>
  <c r="C199" i="5"/>
  <c r="L198" i="5"/>
  <c r="L196" i="5" s="1"/>
  <c r="L195" i="5" s="1"/>
  <c r="K198" i="5"/>
  <c r="J198" i="5"/>
  <c r="J196" i="5" s="1"/>
  <c r="G198" i="5"/>
  <c r="F198" i="5"/>
  <c r="F196" i="5" s="1"/>
  <c r="F195" i="5" s="1"/>
  <c r="E198" i="5"/>
  <c r="D198" i="5"/>
  <c r="D196" i="5" s="1"/>
  <c r="C196" i="5" s="1"/>
  <c r="C197" i="5"/>
  <c r="K196" i="5"/>
  <c r="G196" i="5"/>
  <c r="E196" i="5"/>
  <c r="E195" i="5"/>
  <c r="H193" i="5"/>
  <c r="C193" i="5"/>
  <c r="L192" i="5"/>
  <c r="K192" i="5"/>
  <c r="J192" i="5"/>
  <c r="J191" i="5" s="1"/>
  <c r="I192" i="5"/>
  <c r="I191" i="5" s="1"/>
  <c r="H191" i="5" s="1"/>
  <c r="G192" i="5"/>
  <c r="F192" i="5"/>
  <c r="F191" i="5" s="1"/>
  <c r="E192" i="5"/>
  <c r="E191" i="5" s="1"/>
  <c r="E187" i="5" s="1"/>
  <c r="D192" i="5"/>
  <c r="L191" i="5"/>
  <c r="K191" i="5"/>
  <c r="G191" i="5"/>
  <c r="D191" i="5"/>
  <c r="D187" i="5" s="1"/>
  <c r="H190" i="5"/>
  <c r="C190" i="5"/>
  <c r="H189" i="5"/>
  <c r="C189" i="5"/>
  <c r="L188" i="5"/>
  <c r="K188" i="5"/>
  <c r="J188" i="5"/>
  <c r="J187" i="5" s="1"/>
  <c r="G188" i="5"/>
  <c r="G187" i="5" s="1"/>
  <c r="F188" i="5"/>
  <c r="E188" i="5"/>
  <c r="D188" i="5"/>
  <c r="C188" i="5"/>
  <c r="L187" i="5"/>
  <c r="H186" i="5"/>
  <c r="C186" i="5"/>
  <c r="H185" i="5"/>
  <c r="C185" i="5"/>
  <c r="L184" i="5"/>
  <c r="K184" i="5"/>
  <c r="J184" i="5"/>
  <c r="G184" i="5"/>
  <c r="F184" i="5"/>
  <c r="E184" i="5"/>
  <c r="D184" i="5"/>
  <c r="C184" i="5" s="1"/>
  <c r="H183" i="5"/>
  <c r="C183" i="5"/>
  <c r="H182" i="5"/>
  <c r="C182" i="5"/>
  <c r="H181" i="5"/>
  <c r="C181" i="5"/>
  <c r="H180" i="5"/>
  <c r="C180" i="5"/>
  <c r="L179" i="5"/>
  <c r="L174" i="5" s="1"/>
  <c r="L173" i="5" s="1"/>
  <c r="K179" i="5"/>
  <c r="I179" i="5"/>
  <c r="G179" i="5"/>
  <c r="F179" i="5"/>
  <c r="E179" i="5"/>
  <c r="D179" i="5"/>
  <c r="D174" i="5" s="1"/>
  <c r="H178" i="5"/>
  <c r="C178" i="5"/>
  <c r="H177" i="5"/>
  <c r="C177" i="5"/>
  <c r="H176" i="5"/>
  <c r="C176" i="5"/>
  <c r="L175" i="5"/>
  <c r="K175" i="5"/>
  <c r="K174" i="5" s="1"/>
  <c r="K173" i="5" s="1"/>
  <c r="J175" i="5"/>
  <c r="G175" i="5"/>
  <c r="G174" i="5" s="1"/>
  <c r="G173" i="5" s="1"/>
  <c r="F175" i="5"/>
  <c r="E175" i="5"/>
  <c r="D175" i="5"/>
  <c r="C175" i="5"/>
  <c r="E174" i="5"/>
  <c r="E173" i="5" s="1"/>
  <c r="H172" i="5"/>
  <c r="C172" i="5"/>
  <c r="H171" i="5"/>
  <c r="C171" i="5"/>
  <c r="H170" i="5"/>
  <c r="C170" i="5"/>
  <c r="H169" i="5"/>
  <c r="C169" i="5"/>
  <c r="H168" i="5"/>
  <c r="C168" i="5"/>
  <c r="H167" i="5"/>
  <c r="C167" i="5"/>
  <c r="L166" i="5"/>
  <c r="L165" i="5" s="1"/>
  <c r="K166" i="5"/>
  <c r="K165" i="5" s="1"/>
  <c r="I166" i="5"/>
  <c r="G166" i="5"/>
  <c r="F166" i="5"/>
  <c r="F165" i="5" s="1"/>
  <c r="E166" i="5"/>
  <c r="E165" i="5" s="1"/>
  <c r="D166" i="5"/>
  <c r="G165" i="5"/>
  <c r="H164" i="5"/>
  <c r="C164" i="5"/>
  <c r="H163" i="5"/>
  <c r="C163" i="5"/>
  <c r="H162" i="5"/>
  <c r="C162" i="5"/>
  <c r="J160" i="5"/>
  <c r="H161" i="5"/>
  <c r="C161" i="5"/>
  <c r="L160" i="5"/>
  <c r="K160" i="5"/>
  <c r="I160" i="5"/>
  <c r="G160" i="5"/>
  <c r="F160" i="5"/>
  <c r="E160" i="5"/>
  <c r="E130" i="5" s="1"/>
  <c r="D160" i="5"/>
  <c r="H159" i="5"/>
  <c r="C159" i="5"/>
  <c r="H158" i="5"/>
  <c r="C158" i="5"/>
  <c r="H157" i="5"/>
  <c r="C157" i="5"/>
  <c r="H156" i="5"/>
  <c r="C156" i="5"/>
  <c r="H155" i="5"/>
  <c r="C155" i="5"/>
  <c r="H154" i="5"/>
  <c r="C154" i="5"/>
  <c r="H153" i="5"/>
  <c r="C153" i="5"/>
  <c r="H152" i="5"/>
  <c r="C152" i="5"/>
  <c r="L151" i="5"/>
  <c r="K151" i="5"/>
  <c r="J151" i="5"/>
  <c r="G151" i="5"/>
  <c r="F151" i="5"/>
  <c r="E151" i="5"/>
  <c r="D151" i="5"/>
  <c r="C151" i="5" s="1"/>
  <c r="H150" i="5"/>
  <c r="C150" i="5"/>
  <c r="H149" i="5"/>
  <c r="C149" i="5"/>
  <c r="H148" i="5"/>
  <c r="C148" i="5"/>
  <c r="H147" i="5"/>
  <c r="C147" i="5"/>
  <c r="H146" i="5"/>
  <c r="C146" i="5"/>
  <c r="H145" i="5"/>
  <c r="C145" i="5"/>
  <c r="L144" i="5"/>
  <c r="K144" i="5"/>
  <c r="I144" i="5"/>
  <c r="G144" i="5"/>
  <c r="F144" i="5"/>
  <c r="E144" i="5"/>
  <c r="D144" i="5"/>
  <c r="C144" i="5" s="1"/>
  <c r="H143" i="5"/>
  <c r="C143" i="5"/>
  <c r="H142" i="5"/>
  <c r="C142" i="5"/>
  <c r="L141" i="5"/>
  <c r="K141" i="5"/>
  <c r="J141" i="5"/>
  <c r="G141" i="5"/>
  <c r="F141" i="5"/>
  <c r="E141" i="5"/>
  <c r="D141" i="5"/>
  <c r="C141" i="5"/>
  <c r="H140" i="5"/>
  <c r="C140" i="5"/>
  <c r="H139" i="5"/>
  <c r="C139" i="5"/>
  <c r="H138" i="5"/>
  <c r="C138" i="5"/>
  <c r="J136" i="5"/>
  <c r="H137" i="5"/>
  <c r="C137" i="5"/>
  <c r="L136" i="5"/>
  <c r="K136" i="5"/>
  <c r="I136" i="5"/>
  <c r="G136" i="5"/>
  <c r="F136" i="5"/>
  <c r="E136" i="5"/>
  <c r="D136" i="5"/>
  <c r="C136" i="5" s="1"/>
  <c r="H135" i="5"/>
  <c r="C135" i="5"/>
  <c r="H134" i="5"/>
  <c r="C134" i="5"/>
  <c r="H133" i="5"/>
  <c r="C133" i="5"/>
  <c r="H132" i="5"/>
  <c r="C132" i="5"/>
  <c r="L131" i="5"/>
  <c r="K131" i="5"/>
  <c r="J131" i="5"/>
  <c r="G131" i="5"/>
  <c r="G130" i="5" s="1"/>
  <c r="F131" i="5"/>
  <c r="E131" i="5"/>
  <c r="D131" i="5"/>
  <c r="C131" i="5"/>
  <c r="L130" i="5"/>
  <c r="C129" i="5"/>
  <c r="L128" i="5"/>
  <c r="K128" i="5"/>
  <c r="J128" i="5"/>
  <c r="G128" i="5"/>
  <c r="F128" i="5"/>
  <c r="E128" i="5"/>
  <c r="D128" i="5"/>
  <c r="C128" i="5"/>
  <c r="H127" i="5"/>
  <c r="C127" i="5"/>
  <c r="H126" i="5"/>
  <c r="C126" i="5"/>
  <c r="H125" i="5"/>
  <c r="C125" i="5"/>
  <c r="H124" i="5"/>
  <c r="C124" i="5"/>
  <c r="J122" i="5"/>
  <c r="H123" i="5"/>
  <c r="C123" i="5"/>
  <c r="L122" i="5"/>
  <c r="K122" i="5"/>
  <c r="I122" i="5"/>
  <c r="G122" i="5"/>
  <c r="F122" i="5"/>
  <c r="E122" i="5"/>
  <c r="D122" i="5"/>
  <c r="H121" i="5"/>
  <c r="C121" i="5"/>
  <c r="H120" i="5"/>
  <c r="C120" i="5"/>
  <c r="H119" i="5"/>
  <c r="C119" i="5"/>
  <c r="H118" i="5"/>
  <c r="C118" i="5"/>
  <c r="C117" i="5"/>
  <c r="L116" i="5"/>
  <c r="L83" i="5" s="1"/>
  <c r="K116" i="5"/>
  <c r="J116" i="5"/>
  <c r="G116" i="5"/>
  <c r="F116" i="5"/>
  <c r="E116" i="5"/>
  <c r="D116" i="5"/>
  <c r="C116" i="5" s="1"/>
  <c r="H115" i="5"/>
  <c r="C115" i="5"/>
  <c r="H114" i="5"/>
  <c r="C114" i="5"/>
  <c r="H113" i="5"/>
  <c r="C113" i="5"/>
  <c r="L112" i="5"/>
  <c r="K112" i="5"/>
  <c r="I112" i="5"/>
  <c r="G112" i="5"/>
  <c r="F112" i="5"/>
  <c r="E112" i="5"/>
  <c r="D112" i="5"/>
  <c r="H111" i="5"/>
  <c r="C111" i="5"/>
  <c r="H110" i="5"/>
  <c r="C110" i="5"/>
  <c r="H109" i="5"/>
  <c r="C109" i="5"/>
  <c r="H108" i="5"/>
  <c r="C108" i="5"/>
  <c r="H107" i="5"/>
  <c r="C107" i="5"/>
  <c r="H106" i="5"/>
  <c r="C106" i="5"/>
  <c r="H105" i="5"/>
  <c r="C105" i="5"/>
  <c r="J103" i="5"/>
  <c r="C104" i="5"/>
  <c r="L103" i="5"/>
  <c r="K103" i="5"/>
  <c r="G103" i="5"/>
  <c r="F103" i="5"/>
  <c r="E103" i="5"/>
  <c r="D103" i="5"/>
  <c r="C103" i="5" s="1"/>
  <c r="H102" i="5"/>
  <c r="C102" i="5"/>
  <c r="H101" i="5"/>
  <c r="C101" i="5"/>
  <c r="H100" i="5"/>
  <c r="C100" i="5"/>
  <c r="H99" i="5"/>
  <c r="C99" i="5"/>
  <c r="H98" i="5"/>
  <c r="C98" i="5"/>
  <c r="H97" i="5"/>
  <c r="C97" i="5"/>
  <c r="H96" i="5"/>
  <c r="C96" i="5"/>
  <c r="L95" i="5"/>
  <c r="K95" i="5"/>
  <c r="I95" i="5"/>
  <c r="G95" i="5"/>
  <c r="F95" i="5"/>
  <c r="E95" i="5"/>
  <c r="D95" i="5"/>
  <c r="C95" i="5" s="1"/>
  <c r="H94" i="5"/>
  <c r="C94" i="5"/>
  <c r="H93" i="5"/>
  <c r="C93" i="5"/>
  <c r="H92" i="5"/>
  <c r="C92" i="5"/>
  <c r="H91" i="5"/>
  <c r="C91" i="5"/>
  <c r="J89" i="5"/>
  <c r="C90" i="5"/>
  <c r="L89" i="5"/>
  <c r="K89" i="5"/>
  <c r="K83" i="5" s="1"/>
  <c r="G89" i="5"/>
  <c r="F89" i="5"/>
  <c r="E89" i="5"/>
  <c r="D89" i="5"/>
  <c r="C89" i="5" s="1"/>
  <c r="H88" i="5"/>
  <c r="C88" i="5"/>
  <c r="H87" i="5"/>
  <c r="C87" i="5"/>
  <c r="H86" i="5"/>
  <c r="C86" i="5"/>
  <c r="H85" i="5"/>
  <c r="C85" i="5"/>
  <c r="L84" i="5"/>
  <c r="K84" i="5"/>
  <c r="J84" i="5"/>
  <c r="I84" i="5"/>
  <c r="H84" i="5" s="1"/>
  <c r="G84" i="5"/>
  <c r="F84" i="5"/>
  <c r="E84" i="5"/>
  <c r="D84" i="5"/>
  <c r="D83" i="5" s="1"/>
  <c r="H82" i="5"/>
  <c r="C82" i="5"/>
  <c r="H81" i="5"/>
  <c r="C81" i="5"/>
  <c r="L80" i="5"/>
  <c r="K80" i="5"/>
  <c r="J80" i="5"/>
  <c r="I80" i="5"/>
  <c r="G80" i="5"/>
  <c r="F80" i="5"/>
  <c r="E80" i="5"/>
  <c r="D80" i="5"/>
  <c r="C79" i="5"/>
  <c r="J77" i="5"/>
  <c r="C78" i="5"/>
  <c r="L77" i="5"/>
  <c r="K77" i="5"/>
  <c r="K76" i="5" s="1"/>
  <c r="G77" i="5"/>
  <c r="F77" i="5"/>
  <c r="F76" i="5" s="1"/>
  <c r="E77" i="5"/>
  <c r="D77" i="5"/>
  <c r="E76" i="5"/>
  <c r="H74" i="5"/>
  <c r="C74" i="5"/>
  <c r="H73" i="5"/>
  <c r="C73" i="5"/>
  <c r="H72" i="5"/>
  <c r="C72" i="5"/>
  <c r="H71" i="5"/>
  <c r="C71" i="5"/>
  <c r="H70" i="5"/>
  <c r="C70" i="5"/>
  <c r="L69" i="5"/>
  <c r="L67" i="5" s="1"/>
  <c r="L53" i="5" s="1"/>
  <c r="K69" i="5"/>
  <c r="J69" i="5"/>
  <c r="I69" i="5"/>
  <c r="H69" i="5" s="1"/>
  <c r="G69" i="5"/>
  <c r="F69" i="5"/>
  <c r="F67" i="5" s="1"/>
  <c r="E69" i="5"/>
  <c r="D69" i="5"/>
  <c r="D67" i="5" s="1"/>
  <c r="J67" i="5"/>
  <c r="C68" i="5"/>
  <c r="K67" i="5"/>
  <c r="G67" i="5"/>
  <c r="H66" i="5"/>
  <c r="C66" i="5"/>
  <c r="H65" i="5"/>
  <c r="C65" i="5"/>
  <c r="H64" i="5"/>
  <c r="C64" i="5"/>
  <c r="H63" i="5"/>
  <c r="C63" i="5"/>
  <c r="H62" i="5"/>
  <c r="C62" i="5"/>
  <c r="H61" i="5"/>
  <c r="C61" i="5"/>
  <c r="H60" i="5"/>
  <c r="C60" i="5"/>
  <c r="H59" i="5"/>
  <c r="C59" i="5"/>
  <c r="L58" i="5"/>
  <c r="K58" i="5"/>
  <c r="J58" i="5"/>
  <c r="I58" i="5"/>
  <c r="G58" i="5"/>
  <c r="F58" i="5"/>
  <c r="F54" i="5" s="1"/>
  <c r="F53" i="5" s="1"/>
  <c r="E58" i="5"/>
  <c r="D58" i="5"/>
  <c r="H57" i="5"/>
  <c r="C57" i="5"/>
  <c r="I55" i="5"/>
  <c r="I54" i="5" s="1"/>
  <c r="C56" i="5"/>
  <c r="L55" i="5"/>
  <c r="L54" i="5" s="1"/>
  <c r="K55" i="5"/>
  <c r="K54" i="5" s="1"/>
  <c r="K53" i="5" s="1"/>
  <c r="G55" i="5"/>
  <c r="G54" i="5" s="1"/>
  <c r="G53" i="5" s="1"/>
  <c r="F55" i="5"/>
  <c r="E55" i="5"/>
  <c r="D55" i="5"/>
  <c r="E54" i="5"/>
  <c r="H47" i="5"/>
  <c r="C47" i="5"/>
  <c r="H46" i="5"/>
  <c r="C46" i="5"/>
  <c r="L45" i="5"/>
  <c r="G45" i="5"/>
  <c r="C45" i="5" s="1"/>
  <c r="H44" i="5"/>
  <c r="C44" i="5"/>
  <c r="K43" i="5"/>
  <c r="J43" i="5"/>
  <c r="I43" i="5"/>
  <c r="F43" i="5"/>
  <c r="E43" i="5"/>
  <c r="D43" i="5"/>
  <c r="C43" i="5" s="1"/>
  <c r="H42" i="5"/>
  <c r="C42" i="5"/>
  <c r="I41" i="5"/>
  <c r="H41" i="5" s="1"/>
  <c r="D41" i="5"/>
  <c r="D20" i="5" s="1"/>
  <c r="H40" i="5"/>
  <c r="C40" i="5"/>
  <c r="H39" i="5"/>
  <c r="C39" i="5"/>
  <c r="H38" i="5"/>
  <c r="C38" i="5"/>
  <c r="H37" i="5"/>
  <c r="C37" i="5"/>
  <c r="K36" i="5"/>
  <c r="H36" i="5" s="1"/>
  <c r="F36" i="5"/>
  <c r="C36" i="5" s="1"/>
  <c r="H35" i="5"/>
  <c r="C35" i="5"/>
  <c r="H34" i="5"/>
  <c r="C34" i="5"/>
  <c r="K33" i="5"/>
  <c r="H33" i="5" s="1"/>
  <c r="F33" i="5"/>
  <c r="C33" i="5" s="1"/>
  <c r="H32" i="5"/>
  <c r="C32" i="5"/>
  <c r="K31" i="5"/>
  <c r="H31" i="5" s="1"/>
  <c r="F31" i="5"/>
  <c r="H30" i="5"/>
  <c r="C30" i="5"/>
  <c r="H29" i="5"/>
  <c r="C29" i="5"/>
  <c r="H28" i="5"/>
  <c r="C28" i="5"/>
  <c r="K27" i="5"/>
  <c r="H27" i="5" s="1"/>
  <c r="F27" i="5"/>
  <c r="C27" i="5" s="1"/>
  <c r="K26" i="5"/>
  <c r="H25" i="5"/>
  <c r="C25" i="5"/>
  <c r="D24" i="5"/>
  <c r="C24" i="5"/>
  <c r="H23" i="5"/>
  <c r="C23" i="5"/>
  <c r="H22" i="5"/>
  <c r="C22" i="5"/>
  <c r="L21" i="5"/>
  <c r="L292" i="5" s="1"/>
  <c r="L291" i="5" s="1"/>
  <c r="K21" i="5"/>
  <c r="J21" i="5"/>
  <c r="J292" i="5" s="1"/>
  <c r="J291" i="5" s="1"/>
  <c r="I21" i="5"/>
  <c r="G21" i="5"/>
  <c r="F21" i="5"/>
  <c r="E21" i="5"/>
  <c r="E292" i="5" s="1"/>
  <c r="E291" i="5" s="1"/>
  <c r="D21" i="5"/>
  <c r="D292" i="5" s="1"/>
  <c r="H301" i="4"/>
  <c r="C301" i="4"/>
  <c r="H300" i="4"/>
  <c r="C300" i="4"/>
  <c r="H299" i="4"/>
  <c r="C299" i="4"/>
  <c r="H298" i="4"/>
  <c r="C298" i="4"/>
  <c r="H297" i="4"/>
  <c r="C297" i="4"/>
  <c r="H296" i="4"/>
  <c r="C296" i="4"/>
  <c r="H295" i="4"/>
  <c r="C295" i="4"/>
  <c r="C293" i="4" s="1"/>
  <c r="H294" i="4"/>
  <c r="C294" i="4"/>
  <c r="L293" i="4"/>
  <c r="K293" i="4"/>
  <c r="J293" i="4"/>
  <c r="I293" i="4"/>
  <c r="G293" i="4"/>
  <c r="F293" i="4"/>
  <c r="E293" i="4"/>
  <c r="D293" i="4"/>
  <c r="K291" i="4"/>
  <c r="H288" i="4"/>
  <c r="C288" i="4"/>
  <c r="H287" i="4"/>
  <c r="C287" i="4"/>
  <c r="L286" i="4"/>
  <c r="K286" i="4"/>
  <c r="J286" i="4"/>
  <c r="G286" i="4"/>
  <c r="F286" i="4"/>
  <c r="E286" i="4"/>
  <c r="D286" i="4"/>
  <c r="C286" i="4"/>
  <c r="I284" i="4"/>
  <c r="I283" i="4" s="1"/>
  <c r="H285" i="4"/>
  <c r="C285" i="4"/>
  <c r="L284" i="4"/>
  <c r="L283" i="4" s="1"/>
  <c r="K284" i="4"/>
  <c r="K283" i="4" s="1"/>
  <c r="J284" i="4"/>
  <c r="J283" i="4" s="1"/>
  <c r="G284" i="4"/>
  <c r="G283" i="4" s="1"/>
  <c r="F284" i="4"/>
  <c r="F283" i="4" s="1"/>
  <c r="E284" i="4"/>
  <c r="D284" i="4"/>
  <c r="D283" i="4" s="1"/>
  <c r="E283" i="4"/>
  <c r="H282" i="4"/>
  <c r="C282" i="4"/>
  <c r="L281" i="4"/>
  <c r="K281" i="4"/>
  <c r="J281" i="4"/>
  <c r="G281" i="4"/>
  <c r="F281" i="4"/>
  <c r="E281" i="4"/>
  <c r="D281" i="4"/>
  <c r="C281" i="4" s="1"/>
  <c r="H280" i="4"/>
  <c r="C280" i="4"/>
  <c r="H279" i="4"/>
  <c r="C279" i="4"/>
  <c r="H278" i="4"/>
  <c r="C278" i="4"/>
  <c r="H277" i="4"/>
  <c r="C277" i="4"/>
  <c r="L276" i="4"/>
  <c r="K276" i="4"/>
  <c r="J276" i="4"/>
  <c r="G276" i="4"/>
  <c r="F276" i="4"/>
  <c r="E276" i="4"/>
  <c r="D276" i="4"/>
  <c r="H275" i="4"/>
  <c r="C275" i="4"/>
  <c r="H274" i="4"/>
  <c r="C274" i="4"/>
  <c r="I272" i="4"/>
  <c r="H273" i="4"/>
  <c r="C273" i="4"/>
  <c r="L272" i="4"/>
  <c r="K272" i="4"/>
  <c r="J272" i="4"/>
  <c r="J270" i="4" s="1"/>
  <c r="J269" i="4" s="1"/>
  <c r="G272" i="4"/>
  <c r="F272" i="4"/>
  <c r="E272" i="4"/>
  <c r="D272" i="4"/>
  <c r="C271" i="4"/>
  <c r="G270" i="4"/>
  <c r="E270" i="4"/>
  <c r="E269" i="4" s="1"/>
  <c r="H268" i="4"/>
  <c r="C268" i="4"/>
  <c r="H267" i="4"/>
  <c r="C267" i="4"/>
  <c r="H266" i="4"/>
  <c r="C266" i="4"/>
  <c r="C265" i="4"/>
  <c r="L264" i="4"/>
  <c r="K264" i="4"/>
  <c r="J264" i="4"/>
  <c r="G264" i="4"/>
  <c r="F264" i="4"/>
  <c r="E264" i="4"/>
  <c r="D264" i="4"/>
  <c r="H263" i="4"/>
  <c r="C263" i="4"/>
  <c r="H262" i="4"/>
  <c r="C262" i="4"/>
  <c r="I260" i="4"/>
  <c r="H261" i="4"/>
  <c r="C261" i="4"/>
  <c r="L260" i="4"/>
  <c r="K260" i="4"/>
  <c r="J260" i="4"/>
  <c r="G260" i="4"/>
  <c r="F260" i="4"/>
  <c r="F259" i="4" s="1"/>
  <c r="E260" i="4"/>
  <c r="D260" i="4"/>
  <c r="D259" i="4" s="1"/>
  <c r="L259" i="4"/>
  <c r="J259" i="4"/>
  <c r="H258" i="4"/>
  <c r="C258" i="4"/>
  <c r="H257" i="4"/>
  <c r="C257" i="4"/>
  <c r="H256" i="4"/>
  <c r="C256" i="4"/>
  <c r="H255" i="4"/>
  <c r="C255" i="4"/>
  <c r="C254" i="4"/>
  <c r="H253" i="4"/>
  <c r="C253" i="4"/>
  <c r="L252" i="4"/>
  <c r="K252" i="4"/>
  <c r="J252" i="4"/>
  <c r="G252" i="4"/>
  <c r="G251" i="4" s="1"/>
  <c r="F252" i="4"/>
  <c r="F251" i="4" s="1"/>
  <c r="E252" i="4"/>
  <c r="E251" i="4" s="1"/>
  <c r="D252" i="4"/>
  <c r="L251" i="4"/>
  <c r="K251" i="4"/>
  <c r="J251" i="4"/>
  <c r="D251" i="4"/>
  <c r="H250" i="4"/>
  <c r="C250" i="4"/>
  <c r="H249" i="4"/>
  <c r="C249" i="4"/>
  <c r="C248" i="4"/>
  <c r="H247" i="4"/>
  <c r="C247" i="4"/>
  <c r="L246" i="4"/>
  <c r="K246" i="4"/>
  <c r="J246" i="4"/>
  <c r="G246" i="4"/>
  <c r="F246" i="4"/>
  <c r="E246" i="4"/>
  <c r="D246" i="4"/>
  <c r="H245" i="4"/>
  <c r="C245" i="4"/>
  <c r="H244" i="4"/>
  <c r="C244" i="4"/>
  <c r="H243" i="4"/>
  <c r="C243" i="4"/>
  <c r="H242" i="4"/>
  <c r="C242" i="4"/>
  <c r="H241" i="4"/>
  <c r="C241" i="4"/>
  <c r="H240" i="4"/>
  <c r="C240" i="4"/>
  <c r="H239" i="4"/>
  <c r="C239" i="4"/>
  <c r="L238" i="4"/>
  <c r="K238" i="4"/>
  <c r="J238" i="4"/>
  <c r="I238" i="4"/>
  <c r="H238" i="4" s="1"/>
  <c r="G238" i="4"/>
  <c r="F238" i="4"/>
  <c r="E238" i="4"/>
  <c r="D238" i="4"/>
  <c r="C238" i="4" s="1"/>
  <c r="H237" i="4"/>
  <c r="C237" i="4"/>
  <c r="H236" i="4"/>
  <c r="C236" i="4"/>
  <c r="L235" i="4"/>
  <c r="K235" i="4"/>
  <c r="J235" i="4"/>
  <c r="G235" i="4"/>
  <c r="F235" i="4"/>
  <c r="E235" i="4"/>
  <c r="D235" i="4"/>
  <c r="I233" i="4"/>
  <c r="H234" i="4"/>
  <c r="C234" i="4"/>
  <c r="L233" i="4"/>
  <c r="K233" i="4"/>
  <c r="J233" i="4"/>
  <c r="G233" i="4"/>
  <c r="F233" i="4"/>
  <c r="F231" i="4" s="1"/>
  <c r="E233" i="4"/>
  <c r="D233" i="4"/>
  <c r="H232" i="4"/>
  <c r="C232" i="4"/>
  <c r="E231" i="4"/>
  <c r="H229" i="4"/>
  <c r="C229" i="4"/>
  <c r="H228" i="4"/>
  <c r="C228" i="4"/>
  <c r="L227" i="4"/>
  <c r="K227" i="4"/>
  <c r="J227" i="4"/>
  <c r="J204" i="4" s="1"/>
  <c r="J195" i="4" s="1"/>
  <c r="G227" i="4"/>
  <c r="F227" i="4"/>
  <c r="E227" i="4"/>
  <c r="D227" i="4"/>
  <c r="C227" i="4" s="1"/>
  <c r="H226" i="4"/>
  <c r="C226" i="4"/>
  <c r="H225" i="4"/>
  <c r="C225" i="4"/>
  <c r="H224" i="4"/>
  <c r="D224" i="4"/>
  <c r="C224" i="4"/>
  <c r="H223" i="4"/>
  <c r="C223" i="4"/>
  <c r="H222" i="4"/>
  <c r="C222" i="4"/>
  <c r="H221" i="4"/>
  <c r="C221" i="4"/>
  <c r="H220" i="4"/>
  <c r="C220" i="4"/>
  <c r="H219" i="4"/>
  <c r="C219" i="4"/>
  <c r="H218" i="4"/>
  <c r="C218" i="4"/>
  <c r="I216" i="4"/>
  <c r="H217" i="4"/>
  <c r="C217" i="4"/>
  <c r="L216" i="4"/>
  <c r="L204" i="4" s="1"/>
  <c r="K216" i="4"/>
  <c r="J216" i="4"/>
  <c r="G216" i="4"/>
  <c r="F216" i="4"/>
  <c r="F204" i="4" s="1"/>
  <c r="E216" i="4"/>
  <c r="D216" i="4"/>
  <c r="H215" i="4"/>
  <c r="C215" i="4"/>
  <c r="H214" i="4"/>
  <c r="C214" i="4"/>
  <c r="H213" i="4"/>
  <c r="C213" i="4"/>
  <c r="H212" i="4"/>
  <c r="C212" i="4"/>
  <c r="H211" i="4"/>
  <c r="C211" i="4"/>
  <c r="H210" i="4"/>
  <c r="C210" i="4"/>
  <c r="H209" i="4"/>
  <c r="C209" i="4"/>
  <c r="H208" i="4"/>
  <c r="C208" i="4"/>
  <c r="H207" i="4"/>
  <c r="C207" i="4"/>
  <c r="H206" i="4"/>
  <c r="C206" i="4"/>
  <c r="L205" i="4"/>
  <c r="K205" i="4"/>
  <c r="K204" i="4" s="1"/>
  <c r="J205" i="4"/>
  <c r="G205" i="4"/>
  <c r="F205" i="4"/>
  <c r="E205" i="4"/>
  <c r="D205" i="4"/>
  <c r="H203" i="4"/>
  <c r="C203" i="4"/>
  <c r="H202" i="4"/>
  <c r="C202" i="4"/>
  <c r="H201" i="4"/>
  <c r="C201" i="4"/>
  <c r="H200" i="4"/>
  <c r="C200" i="4"/>
  <c r="C199" i="4"/>
  <c r="L198" i="4"/>
  <c r="K198" i="4"/>
  <c r="K196" i="4" s="1"/>
  <c r="J198" i="4"/>
  <c r="G198" i="4"/>
  <c r="G196" i="4" s="1"/>
  <c r="F198" i="4"/>
  <c r="E198" i="4"/>
  <c r="D198" i="4"/>
  <c r="H197" i="4"/>
  <c r="C197" i="4"/>
  <c r="L196" i="4"/>
  <c r="J196" i="4"/>
  <c r="F196" i="4"/>
  <c r="D196" i="4"/>
  <c r="H193" i="4"/>
  <c r="C193" i="4"/>
  <c r="L192" i="4"/>
  <c r="L191" i="4" s="1"/>
  <c r="K192" i="4"/>
  <c r="K191" i="4" s="1"/>
  <c r="J192" i="4"/>
  <c r="G192" i="4"/>
  <c r="G191" i="4" s="1"/>
  <c r="F192" i="4"/>
  <c r="E192" i="4"/>
  <c r="E191" i="4" s="1"/>
  <c r="D192" i="4"/>
  <c r="D191" i="4" s="1"/>
  <c r="J191" i="4"/>
  <c r="F191" i="4"/>
  <c r="H190" i="4"/>
  <c r="C190" i="4"/>
  <c r="H189" i="4"/>
  <c r="C189" i="4"/>
  <c r="L188" i="4"/>
  <c r="K188" i="4"/>
  <c r="J188" i="4"/>
  <c r="G188" i="4"/>
  <c r="F188" i="4"/>
  <c r="F187" i="4" s="1"/>
  <c r="E188" i="4"/>
  <c r="D188" i="4"/>
  <c r="C188" i="4" s="1"/>
  <c r="H186" i="4"/>
  <c r="C186" i="4"/>
  <c r="H185" i="4"/>
  <c r="C185" i="4"/>
  <c r="L184" i="4"/>
  <c r="K184" i="4"/>
  <c r="J184" i="4"/>
  <c r="G184" i="4"/>
  <c r="F184" i="4"/>
  <c r="E184" i="4"/>
  <c r="D184" i="4"/>
  <c r="H183" i="4"/>
  <c r="C183" i="4"/>
  <c r="H182" i="4"/>
  <c r="C182" i="4"/>
  <c r="H181" i="4"/>
  <c r="C181" i="4"/>
  <c r="C180" i="4"/>
  <c r="L179" i="4"/>
  <c r="K179" i="4"/>
  <c r="J179" i="4"/>
  <c r="G179" i="4"/>
  <c r="F179" i="4"/>
  <c r="E179" i="4"/>
  <c r="C179" i="4" s="1"/>
  <c r="D179" i="4"/>
  <c r="H178" i="4"/>
  <c r="C178" i="4"/>
  <c r="C177" i="4"/>
  <c r="H176" i="4"/>
  <c r="C176" i="4"/>
  <c r="L175" i="4"/>
  <c r="K175" i="4"/>
  <c r="J175" i="4"/>
  <c r="G175" i="4"/>
  <c r="F175" i="4"/>
  <c r="F174" i="4" s="1"/>
  <c r="F173" i="4" s="1"/>
  <c r="E175" i="4"/>
  <c r="D175" i="4"/>
  <c r="D174" i="4" s="1"/>
  <c r="L174" i="4"/>
  <c r="J174" i="4"/>
  <c r="J173" i="4" s="1"/>
  <c r="L173" i="4"/>
  <c r="D173" i="4"/>
  <c r="H172" i="4"/>
  <c r="C172" i="4"/>
  <c r="H171" i="4"/>
  <c r="C171" i="4"/>
  <c r="H170" i="4"/>
  <c r="C170" i="4"/>
  <c r="H169" i="4"/>
  <c r="C169" i="4"/>
  <c r="C168" i="4"/>
  <c r="H167" i="4"/>
  <c r="C167" i="4"/>
  <c r="L166" i="4"/>
  <c r="L165" i="4" s="1"/>
  <c r="K166" i="4"/>
  <c r="J166" i="4"/>
  <c r="G166" i="4"/>
  <c r="G165" i="4" s="1"/>
  <c r="F166" i="4"/>
  <c r="E166" i="4"/>
  <c r="D166" i="4"/>
  <c r="K165" i="4"/>
  <c r="J165" i="4"/>
  <c r="F165" i="4"/>
  <c r="E165" i="4"/>
  <c r="D165" i="4"/>
  <c r="H164" i="4"/>
  <c r="C164" i="4"/>
  <c r="H163" i="4"/>
  <c r="C163" i="4"/>
  <c r="C162" i="4"/>
  <c r="H161" i="4"/>
  <c r="C161" i="4"/>
  <c r="L160" i="4"/>
  <c r="K160" i="4"/>
  <c r="J160" i="4"/>
  <c r="G160" i="4"/>
  <c r="F160" i="4"/>
  <c r="E160" i="4"/>
  <c r="D160" i="4"/>
  <c r="H159" i="4"/>
  <c r="C159" i="4"/>
  <c r="H158" i="4"/>
  <c r="C158" i="4"/>
  <c r="H157" i="4"/>
  <c r="C157" i="4"/>
  <c r="H156" i="4"/>
  <c r="C156" i="4"/>
  <c r="H155" i="4"/>
  <c r="C155" i="4"/>
  <c r="H154" i="4"/>
  <c r="C154" i="4"/>
  <c r="C153" i="4"/>
  <c r="H152" i="4"/>
  <c r="C152" i="4"/>
  <c r="L151" i="4"/>
  <c r="K151" i="4"/>
  <c r="J151" i="4"/>
  <c r="G151" i="4"/>
  <c r="F151" i="4"/>
  <c r="E151" i="4"/>
  <c r="D151" i="4"/>
  <c r="H150" i="4"/>
  <c r="C150" i="4"/>
  <c r="H149" i="4"/>
  <c r="C149" i="4"/>
  <c r="H148" i="4"/>
  <c r="C148" i="4"/>
  <c r="H147" i="4"/>
  <c r="C147" i="4"/>
  <c r="H146" i="4"/>
  <c r="C146" i="4"/>
  <c r="H145" i="4"/>
  <c r="C145" i="4"/>
  <c r="L144" i="4"/>
  <c r="K144" i="4"/>
  <c r="J144" i="4"/>
  <c r="G144" i="4"/>
  <c r="F144" i="4"/>
  <c r="E144" i="4"/>
  <c r="D144" i="4"/>
  <c r="C144" i="4" s="1"/>
  <c r="H143" i="4"/>
  <c r="C143" i="4"/>
  <c r="H142" i="4"/>
  <c r="C142" i="4"/>
  <c r="L141" i="4"/>
  <c r="K141" i="4"/>
  <c r="J141" i="4"/>
  <c r="G141" i="4"/>
  <c r="F141" i="4"/>
  <c r="E141" i="4"/>
  <c r="D141" i="4"/>
  <c r="H140" i="4"/>
  <c r="C140" i="4"/>
  <c r="H139" i="4"/>
  <c r="C139" i="4"/>
  <c r="C138" i="4"/>
  <c r="H137" i="4"/>
  <c r="C137" i="4"/>
  <c r="L136" i="4"/>
  <c r="K136" i="4"/>
  <c r="J136" i="4"/>
  <c r="G136" i="4"/>
  <c r="F136" i="4"/>
  <c r="E136" i="4"/>
  <c r="E130" i="4" s="1"/>
  <c r="D136" i="4"/>
  <c r="H135" i="4"/>
  <c r="C135" i="4"/>
  <c r="H134" i="4"/>
  <c r="C134" i="4"/>
  <c r="H133" i="4"/>
  <c r="C133" i="4"/>
  <c r="H132" i="4"/>
  <c r="C132" i="4"/>
  <c r="L131" i="4"/>
  <c r="K131" i="4"/>
  <c r="J131" i="4"/>
  <c r="G131" i="4"/>
  <c r="F131" i="4"/>
  <c r="E131" i="4"/>
  <c r="D131" i="4"/>
  <c r="C131" i="4" s="1"/>
  <c r="F130" i="4"/>
  <c r="C129" i="4"/>
  <c r="C128" i="4" s="1"/>
  <c r="L128" i="4"/>
  <c r="K128" i="4"/>
  <c r="J128" i="4"/>
  <c r="G128" i="4"/>
  <c r="F128" i="4"/>
  <c r="E128" i="4"/>
  <c r="D128" i="4"/>
  <c r="H127" i="4"/>
  <c r="D127" i="4"/>
  <c r="C127" i="4"/>
  <c r="H126" i="4"/>
  <c r="C126" i="4"/>
  <c r="H125" i="4"/>
  <c r="C125" i="4"/>
  <c r="H124" i="4"/>
  <c r="C124" i="4"/>
  <c r="H123" i="4"/>
  <c r="C123" i="4"/>
  <c r="L122" i="4"/>
  <c r="K122" i="4"/>
  <c r="J122" i="4"/>
  <c r="I122" i="4"/>
  <c r="G122" i="4"/>
  <c r="F122" i="4"/>
  <c r="E122" i="4"/>
  <c r="D122" i="4"/>
  <c r="C122" i="4" s="1"/>
  <c r="H121" i="4"/>
  <c r="C121" i="4"/>
  <c r="H120" i="4"/>
  <c r="C120" i="4"/>
  <c r="H119" i="4"/>
  <c r="C119" i="4"/>
  <c r="C118" i="4"/>
  <c r="H117" i="4"/>
  <c r="C117" i="4"/>
  <c r="L116" i="4"/>
  <c r="K116" i="4"/>
  <c r="J116" i="4"/>
  <c r="G116" i="4"/>
  <c r="F116" i="4"/>
  <c r="E116" i="4"/>
  <c r="D116" i="4"/>
  <c r="H115" i="4"/>
  <c r="C115" i="4"/>
  <c r="H114" i="4"/>
  <c r="C114" i="4"/>
  <c r="C113" i="4"/>
  <c r="L112" i="4"/>
  <c r="K112" i="4"/>
  <c r="J112" i="4"/>
  <c r="G112" i="4"/>
  <c r="F112" i="4"/>
  <c r="E112" i="4"/>
  <c r="D112" i="4"/>
  <c r="H111" i="4"/>
  <c r="C111" i="4"/>
  <c r="H110" i="4"/>
  <c r="C110" i="4"/>
  <c r="H109" i="4"/>
  <c r="C109" i="4"/>
  <c r="H108" i="4"/>
  <c r="C108" i="4"/>
  <c r="H107" i="4"/>
  <c r="D107" i="4"/>
  <c r="C107" i="4"/>
  <c r="H106" i="4"/>
  <c r="C106" i="4"/>
  <c r="H105" i="4"/>
  <c r="C105" i="4"/>
  <c r="H104" i="4"/>
  <c r="C104" i="4"/>
  <c r="L103" i="4"/>
  <c r="K103" i="4"/>
  <c r="J103" i="4"/>
  <c r="G103" i="4"/>
  <c r="F103" i="4"/>
  <c r="E103" i="4"/>
  <c r="D103" i="4"/>
  <c r="H102" i="4"/>
  <c r="C102" i="4"/>
  <c r="H101" i="4"/>
  <c r="C101" i="4"/>
  <c r="H100" i="4"/>
  <c r="C100" i="4"/>
  <c r="H99" i="4"/>
  <c r="C99" i="4"/>
  <c r="H98" i="4"/>
  <c r="C98" i="4"/>
  <c r="H97" i="4"/>
  <c r="C97" i="4"/>
  <c r="C96" i="4"/>
  <c r="L95" i="4"/>
  <c r="K95" i="4"/>
  <c r="J95" i="4"/>
  <c r="G95" i="4"/>
  <c r="F95" i="4"/>
  <c r="E95" i="4"/>
  <c r="D95" i="4"/>
  <c r="H94" i="4"/>
  <c r="C94" i="4"/>
  <c r="H93" i="4"/>
  <c r="C93" i="4"/>
  <c r="H92" i="4"/>
  <c r="C92" i="4"/>
  <c r="H91" i="4"/>
  <c r="C91" i="4"/>
  <c r="C90" i="4"/>
  <c r="L89" i="4"/>
  <c r="L83" i="4" s="1"/>
  <c r="K89" i="4"/>
  <c r="J89" i="4"/>
  <c r="G89" i="4"/>
  <c r="F89" i="4"/>
  <c r="F83" i="4" s="1"/>
  <c r="E89" i="4"/>
  <c r="D89" i="4"/>
  <c r="H88" i="4"/>
  <c r="C88" i="4"/>
  <c r="C87" i="4"/>
  <c r="H86" i="4"/>
  <c r="C86" i="4"/>
  <c r="H85" i="4"/>
  <c r="C85" i="4"/>
  <c r="L84" i="4"/>
  <c r="K84" i="4"/>
  <c r="J84" i="4"/>
  <c r="J83" i="4" s="1"/>
  <c r="G84" i="4"/>
  <c r="G83" i="4" s="1"/>
  <c r="F84" i="4"/>
  <c r="E84" i="4"/>
  <c r="D84" i="4"/>
  <c r="D83" i="4"/>
  <c r="H82" i="4"/>
  <c r="C82" i="4"/>
  <c r="C81" i="4"/>
  <c r="L80" i="4"/>
  <c r="L76" i="4" s="1"/>
  <c r="K80" i="4"/>
  <c r="J80" i="4"/>
  <c r="G80" i="4"/>
  <c r="F80" i="4"/>
  <c r="F76" i="4" s="1"/>
  <c r="F75" i="4" s="1"/>
  <c r="E80" i="4"/>
  <c r="D80" i="4"/>
  <c r="H79" i="4"/>
  <c r="C79" i="4"/>
  <c r="C78" i="4"/>
  <c r="L77" i="4"/>
  <c r="K77" i="4"/>
  <c r="J77" i="4"/>
  <c r="G77" i="4"/>
  <c r="G76" i="4" s="1"/>
  <c r="F77" i="4"/>
  <c r="E77" i="4"/>
  <c r="D77" i="4"/>
  <c r="C77" i="4" s="1"/>
  <c r="E76" i="4"/>
  <c r="D76" i="4"/>
  <c r="H74" i="4"/>
  <c r="C74" i="4"/>
  <c r="H73" i="4"/>
  <c r="C73" i="4"/>
  <c r="H72" i="4"/>
  <c r="C72" i="4"/>
  <c r="H71" i="4"/>
  <c r="C71" i="4"/>
  <c r="C70" i="4"/>
  <c r="L69" i="4"/>
  <c r="L67" i="4" s="1"/>
  <c r="K69" i="4"/>
  <c r="K67" i="4" s="1"/>
  <c r="J69" i="4"/>
  <c r="G69" i="4"/>
  <c r="F69" i="4"/>
  <c r="E69" i="4"/>
  <c r="E67" i="4" s="1"/>
  <c r="D69" i="4"/>
  <c r="H68" i="4"/>
  <c r="C68" i="4"/>
  <c r="J67" i="4"/>
  <c r="G67" i="4"/>
  <c r="F67" i="4"/>
  <c r="H66" i="4"/>
  <c r="C66" i="4"/>
  <c r="H65" i="4"/>
  <c r="C65" i="4"/>
  <c r="H64" i="4"/>
  <c r="C64" i="4"/>
  <c r="H63" i="4"/>
  <c r="C63" i="4"/>
  <c r="H62" i="4"/>
  <c r="C62" i="4"/>
  <c r="H61" i="4"/>
  <c r="C61" i="4"/>
  <c r="H60" i="4"/>
  <c r="C60" i="4"/>
  <c r="H59" i="4"/>
  <c r="C59" i="4"/>
  <c r="L58" i="4"/>
  <c r="K58" i="4"/>
  <c r="J58" i="4"/>
  <c r="G58" i="4"/>
  <c r="F58" i="4"/>
  <c r="E58" i="4"/>
  <c r="D58" i="4"/>
  <c r="H57" i="4"/>
  <c r="C57" i="4"/>
  <c r="I55" i="4"/>
  <c r="H56" i="4"/>
  <c r="C56" i="4"/>
  <c r="L55" i="4"/>
  <c r="L54" i="4" s="1"/>
  <c r="L53" i="4" s="1"/>
  <c r="K55" i="4"/>
  <c r="K54" i="4" s="1"/>
  <c r="J55" i="4"/>
  <c r="G55" i="4"/>
  <c r="G54" i="4" s="1"/>
  <c r="G53" i="4" s="1"/>
  <c r="F55" i="4"/>
  <c r="F54" i="4" s="1"/>
  <c r="F53" i="4" s="1"/>
  <c r="E55" i="4"/>
  <c r="D55" i="4"/>
  <c r="J54" i="4"/>
  <c r="J53" i="4" s="1"/>
  <c r="E54" i="4"/>
  <c r="D54" i="4"/>
  <c r="H47" i="4"/>
  <c r="C47" i="4"/>
  <c r="H46" i="4"/>
  <c r="C46" i="4"/>
  <c r="L45" i="4"/>
  <c r="G45" i="4"/>
  <c r="H44" i="4"/>
  <c r="C44" i="4"/>
  <c r="K43" i="4"/>
  <c r="J43" i="4"/>
  <c r="I43" i="4"/>
  <c r="F43" i="4"/>
  <c r="E43" i="4"/>
  <c r="D43" i="4"/>
  <c r="H42" i="4"/>
  <c r="C42" i="4"/>
  <c r="I41" i="4"/>
  <c r="H41" i="4" s="1"/>
  <c r="D41" i="4"/>
  <c r="C41" i="4" s="1"/>
  <c r="H40" i="4"/>
  <c r="C40" i="4"/>
  <c r="H39" i="4"/>
  <c r="C39" i="4"/>
  <c r="H38" i="4"/>
  <c r="C38" i="4"/>
  <c r="H37" i="4"/>
  <c r="C37" i="4"/>
  <c r="K36" i="4"/>
  <c r="H36" i="4" s="1"/>
  <c r="F36" i="4"/>
  <c r="C36" i="4" s="1"/>
  <c r="H35" i="4"/>
  <c r="C35" i="4"/>
  <c r="H34" i="4"/>
  <c r="C34" i="4"/>
  <c r="K33" i="4"/>
  <c r="H33" i="4" s="1"/>
  <c r="F33" i="4"/>
  <c r="C33" i="4" s="1"/>
  <c r="H32" i="4"/>
  <c r="C32" i="4"/>
  <c r="K31" i="4"/>
  <c r="H31" i="4" s="1"/>
  <c r="F31" i="4"/>
  <c r="C31" i="4" s="1"/>
  <c r="H30" i="4"/>
  <c r="C30" i="4"/>
  <c r="H29" i="4"/>
  <c r="C29" i="4"/>
  <c r="H28" i="4"/>
  <c r="C28" i="4"/>
  <c r="K27" i="4"/>
  <c r="H27" i="4" s="1"/>
  <c r="F27" i="4"/>
  <c r="C27" i="4" s="1"/>
  <c r="K26" i="4"/>
  <c r="H25" i="4"/>
  <c r="C25" i="4"/>
  <c r="D24" i="4"/>
  <c r="H23" i="4"/>
  <c r="C23" i="4"/>
  <c r="H22" i="4"/>
  <c r="C22" i="4"/>
  <c r="L21" i="4"/>
  <c r="L292" i="4" s="1"/>
  <c r="K21" i="4"/>
  <c r="K292" i="4" s="1"/>
  <c r="J21" i="4"/>
  <c r="J292" i="4" s="1"/>
  <c r="J291" i="4" s="1"/>
  <c r="I21" i="4"/>
  <c r="G21" i="4"/>
  <c r="F21" i="4"/>
  <c r="F292" i="4" s="1"/>
  <c r="F291" i="4" s="1"/>
  <c r="E21" i="4"/>
  <c r="E292" i="4" s="1"/>
  <c r="E291" i="4" s="1"/>
  <c r="D21" i="4"/>
  <c r="L20" i="4"/>
  <c r="H301" i="3"/>
  <c r="C301" i="3"/>
  <c r="H300" i="3"/>
  <c r="C300" i="3"/>
  <c r="H299" i="3"/>
  <c r="C299" i="3"/>
  <c r="H298" i="3"/>
  <c r="C298" i="3"/>
  <c r="H297" i="3"/>
  <c r="C297" i="3"/>
  <c r="H296" i="3"/>
  <c r="C296" i="3"/>
  <c r="H295" i="3"/>
  <c r="C295" i="3"/>
  <c r="H294" i="3"/>
  <c r="C294" i="3"/>
  <c r="C293" i="3" s="1"/>
  <c r="L293" i="3"/>
  <c r="K293" i="3"/>
  <c r="J293" i="3"/>
  <c r="I293" i="3"/>
  <c r="H293" i="3"/>
  <c r="G293" i="3"/>
  <c r="F293" i="3"/>
  <c r="E293" i="3"/>
  <c r="D293" i="3"/>
  <c r="H288" i="3"/>
  <c r="C288" i="3"/>
  <c r="H287" i="3"/>
  <c r="C287" i="3"/>
  <c r="L286" i="3"/>
  <c r="K286" i="3"/>
  <c r="J286" i="3"/>
  <c r="G286" i="3"/>
  <c r="F286" i="3"/>
  <c r="E286" i="3"/>
  <c r="D286" i="3"/>
  <c r="H285" i="3"/>
  <c r="C285" i="3"/>
  <c r="L284" i="3"/>
  <c r="L283" i="3" s="1"/>
  <c r="K284" i="3"/>
  <c r="J284" i="3"/>
  <c r="I284" i="3"/>
  <c r="G284" i="3"/>
  <c r="F284" i="3"/>
  <c r="E284" i="3"/>
  <c r="C284" i="3" s="1"/>
  <c r="D284" i="3"/>
  <c r="D283" i="3" s="1"/>
  <c r="K283" i="3"/>
  <c r="J283" i="3"/>
  <c r="I283" i="3"/>
  <c r="G283" i="3"/>
  <c r="F283" i="3"/>
  <c r="E283" i="3"/>
  <c r="I281" i="3"/>
  <c r="H282" i="3"/>
  <c r="C282" i="3"/>
  <c r="L281" i="3"/>
  <c r="K281" i="3"/>
  <c r="J281" i="3"/>
  <c r="G281" i="3"/>
  <c r="F281" i="3"/>
  <c r="E281" i="3"/>
  <c r="D281" i="3"/>
  <c r="H280" i="3"/>
  <c r="C280" i="3"/>
  <c r="H279" i="3"/>
  <c r="C279" i="3"/>
  <c r="C278" i="3"/>
  <c r="H277" i="3"/>
  <c r="C277" i="3"/>
  <c r="L276" i="3"/>
  <c r="K276" i="3"/>
  <c r="J276" i="3"/>
  <c r="J270" i="3" s="1"/>
  <c r="J269" i="3" s="1"/>
  <c r="G276" i="3"/>
  <c r="F276" i="3"/>
  <c r="E276" i="3"/>
  <c r="D276" i="3"/>
  <c r="C276" i="3" s="1"/>
  <c r="H275" i="3"/>
  <c r="C275" i="3"/>
  <c r="H274" i="3"/>
  <c r="C274" i="3"/>
  <c r="H273" i="3"/>
  <c r="C273" i="3"/>
  <c r="L272" i="3"/>
  <c r="K272" i="3"/>
  <c r="K270" i="3" s="1"/>
  <c r="K269" i="3" s="1"/>
  <c r="J272" i="3"/>
  <c r="I272" i="3"/>
  <c r="G272" i="3"/>
  <c r="G270" i="3" s="1"/>
  <c r="G269" i="3" s="1"/>
  <c r="F272" i="3"/>
  <c r="C272" i="3" s="1"/>
  <c r="E272" i="3"/>
  <c r="D272" i="3"/>
  <c r="H271" i="3"/>
  <c r="C271" i="3"/>
  <c r="D270" i="3"/>
  <c r="D269" i="3" s="1"/>
  <c r="H268" i="3"/>
  <c r="C268" i="3"/>
  <c r="H267" i="3"/>
  <c r="C267" i="3"/>
  <c r="C266" i="3"/>
  <c r="H265" i="3"/>
  <c r="C265" i="3"/>
  <c r="L264" i="3"/>
  <c r="K264" i="3"/>
  <c r="J264" i="3"/>
  <c r="G264" i="3"/>
  <c r="F264" i="3"/>
  <c r="E264" i="3"/>
  <c r="D264" i="3"/>
  <c r="H263" i="3"/>
  <c r="C263" i="3"/>
  <c r="H262" i="3"/>
  <c r="C262" i="3"/>
  <c r="C261" i="3"/>
  <c r="L260" i="3"/>
  <c r="K260" i="3"/>
  <c r="K259" i="3" s="1"/>
  <c r="J260" i="3"/>
  <c r="G260" i="3"/>
  <c r="G259" i="3" s="1"/>
  <c r="F260" i="3"/>
  <c r="E260" i="3"/>
  <c r="D260" i="3"/>
  <c r="H258" i="3"/>
  <c r="C258" i="3"/>
  <c r="H257" i="3"/>
  <c r="C257" i="3"/>
  <c r="H256" i="3"/>
  <c r="C256" i="3"/>
  <c r="C255" i="3"/>
  <c r="H254" i="3"/>
  <c r="C254" i="3"/>
  <c r="H253" i="3"/>
  <c r="C253" i="3"/>
  <c r="L252" i="3"/>
  <c r="K252" i="3"/>
  <c r="K251" i="3" s="1"/>
  <c r="J252" i="3"/>
  <c r="J251" i="3" s="1"/>
  <c r="G252" i="3"/>
  <c r="F252" i="3"/>
  <c r="E252" i="3"/>
  <c r="E251" i="3" s="1"/>
  <c r="D252" i="3"/>
  <c r="C252" i="3" s="1"/>
  <c r="L251" i="3"/>
  <c r="G251" i="3"/>
  <c r="F251" i="3"/>
  <c r="H250" i="3"/>
  <c r="C250" i="3"/>
  <c r="C249" i="3"/>
  <c r="H248" i="3"/>
  <c r="C248" i="3"/>
  <c r="H247" i="3"/>
  <c r="C247" i="3"/>
  <c r="L246" i="3"/>
  <c r="K246" i="3"/>
  <c r="J246" i="3"/>
  <c r="G246" i="3"/>
  <c r="F246" i="3"/>
  <c r="C246" i="3" s="1"/>
  <c r="E246" i="3"/>
  <c r="D246" i="3"/>
  <c r="H245" i="3"/>
  <c r="C245" i="3"/>
  <c r="H244" i="3"/>
  <c r="C244" i="3"/>
  <c r="H243" i="3"/>
  <c r="C243" i="3"/>
  <c r="H242" i="3"/>
  <c r="C242" i="3"/>
  <c r="H241" i="3"/>
  <c r="C241" i="3"/>
  <c r="H240" i="3"/>
  <c r="C240" i="3"/>
  <c r="H239" i="3"/>
  <c r="C239" i="3"/>
  <c r="L238" i="3"/>
  <c r="K238" i="3"/>
  <c r="J238" i="3"/>
  <c r="J231" i="3" s="1"/>
  <c r="G238" i="3"/>
  <c r="F238" i="3"/>
  <c r="E238" i="3"/>
  <c r="D238" i="3"/>
  <c r="H237" i="3"/>
  <c r="C237" i="3"/>
  <c r="I235" i="3"/>
  <c r="H236" i="3"/>
  <c r="C236" i="3"/>
  <c r="L235" i="3"/>
  <c r="K235" i="3"/>
  <c r="J235" i="3"/>
  <c r="G235" i="3"/>
  <c r="F235" i="3"/>
  <c r="E235" i="3"/>
  <c r="D235" i="3"/>
  <c r="H234" i="3"/>
  <c r="C234" i="3"/>
  <c r="L233" i="3"/>
  <c r="K233" i="3"/>
  <c r="J233" i="3"/>
  <c r="I233" i="3"/>
  <c r="G233" i="3"/>
  <c r="F233" i="3"/>
  <c r="F231" i="3" s="1"/>
  <c r="E233" i="3"/>
  <c r="D233" i="3"/>
  <c r="H232" i="3"/>
  <c r="C232" i="3"/>
  <c r="H229" i="3"/>
  <c r="C229" i="3"/>
  <c r="I227" i="3"/>
  <c r="H228" i="3"/>
  <c r="C228" i="3"/>
  <c r="L227" i="3"/>
  <c r="K227" i="3"/>
  <c r="J227" i="3"/>
  <c r="G227" i="3"/>
  <c r="F227" i="3"/>
  <c r="F204" i="3" s="1"/>
  <c r="F195" i="3" s="1"/>
  <c r="E227" i="3"/>
  <c r="E204" i="3" s="1"/>
  <c r="D227" i="3"/>
  <c r="H226" i="3"/>
  <c r="C226" i="3"/>
  <c r="H225" i="3"/>
  <c r="C225" i="3"/>
  <c r="H224" i="3"/>
  <c r="C224" i="3"/>
  <c r="H223" i="3"/>
  <c r="C223" i="3"/>
  <c r="H222" i="3"/>
  <c r="C222" i="3"/>
  <c r="H221" i="3"/>
  <c r="C221" i="3"/>
  <c r="H220" i="3"/>
  <c r="C220" i="3"/>
  <c r="H219" i="3"/>
  <c r="C219" i="3"/>
  <c r="H218" i="3"/>
  <c r="C218" i="3"/>
  <c r="H217" i="3"/>
  <c r="C217" i="3"/>
  <c r="L216" i="3"/>
  <c r="K216" i="3"/>
  <c r="J216" i="3"/>
  <c r="G216" i="3"/>
  <c r="F216" i="3"/>
  <c r="E216" i="3"/>
  <c r="D216" i="3"/>
  <c r="H215" i="3"/>
  <c r="C215" i="3"/>
  <c r="H214" i="3"/>
  <c r="C214" i="3"/>
  <c r="H213" i="3"/>
  <c r="C213" i="3"/>
  <c r="H212" i="3"/>
  <c r="C212" i="3"/>
  <c r="H211" i="3"/>
  <c r="C211" i="3"/>
  <c r="H210" i="3"/>
  <c r="C210" i="3"/>
  <c r="H209" i="3"/>
  <c r="C209" i="3"/>
  <c r="H208" i="3"/>
  <c r="C208" i="3"/>
  <c r="H207" i="3"/>
  <c r="C207" i="3"/>
  <c r="H206" i="3"/>
  <c r="C206" i="3"/>
  <c r="L205" i="3"/>
  <c r="K205" i="3"/>
  <c r="J205" i="3"/>
  <c r="G205" i="3"/>
  <c r="G204" i="3" s="1"/>
  <c r="F205" i="3"/>
  <c r="E205" i="3"/>
  <c r="D205" i="3"/>
  <c r="K204" i="3"/>
  <c r="H203" i="3"/>
  <c r="C203" i="3"/>
  <c r="H202" i="3"/>
  <c r="C202" i="3"/>
  <c r="H201" i="3"/>
  <c r="C201" i="3"/>
  <c r="H200" i="3"/>
  <c r="C200" i="3"/>
  <c r="C199" i="3"/>
  <c r="L198" i="3"/>
  <c r="K198" i="3"/>
  <c r="K196" i="3" s="1"/>
  <c r="J198" i="3"/>
  <c r="G198" i="3"/>
  <c r="G196" i="3" s="1"/>
  <c r="F198" i="3"/>
  <c r="E198" i="3"/>
  <c r="D198" i="3"/>
  <c r="D196" i="3" s="1"/>
  <c r="H197" i="3"/>
  <c r="C197" i="3"/>
  <c r="L196" i="3"/>
  <c r="J196" i="3"/>
  <c r="F196" i="3"/>
  <c r="H193" i="3"/>
  <c r="C193" i="3"/>
  <c r="L192" i="3"/>
  <c r="L191" i="3" s="1"/>
  <c r="L187" i="3" s="1"/>
  <c r="K192" i="3"/>
  <c r="J192" i="3"/>
  <c r="I192" i="3"/>
  <c r="G192" i="3"/>
  <c r="C192" i="3" s="1"/>
  <c r="F192" i="3"/>
  <c r="E192" i="3"/>
  <c r="D192" i="3"/>
  <c r="D191" i="3" s="1"/>
  <c r="D187" i="3" s="1"/>
  <c r="K191" i="3"/>
  <c r="J191" i="3"/>
  <c r="I191" i="3"/>
  <c r="G191" i="3"/>
  <c r="F191" i="3"/>
  <c r="E191" i="3"/>
  <c r="H190" i="3"/>
  <c r="C190" i="3"/>
  <c r="H189" i="3"/>
  <c r="C189" i="3"/>
  <c r="L188" i="3"/>
  <c r="K188" i="3"/>
  <c r="J188" i="3"/>
  <c r="I188" i="3"/>
  <c r="G188" i="3"/>
  <c r="G187" i="3" s="1"/>
  <c r="F188" i="3"/>
  <c r="F187" i="3" s="1"/>
  <c r="E188" i="3"/>
  <c r="D188" i="3"/>
  <c r="K187" i="3"/>
  <c r="H186" i="3"/>
  <c r="C186" i="3"/>
  <c r="C185" i="3"/>
  <c r="L184" i="3"/>
  <c r="K184" i="3"/>
  <c r="J184" i="3"/>
  <c r="G184" i="3"/>
  <c r="F184" i="3"/>
  <c r="E184" i="3"/>
  <c r="D184" i="3"/>
  <c r="C184" i="3" s="1"/>
  <c r="H183" i="3"/>
  <c r="C183" i="3"/>
  <c r="H182" i="3"/>
  <c r="C182" i="3"/>
  <c r="H181" i="3"/>
  <c r="C181" i="3"/>
  <c r="H180" i="3"/>
  <c r="C180" i="3"/>
  <c r="L179" i="3"/>
  <c r="K179" i="3"/>
  <c r="J179" i="3"/>
  <c r="J174" i="3" s="1"/>
  <c r="J173" i="3" s="1"/>
  <c r="G179" i="3"/>
  <c r="F179" i="3"/>
  <c r="E179" i="3"/>
  <c r="D179" i="3"/>
  <c r="H178" i="3"/>
  <c r="C178" i="3"/>
  <c r="H177" i="3"/>
  <c r="C177" i="3"/>
  <c r="H176" i="3"/>
  <c r="C176" i="3"/>
  <c r="L175" i="3"/>
  <c r="L174" i="3" s="1"/>
  <c r="L173" i="3" s="1"/>
  <c r="K175" i="3"/>
  <c r="H175" i="3" s="1"/>
  <c r="J175" i="3"/>
  <c r="I175" i="3"/>
  <c r="G175" i="3"/>
  <c r="G174" i="3" s="1"/>
  <c r="G173" i="3" s="1"/>
  <c r="F175" i="3"/>
  <c r="E175" i="3"/>
  <c r="D175" i="3"/>
  <c r="K174" i="3"/>
  <c r="K173" i="3" s="1"/>
  <c r="F174" i="3"/>
  <c r="F173" i="3" s="1"/>
  <c r="H172" i="3"/>
  <c r="C172" i="3"/>
  <c r="H171" i="3"/>
  <c r="C171" i="3"/>
  <c r="C170" i="3"/>
  <c r="H169" i="3"/>
  <c r="C169" i="3"/>
  <c r="H168" i="3"/>
  <c r="C168" i="3"/>
  <c r="H167" i="3"/>
  <c r="C167" i="3"/>
  <c r="L166" i="3"/>
  <c r="L165" i="3" s="1"/>
  <c r="K166" i="3"/>
  <c r="K165" i="3" s="1"/>
  <c r="J166" i="3"/>
  <c r="G166" i="3"/>
  <c r="F166" i="3"/>
  <c r="F165" i="3" s="1"/>
  <c r="E166" i="3"/>
  <c r="E165" i="3" s="1"/>
  <c r="D166" i="3"/>
  <c r="J165" i="3"/>
  <c r="G165" i="3"/>
  <c r="H164" i="3"/>
  <c r="C164" i="3"/>
  <c r="H163" i="3"/>
  <c r="C163" i="3"/>
  <c r="H162" i="3"/>
  <c r="C162" i="3"/>
  <c r="H161" i="3"/>
  <c r="C161" i="3"/>
  <c r="L160" i="3"/>
  <c r="K160" i="3"/>
  <c r="J160" i="3"/>
  <c r="H160" i="3" s="1"/>
  <c r="I160" i="3"/>
  <c r="G160" i="3"/>
  <c r="F160" i="3"/>
  <c r="E160" i="3"/>
  <c r="D160" i="3"/>
  <c r="H159" i="3"/>
  <c r="C159" i="3"/>
  <c r="H158" i="3"/>
  <c r="C158" i="3"/>
  <c r="H157" i="3"/>
  <c r="C157" i="3"/>
  <c r="H156" i="3"/>
  <c r="C156" i="3"/>
  <c r="H155" i="3"/>
  <c r="C155" i="3"/>
  <c r="H154" i="3"/>
  <c r="C154" i="3"/>
  <c r="H153" i="3"/>
  <c r="C153" i="3"/>
  <c r="I151" i="3"/>
  <c r="H152" i="3"/>
  <c r="C152" i="3"/>
  <c r="L151" i="3"/>
  <c r="K151" i="3"/>
  <c r="J151" i="3"/>
  <c r="G151" i="3"/>
  <c r="F151" i="3"/>
  <c r="C151" i="3" s="1"/>
  <c r="E151" i="3"/>
  <c r="D151" i="3"/>
  <c r="H150" i="3"/>
  <c r="C150" i="3"/>
  <c r="H149" i="3"/>
  <c r="C149" i="3"/>
  <c r="H148" i="3"/>
  <c r="C148" i="3"/>
  <c r="H147" i="3"/>
  <c r="C147" i="3"/>
  <c r="H146" i="3"/>
  <c r="C146" i="3"/>
  <c r="I144" i="3"/>
  <c r="H145" i="3"/>
  <c r="C145" i="3"/>
  <c r="L144" i="3"/>
  <c r="K144" i="3"/>
  <c r="J144" i="3"/>
  <c r="G144" i="3"/>
  <c r="F144" i="3"/>
  <c r="C144" i="3" s="1"/>
  <c r="E144" i="3"/>
  <c r="D144" i="3"/>
  <c r="H143" i="3"/>
  <c r="C143" i="3"/>
  <c r="I141" i="3"/>
  <c r="H142" i="3"/>
  <c r="C142" i="3"/>
  <c r="L141" i="3"/>
  <c r="K141" i="3"/>
  <c r="J141" i="3"/>
  <c r="G141" i="3"/>
  <c r="F141" i="3"/>
  <c r="C141" i="3" s="1"/>
  <c r="E141" i="3"/>
  <c r="D141" i="3"/>
  <c r="H140" i="3"/>
  <c r="C140" i="3"/>
  <c r="H139" i="3"/>
  <c r="C139" i="3"/>
  <c r="H138" i="3"/>
  <c r="C138" i="3"/>
  <c r="H137" i="3"/>
  <c r="C137" i="3"/>
  <c r="L136" i="3"/>
  <c r="K136" i="3"/>
  <c r="H136" i="3" s="1"/>
  <c r="J136" i="3"/>
  <c r="I136" i="3"/>
  <c r="G136" i="3"/>
  <c r="F136" i="3"/>
  <c r="E136" i="3"/>
  <c r="D136" i="3"/>
  <c r="H135" i="3"/>
  <c r="C135" i="3"/>
  <c r="H134" i="3"/>
  <c r="C134" i="3"/>
  <c r="H133" i="3"/>
  <c r="C133" i="3"/>
  <c r="H132" i="3"/>
  <c r="C132" i="3"/>
  <c r="L131" i="3"/>
  <c r="K131" i="3"/>
  <c r="J131" i="3"/>
  <c r="G131" i="3"/>
  <c r="F131" i="3"/>
  <c r="E131" i="3"/>
  <c r="D131" i="3"/>
  <c r="E130" i="3"/>
  <c r="D130" i="3"/>
  <c r="H129" i="3"/>
  <c r="H128" i="3" s="1"/>
  <c r="C129" i="3"/>
  <c r="C128" i="3" s="1"/>
  <c r="L128" i="3"/>
  <c r="K128" i="3"/>
  <c r="J128" i="3"/>
  <c r="I128" i="3"/>
  <c r="G128" i="3"/>
  <c r="F128" i="3"/>
  <c r="E128" i="3"/>
  <c r="D128" i="3"/>
  <c r="H127" i="3"/>
  <c r="D127" i="3"/>
  <c r="C127" i="3"/>
  <c r="C126" i="3"/>
  <c r="H125" i="3"/>
  <c r="D125" i="3"/>
  <c r="C125" i="3" s="1"/>
  <c r="H124" i="3"/>
  <c r="C124" i="3"/>
  <c r="H123" i="3"/>
  <c r="C123" i="3"/>
  <c r="L122" i="3"/>
  <c r="K122" i="3"/>
  <c r="J122" i="3"/>
  <c r="G122" i="3"/>
  <c r="F122" i="3"/>
  <c r="E122" i="3"/>
  <c r="D122" i="3"/>
  <c r="H121" i="3"/>
  <c r="C121" i="3"/>
  <c r="H120" i="3"/>
  <c r="C120" i="3"/>
  <c r="H119" i="3"/>
  <c r="C119" i="3"/>
  <c r="H118" i="3"/>
  <c r="C118" i="3"/>
  <c r="H117" i="3"/>
  <c r="C117" i="3"/>
  <c r="L116" i="3"/>
  <c r="K116" i="3"/>
  <c r="J116" i="3"/>
  <c r="G116" i="3"/>
  <c r="F116" i="3"/>
  <c r="E116" i="3"/>
  <c r="D116" i="3"/>
  <c r="H115" i="3"/>
  <c r="C115" i="3"/>
  <c r="H114" i="3"/>
  <c r="C114" i="3"/>
  <c r="H113" i="3"/>
  <c r="C113" i="3"/>
  <c r="L112" i="3"/>
  <c r="K112" i="3"/>
  <c r="H112" i="3" s="1"/>
  <c r="J112" i="3"/>
  <c r="I112" i="3"/>
  <c r="G112" i="3"/>
  <c r="F112" i="3"/>
  <c r="E112" i="3"/>
  <c r="D112" i="3"/>
  <c r="H111" i="3"/>
  <c r="C111" i="3"/>
  <c r="H110" i="3"/>
  <c r="C110" i="3"/>
  <c r="H109" i="3"/>
  <c r="C109" i="3"/>
  <c r="H108" i="3"/>
  <c r="C108" i="3"/>
  <c r="H107" i="3"/>
  <c r="C107" i="3"/>
  <c r="H106" i="3"/>
  <c r="C106" i="3"/>
  <c r="H105" i="3"/>
  <c r="C105" i="3"/>
  <c r="C104" i="3"/>
  <c r="L103" i="3"/>
  <c r="K103" i="3"/>
  <c r="J103" i="3"/>
  <c r="G103" i="3"/>
  <c r="F103" i="3"/>
  <c r="E103" i="3"/>
  <c r="D103" i="3"/>
  <c r="H102" i="3"/>
  <c r="C102" i="3"/>
  <c r="H101" i="3"/>
  <c r="C101" i="3"/>
  <c r="H100" i="3"/>
  <c r="C100" i="3"/>
  <c r="H99" i="3"/>
  <c r="C99" i="3"/>
  <c r="H98" i="3"/>
  <c r="C98" i="3"/>
  <c r="C97" i="3"/>
  <c r="H96" i="3"/>
  <c r="C96" i="3"/>
  <c r="L95" i="3"/>
  <c r="K95" i="3"/>
  <c r="J95" i="3"/>
  <c r="G95" i="3"/>
  <c r="F95" i="3"/>
  <c r="E95" i="3"/>
  <c r="C95" i="3" s="1"/>
  <c r="D95" i="3"/>
  <c r="H94" i="3"/>
  <c r="C94" i="3"/>
  <c r="H93" i="3"/>
  <c r="C93" i="3"/>
  <c r="H92" i="3"/>
  <c r="C92" i="3"/>
  <c r="H91" i="3"/>
  <c r="C91" i="3"/>
  <c r="H90" i="3"/>
  <c r="C90" i="3"/>
  <c r="L89" i="3"/>
  <c r="K89" i="3"/>
  <c r="J89" i="3"/>
  <c r="G89" i="3"/>
  <c r="F89" i="3"/>
  <c r="E89" i="3"/>
  <c r="D89" i="3"/>
  <c r="C88" i="3"/>
  <c r="H87" i="3"/>
  <c r="C87" i="3"/>
  <c r="H86" i="3"/>
  <c r="C86" i="3"/>
  <c r="H85" i="3"/>
  <c r="C85" i="3"/>
  <c r="L84" i="3"/>
  <c r="K84" i="3"/>
  <c r="K83" i="3" s="1"/>
  <c r="J84" i="3"/>
  <c r="G84" i="3"/>
  <c r="F84" i="3"/>
  <c r="E84" i="3"/>
  <c r="D84" i="3"/>
  <c r="C84" i="3" s="1"/>
  <c r="H82" i="3"/>
  <c r="C82" i="3"/>
  <c r="C81" i="3"/>
  <c r="L80" i="3"/>
  <c r="K80" i="3"/>
  <c r="J80" i="3"/>
  <c r="G80" i="3"/>
  <c r="F80" i="3"/>
  <c r="E80" i="3"/>
  <c r="D80" i="3"/>
  <c r="H79" i="3"/>
  <c r="C79" i="3"/>
  <c r="H78" i="3"/>
  <c r="C78" i="3"/>
  <c r="L77" i="3"/>
  <c r="L76" i="3" s="1"/>
  <c r="K77" i="3"/>
  <c r="J77" i="3"/>
  <c r="G77" i="3"/>
  <c r="F77" i="3"/>
  <c r="E77" i="3"/>
  <c r="D77" i="3"/>
  <c r="J76" i="3"/>
  <c r="E76" i="3"/>
  <c r="H74" i="3"/>
  <c r="C74" i="3"/>
  <c r="H73" i="3"/>
  <c r="C73" i="3"/>
  <c r="H72" i="3"/>
  <c r="C72" i="3"/>
  <c r="H71" i="3"/>
  <c r="C71" i="3"/>
  <c r="C70" i="3"/>
  <c r="L69" i="3"/>
  <c r="K69" i="3"/>
  <c r="K67" i="3" s="1"/>
  <c r="J69" i="3"/>
  <c r="J67" i="3" s="1"/>
  <c r="G69" i="3"/>
  <c r="G67" i="3" s="1"/>
  <c r="F69" i="3"/>
  <c r="F67" i="3" s="1"/>
  <c r="E69" i="3"/>
  <c r="E67" i="3" s="1"/>
  <c r="D69" i="3"/>
  <c r="H68" i="3"/>
  <c r="C68" i="3"/>
  <c r="L67" i="3"/>
  <c r="D67" i="3"/>
  <c r="H66" i="3"/>
  <c r="C66" i="3"/>
  <c r="H65" i="3"/>
  <c r="C65" i="3"/>
  <c r="H64" i="3"/>
  <c r="C64" i="3"/>
  <c r="H63" i="3"/>
  <c r="C63" i="3"/>
  <c r="H62" i="3"/>
  <c r="C62" i="3"/>
  <c r="H61" i="3"/>
  <c r="C61" i="3"/>
  <c r="H60" i="3"/>
  <c r="C60" i="3"/>
  <c r="H59" i="3"/>
  <c r="C59" i="3"/>
  <c r="L58" i="3"/>
  <c r="K58" i="3"/>
  <c r="J58" i="3"/>
  <c r="G58" i="3"/>
  <c r="F58" i="3"/>
  <c r="E58" i="3"/>
  <c r="D58" i="3"/>
  <c r="H57" i="3"/>
  <c r="C57" i="3"/>
  <c r="I55" i="3"/>
  <c r="H56" i="3"/>
  <c r="C56" i="3"/>
  <c r="L55" i="3"/>
  <c r="L54" i="3" s="1"/>
  <c r="K55" i="3"/>
  <c r="K54" i="3" s="1"/>
  <c r="K53" i="3" s="1"/>
  <c r="J55" i="3"/>
  <c r="J54" i="3" s="1"/>
  <c r="G55" i="3"/>
  <c r="G54" i="3" s="1"/>
  <c r="F55" i="3"/>
  <c r="E55" i="3"/>
  <c r="E54" i="3" s="1"/>
  <c r="E53" i="3" s="1"/>
  <c r="D55" i="3"/>
  <c r="D54" i="3"/>
  <c r="H47" i="3"/>
  <c r="C47" i="3"/>
  <c r="H46" i="3"/>
  <c r="C46" i="3"/>
  <c r="L45" i="3"/>
  <c r="H45" i="3"/>
  <c r="G45" i="3"/>
  <c r="H44" i="3"/>
  <c r="C44" i="3"/>
  <c r="K43" i="3"/>
  <c r="J43" i="3"/>
  <c r="I43" i="3"/>
  <c r="F43" i="3"/>
  <c r="E43" i="3"/>
  <c r="D43" i="3"/>
  <c r="H42" i="3"/>
  <c r="C42" i="3"/>
  <c r="I41" i="3"/>
  <c r="H41" i="3"/>
  <c r="D41" i="3"/>
  <c r="C41" i="3" s="1"/>
  <c r="H40" i="3"/>
  <c r="C40" i="3"/>
  <c r="H39" i="3"/>
  <c r="C39" i="3"/>
  <c r="H38" i="3"/>
  <c r="C38" i="3"/>
  <c r="H37" i="3"/>
  <c r="C37" i="3"/>
  <c r="K36" i="3"/>
  <c r="H36" i="3"/>
  <c r="F36" i="3"/>
  <c r="C36" i="3" s="1"/>
  <c r="H35" i="3"/>
  <c r="C35" i="3"/>
  <c r="H34" i="3"/>
  <c r="C34" i="3"/>
  <c r="K33" i="3"/>
  <c r="H33" i="3" s="1"/>
  <c r="F33" i="3"/>
  <c r="C33" i="3" s="1"/>
  <c r="H32" i="3"/>
  <c r="C32" i="3"/>
  <c r="K31" i="3"/>
  <c r="F31" i="3"/>
  <c r="C31" i="3"/>
  <c r="H30" i="3"/>
  <c r="C30" i="3"/>
  <c r="H29" i="3"/>
  <c r="C29" i="3"/>
  <c r="H28" i="3"/>
  <c r="C28" i="3"/>
  <c r="K27" i="3"/>
  <c r="H27" i="3"/>
  <c r="F27" i="3"/>
  <c r="C27" i="3" s="1"/>
  <c r="H25" i="3"/>
  <c r="C25" i="3"/>
  <c r="D24" i="3"/>
  <c r="C24" i="3"/>
  <c r="H23" i="3"/>
  <c r="C23" i="3"/>
  <c r="H22" i="3"/>
  <c r="C22" i="3"/>
  <c r="L21" i="3"/>
  <c r="K21" i="3"/>
  <c r="K292" i="3" s="1"/>
  <c r="K291" i="3" s="1"/>
  <c r="J21" i="3"/>
  <c r="J292" i="3" s="1"/>
  <c r="J291" i="3" s="1"/>
  <c r="I21" i="3"/>
  <c r="G21" i="3"/>
  <c r="F21" i="3"/>
  <c r="F292" i="3" s="1"/>
  <c r="F291" i="3" s="1"/>
  <c r="E21" i="3"/>
  <c r="D21" i="3"/>
  <c r="G20" i="3"/>
  <c r="H301" i="2"/>
  <c r="C301" i="2"/>
  <c r="H300" i="2"/>
  <c r="C300" i="2"/>
  <c r="H299" i="2"/>
  <c r="C299" i="2"/>
  <c r="H298" i="2"/>
  <c r="C298" i="2"/>
  <c r="H297" i="2"/>
  <c r="C297" i="2"/>
  <c r="H296" i="2"/>
  <c r="C296" i="2"/>
  <c r="H295" i="2"/>
  <c r="C295" i="2"/>
  <c r="H294" i="2"/>
  <c r="C294" i="2"/>
  <c r="C293" i="2" s="1"/>
  <c r="L293" i="2"/>
  <c r="K293" i="2"/>
  <c r="J293" i="2"/>
  <c r="I293" i="2"/>
  <c r="H293" i="2"/>
  <c r="G293" i="2"/>
  <c r="F293" i="2"/>
  <c r="E293" i="2"/>
  <c r="D293" i="2"/>
  <c r="H288" i="2"/>
  <c r="C288" i="2"/>
  <c r="H287" i="2"/>
  <c r="C287" i="2"/>
  <c r="L286" i="2"/>
  <c r="K286" i="2"/>
  <c r="J286" i="2"/>
  <c r="I286" i="2"/>
  <c r="G286" i="2"/>
  <c r="F286" i="2"/>
  <c r="E286" i="2"/>
  <c r="D286" i="2"/>
  <c r="H285" i="2"/>
  <c r="C285" i="2"/>
  <c r="L284" i="2"/>
  <c r="K284" i="2"/>
  <c r="J284" i="2"/>
  <c r="J283" i="2" s="1"/>
  <c r="I284" i="2"/>
  <c r="G284" i="2"/>
  <c r="F284" i="2"/>
  <c r="F283" i="2" s="1"/>
  <c r="E284" i="2"/>
  <c r="D284" i="2"/>
  <c r="L283" i="2"/>
  <c r="K283" i="2"/>
  <c r="G283" i="2"/>
  <c r="D283" i="2"/>
  <c r="H282" i="2"/>
  <c r="C282" i="2"/>
  <c r="L281" i="2"/>
  <c r="L269" i="2" s="1"/>
  <c r="K281" i="2"/>
  <c r="J281" i="2"/>
  <c r="I281" i="2"/>
  <c r="H281" i="2"/>
  <c r="G281" i="2"/>
  <c r="F281" i="2"/>
  <c r="E281" i="2"/>
  <c r="D281" i="2"/>
  <c r="C281" i="2" s="1"/>
  <c r="H280" i="2"/>
  <c r="C280" i="2"/>
  <c r="H279" i="2"/>
  <c r="C279" i="2"/>
  <c r="H278" i="2"/>
  <c r="C278" i="2"/>
  <c r="H277" i="2"/>
  <c r="C277" i="2"/>
  <c r="L276" i="2"/>
  <c r="K276" i="2"/>
  <c r="J276" i="2"/>
  <c r="G276" i="2"/>
  <c r="F276" i="2"/>
  <c r="E276" i="2"/>
  <c r="D276" i="2"/>
  <c r="H275" i="2"/>
  <c r="C275" i="2"/>
  <c r="H274" i="2"/>
  <c r="C274" i="2"/>
  <c r="H273" i="2"/>
  <c r="C273" i="2"/>
  <c r="L272" i="2"/>
  <c r="K272" i="2"/>
  <c r="J272" i="2"/>
  <c r="J270" i="2" s="1"/>
  <c r="J269" i="2" s="1"/>
  <c r="G272" i="2"/>
  <c r="F272" i="2"/>
  <c r="E272" i="2"/>
  <c r="D272" i="2"/>
  <c r="D270" i="2" s="1"/>
  <c r="C271" i="2"/>
  <c r="L270" i="2"/>
  <c r="K270" i="2"/>
  <c r="K269" i="2" s="1"/>
  <c r="G270" i="2"/>
  <c r="G269" i="2" s="1"/>
  <c r="H268" i="2"/>
  <c r="C268" i="2"/>
  <c r="H267" i="2"/>
  <c r="C267" i="2"/>
  <c r="H266" i="2"/>
  <c r="C266" i="2"/>
  <c r="I264" i="2"/>
  <c r="H265" i="2"/>
  <c r="C265" i="2"/>
  <c r="L264" i="2"/>
  <c r="K264" i="2"/>
  <c r="J264" i="2"/>
  <c r="G264" i="2"/>
  <c r="F264" i="2"/>
  <c r="E264" i="2"/>
  <c r="D264" i="2"/>
  <c r="H263" i="2"/>
  <c r="C263" i="2"/>
  <c r="H262" i="2"/>
  <c r="C262" i="2"/>
  <c r="H261" i="2"/>
  <c r="C261" i="2"/>
  <c r="L260" i="2"/>
  <c r="L259" i="2" s="1"/>
  <c r="K260" i="2"/>
  <c r="J260" i="2"/>
  <c r="J259" i="2" s="1"/>
  <c r="G260" i="2"/>
  <c r="F260" i="2"/>
  <c r="E260" i="2"/>
  <c r="D260" i="2"/>
  <c r="K259" i="2"/>
  <c r="G259" i="2"/>
  <c r="D259" i="2"/>
  <c r="H258" i="2"/>
  <c r="C258" i="2"/>
  <c r="H257" i="2"/>
  <c r="C257" i="2"/>
  <c r="H256" i="2"/>
  <c r="C256" i="2"/>
  <c r="H255" i="2"/>
  <c r="C255" i="2"/>
  <c r="H254" i="2"/>
  <c r="C254" i="2"/>
  <c r="C253" i="2"/>
  <c r="L252" i="2"/>
  <c r="L251" i="2" s="1"/>
  <c r="K252" i="2"/>
  <c r="K251" i="2" s="1"/>
  <c r="J252" i="2"/>
  <c r="J251" i="2" s="1"/>
  <c r="G252" i="2"/>
  <c r="G251" i="2" s="1"/>
  <c r="F252" i="2"/>
  <c r="F251" i="2" s="1"/>
  <c r="E252" i="2"/>
  <c r="D252" i="2"/>
  <c r="D251" i="2" s="1"/>
  <c r="E251" i="2"/>
  <c r="H250" i="2"/>
  <c r="C250" i="2"/>
  <c r="H249" i="2"/>
  <c r="C249" i="2"/>
  <c r="H248" i="2"/>
  <c r="C248" i="2"/>
  <c r="C247" i="2"/>
  <c r="L246" i="2"/>
  <c r="L231" i="2" s="1"/>
  <c r="K246" i="2"/>
  <c r="J246" i="2"/>
  <c r="G246" i="2"/>
  <c r="F246" i="2"/>
  <c r="E246" i="2"/>
  <c r="D246" i="2"/>
  <c r="C246" i="2" s="1"/>
  <c r="H245" i="2"/>
  <c r="C245" i="2"/>
  <c r="H244" i="2"/>
  <c r="C244" i="2"/>
  <c r="H243" i="2"/>
  <c r="C243" i="2"/>
  <c r="H242" i="2"/>
  <c r="C242" i="2"/>
  <c r="H241" i="2"/>
  <c r="C241" i="2"/>
  <c r="H240" i="2"/>
  <c r="C240" i="2"/>
  <c r="H239" i="2"/>
  <c r="C239" i="2"/>
  <c r="L238" i="2"/>
  <c r="K238" i="2"/>
  <c r="J238" i="2"/>
  <c r="G238" i="2"/>
  <c r="F238" i="2"/>
  <c r="E238" i="2"/>
  <c r="D238" i="2"/>
  <c r="H237" i="2"/>
  <c r="C237" i="2"/>
  <c r="H236" i="2"/>
  <c r="C236" i="2"/>
  <c r="L235" i="2"/>
  <c r="K235" i="2"/>
  <c r="J235" i="2"/>
  <c r="G235" i="2"/>
  <c r="F235" i="2"/>
  <c r="E235" i="2"/>
  <c r="D235" i="2"/>
  <c r="C235" i="2"/>
  <c r="C234" i="2"/>
  <c r="L233" i="2"/>
  <c r="K233" i="2"/>
  <c r="J233" i="2"/>
  <c r="G233" i="2"/>
  <c r="F233" i="2"/>
  <c r="E233" i="2"/>
  <c r="D233" i="2"/>
  <c r="C233" i="2" s="1"/>
  <c r="H232" i="2"/>
  <c r="C232" i="2"/>
  <c r="E231" i="2"/>
  <c r="D231" i="2"/>
  <c r="H229" i="2"/>
  <c r="C229" i="2"/>
  <c r="I227" i="2"/>
  <c r="C228" i="2"/>
  <c r="L227" i="2"/>
  <c r="K227" i="2"/>
  <c r="J227" i="2"/>
  <c r="G227" i="2"/>
  <c r="F227" i="2"/>
  <c r="E227" i="2"/>
  <c r="D227" i="2"/>
  <c r="C227" i="2"/>
  <c r="H226" i="2"/>
  <c r="C226" i="2"/>
  <c r="H225" i="2"/>
  <c r="C225" i="2"/>
  <c r="H224" i="2"/>
  <c r="C224" i="2"/>
  <c r="H223" i="2"/>
  <c r="C223" i="2"/>
  <c r="H222" i="2"/>
  <c r="C222" i="2"/>
  <c r="H221" i="2"/>
  <c r="C221" i="2"/>
  <c r="H220" i="2"/>
  <c r="C220" i="2"/>
  <c r="H219" i="2"/>
  <c r="C219" i="2"/>
  <c r="H218" i="2"/>
  <c r="C218" i="2"/>
  <c r="H217" i="2"/>
  <c r="C217" i="2"/>
  <c r="L216" i="2"/>
  <c r="K216" i="2"/>
  <c r="J216" i="2"/>
  <c r="G216" i="2"/>
  <c r="F216" i="2"/>
  <c r="E216" i="2"/>
  <c r="D216" i="2"/>
  <c r="H215" i="2"/>
  <c r="C215" i="2"/>
  <c r="H214" i="2"/>
  <c r="C214" i="2"/>
  <c r="H213" i="2"/>
  <c r="C213" i="2"/>
  <c r="H212" i="2"/>
  <c r="C212" i="2"/>
  <c r="H211" i="2"/>
  <c r="C211" i="2"/>
  <c r="H210" i="2"/>
  <c r="C210" i="2"/>
  <c r="H209" i="2"/>
  <c r="C209" i="2"/>
  <c r="H208" i="2"/>
  <c r="C208" i="2"/>
  <c r="H207" i="2"/>
  <c r="C207" i="2"/>
  <c r="I205" i="2"/>
  <c r="C206" i="2"/>
  <c r="L205" i="2"/>
  <c r="K205" i="2"/>
  <c r="K204" i="2" s="1"/>
  <c r="J205" i="2"/>
  <c r="G205" i="2"/>
  <c r="F205" i="2"/>
  <c r="E205" i="2"/>
  <c r="D205" i="2"/>
  <c r="C205" i="2" s="1"/>
  <c r="L204" i="2"/>
  <c r="E204" i="2"/>
  <c r="D204" i="2"/>
  <c r="H203" i="2"/>
  <c r="C203" i="2"/>
  <c r="H202" i="2"/>
  <c r="C202" i="2"/>
  <c r="H201" i="2"/>
  <c r="C201" i="2"/>
  <c r="H200" i="2"/>
  <c r="C200" i="2"/>
  <c r="H199" i="2"/>
  <c r="C199" i="2"/>
  <c r="L198" i="2"/>
  <c r="L196" i="2" s="1"/>
  <c r="L195" i="2" s="1"/>
  <c r="K198" i="2"/>
  <c r="K196" i="2" s="1"/>
  <c r="J198" i="2"/>
  <c r="J196" i="2" s="1"/>
  <c r="G198" i="2"/>
  <c r="F198" i="2"/>
  <c r="F196" i="2" s="1"/>
  <c r="E198" i="2"/>
  <c r="D198" i="2"/>
  <c r="H197" i="2"/>
  <c r="C197" i="2"/>
  <c r="G196" i="2"/>
  <c r="D196" i="2"/>
  <c r="D195" i="2" s="1"/>
  <c r="C193" i="2"/>
  <c r="L192" i="2"/>
  <c r="L191" i="2" s="1"/>
  <c r="K192" i="2"/>
  <c r="K191" i="2" s="1"/>
  <c r="J192" i="2"/>
  <c r="G192" i="2"/>
  <c r="G191" i="2" s="1"/>
  <c r="F192" i="2"/>
  <c r="F191" i="2" s="1"/>
  <c r="E192" i="2"/>
  <c r="E191" i="2" s="1"/>
  <c r="D192" i="2"/>
  <c r="D191" i="2" s="1"/>
  <c r="C192" i="2"/>
  <c r="J191" i="2"/>
  <c r="H190" i="2"/>
  <c r="C190" i="2"/>
  <c r="H189" i="2"/>
  <c r="C189" i="2"/>
  <c r="L188" i="2"/>
  <c r="K188" i="2"/>
  <c r="J188" i="2"/>
  <c r="I188" i="2"/>
  <c r="G188" i="2"/>
  <c r="F188" i="2"/>
  <c r="E188" i="2"/>
  <c r="D188" i="2"/>
  <c r="K187" i="2"/>
  <c r="D187" i="2"/>
  <c r="H186" i="2"/>
  <c r="C186" i="2"/>
  <c r="C185" i="2"/>
  <c r="L184" i="2"/>
  <c r="K184" i="2"/>
  <c r="J184" i="2"/>
  <c r="G184" i="2"/>
  <c r="F184" i="2"/>
  <c r="E184" i="2"/>
  <c r="D184" i="2"/>
  <c r="C184" i="2"/>
  <c r="H183" i="2"/>
  <c r="C183" i="2"/>
  <c r="H182" i="2"/>
  <c r="C182" i="2"/>
  <c r="H181" i="2"/>
  <c r="C181" i="2"/>
  <c r="H180" i="2"/>
  <c r="C180" i="2"/>
  <c r="L179" i="2"/>
  <c r="K179" i="2"/>
  <c r="J179" i="2"/>
  <c r="G179" i="2"/>
  <c r="F179" i="2"/>
  <c r="E179" i="2"/>
  <c r="D179" i="2"/>
  <c r="H178" i="2"/>
  <c r="C178" i="2"/>
  <c r="H177" i="2"/>
  <c r="C177" i="2"/>
  <c r="H176" i="2"/>
  <c r="C176" i="2"/>
  <c r="L175" i="2"/>
  <c r="L174" i="2" s="1"/>
  <c r="L173" i="2" s="1"/>
  <c r="K175" i="2"/>
  <c r="J175" i="2"/>
  <c r="I175" i="2"/>
  <c r="G175" i="2"/>
  <c r="G174" i="2" s="1"/>
  <c r="G173" i="2" s="1"/>
  <c r="F175" i="2"/>
  <c r="E175" i="2"/>
  <c r="D175" i="2"/>
  <c r="K174" i="2"/>
  <c r="K173" i="2" s="1"/>
  <c r="F174" i="2"/>
  <c r="F173" i="2" s="1"/>
  <c r="H172" i="2"/>
  <c r="C172" i="2"/>
  <c r="H171" i="2"/>
  <c r="C171" i="2"/>
  <c r="H170" i="2"/>
  <c r="C170" i="2"/>
  <c r="I166" i="2"/>
  <c r="C169" i="2"/>
  <c r="H168" i="2"/>
  <c r="C168" i="2"/>
  <c r="H167" i="2"/>
  <c r="C167" i="2"/>
  <c r="L166" i="2"/>
  <c r="L165" i="2" s="1"/>
  <c r="K166" i="2"/>
  <c r="J166" i="2"/>
  <c r="G166" i="2"/>
  <c r="G165" i="2" s="1"/>
  <c r="F166" i="2"/>
  <c r="F165" i="2" s="1"/>
  <c r="E166" i="2"/>
  <c r="E165" i="2" s="1"/>
  <c r="D166" i="2"/>
  <c r="K165" i="2"/>
  <c r="J165" i="2"/>
  <c r="H164" i="2"/>
  <c r="C164" i="2"/>
  <c r="H163" i="2"/>
  <c r="C163" i="2"/>
  <c r="H162" i="2"/>
  <c r="C162" i="2"/>
  <c r="H161" i="2"/>
  <c r="C161" i="2"/>
  <c r="L160" i="2"/>
  <c r="K160" i="2"/>
  <c r="J160" i="2"/>
  <c r="I160" i="2"/>
  <c r="H160" i="2"/>
  <c r="G160" i="2"/>
  <c r="F160" i="2"/>
  <c r="E160" i="2"/>
  <c r="D160" i="2"/>
  <c r="C160" i="2" s="1"/>
  <c r="H159" i="2"/>
  <c r="C159" i="2"/>
  <c r="H158" i="2"/>
  <c r="C158" i="2"/>
  <c r="H157" i="2"/>
  <c r="C157" i="2"/>
  <c r="H156" i="2"/>
  <c r="C156" i="2"/>
  <c r="H155" i="2"/>
  <c r="C155" i="2"/>
  <c r="H154" i="2"/>
  <c r="C154" i="2"/>
  <c r="H153" i="2"/>
  <c r="C153" i="2"/>
  <c r="I151" i="2"/>
  <c r="C152" i="2"/>
  <c r="L151" i="2"/>
  <c r="K151" i="2"/>
  <c r="J151" i="2"/>
  <c r="G151" i="2"/>
  <c r="C151" i="2" s="1"/>
  <c r="F151" i="2"/>
  <c r="E151" i="2"/>
  <c r="D151" i="2"/>
  <c r="H150" i="2"/>
  <c r="C150" i="2"/>
  <c r="H149" i="2"/>
  <c r="C149" i="2"/>
  <c r="H148" i="2"/>
  <c r="C148" i="2"/>
  <c r="H147" i="2"/>
  <c r="C147" i="2"/>
  <c r="H146" i="2"/>
  <c r="C146" i="2"/>
  <c r="I144" i="2"/>
  <c r="H145" i="2"/>
  <c r="C145" i="2"/>
  <c r="L144" i="2"/>
  <c r="K144" i="2"/>
  <c r="J144" i="2"/>
  <c r="G144" i="2"/>
  <c r="F144" i="2"/>
  <c r="E144" i="2"/>
  <c r="D144" i="2"/>
  <c r="H143" i="2"/>
  <c r="C143" i="2"/>
  <c r="I141" i="2"/>
  <c r="C142" i="2"/>
  <c r="L141" i="2"/>
  <c r="K141" i="2"/>
  <c r="J141" i="2"/>
  <c r="G141" i="2"/>
  <c r="F141" i="2"/>
  <c r="E141" i="2"/>
  <c r="D141" i="2"/>
  <c r="C141" i="2"/>
  <c r="H140" i="2"/>
  <c r="C140" i="2"/>
  <c r="H139" i="2"/>
  <c r="C139" i="2"/>
  <c r="H138" i="2"/>
  <c r="C138" i="2"/>
  <c r="H137" i="2"/>
  <c r="C137" i="2"/>
  <c r="L136" i="2"/>
  <c r="K136" i="2"/>
  <c r="J136" i="2"/>
  <c r="I136" i="2"/>
  <c r="H136" i="2" s="1"/>
  <c r="G136" i="2"/>
  <c r="F136" i="2"/>
  <c r="E136" i="2"/>
  <c r="D136" i="2"/>
  <c r="D130" i="2" s="1"/>
  <c r="H135" i="2"/>
  <c r="C135" i="2"/>
  <c r="H134" i="2"/>
  <c r="C134" i="2"/>
  <c r="H133" i="2"/>
  <c r="C133" i="2"/>
  <c r="H132" i="2"/>
  <c r="C132" i="2"/>
  <c r="L131" i="2"/>
  <c r="K131" i="2"/>
  <c r="J131" i="2"/>
  <c r="G131" i="2"/>
  <c r="F131" i="2"/>
  <c r="F130" i="2" s="1"/>
  <c r="E131" i="2"/>
  <c r="D131" i="2"/>
  <c r="L130" i="2"/>
  <c r="H129" i="2"/>
  <c r="H128" i="2" s="1"/>
  <c r="C129" i="2"/>
  <c r="C128" i="2" s="1"/>
  <c r="L128" i="2"/>
  <c r="K128" i="2"/>
  <c r="J128" i="2"/>
  <c r="I128" i="2"/>
  <c r="G128" i="2"/>
  <c r="F128" i="2"/>
  <c r="E128" i="2"/>
  <c r="D128" i="2"/>
  <c r="H127" i="2"/>
  <c r="D127" i="2"/>
  <c r="C127" i="2"/>
  <c r="H126" i="2"/>
  <c r="C126" i="2"/>
  <c r="H125" i="2"/>
  <c r="C125" i="2"/>
  <c r="H124" i="2"/>
  <c r="C124" i="2"/>
  <c r="C123" i="2"/>
  <c r="L122" i="2"/>
  <c r="K122" i="2"/>
  <c r="J122" i="2"/>
  <c r="G122" i="2"/>
  <c r="F122" i="2"/>
  <c r="E122" i="2"/>
  <c r="D122" i="2"/>
  <c r="C122" i="2" s="1"/>
  <c r="H121" i="2"/>
  <c r="C121" i="2"/>
  <c r="H120" i="2"/>
  <c r="C120" i="2"/>
  <c r="H119" i="2"/>
  <c r="C119" i="2"/>
  <c r="H118" i="2"/>
  <c r="C118" i="2"/>
  <c r="H117" i="2"/>
  <c r="C117" i="2"/>
  <c r="L116" i="2"/>
  <c r="K116" i="2"/>
  <c r="J116" i="2"/>
  <c r="G116" i="2"/>
  <c r="F116" i="2"/>
  <c r="E116" i="2"/>
  <c r="D116" i="2"/>
  <c r="H115" i="2"/>
  <c r="C115" i="2"/>
  <c r="H114" i="2"/>
  <c r="C114" i="2"/>
  <c r="C113" i="2"/>
  <c r="L112" i="2"/>
  <c r="K112" i="2"/>
  <c r="J112" i="2"/>
  <c r="G112" i="2"/>
  <c r="F112" i="2"/>
  <c r="E112" i="2"/>
  <c r="D112" i="2"/>
  <c r="C112" i="2" s="1"/>
  <c r="H111" i="2"/>
  <c r="C111" i="2"/>
  <c r="H110" i="2"/>
  <c r="C110" i="2"/>
  <c r="H109" i="2"/>
  <c r="C109" i="2"/>
  <c r="H108" i="2"/>
  <c r="C108" i="2"/>
  <c r="H107" i="2"/>
  <c r="D107" i="2"/>
  <c r="D103" i="2" s="1"/>
  <c r="H106" i="2"/>
  <c r="C106" i="2"/>
  <c r="H105" i="2"/>
  <c r="C105" i="2"/>
  <c r="H104" i="2"/>
  <c r="C104" i="2"/>
  <c r="L103" i="2"/>
  <c r="K103" i="2"/>
  <c r="J103" i="2"/>
  <c r="G103" i="2"/>
  <c r="F103" i="2"/>
  <c r="E103" i="2"/>
  <c r="H102" i="2"/>
  <c r="C102" i="2"/>
  <c r="H101" i="2"/>
  <c r="C101" i="2"/>
  <c r="H100" i="2"/>
  <c r="C100" i="2"/>
  <c r="H99" i="2"/>
  <c r="C99" i="2"/>
  <c r="H98" i="2"/>
  <c r="C98" i="2"/>
  <c r="H97" i="2"/>
  <c r="C97" i="2"/>
  <c r="H96" i="2"/>
  <c r="C96" i="2"/>
  <c r="L95" i="2"/>
  <c r="K95" i="2"/>
  <c r="J95" i="2"/>
  <c r="G95" i="2"/>
  <c r="F95" i="2"/>
  <c r="E95" i="2"/>
  <c r="D95" i="2"/>
  <c r="H94" i="2"/>
  <c r="C94" i="2"/>
  <c r="H93" i="2"/>
  <c r="C93" i="2"/>
  <c r="H92" i="2"/>
  <c r="C92" i="2"/>
  <c r="H91" i="2"/>
  <c r="C91" i="2"/>
  <c r="I89" i="2"/>
  <c r="C90" i="2"/>
  <c r="L89" i="2"/>
  <c r="K89" i="2"/>
  <c r="J89" i="2"/>
  <c r="G89" i="2"/>
  <c r="F89" i="2"/>
  <c r="F83" i="2" s="1"/>
  <c r="E89" i="2"/>
  <c r="D89" i="2"/>
  <c r="C89" i="2" s="1"/>
  <c r="H88" i="2"/>
  <c r="C88" i="2"/>
  <c r="H87" i="2"/>
  <c r="C87" i="2"/>
  <c r="H86" i="2"/>
  <c r="C86" i="2"/>
  <c r="H85" i="2"/>
  <c r="C85" i="2"/>
  <c r="L84" i="2"/>
  <c r="K84" i="2"/>
  <c r="J84" i="2"/>
  <c r="I84" i="2"/>
  <c r="G84" i="2"/>
  <c r="F84" i="2"/>
  <c r="E84" i="2"/>
  <c r="D84" i="2"/>
  <c r="G83" i="2"/>
  <c r="H82" i="2"/>
  <c r="C82" i="2"/>
  <c r="H81" i="2"/>
  <c r="C81" i="2"/>
  <c r="L80" i="2"/>
  <c r="K80" i="2"/>
  <c r="J80" i="2"/>
  <c r="G80" i="2"/>
  <c r="F80" i="2"/>
  <c r="E80" i="2"/>
  <c r="D80" i="2"/>
  <c r="H79" i="2"/>
  <c r="C79" i="2"/>
  <c r="H78" i="2"/>
  <c r="C78" i="2"/>
  <c r="L77" i="2"/>
  <c r="K77" i="2"/>
  <c r="K76" i="2" s="1"/>
  <c r="J77" i="2"/>
  <c r="G77" i="2"/>
  <c r="F77" i="2"/>
  <c r="E77" i="2"/>
  <c r="D77" i="2"/>
  <c r="C77" i="2" s="1"/>
  <c r="L76" i="2"/>
  <c r="E76" i="2"/>
  <c r="D76" i="2"/>
  <c r="H74" i="2"/>
  <c r="C74" i="2"/>
  <c r="H73" i="2"/>
  <c r="C73" i="2"/>
  <c r="H72" i="2"/>
  <c r="C72" i="2"/>
  <c r="H71" i="2"/>
  <c r="C71" i="2"/>
  <c r="C70" i="2"/>
  <c r="L69" i="2"/>
  <c r="L67" i="2" s="1"/>
  <c r="L53" i="2" s="1"/>
  <c r="K69" i="2"/>
  <c r="K67" i="2" s="1"/>
  <c r="J69" i="2"/>
  <c r="G69" i="2"/>
  <c r="G67" i="2" s="1"/>
  <c r="F69" i="2"/>
  <c r="F67" i="2" s="1"/>
  <c r="E69" i="2"/>
  <c r="D69" i="2"/>
  <c r="H68" i="2"/>
  <c r="C68" i="2"/>
  <c r="J67" i="2"/>
  <c r="E67" i="2"/>
  <c r="D67" i="2"/>
  <c r="H66" i="2"/>
  <c r="C66" i="2"/>
  <c r="H65" i="2"/>
  <c r="C65" i="2"/>
  <c r="H64" i="2"/>
  <c r="C64" i="2"/>
  <c r="H63" i="2"/>
  <c r="C63" i="2"/>
  <c r="H62" i="2"/>
  <c r="C62" i="2"/>
  <c r="H61" i="2"/>
  <c r="C61" i="2"/>
  <c r="H60" i="2"/>
  <c r="C60" i="2"/>
  <c r="H59" i="2"/>
  <c r="C59" i="2"/>
  <c r="L58" i="2"/>
  <c r="K58" i="2"/>
  <c r="J58" i="2"/>
  <c r="I58" i="2"/>
  <c r="G58" i="2"/>
  <c r="F58" i="2"/>
  <c r="E58" i="2"/>
  <c r="C58" i="2" s="1"/>
  <c r="D58" i="2"/>
  <c r="H57" i="2"/>
  <c r="C57" i="2"/>
  <c r="H56" i="2"/>
  <c r="C56" i="2"/>
  <c r="L55" i="2"/>
  <c r="K55" i="2"/>
  <c r="J55" i="2"/>
  <c r="J54" i="2" s="1"/>
  <c r="J53" i="2" s="1"/>
  <c r="G55" i="2"/>
  <c r="G54" i="2" s="1"/>
  <c r="G53" i="2" s="1"/>
  <c r="F55" i="2"/>
  <c r="E55" i="2"/>
  <c r="D55" i="2"/>
  <c r="D54" i="2" s="1"/>
  <c r="L54" i="2"/>
  <c r="K54" i="2"/>
  <c r="E54" i="2"/>
  <c r="E53" i="2" s="1"/>
  <c r="K53" i="2"/>
  <c r="H47" i="2"/>
  <c r="C47" i="2"/>
  <c r="H46" i="2"/>
  <c r="C46" i="2"/>
  <c r="L45" i="2"/>
  <c r="H45" i="2" s="1"/>
  <c r="G45" i="2"/>
  <c r="C45" i="2" s="1"/>
  <c r="H44" i="2"/>
  <c r="C44" i="2"/>
  <c r="K43" i="2"/>
  <c r="J43" i="2"/>
  <c r="I43" i="2"/>
  <c r="H43" i="2" s="1"/>
  <c r="F43" i="2"/>
  <c r="E43" i="2"/>
  <c r="D43" i="2"/>
  <c r="C43" i="2" s="1"/>
  <c r="H42" i="2"/>
  <c r="C42" i="2"/>
  <c r="I41" i="2"/>
  <c r="H41" i="2" s="1"/>
  <c r="D41" i="2"/>
  <c r="C41" i="2" s="1"/>
  <c r="H40" i="2"/>
  <c r="C40" i="2"/>
  <c r="H39" i="2"/>
  <c r="C39" i="2"/>
  <c r="H38" i="2"/>
  <c r="C38" i="2"/>
  <c r="H37" i="2"/>
  <c r="C37" i="2"/>
  <c r="K36" i="2"/>
  <c r="H36" i="2" s="1"/>
  <c r="F36" i="2"/>
  <c r="C36" i="2" s="1"/>
  <c r="H35" i="2"/>
  <c r="C35" i="2"/>
  <c r="H34" i="2"/>
  <c r="C34" i="2"/>
  <c r="K33" i="2"/>
  <c r="H33" i="2" s="1"/>
  <c r="F33" i="2"/>
  <c r="C33" i="2" s="1"/>
  <c r="H32" i="2"/>
  <c r="C32" i="2"/>
  <c r="K31" i="2"/>
  <c r="H31" i="2" s="1"/>
  <c r="F31" i="2"/>
  <c r="C31" i="2" s="1"/>
  <c r="H30" i="2"/>
  <c r="C30" i="2"/>
  <c r="H29" i="2"/>
  <c r="C29" i="2"/>
  <c r="H28" i="2"/>
  <c r="C28" i="2"/>
  <c r="K27" i="2"/>
  <c r="H27" i="2" s="1"/>
  <c r="F27" i="2"/>
  <c r="C27" i="2" s="1"/>
  <c r="H25" i="2"/>
  <c r="C25" i="2"/>
  <c r="D24" i="2"/>
  <c r="C24" i="2"/>
  <c r="H23" i="2"/>
  <c r="C23" i="2"/>
  <c r="H22" i="2"/>
  <c r="C22" i="2"/>
  <c r="L21" i="2"/>
  <c r="L292" i="2" s="1"/>
  <c r="K21" i="2"/>
  <c r="K292" i="2" s="1"/>
  <c r="K291" i="2" s="1"/>
  <c r="J21" i="2"/>
  <c r="J20" i="2" s="1"/>
  <c r="I21" i="2"/>
  <c r="I292" i="2" s="1"/>
  <c r="G21" i="2"/>
  <c r="G292" i="2" s="1"/>
  <c r="G291" i="2" s="1"/>
  <c r="F21" i="2"/>
  <c r="F292" i="2" s="1"/>
  <c r="F291" i="2" s="1"/>
  <c r="E21" i="2"/>
  <c r="E292" i="2" s="1"/>
  <c r="D21" i="2"/>
  <c r="D292" i="2" s="1"/>
  <c r="L20" i="2"/>
  <c r="H301" i="1"/>
  <c r="C301" i="1"/>
  <c r="H300" i="1"/>
  <c r="C300" i="1"/>
  <c r="H299" i="1"/>
  <c r="C299" i="1"/>
  <c r="H298" i="1"/>
  <c r="C298" i="1"/>
  <c r="H297" i="1"/>
  <c r="C297" i="1"/>
  <c r="H296" i="1"/>
  <c r="C296" i="1"/>
  <c r="H295" i="1"/>
  <c r="C295" i="1"/>
  <c r="H294" i="1"/>
  <c r="C294" i="1"/>
  <c r="C293" i="1" s="1"/>
  <c r="L293" i="1"/>
  <c r="K293" i="1"/>
  <c r="J293" i="1"/>
  <c r="I293" i="1"/>
  <c r="G293" i="1"/>
  <c r="F293" i="1"/>
  <c r="E293" i="1"/>
  <c r="D293" i="1"/>
  <c r="H288" i="1"/>
  <c r="C288" i="1"/>
  <c r="H287" i="1"/>
  <c r="C287" i="1"/>
  <c r="L286" i="1"/>
  <c r="K286" i="1"/>
  <c r="J286" i="1"/>
  <c r="I286" i="1"/>
  <c r="G286" i="1"/>
  <c r="F286" i="1"/>
  <c r="E286" i="1"/>
  <c r="D286" i="1"/>
  <c r="I284" i="1"/>
  <c r="H285" i="1"/>
  <c r="C285" i="1"/>
  <c r="L284" i="1"/>
  <c r="K284" i="1"/>
  <c r="K283" i="1" s="1"/>
  <c r="J284" i="1"/>
  <c r="J283" i="1" s="1"/>
  <c r="G284" i="1"/>
  <c r="G283" i="1" s="1"/>
  <c r="F284" i="1"/>
  <c r="F283" i="1" s="1"/>
  <c r="E284" i="1"/>
  <c r="D284" i="1"/>
  <c r="C284" i="1" s="1"/>
  <c r="L283" i="1"/>
  <c r="E283" i="1"/>
  <c r="H282" i="1"/>
  <c r="C282" i="1"/>
  <c r="L281" i="1"/>
  <c r="K281" i="1"/>
  <c r="J281" i="1"/>
  <c r="I281" i="1"/>
  <c r="G281" i="1"/>
  <c r="F281" i="1"/>
  <c r="E281" i="1"/>
  <c r="C281" i="1" s="1"/>
  <c r="D281" i="1"/>
  <c r="H280" i="1"/>
  <c r="C280" i="1"/>
  <c r="H279" i="1"/>
  <c r="C279" i="1"/>
  <c r="H278" i="1"/>
  <c r="C278" i="1"/>
  <c r="H277" i="1"/>
  <c r="C277" i="1"/>
  <c r="L276" i="1"/>
  <c r="K276" i="1"/>
  <c r="J276" i="1"/>
  <c r="G276" i="1"/>
  <c r="F276" i="1"/>
  <c r="E276" i="1"/>
  <c r="D276" i="1"/>
  <c r="C276" i="1" s="1"/>
  <c r="H275" i="1"/>
  <c r="C275" i="1"/>
  <c r="H274" i="1"/>
  <c r="C274" i="1"/>
  <c r="I272" i="1"/>
  <c r="H273" i="1"/>
  <c r="C273" i="1"/>
  <c r="L272" i="1"/>
  <c r="L270" i="1" s="1"/>
  <c r="L269" i="1" s="1"/>
  <c r="K272" i="1"/>
  <c r="J272" i="1"/>
  <c r="G272" i="1"/>
  <c r="G270" i="1" s="1"/>
  <c r="G269" i="1" s="1"/>
  <c r="F272" i="1"/>
  <c r="F270" i="1" s="1"/>
  <c r="F269" i="1" s="1"/>
  <c r="E272" i="1"/>
  <c r="D272" i="1"/>
  <c r="H271" i="1"/>
  <c r="C271" i="1"/>
  <c r="K270" i="1"/>
  <c r="K269" i="1" s="1"/>
  <c r="E270" i="1"/>
  <c r="E269" i="1" s="1"/>
  <c r="H268" i="1"/>
  <c r="C268" i="1"/>
  <c r="H267" i="1"/>
  <c r="C267" i="1"/>
  <c r="H266" i="1"/>
  <c r="C266" i="1"/>
  <c r="H265" i="1"/>
  <c r="C265" i="1"/>
  <c r="L264" i="1"/>
  <c r="K264" i="1"/>
  <c r="J264" i="1"/>
  <c r="G264" i="1"/>
  <c r="F264" i="1"/>
  <c r="E264" i="1"/>
  <c r="D264" i="1"/>
  <c r="C264" i="1" s="1"/>
  <c r="H263" i="1"/>
  <c r="C263" i="1"/>
  <c r="H262" i="1"/>
  <c r="C262" i="1"/>
  <c r="I260" i="1"/>
  <c r="H261" i="1"/>
  <c r="C261" i="1"/>
  <c r="L260" i="1"/>
  <c r="K260" i="1"/>
  <c r="K259" i="1" s="1"/>
  <c r="J260" i="1"/>
  <c r="G260" i="1"/>
  <c r="F260" i="1"/>
  <c r="F259" i="1" s="1"/>
  <c r="E260" i="1"/>
  <c r="D260" i="1"/>
  <c r="L259" i="1"/>
  <c r="H258" i="1"/>
  <c r="C258" i="1"/>
  <c r="H257" i="1"/>
  <c r="C257" i="1"/>
  <c r="H256" i="1"/>
  <c r="C256" i="1"/>
  <c r="H255" i="1"/>
  <c r="C255" i="1"/>
  <c r="H254" i="1"/>
  <c r="C254" i="1"/>
  <c r="I252" i="1"/>
  <c r="H253" i="1"/>
  <c r="C253" i="1"/>
  <c r="L252" i="1"/>
  <c r="L251" i="1" s="1"/>
  <c r="K252" i="1"/>
  <c r="K251" i="1" s="1"/>
  <c r="J252" i="1"/>
  <c r="J251" i="1" s="1"/>
  <c r="G252" i="1"/>
  <c r="F252" i="1"/>
  <c r="E252" i="1"/>
  <c r="E251" i="1" s="1"/>
  <c r="D252" i="1"/>
  <c r="G251" i="1"/>
  <c r="F251" i="1"/>
  <c r="H250" i="1"/>
  <c r="C250" i="1"/>
  <c r="H249" i="1"/>
  <c r="C249" i="1"/>
  <c r="H248" i="1"/>
  <c r="C248" i="1"/>
  <c r="I246" i="1"/>
  <c r="H247" i="1"/>
  <c r="C247" i="1"/>
  <c r="L246" i="1"/>
  <c r="K246" i="1"/>
  <c r="J246" i="1"/>
  <c r="G246" i="1"/>
  <c r="F246" i="1"/>
  <c r="E246" i="1"/>
  <c r="D246" i="1"/>
  <c r="H245" i="1"/>
  <c r="C245" i="1"/>
  <c r="H244" i="1"/>
  <c r="C244" i="1"/>
  <c r="H243" i="1"/>
  <c r="C243" i="1"/>
  <c r="H242" i="1"/>
  <c r="C242" i="1"/>
  <c r="H241" i="1"/>
  <c r="C241" i="1"/>
  <c r="H240" i="1"/>
  <c r="C240" i="1"/>
  <c r="H239" i="1"/>
  <c r="C239" i="1"/>
  <c r="L238" i="1"/>
  <c r="K238" i="1"/>
  <c r="J238" i="1"/>
  <c r="G238" i="1"/>
  <c r="C238" i="1" s="1"/>
  <c r="F238" i="1"/>
  <c r="E238" i="1"/>
  <c r="D238" i="1"/>
  <c r="H237" i="1"/>
  <c r="C237" i="1"/>
  <c r="H236" i="1"/>
  <c r="C236" i="1"/>
  <c r="L235" i="1"/>
  <c r="K235" i="1"/>
  <c r="J235" i="1"/>
  <c r="G235" i="1"/>
  <c r="G231" i="1" s="1"/>
  <c r="F235" i="1"/>
  <c r="E235" i="1"/>
  <c r="D235" i="1"/>
  <c r="C235" i="1"/>
  <c r="I233" i="1"/>
  <c r="H234" i="1"/>
  <c r="C234" i="1"/>
  <c r="L233" i="1"/>
  <c r="L231" i="1" s="1"/>
  <c r="K233" i="1"/>
  <c r="J233" i="1"/>
  <c r="J231" i="1" s="1"/>
  <c r="G233" i="1"/>
  <c r="F233" i="1"/>
  <c r="F231" i="1" s="1"/>
  <c r="E233" i="1"/>
  <c r="D233" i="1"/>
  <c r="H232" i="1"/>
  <c r="C232" i="1"/>
  <c r="E231" i="1"/>
  <c r="H229" i="1"/>
  <c r="C229" i="1"/>
  <c r="H228" i="1"/>
  <c r="C228" i="1"/>
  <c r="L227" i="1"/>
  <c r="K227" i="1"/>
  <c r="J227" i="1"/>
  <c r="G227" i="1"/>
  <c r="F227" i="1"/>
  <c r="E227" i="1"/>
  <c r="D227" i="1"/>
  <c r="C227" i="1" s="1"/>
  <c r="H226" i="1"/>
  <c r="C226" i="1"/>
  <c r="H225" i="1"/>
  <c r="C225" i="1"/>
  <c r="H224" i="1"/>
  <c r="C224" i="1"/>
  <c r="H223" i="1"/>
  <c r="C223" i="1"/>
  <c r="H222" i="1"/>
  <c r="C222" i="1"/>
  <c r="H221" i="1"/>
  <c r="C221" i="1"/>
  <c r="H220" i="1"/>
  <c r="C220" i="1"/>
  <c r="H219" i="1"/>
  <c r="C219" i="1"/>
  <c r="H218" i="1"/>
  <c r="C218" i="1"/>
  <c r="H217" i="1"/>
  <c r="C217" i="1"/>
  <c r="L216" i="1"/>
  <c r="K216" i="1"/>
  <c r="J216" i="1"/>
  <c r="G216" i="1"/>
  <c r="F216" i="1"/>
  <c r="E216" i="1"/>
  <c r="D216" i="1"/>
  <c r="C216" i="1" s="1"/>
  <c r="H215" i="1"/>
  <c r="C215" i="1"/>
  <c r="H214" i="1"/>
  <c r="C214" i="1"/>
  <c r="H213" i="1"/>
  <c r="C213" i="1"/>
  <c r="H212" i="1"/>
  <c r="C212" i="1"/>
  <c r="H211" i="1"/>
  <c r="C211" i="1"/>
  <c r="H210" i="1"/>
  <c r="C210" i="1"/>
  <c r="H209" i="1"/>
  <c r="C209" i="1"/>
  <c r="H208" i="1"/>
  <c r="C208" i="1"/>
  <c r="H207" i="1"/>
  <c r="C207" i="1"/>
  <c r="H206" i="1"/>
  <c r="C206" i="1"/>
  <c r="L205" i="1"/>
  <c r="L204" i="1" s="1"/>
  <c r="K205" i="1"/>
  <c r="K204" i="1" s="1"/>
  <c r="J205" i="1"/>
  <c r="J204" i="1" s="1"/>
  <c r="G205" i="1"/>
  <c r="G204" i="1" s="1"/>
  <c r="F205" i="1"/>
  <c r="F204" i="1" s="1"/>
  <c r="E205" i="1"/>
  <c r="D205" i="1"/>
  <c r="D204" i="1" s="1"/>
  <c r="E204" i="1"/>
  <c r="H203" i="1"/>
  <c r="C203" i="1"/>
  <c r="H202" i="1"/>
  <c r="C202" i="1"/>
  <c r="H201" i="1"/>
  <c r="C201" i="1"/>
  <c r="H200" i="1"/>
  <c r="C200" i="1"/>
  <c r="I198" i="1"/>
  <c r="H199" i="1"/>
  <c r="C199" i="1"/>
  <c r="L198" i="1"/>
  <c r="L196" i="1" s="1"/>
  <c r="L195" i="1" s="1"/>
  <c r="K198" i="1"/>
  <c r="J198" i="1"/>
  <c r="J196" i="1" s="1"/>
  <c r="G198" i="1"/>
  <c r="F198" i="1"/>
  <c r="F196" i="1" s="1"/>
  <c r="E198" i="1"/>
  <c r="E196" i="1" s="1"/>
  <c r="E195" i="1" s="1"/>
  <c r="D198" i="1"/>
  <c r="H197" i="1"/>
  <c r="C197" i="1"/>
  <c r="K196" i="1"/>
  <c r="K195" i="1" s="1"/>
  <c r="G196" i="1"/>
  <c r="H193" i="1"/>
  <c r="C193" i="1"/>
  <c r="L192" i="1"/>
  <c r="L191" i="1" s="1"/>
  <c r="K192" i="1"/>
  <c r="J192" i="1"/>
  <c r="I192" i="1"/>
  <c r="I191" i="1" s="1"/>
  <c r="G192" i="1"/>
  <c r="G191" i="1" s="1"/>
  <c r="F192" i="1"/>
  <c r="F191" i="1" s="1"/>
  <c r="E192" i="1"/>
  <c r="E191" i="1" s="1"/>
  <c r="D192" i="1"/>
  <c r="K191" i="1"/>
  <c r="J191" i="1"/>
  <c r="H190" i="1"/>
  <c r="C190" i="1"/>
  <c r="I188" i="1"/>
  <c r="H189" i="1"/>
  <c r="C189" i="1"/>
  <c r="L188" i="1"/>
  <c r="K188" i="1"/>
  <c r="J188" i="1"/>
  <c r="G188" i="1"/>
  <c r="F188" i="1"/>
  <c r="E188" i="1"/>
  <c r="D188" i="1"/>
  <c r="H186" i="1"/>
  <c r="C186" i="1"/>
  <c r="H185" i="1"/>
  <c r="C185" i="1"/>
  <c r="L184" i="1"/>
  <c r="K184" i="1"/>
  <c r="J184" i="1"/>
  <c r="G184" i="1"/>
  <c r="F184" i="1"/>
  <c r="E184" i="1"/>
  <c r="D184" i="1"/>
  <c r="H183" i="1"/>
  <c r="C183" i="1"/>
  <c r="H182" i="1"/>
  <c r="C182" i="1"/>
  <c r="H181" i="1"/>
  <c r="C181" i="1"/>
  <c r="I179" i="1"/>
  <c r="H180" i="1"/>
  <c r="C180" i="1"/>
  <c r="L179" i="1"/>
  <c r="L174" i="1" s="1"/>
  <c r="L173" i="1" s="1"/>
  <c r="K179" i="1"/>
  <c r="J179" i="1"/>
  <c r="G179" i="1"/>
  <c r="F179" i="1"/>
  <c r="E179" i="1"/>
  <c r="D179" i="1"/>
  <c r="H178" i="1"/>
  <c r="C178" i="1"/>
  <c r="H177" i="1"/>
  <c r="C177" i="1"/>
  <c r="H176" i="1"/>
  <c r="C176" i="1"/>
  <c r="L175" i="1"/>
  <c r="K175" i="1"/>
  <c r="J175" i="1"/>
  <c r="G175" i="1"/>
  <c r="G174" i="1" s="1"/>
  <c r="G173" i="1" s="1"/>
  <c r="F175" i="1"/>
  <c r="E175" i="1"/>
  <c r="D175" i="1"/>
  <c r="K174" i="1"/>
  <c r="K173" i="1" s="1"/>
  <c r="H172" i="1"/>
  <c r="C172" i="1"/>
  <c r="H171" i="1"/>
  <c r="C171" i="1"/>
  <c r="H170" i="1"/>
  <c r="C170" i="1"/>
  <c r="H169" i="1"/>
  <c r="C169" i="1"/>
  <c r="H168" i="1"/>
  <c r="C168" i="1"/>
  <c r="H167" i="1"/>
  <c r="C167" i="1"/>
  <c r="L166" i="1"/>
  <c r="K166" i="1"/>
  <c r="J166" i="1"/>
  <c r="J165" i="1" s="1"/>
  <c r="G166" i="1"/>
  <c r="G165" i="1" s="1"/>
  <c r="F166" i="1"/>
  <c r="F165" i="1" s="1"/>
  <c r="E166" i="1"/>
  <c r="D166" i="1"/>
  <c r="L165" i="1"/>
  <c r="K165" i="1"/>
  <c r="D165" i="1"/>
  <c r="H164" i="1"/>
  <c r="C164" i="1"/>
  <c r="H163" i="1"/>
  <c r="C163" i="1"/>
  <c r="H162" i="1"/>
  <c r="C162" i="1"/>
  <c r="H161" i="1"/>
  <c r="C161" i="1"/>
  <c r="L160" i="1"/>
  <c r="K160" i="1"/>
  <c r="J160" i="1"/>
  <c r="I160" i="1"/>
  <c r="H160" i="1" s="1"/>
  <c r="G160" i="1"/>
  <c r="F160" i="1"/>
  <c r="E160" i="1"/>
  <c r="D160" i="1"/>
  <c r="H159" i="1"/>
  <c r="C159" i="1"/>
  <c r="H158" i="1"/>
  <c r="C158" i="1"/>
  <c r="H157" i="1"/>
  <c r="C157" i="1"/>
  <c r="H156" i="1"/>
  <c r="C156" i="1"/>
  <c r="H155" i="1"/>
  <c r="C155" i="1"/>
  <c r="H154" i="1"/>
  <c r="C154" i="1"/>
  <c r="H153" i="1"/>
  <c r="C153" i="1"/>
  <c r="H152" i="1"/>
  <c r="C152" i="1"/>
  <c r="L151" i="1"/>
  <c r="K151" i="1"/>
  <c r="J151" i="1"/>
  <c r="G151" i="1"/>
  <c r="C151" i="1" s="1"/>
  <c r="F151" i="1"/>
  <c r="E151" i="1"/>
  <c r="D151" i="1"/>
  <c r="H150" i="1"/>
  <c r="C150" i="1"/>
  <c r="H149" i="1"/>
  <c r="C149" i="1"/>
  <c r="H148" i="1"/>
  <c r="C148" i="1"/>
  <c r="H147" i="1"/>
  <c r="C147" i="1"/>
  <c r="H146" i="1"/>
  <c r="C146" i="1"/>
  <c r="H145" i="1"/>
  <c r="C145" i="1"/>
  <c r="L144" i="1"/>
  <c r="K144" i="1"/>
  <c r="J144" i="1"/>
  <c r="G144" i="1"/>
  <c r="F144" i="1"/>
  <c r="E144" i="1"/>
  <c r="D144" i="1"/>
  <c r="C144" i="1"/>
  <c r="H143" i="1"/>
  <c r="C143" i="1"/>
  <c r="H142" i="1"/>
  <c r="C142" i="1"/>
  <c r="L141" i="1"/>
  <c r="K141" i="1"/>
  <c r="J141" i="1"/>
  <c r="G141" i="1"/>
  <c r="F141" i="1"/>
  <c r="E141" i="1"/>
  <c r="D141" i="1"/>
  <c r="C141" i="1"/>
  <c r="H140" i="1"/>
  <c r="C140" i="1"/>
  <c r="H139" i="1"/>
  <c r="C139" i="1"/>
  <c r="H138" i="1"/>
  <c r="C138" i="1"/>
  <c r="H137" i="1"/>
  <c r="C137" i="1"/>
  <c r="L136" i="1"/>
  <c r="K136" i="1"/>
  <c r="J136" i="1"/>
  <c r="I136" i="1"/>
  <c r="H136" i="1" s="1"/>
  <c r="G136" i="1"/>
  <c r="F136" i="1"/>
  <c r="E136" i="1"/>
  <c r="D136" i="1"/>
  <c r="H135" i="1"/>
  <c r="C135" i="1"/>
  <c r="H134" i="1"/>
  <c r="C134" i="1"/>
  <c r="H133" i="1"/>
  <c r="C133" i="1"/>
  <c r="H132" i="1"/>
  <c r="C132" i="1"/>
  <c r="L131" i="1"/>
  <c r="L130" i="1" s="1"/>
  <c r="K131" i="1"/>
  <c r="K130" i="1" s="1"/>
  <c r="J131" i="1"/>
  <c r="G131" i="1"/>
  <c r="G130" i="1" s="1"/>
  <c r="F131" i="1"/>
  <c r="F130" i="1" s="1"/>
  <c r="E131" i="1"/>
  <c r="E130" i="1" s="1"/>
  <c r="D131" i="1"/>
  <c r="C131" i="1"/>
  <c r="J130" i="1"/>
  <c r="I128" i="1"/>
  <c r="H129" i="1"/>
  <c r="H128" i="1" s="1"/>
  <c r="C129" i="1"/>
  <c r="L128" i="1"/>
  <c r="K128" i="1"/>
  <c r="J128" i="1"/>
  <c r="G128" i="1"/>
  <c r="F128" i="1"/>
  <c r="E128" i="1"/>
  <c r="D128" i="1"/>
  <c r="C128" i="1"/>
  <c r="H127" i="1"/>
  <c r="D127" i="1"/>
  <c r="C127" i="1" s="1"/>
  <c r="H126" i="1"/>
  <c r="C126" i="1"/>
  <c r="H125" i="1"/>
  <c r="C125" i="1"/>
  <c r="H124" i="1"/>
  <c r="C124" i="1"/>
  <c r="H123" i="1"/>
  <c r="C123" i="1"/>
  <c r="L122" i="1"/>
  <c r="K122" i="1"/>
  <c r="J122" i="1"/>
  <c r="G122" i="1"/>
  <c r="F122" i="1"/>
  <c r="E122" i="1"/>
  <c r="D122" i="1"/>
  <c r="H121" i="1"/>
  <c r="C121" i="1"/>
  <c r="H120" i="1"/>
  <c r="C120" i="1"/>
  <c r="H119" i="1"/>
  <c r="C119" i="1"/>
  <c r="H118" i="1"/>
  <c r="C118" i="1"/>
  <c r="H117" i="1"/>
  <c r="C117" i="1"/>
  <c r="L116" i="1"/>
  <c r="K116" i="1"/>
  <c r="J116" i="1"/>
  <c r="G116" i="1"/>
  <c r="F116" i="1"/>
  <c r="E116" i="1"/>
  <c r="D116" i="1"/>
  <c r="H115" i="1"/>
  <c r="C115" i="1"/>
  <c r="H114" i="1"/>
  <c r="C114" i="1"/>
  <c r="H113" i="1"/>
  <c r="C113" i="1"/>
  <c r="L112" i="1"/>
  <c r="K112" i="1"/>
  <c r="J112" i="1"/>
  <c r="G112" i="1"/>
  <c r="F112" i="1"/>
  <c r="E112" i="1"/>
  <c r="D112" i="1"/>
  <c r="H111" i="1"/>
  <c r="C111" i="1"/>
  <c r="H110" i="1"/>
  <c r="C110" i="1"/>
  <c r="H109" i="1"/>
  <c r="C109" i="1"/>
  <c r="H108" i="1"/>
  <c r="C108" i="1"/>
  <c r="H107" i="1"/>
  <c r="D107" i="1"/>
  <c r="C107" i="1" s="1"/>
  <c r="H106" i="1"/>
  <c r="C106" i="1"/>
  <c r="H105" i="1"/>
  <c r="C105" i="1"/>
  <c r="H104" i="1"/>
  <c r="C104" i="1"/>
  <c r="L103" i="1"/>
  <c r="K103" i="1"/>
  <c r="J103" i="1"/>
  <c r="G103" i="1"/>
  <c r="F103" i="1"/>
  <c r="E103" i="1"/>
  <c r="H102" i="1"/>
  <c r="C102" i="1"/>
  <c r="H101" i="1"/>
  <c r="C101" i="1"/>
  <c r="H100" i="1"/>
  <c r="C100" i="1"/>
  <c r="H99" i="1"/>
  <c r="C99" i="1"/>
  <c r="H98" i="1"/>
  <c r="C98" i="1"/>
  <c r="H97" i="1"/>
  <c r="C97" i="1"/>
  <c r="H96" i="1"/>
  <c r="C96" i="1"/>
  <c r="L95" i="1"/>
  <c r="K95" i="1"/>
  <c r="J95" i="1"/>
  <c r="J83" i="1" s="1"/>
  <c r="G95" i="1"/>
  <c r="F95" i="1"/>
  <c r="E95" i="1"/>
  <c r="D95" i="1"/>
  <c r="C95" i="1" s="1"/>
  <c r="H94" i="1"/>
  <c r="C94" i="1"/>
  <c r="H93" i="1"/>
  <c r="C93" i="1"/>
  <c r="H92" i="1"/>
  <c r="C92" i="1"/>
  <c r="H91" i="1"/>
  <c r="C91" i="1"/>
  <c r="H90" i="1"/>
  <c r="C90" i="1"/>
  <c r="L89" i="1"/>
  <c r="K89" i="1"/>
  <c r="J89" i="1"/>
  <c r="G89" i="1"/>
  <c r="F89" i="1"/>
  <c r="E89" i="1"/>
  <c r="D89" i="1"/>
  <c r="C89" i="1" s="1"/>
  <c r="H88" i="1"/>
  <c r="C88" i="1"/>
  <c r="H87" i="1"/>
  <c r="C87" i="1"/>
  <c r="H86" i="1"/>
  <c r="C86" i="1"/>
  <c r="H85" i="1"/>
  <c r="C85" i="1"/>
  <c r="L84" i="1"/>
  <c r="K84" i="1"/>
  <c r="K83" i="1" s="1"/>
  <c r="J84" i="1"/>
  <c r="G84" i="1"/>
  <c r="G83" i="1" s="1"/>
  <c r="F84" i="1"/>
  <c r="E84" i="1"/>
  <c r="C84" i="1" s="1"/>
  <c r="D84" i="1"/>
  <c r="H82" i="1"/>
  <c r="C82" i="1"/>
  <c r="H81" i="1"/>
  <c r="C81" i="1"/>
  <c r="L80" i="1"/>
  <c r="K80" i="1"/>
  <c r="J80" i="1"/>
  <c r="G80" i="1"/>
  <c r="F80" i="1"/>
  <c r="E80" i="1"/>
  <c r="D80" i="1"/>
  <c r="C80" i="1" s="1"/>
  <c r="H79" i="1"/>
  <c r="C79" i="1"/>
  <c r="H78" i="1"/>
  <c r="C78" i="1"/>
  <c r="L77" i="1"/>
  <c r="K77" i="1"/>
  <c r="K76" i="1" s="1"/>
  <c r="J77" i="1"/>
  <c r="J76" i="1" s="1"/>
  <c r="G77" i="1"/>
  <c r="G76" i="1" s="1"/>
  <c r="F77" i="1"/>
  <c r="F76" i="1" s="1"/>
  <c r="E77" i="1"/>
  <c r="D77" i="1"/>
  <c r="C77" i="1" s="1"/>
  <c r="L76" i="1"/>
  <c r="E76" i="1"/>
  <c r="D76" i="1"/>
  <c r="H74" i="1"/>
  <c r="C74" i="1"/>
  <c r="H73" i="1"/>
  <c r="C73" i="1"/>
  <c r="H72" i="1"/>
  <c r="C72" i="1"/>
  <c r="H71" i="1"/>
  <c r="C71" i="1"/>
  <c r="I69" i="1"/>
  <c r="H70" i="1"/>
  <c r="C70" i="1"/>
  <c r="L69" i="1"/>
  <c r="L67" i="1" s="1"/>
  <c r="K69" i="1"/>
  <c r="J69" i="1"/>
  <c r="J67" i="1" s="1"/>
  <c r="G69" i="1"/>
  <c r="F69" i="1"/>
  <c r="F67" i="1" s="1"/>
  <c r="E69" i="1"/>
  <c r="D69" i="1"/>
  <c r="C69" i="1" s="1"/>
  <c r="H68" i="1"/>
  <c r="C68" i="1"/>
  <c r="K67" i="1"/>
  <c r="G67" i="1"/>
  <c r="E67" i="1"/>
  <c r="H66" i="1"/>
  <c r="C66" i="1"/>
  <c r="H65" i="1"/>
  <c r="C65" i="1"/>
  <c r="H64" i="1"/>
  <c r="C64" i="1"/>
  <c r="H63" i="1"/>
  <c r="C63" i="1"/>
  <c r="H62" i="1"/>
  <c r="C62" i="1"/>
  <c r="H61" i="1"/>
  <c r="C61" i="1"/>
  <c r="H60" i="1"/>
  <c r="C60" i="1"/>
  <c r="H59" i="1"/>
  <c r="C59" i="1"/>
  <c r="L58" i="1"/>
  <c r="K58" i="1"/>
  <c r="J58" i="1"/>
  <c r="G58" i="1"/>
  <c r="F58" i="1"/>
  <c r="E58" i="1"/>
  <c r="D58" i="1"/>
  <c r="C58" i="1" s="1"/>
  <c r="H57" i="1"/>
  <c r="C57" i="1"/>
  <c r="H56" i="1"/>
  <c r="C56" i="1"/>
  <c r="L55" i="1"/>
  <c r="K55" i="1"/>
  <c r="K54" i="1" s="1"/>
  <c r="K53" i="1" s="1"/>
  <c r="J55" i="1"/>
  <c r="J54" i="1" s="1"/>
  <c r="G55" i="1"/>
  <c r="G54" i="1" s="1"/>
  <c r="F55" i="1"/>
  <c r="F54" i="1" s="1"/>
  <c r="F53" i="1" s="1"/>
  <c r="E55" i="1"/>
  <c r="D55" i="1"/>
  <c r="C55" i="1" s="1"/>
  <c r="L54" i="1"/>
  <c r="L53" i="1" s="1"/>
  <c r="E54" i="1"/>
  <c r="D54" i="1"/>
  <c r="H47" i="1"/>
  <c r="C47" i="1"/>
  <c r="H46" i="1"/>
  <c r="C46" i="1"/>
  <c r="L45" i="1"/>
  <c r="H45" i="1"/>
  <c r="G45" i="1"/>
  <c r="C45" i="1"/>
  <c r="H44" i="1"/>
  <c r="C44" i="1"/>
  <c r="K43" i="1"/>
  <c r="J43" i="1"/>
  <c r="J20" i="1" s="1"/>
  <c r="I43" i="1"/>
  <c r="F43" i="1"/>
  <c r="E43" i="1"/>
  <c r="C43" i="1" s="1"/>
  <c r="D43" i="1"/>
  <c r="H42" i="1"/>
  <c r="C42" i="1"/>
  <c r="I41" i="1"/>
  <c r="H41" i="1"/>
  <c r="D41" i="1"/>
  <c r="C41" i="1"/>
  <c r="H40" i="1"/>
  <c r="C40" i="1"/>
  <c r="H39" i="1"/>
  <c r="C39" i="1"/>
  <c r="H38" i="1"/>
  <c r="C38" i="1"/>
  <c r="H37" i="1"/>
  <c r="C37" i="1"/>
  <c r="K36" i="1"/>
  <c r="H36" i="1"/>
  <c r="F36" i="1"/>
  <c r="C36" i="1"/>
  <c r="H35" i="1"/>
  <c r="C35" i="1"/>
  <c r="H34" i="1"/>
  <c r="C34" i="1"/>
  <c r="K33" i="1"/>
  <c r="H33" i="1"/>
  <c r="F33" i="1"/>
  <c r="C33" i="1"/>
  <c r="H32" i="1"/>
  <c r="C32" i="1"/>
  <c r="K31" i="1"/>
  <c r="H31" i="1"/>
  <c r="F31" i="1"/>
  <c r="C31" i="1"/>
  <c r="H30" i="1"/>
  <c r="C30" i="1"/>
  <c r="H29" i="1"/>
  <c r="C29" i="1"/>
  <c r="H28" i="1"/>
  <c r="C28" i="1"/>
  <c r="K27" i="1"/>
  <c r="H27" i="1"/>
  <c r="F27" i="1"/>
  <c r="C27" i="1"/>
  <c r="F26" i="1"/>
  <c r="C26" i="1"/>
  <c r="H25" i="1"/>
  <c r="C25" i="1"/>
  <c r="D24" i="1"/>
  <c r="C24" i="1"/>
  <c r="H23" i="1"/>
  <c r="C23" i="1"/>
  <c r="H22" i="1"/>
  <c r="C22" i="1"/>
  <c r="L21" i="1"/>
  <c r="L292" i="1" s="1"/>
  <c r="L291" i="1" s="1"/>
  <c r="K21" i="1"/>
  <c r="K292" i="1" s="1"/>
  <c r="K291" i="1" s="1"/>
  <c r="J21" i="1"/>
  <c r="J292" i="1" s="1"/>
  <c r="J291" i="1" s="1"/>
  <c r="I21" i="1"/>
  <c r="G21" i="1"/>
  <c r="G292" i="1" s="1"/>
  <c r="G291" i="1" s="1"/>
  <c r="F21" i="1"/>
  <c r="F292" i="1" s="1"/>
  <c r="F291" i="1" s="1"/>
  <c r="E21" i="1"/>
  <c r="E292" i="1" s="1"/>
  <c r="E291" i="1" s="1"/>
  <c r="D21" i="1"/>
  <c r="D292" i="1" s="1"/>
  <c r="G20" i="1"/>
  <c r="F20" i="1"/>
  <c r="C187" i="5" l="1"/>
  <c r="K195" i="5"/>
  <c r="L230" i="5"/>
  <c r="L194" i="5" s="1"/>
  <c r="C293" i="5"/>
  <c r="E20" i="5"/>
  <c r="F292" i="5"/>
  <c r="F291" i="5" s="1"/>
  <c r="L76" i="5"/>
  <c r="L75" i="5" s="1"/>
  <c r="L52" i="5" s="1"/>
  <c r="L51" i="5" s="1"/>
  <c r="C80" i="5"/>
  <c r="G83" i="5"/>
  <c r="E83" i="5"/>
  <c r="C83" i="5" s="1"/>
  <c r="D130" i="5"/>
  <c r="C130" i="5" s="1"/>
  <c r="C198" i="5"/>
  <c r="C205" i="5"/>
  <c r="L231" i="5"/>
  <c r="J231" i="5"/>
  <c r="D270" i="5"/>
  <c r="D269" i="5" s="1"/>
  <c r="F270" i="5"/>
  <c r="F269" i="5" s="1"/>
  <c r="C281" i="5"/>
  <c r="H293" i="5"/>
  <c r="C21" i="5"/>
  <c r="C292" i="5" s="1"/>
  <c r="C58" i="5"/>
  <c r="F83" i="5"/>
  <c r="F75" i="5" s="1"/>
  <c r="F52" i="5" s="1"/>
  <c r="K130" i="5"/>
  <c r="K75" i="5" s="1"/>
  <c r="K52" i="5" s="1"/>
  <c r="C166" i="5"/>
  <c r="C179" i="5"/>
  <c r="K187" i="5"/>
  <c r="C246" i="5"/>
  <c r="F259" i="5"/>
  <c r="F230" i="5" s="1"/>
  <c r="C264" i="5"/>
  <c r="C191" i="5"/>
  <c r="D291" i="5"/>
  <c r="H43" i="5"/>
  <c r="H58" i="5"/>
  <c r="G76" i="5"/>
  <c r="G75" i="5" s="1"/>
  <c r="G52" i="5" s="1"/>
  <c r="F130" i="5"/>
  <c r="C160" i="5"/>
  <c r="H160" i="5"/>
  <c r="F174" i="5"/>
  <c r="F173" i="5" s="1"/>
  <c r="F187" i="5"/>
  <c r="C192" i="5"/>
  <c r="G204" i="5"/>
  <c r="G231" i="5"/>
  <c r="G230" i="5" s="1"/>
  <c r="G289" i="5" s="1"/>
  <c r="H272" i="5"/>
  <c r="C284" i="5"/>
  <c r="C191" i="4"/>
  <c r="E187" i="4"/>
  <c r="F52" i="4"/>
  <c r="F195" i="4"/>
  <c r="J20" i="4"/>
  <c r="K76" i="4"/>
  <c r="K130" i="4"/>
  <c r="L130" i="4"/>
  <c r="L75" i="4" s="1"/>
  <c r="L52" i="4" s="1"/>
  <c r="C141" i="4"/>
  <c r="C160" i="4"/>
  <c r="G187" i="4"/>
  <c r="D187" i="4"/>
  <c r="E204" i="4"/>
  <c r="C235" i="4"/>
  <c r="K231" i="4"/>
  <c r="H272" i="4"/>
  <c r="K174" i="4"/>
  <c r="L291" i="4"/>
  <c r="F26" i="4"/>
  <c r="C80" i="4"/>
  <c r="J76" i="4"/>
  <c r="C103" i="4"/>
  <c r="G174" i="4"/>
  <c r="G173" i="4" s="1"/>
  <c r="C184" i="4"/>
  <c r="J187" i="4"/>
  <c r="C192" i="4"/>
  <c r="K187" i="4"/>
  <c r="L195" i="4"/>
  <c r="J231" i="4"/>
  <c r="K259" i="4"/>
  <c r="F270" i="4"/>
  <c r="F269" i="4" s="1"/>
  <c r="L270" i="4"/>
  <c r="L269" i="4" s="1"/>
  <c r="L289" i="4" s="1"/>
  <c r="H293" i="4"/>
  <c r="H43" i="4"/>
  <c r="E53" i="4"/>
  <c r="K53" i="4"/>
  <c r="K83" i="4"/>
  <c r="K75" i="4" s="1"/>
  <c r="C95" i="4"/>
  <c r="C112" i="4"/>
  <c r="H122" i="4"/>
  <c r="G130" i="4"/>
  <c r="G75" i="4" s="1"/>
  <c r="G52" i="4" s="1"/>
  <c r="C151" i="4"/>
  <c r="L187" i="4"/>
  <c r="G231" i="4"/>
  <c r="C276" i="4"/>
  <c r="K270" i="4"/>
  <c r="K269" i="4" s="1"/>
  <c r="G195" i="3"/>
  <c r="G292" i="3"/>
  <c r="G291" i="3" s="1"/>
  <c r="C112" i="3"/>
  <c r="C122" i="3"/>
  <c r="G130" i="3"/>
  <c r="L130" i="3"/>
  <c r="C179" i="3"/>
  <c r="J204" i="3"/>
  <c r="J195" i="3" s="1"/>
  <c r="H235" i="3"/>
  <c r="D251" i="3"/>
  <c r="C251" i="3" s="1"/>
  <c r="F259" i="3"/>
  <c r="F230" i="3" s="1"/>
  <c r="L259" i="3"/>
  <c r="F270" i="3"/>
  <c r="F269" i="3" s="1"/>
  <c r="J230" i="3"/>
  <c r="H21" i="3"/>
  <c r="H43" i="3"/>
  <c r="C77" i="3"/>
  <c r="C160" i="3"/>
  <c r="E174" i="3"/>
  <c r="E173" i="3" s="1"/>
  <c r="K195" i="3"/>
  <c r="L231" i="3"/>
  <c r="L270" i="3"/>
  <c r="L269" i="3" s="1"/>
  <c r="C283" i="3"/>
  <c r="J20" i="3"/>
  <c r="C58" i="3"/>
  <c r="G83" i="3"/>
  <c r="C103" i="3"/>
  <c r="C136" i="3"/>
  <c r="F26" i="3"/>
  <c r="F20" i="3" s="1"/>
  <c r="C43" i="3"/>
  <c r="J53" i="3"/>
  <c r="D76" i="3"/>
  <c r="J83" i="3"/>
  <c r="K130" i="3"/>
  <c r="H151" i="3"/>
  <c r="J187" i="3"/>
  <c r="C191" i="3"/>
  <c r="C227" i="3"/>
  <c r="E231" i="3"/>
  <c r="J259" i="3"/>
  <c r="E270" i="3"/>
  <c r="E269" i="3" s="1"/>
  <c r="C269" i="3" s="1"/>
  <c r="G187" i="2"/>
  <c r="L230" i="2"/>
  <c r="D20" i="2"/>
  <c r="I291" i="2"/>
  <c r="F54" i="2"/>
  <c r="F53" i="2" s="1"/>
  <c r="G76" i="2"/>
  <c r="E130" i="2"/>
  <c r="H141" i="2"/>
  <c r="H151" i="2"/>
  <c r="J174" i="2"/>
  <c r="J173" i="2" s="1"/>
  <c r="K231" i="2"/>
  <c r="K230" i="2" s="1"/>
  <c r="C264" i="2"/>
  <c r="G20" i="2"/>
  <c r="E291" i="2"/>
  <c r="K26" i="2"/>
  <c r="F26" i="2"/>
  <c r="C26" i="2" s="1"/>
  <c r="C69" i="2"/>
  <c r="E83" i="2"/>
  <c r="E75" i="2" s="1"/>
  <c r="H89" i="2"/>
  <c r="C144" i="2"/>
  <c r="C179" i="2"/>
  <c r="J187" i="2"/>
  <c r="H205" i="2"/>
  <c r="C238" i="2"/>
  <c r="J292" i="2"/>
  <c r="J291" i="2" s="1"/>
  <c r="C103" i="2"/>
  <c r="C55" i="2"/>
  <c r="H58" i="2"/>
  <c r="C67" i="2"/>
  <c r="C80" i="2"/>
  <c r="K83" i="2"/>
  <c r="K75" i="2" s="1"/>
  <c r="K52" i="2" s="1"/>
  <c r="K51" i="2" s="1"/>
  <c r="J83" i="2"/>
  <c r="C116" i="2"/>
  <c r="H175" i="2"/>
  <c r="F187" i="2"/>
  <c r="L187" i="2"/>
  <c r="C216" i="2"/>
  <c r="C252" i="2"/>
  <c r="C276" i="2"/>
  <c r="D291" i="2"/>
  <c r="L291" i="2"/>
  <c r="G187" i="1"/>
  <c r="C204" i="1"/>
  <c r="G53" i="1"/>
  <c r="C76" i="1"/>
  <c r="K75" i="1"/>
  <c r="C112" i="1"/>
  <c r="F174" i="1"/>
  <c r="F173" i="1" s="1"/>
  <c r="H179" i="1"/>
  <c r="F187" i="1"/>
  <c r="H198" i="1"/>
  <c r="C205" i="1"/>
  <c r="H246" i="1"/>
  <c r="C252" i="1"/>
  <c r="D259" i="1"/>
  <c r="G259" i="1"/>
  <c r="G230" i="1" s="1"/>
  <c r="G289" i="1" s="1"/>
  <c r="H281" i="1"/>
  <c r="K26" i="1"/>
  <c r="C116" i="1"/>
  <c r="C122" i="1"/>
  <c r="D130" i="1"/>
  <c r="C136" i="1"/>
  <c r="C160" i="1"/>
  <c r="C166" i="1"/>
  <c r="J174" i="1"/>
  <c r="J173" i="1" s="1"/>
  <c r="C188" i="1"/>
  <c r="J187" i="1"/>
  <c r="C192" i="1"/>
  <c r="H192" i="1"/>
  <c r="L187" i="1"/>
  <c r="C260" i="1"/>
  <c r="J259" i="1"/>
  <c r="E259" i="1"/>
  <c r="C272" i="1"/>
  <c r="J270" i="1"/>
  <c r="J269" i="1" s="1"/>
  <c r="J289" i="1" s="1"/>
  <c r="D283" i="1"/>
  <c r="C283" i="1" s="1"/>
  <c r="H293" i="1"/>
  <c r="F195" i="1"/>
  <c r="D291" i="1"/>
  <c r="H21" i="1"/>
  <c r="H43" i="1"/>
  <c r="J75" i="1"/>
  <c r="F83" i="1"/>
  <c r="F75" i="1" s="1"/>
  <c r="L83" i="1"/>
  <c r="C175" i="1"/>
  <c r="C179" i="1"/>
  <c r="C184" i="1"/>
  <c r="K187" i="1"/>
  <c r="E187" i="1"/>
  <c r="H191" i="1"/>
  <c r="G195" i="1"/>
  <c r="C198" i="1"/>
  <c r="J195" i="1"/>
  <c r="J194" i="1" s="1"/>
  <c r="C233" i="1"/>
  <c r="J230" i="1"/>
  <c r="K231" i="1"/>
  <c r="K230" i="1" s="1"/>
  <c r="K194" i="1" s="1"/>
  <c r="C246" i="1"/>
  <c r="H272" i="1"/>
  <c r="H286" i="1"/>
  <c r="H26" i="1"/>
  <c r="K20" i="1"/>
  <c r="C54" i="1"/>
  <c r="K52" i="1"/>
  <c r="I251" i="1"/>
  <c r="H251" i="1" s="1"/>
  <c r="H252" i="1"/>
  <c r="H260" i="1"/>
  <c r="C54" i="2"/>
  <c r="D53" i="2"/>
  <c r="I165" i="2"/>
  <c r="H165" i="2" s="1"/>
  <c r="H166" i="2"/>
  <c r="I67" i="1"/>
  <c r="H67" i="1" s="1"/>
  <c r="H69" i="1"/>
  <c r="H284" i="1"/>
  <c r="I283" i="1"/>
  <c r="H283" i="1" s="1"/>
  <c r="L75" i="1"/>
  <c r="L52" i="1" s="1"/>
  <c r="C130" i="1"/>
  <c r="E230" i="1"/>
  <c r="E194" i="1" s="1"/>
  <c r="H233" i="1"/>
  <c r="J53" i="1"/>
  <c r="G75" i="1"/>
  <c r="G52" i="1" s="1"/>
  <c r="H188" i="1"/>
  <c r="I187" i="1"/>
  <c r="F230" i="1"/>
  <c r="F194" i="1" s="1"/>
  <c r="L230" i="1"/>
  <c r="L289" i="1" s="1"/>
  <c r="I84" i="1"/>
  <c r="I166" i="1"/>
  <c r="L194" i="2"/>
  <c r="E196" i="2"/>
  <c r="C198" i="2"/>
  <c r="H55" i="3"/>
  <c r="I58" i="3"/>
  <c r="H58" i="3" s="1"/>
  <c r="C69" i="3"/>
  <c r="D20" i="1"/>
  <c r="L20" i="1"/>
  <c r="D103" i="1"/>
  <c r="C103" i="1" s="1"/>
  <c r="I112" i="1"/>
  <c r="H112" i="1" s="1"/>
  <c r="I122" i="1"/>
  <c r="H122" i="1" s="1"/>
  <c r="D174" i="1"/>
  <c r="I184" i="1"/>
  <c r="H184" i="1" s="1"/>
  <c r="D196" i="1"/>
  <c r="D270" i="1"/>
  <c r="I55" i="2"/>
  <c r="J76" i="2"/>
  <c r="I116" i="2"/>
  <c r="H116" i="2" s="1"/>
  <c r="C131" i="2"/>
  <c r="G130" i="2"/>
  <c r="G75" i="2" s="1"/>
  <c r="G52" i="2" s="1"/>
  <c r="H144" i="2"/>
  <c r="H169" i="2"/>
  <c r="C175" i="2"/>
  <c r="D174" i="2"/>
  <c r="C191" i="2"/>
  <c r="F204" i="2"/>
  <c r="H228" i="2"/>
  <c r="G231" i="2"/>
  <c r="G230" i="2" s="1"/>
  <c r="J231" i="2"/>
  <c r="J230" i="2" s="1"/>
  <c r="C251" i="2"/>
  <c r="F259" i="2"/>
  <c r="H264" i="2"/>
  <c r="F270" i="2"/>
  <c r="F269" i="2" s="1"/>
  <c r="I272" i="2"/>
  <c r="H272" i="2" s="1"/>
  <c r="C286" i="2"/>
  <c r="H286" i="2"/>
  <c r="F54" i="3"/>
  <c r="F53" i="3" s="1"/>
  <c r="C55" i="3"/>
  <c r="H70" i="3"/>
  <c r="I69" i="3"/>
  <c r="F76" i="3"/>
  <c r="C76" i="3" s="1"/>
  <c r="C80" i="3"/>
  <c r="H88" i="3"/>
  <c r="I84" i="3"/>
  <c r="H97" i="3"/>
  <c r="I95" i="3"/>
  <c r="H95" i="3" s="1"/>
  <c r="H126" i="3"/>
  <c r="I122" i="3"/>
  <c r="H122" i="3" s="1"/>
  <c r="F130" i="3"/>
  <c r="C130" i="3" s="1"/>
  <c r="C131" i="3"/>
  <c r="C166" i="3"/>
  <c r="D165" i="3"/>
  <c r="C165" i="3" s="1"/>
  <c r="H261" i="3"/>
  <c r="I260" i="3"/>
  <c r="C286" i="3"/>
  <c r="E20" i="1"/>
  <c r="C21" i="1"/>
  <c r="E53" i="1"/>
  <c r="I55" i="1"/>
  <c r="I58" i="1"/>
  <c r="H58" i="1" s="1"/>
  <c r="I77" i="1"/>
  <c r="I80" i="1"/>
  <c r="H80" i="1" s="1"/>
  <c r="E83" i="1"/>
  <c r="E75" i="1" s="1"/>
  <c r="I89" i="1"/>
  <c r="H89" i="1" s="1"/>
  <c r="I103" i="1"/>
  <c r="H103" i="1" s="1"/>
  <c r="I131" i="1"/>
  <c r="I141" i="1"/>
  <c r="H141" i="1" s="1"/>
  <c r="I144" i="1"/>
  <c r="H144" i="1" s="1"/>
  <c r="I151" i="1"/>
  <c r="H151" i="1" s="1"/>
  <c r="E165" i="1"/>
  <c r="C165" i="1" s="1"/>
  <c r="E174" i="1"/>
  <c r="E173" i="1" s="1"/>
  <c r="D191" i="1"/>
  <c r="I196" i="1"/>
  <c r="I205" i="1"/>
  <c r="I216" i="1"/>
  <c r="H216" i="1" s="1"/>
  <c r="I227" i="1"/>
  <c r="H227" i="1" s="1"/>
  <c r="I235" i="1"/>
  <c r="H235" i="1" s="1"/>
  <c r="I238" i="1"/>
  <c r="H238" i="1" s="1"/>
  <c r="D251" i="1"/>
  <c r="C251" i="1" s="1"/>
  <c r="I264" i="1"/>
  <c r="H264" i="1" s="1"/>
  <c r="I276" i="1"/>
  <c r="H276" i="1" s="1"/>
  <c r="C286" i="1"/>
  <c r="I292" i="1"/>
  <c r="I291" i="1" s="1"/>
  <c r="E20" i="2"/>
  <c r="C21" i="2"/>
  <c r="C292" i="2" s="1"/>
  <c r="C291" i="2" s="1"/>
  <c r="I77" i="2"/>
  <c r="I103" i="2"/>
  <c r="H103" i="2" s="1"/>
  <c r="H113" i="2"/>
  <c r="I112" i="2"/>
  <c r="H112" i="2" s="1"/>
  <c r="J130" i="2"/>
  <c r="C166" i="2"/>
  <c r="D165" i="2"/>
  <c r="C165" i="2" s="1"/>
  <c r="E174" i="2"/>
  <c r="E173" i="2" s="1"/>
  <c r="H188" i="2"/>
  <c r="H193" i="2"/>
  <c r="I192" i="2"/>
  <c r="K195" i="2"/>
  <c r="K194" i="2" s="1"/>
  <c r="G204" i="2"/>
  <c r="G195" i="2" s="1"/>
  <c r="G194" i="2" s="1"/>
  <c r="H227" i="2"/>
  <c r="D230" i="2"/>
  <c r="I235" i="2"/>
  <c r="H235" i="2" s="1"/>
  <c r="H247" i="2"/>
  <c r="I246" i="2"/>
  <c r="H246" i="2" s="1"/>
  <c r="H253" i="2"/>
  <c r="I252" i="2"/>
  <c r="D269" i="2"/>
  <c r="E270" i="2"/>
  <c r="C272" i="2"/>
  <c r="H284" i="2"/>
  <c r="I283" i="2"/>
  <c r="H283" i="2" s="1"/>
  <c r="C21" i="3"/>
  <c r="D20" i="3"/>
  <c r="L20" i="3"/>
  <c r="L292" i="3"/>
  <c r="L291" i="3" s="1"/>
  <c r="C45" i="3"/>
  <c r="L53" i="3"/>
  <c r="G53" i="3"/>
  <c r="C67" i="3"/>
  <c r="D83" i="3"/>
  <c r="I103" i="3"/>
  <c r="H103" i="3" s="1"/>
  <c r="H104" i="3"/>
  <c r="C175" i="3"/>
  <c r="D174" i="3"/>
  <c r="H249" i="3"/>
  <c r="I246" i="3"/>
  <c r="H246" i="3" s="1"/>
  <c r="D292" i="3"/>
  <c r="D291" i="3" s="1"/>
  <c r="I116" i="1"/>
  <c r="H116" i="1" s="1"/>
  <c r="I175" i="1"/>
  <c r="H185" i="2"/>
  <c r="I184" i="2"/>
  <c r="H184" i="2" s="1"/>
  <c r="C260" i="2"/>
  <c r="E259" i="2"/>
  <c r="C259" i="2" s="1"/>
  <c r="H31" i="3"/>
  <c r="K26" i="3"/>
  <c r="C89" i="3"/>
  <c r="F83" i="3"/>
  <c r="C188" i="3"/>
  <c r="E187" i="3"/>
  <c r="C187" i="3" s="1"/>
  <c r="C69" i="4"/>
  <c r="D67" i="4"/>
  <c r="C67" i="4" s="1"/>
  <c r="H104" i="5"/>
  <c r="I103" i="5"/>
  <c r="H103" i="5" s="1"/>
  <c r="H117" i="5"/>
  <c r="I116" i="5"/>
  <c r="H116" i="5" s="1"/>
  <c r="D67" i="1"/>
  <c r="C67" i="1" s="1"/>
  <c r="I95" i="1"/>
  <c r="H95" i="1" s="1"/>
  <c r="D231" i="1"/>
  <c r="H21" i="2"/>
  <c r="H70" i="2"/>
  <c r="I69" i="2"/>
  <c r="F76" i="2"/>
  <c r="F75" i="2" s="1"/>
  <c r="F52" i="2" s="1"/>
  <c r="I80" i="2"/>
  <c r="H80" i="2" s="1"/>
  <c r="C84" i="2"/>
  <c r="D83" i="2"/>
  <c r="C83" i="2" s="1"/>
  <c r="H84" i="2"/>
  <c r="L83" i="2"/>
  <c r="L75" i="2" s="1"/>
  <c r="H90" i="2"/>
  <c r="C95" i="2"/>
  <c r="I95" i="2"/>
  <c r="H95" i="2" s="1"/>
  <c r="C107" i="2"/>
  <c r="H123" i="2"/>
  <c r="I122" i="2"/>
  <c r="H122" i="2" s="1"/>
  <c r="K130" i="2"/>
  <c r="I131" i="2"/>
  <c r="C136" i="2"/>
  <c r="H142" i="2"/>
  <c r="H152" i="2"/>
  <c r="I179" i="2"/>
  <c r="H179" i="2" s="1"/>
  <c r="C188" i="2"/>
  <c r="E187" i="2"/>
  <c r="C187" i="2" s="1"/>
  <c r="I198" i="2"/>
  <c r="H198" i="2" s="1"/>
  <c r="J204" i="2"/>
  <c r="J195" i="2" s="1"/>
  <c r="H206" i="2"/>
  <c r="I216" i="2"/>
  <c r="H234" i="2"/>
  <c r="I233" i="2"/>
  <c r="F231" i="2"/>
  <c r="I238" i="2"/>
  <c r="H238" i="2" s="1"/>
  <c r="I260" i="2"/>
  <c r="H271" i="2"/>
  <c r="I276" i="2"/>
  <c r="H276" i="2" s="1"/>
  <c r="C284" i="2"/>
  <c r="E283" i="2"/>
  <c r="C283" i="2" s="1"/>
  <c r="E292" i="3"/>
  <c r="E291" i="3" s="1"/>
  <c r="E20" i="3"/>
  <c r="D53" i="3"/>
  <c r="I80" i="3"/>
  <c r="H80" i="3" s="1"/>
  <c r="H81" i="3"/>
  <c r="L204" i="3"/>
  <c r="L195" i="3" s="1"/>
  <c r="H227" i="3"/>
  <c r="L83" i="3"/>
  <c r="L75" i="3" s="1"/>
  <c r="H141" i="3"/>
  <c r="H144" i="3"/>
  <c r="I174" i="3"/>
  <c r="H199" i="3"/>
  <c r="I198" i="3"/>
  <c r="H198" i="3" s="1"/>
  <c r="C216" i="3"/>
  <c r="D204" i="3"/>
  <c r="H255" i="3"/>
  <c r="I252" i="3"/>
  <c r="C260" i="3"/>
  <c r="E259" i="3"/>
  <c r="E230" i="3" s="1"/>
  <c r="C26" i="4"/>
  <c r="I89" i="4"/>
  <c r="H89" i="4" s="1"/>
  <c r="H90" i="4"/>
  <c r="K76" i="3"/>
  <c r="I77" i="3"/>
  <c r="E83" i="3"/>
  <c r="E75" i="3" s="1"/>
  <c r="I116" i="3"/>
  <c r="H116" i="3" s="1"/>
  <c r="J130" i="3"/>
  <c r="J75" i="3" s="1"/>
  <c r="J52" i="3" s="1"/>
  <c r="H170" i="3"/>
  <c r="I166" i="3"/>
  <c r="I179" i="3"/>
  <c r="H179" i="3" s="1"/>
  <c r="H185" i="3"/>
  <c r="I184" i="3"/>
  <c r="H184" i="3" s="1"/>
  <c r="E196" i="3"/>
  <c r="E195" i="3" s="1"/>
  <c r="C198" i="3"/>
  <c r="H281" i="3"/>
  <c r="C24" i="4"/>
  <c r="D20" i="4"/>
  <c r="C54" i="4"/>
  <c r="C76" i="4"/>
  <c r="H87" i="4"/>
  <c r="I84" i="4"/>
  <c r="H260" i="4"/>
  <c r="G76" i="3"/>
  <c r="I89" i="3"/>
  <c r="H89" i="3" s="1"/>
  <c r="C116" i="3"/>
  <c r="I131" i="3"/>
  <c r="H188" i="3"/>
  <c r="I187" i="3"/>
  <c r="H187" i="3" s="1"/>
  <c r="H233" i="3"/>
  <c r="I54" i="4"/>
  <c r="H55" i="4"/>
  <c r="E196" i="4"/>
  <c r="E195" i="4" s="1"/>
  <c r="C198" i="4"/>
  <c r="C205" i="4"/>
  <c r="D204" i="4"/>
  <c r="I196" i="3"/>
  <c r="I205" i="3"/>
  <c r="I238" i="3"/>
  <c r="H238" i="3" s="1"/>
  <c r="H278" i="3"/>
  <c r="I276" i="3"/>
  <c r="H276" i="3" s="1"/>
  <c r="H26" i="4"/>
  <c r="K20" i="4"/>
  <c r="I58" i="4"/>
  <c r="H58" i="4" s="1"/>
  <c r="H70" i="4"/>
  <c r="I69" i="4"/>
  <c r="H113" i="4"/>
  <c r="I112" i="4"/>
  <c r="H112" i="4" s="1"/>
  <c r="E230" i="4"/>
  <c r="H233" i="4"/>
  <c r="G269" i="4"/>
  <c r="H56" i="5"/>
  <c r="J55" i="5"/>
  <c r="H191" i="3"/>
  <c r="H192" i="3"/>
  <c r="G194" i="3"/>
  <c r="I216" i="3"/>
  <c r="H216" i="3" s="1"/>
  <c r="K231" i="3"/>
  <c r="K230" i="3" s="1"/>
  <c r="K194" i="3" s="1"/>
  <c r="C235" i="3"/>
  <c r="C264" i="3"/>
  <c r="D259" i="3"/>
  <c r="H266" i="3"/>
  <c r="I264" i="3"/>
  <c r="H264" i="3" s="1"/>
  <c r="H272" i="3"/>
  <c r="H283" i="3"/>
  <c r="H284" i="3"/>
  <c r="I286" i="3"/>
  <c r="I292" i="3" s="1"/>
  <c r="I291" i="3" s="1"/>
  <c r="G292" i="4"/>
  <c r="G291" i="4" s="1"/>
  <c r="C43" i="4"/>
  <c r="G20" i="4"/>
  <c r="C45" i="4"/>
  <c r="C55" i="4"/>
  <c r="I77" i="4"/>
  <c r="H78" i="4"/>
  <c r="I80" i="4"/>
  <c r="H80" i="4" s="1"/>
  <c r="H81" i="4"/>
  <c r="E83" i="4"/>
  <c r="C83" i="4" s="1"/>
  <c r="H129" i="4"/>
  <c r="H128" i="4" s="1"/>
  <c r="I128" i="4"/>
  <c r="J130" i="4"/>
  <c r="J75" i="4" s="1"/>
  <c r="H216" i="4"/>
  <c r="F230" i="4"/>
  <c r="F289" i="4" s="1"/>
  <c r="H265" i="4"/>
  <c r="I264" i="4"/>
  <c r="H264" i="4" s="1"/>
  <c r="C205" i="3"/>
  <c r="D231" i="3"/>
  <c r="C233" i="3"/>
  <c r="G231" i="3"/>
  <c r="G230" i="3" s="1"/>
  <c r="C238" i="3"/>
  <c r="C281" i="3"/>
  <c r="F20" i="4"/>
  <c r="D292" i="4"/>
  <c r="D291" i="4" s="1"/>
  <c r="C21" i="4"/>
  <c r="C292" i="4" s="1"/>
  <c r="C291" i="4" s="1"/>
  <c r="H21" i="4"/>
  <c r="H45" i="4"/>
  <c r="C58" i="4"/>
  <c r="C89" i="4"/>
  <c r="H96" i="4"/>
  <c r="I95" i="4"/>
  <c r="H95" i="4" s="1"/>
  <c r="H180" i="4"/>
  <c r="I179" i="4"/>
  <c r="H179" i="4" s="1"/>
  <c r="H199" i="4"/>
  <c r="I198" i="4"/>
  <c r="H198" i="4" s="1"/>
  <c r="K230" i="4"/>
  <c r="E259" i="4"/>
  <c r="C264" i="4"/>
  <c r="H271" i="4"/>
  <c r="H283" i="4"/>
  <c r="K292" i="5"/>
  <c r="K291" i="5" s="1"/>
  <c r="K20" i="5"/>
  <c r="C31" i="5"/>
  <c r="F26" i="5"/>
  <c r="J76" i="5"/>
  <c r="E20" i="4"/>
  <c r="E75" i="4"/>
  <c r="D130" i="4"/>
  <c r="C130" i="4" s="1"/>
  <c r="I131" i="4"/>
  <c r="C136" i="4"/>
  <c r="H138" i="4"/>
  <c r="I136" i="4"/>
  <c r="H136" i="4" s="1"/>
  <c r="I141" i="4"/>
  <c r="H141" i="4" s="1"/>
  <c r="C165" i="4"/>
  <c r="C166" i="4"/>
  <c r="H168" i="4"/>
  <c r="I166" i="4"/>
  <c r="K173" i="4"/>
  <c r="K52" i="4" s="1"/>
  <c r="I188" i="4"/>
  <c r="K195" i="4"/>
  <c r="C216" i="4"/>
  <c r="I227" i="4"/>
  <c r="H227" i="4" s="1"/>
  <c r="L231" i="4"/>
  <c r="L230" i="4" s="1"/>
  <c r="C246" i="4"/>
  <c r="H248" i="4"/>
  <c r="I246" i="4"/>
  <c r="H246" i="4" s="1"/>
  <c r="G259" i="4"/>
  <c r="C272" i="4"/>
  <c r="D270" i="4"/>
  <c r="I281" i="4"/>
  <c r="H281" i="4" s="1"/>
  <c r="C284" i="4"/>
  <c r="H284" i="4"/>
  <c r="I286" i="4"/>
  <c r="G292" i="5"/>
  <c r="G291" i="5" s="1"/>
  <c r="G20" i="5"/>
  <c r="H45" i="5"/>
  <c r="L20" i="5"/>
  <c r="C69" i="5"/>
  <c r="H79" i="5"/>
  <c r="I103" i="4"/>
  <c r="H103" i="4" s="1"/>
  <c r="C116" i="4"/>
  <c r="H118" i="4"/>
  <c r="I116" i="4"/>
  <c r="H116" i="4" s="1"/>
  <c r="I144" i="4"/>
  <c r="H144" i="4" s="1"/>
  <c r="C175" i="4"/>
  <c r="H177" i="4"/>
  <c r="I175" i="4"/>
  <c r="I184" i="4"/>
  <c r="H184" i="4" s="1"/>
  <c r="I192" i="4"/>
  <c r="C196" i="4"/>
  <c r="I205" i="4"/>
  <c r="C233" i="4"/>
  <c r="D231" i="4"/>
  <c r="I235" i="4"/>
  <c r="H235" i="4" s="1"/>
  <c r="C252" i="4"/>
  <c r="H254" i="4"/>
  <c r="I252" i="4"/>
  <c r="C260" i="4"/>
  <c r="I276" i="4"/>
  <c r="H276" i="4" s="1"/>
  <c r="H21" i="5"/>
  <c r="H68" i="5"/>
  <c r="C77" i="5"/>
  <c r="D76" i="5"/>
  <c r="H78" i="5"/>
  <c r="C84" i="4"/>
  <c r="H153" i="4"/>
  <c r="I151" i="4"/>
  <c r="H151" i="4" s="1"/>
  <c r="H162" i="4"/>
  <c r="I160" i="4"/>
  <c r="H160" i="4" s="1"/>
  <c r="E174" i="4"/>
  <c r="E173" i="4" s="1"/>
  <c r="C173" i="4" s="1"/>
  <c r="G204" i="4"/>
  <c r="G195" i="4" s="1"/>
  <c r="J230" i="4"/>
  <c r="J194" i="4" s="1"/>
  <c r="C251" i="4"/>
  <c r="C283" i="4"/>
  <c r="H26" i="5"/>
  <c r="C55" i="5"/>
  <c r="D54" i="5"/>
  <c r="E75" i="5"/>
  <c r="H80" i="5"/>
  <c r="F20" i="5"/>
  <c r="C20" i="5" s="1"/>
  <c r="C41" i="5"/>
  <c r="E67" i="5"/>
  <c r="E53" i="5" s="1"/>
  <c r="E52" i="5" s="1"/>
  <c r="I67" i="5"/>
  <c r="H67" i="5" s="1"/>
  <c r="I77" i="5"/>
  <c r="C84" i="5"/>
  <c r="H129" i="5"/>
  <c r="H128" i="5" s="1"/>
  <c r="I128" i="5"/>
  <c r="H90" i="5"/>
  <c r="I89" i="5"/>
  <c r="C122" i="5"/>
  <c r="H122" i="5"/>
  <c r="H136" i="5"/>
  <c r="G195" i="5"/>
  <c r="C112" i="5"/>
  <c r="H179" i="5"/>
  <c r="H217" i="5"/>
  <c r="I216" i="5"/>
  <c r="H234" i="5"/>
  <c r="I233" i="5"/>
  <c r="C260" i="5"/>
  <c r="E259" i="5"/>
  <c r="H265" i="5"/>
  <c r="I264" i="5"/>
  <c r="I259" i="5" s="1"/>
  <c r="C291" i="5"/>
  <c r="J95" i="5"/>
  <c r="J112" i="5"/>
  <c r="H112" i="5" s="1"/>
  <c r="J144" i="5"/>
  <c r="H144" i="5" s="1"/>
  <c r="D165" i="5"/>
  <c r="C165" i="5" s="1"/>
  <c r="J166" i="5"/>
  <c r="J165" i="5" s="1"/>
  <c r="D173" i="5"/>
  <c r="J179" i="5"/>
  <c r="J174" i="5" s="1"/>
  <c r="J173" i="5" s="1"/>
  <c r="J216" i="5"/>
  <c r="J204" i="5" s="1"/>
  <c r="J195" i="5" s="1"/>
  <c r="K231" i="5"/>
  <c r="K230" i="5" s="1"/>
  <c r="H252" i="5"/>
  <c r="I251" i="5"/>
  <c r="H251" i="5" s="1"/>
  <c r="J264" i="5"/>
  <c r="J259" i="5" s="1"/>
  <c r="J230" i="5" s="1"/>
  <c r="H277" i="5"/>
  <c r="I276" i="5"/>
  <c r="H276" i="5" s="1"/>
  <c r="H284" i="5"/>
  <c r="I283" i="5"/>
  <c r="H283" i="5" s="1"/>
  <c r="H287" i="5"/>
  <c r="I286" i="5"/>
  <c r="I131" i="5"/>
  <c r="I141" i="5"/>
  <c r="H141" i="5" s="1"/>
  <c r="I151" i="5"/>
  <c r="H151" i="5" s="1"/>
  <c r="I165" i="5"/>
  <c r="H165" i="5" s="1"/>
  <c r="I175" i="5"/>
  <c r="I184" i="5"/>
  <c r="H184" i="5" s="1"/>
  <c r="I188" i="5"/>
  <c r="I198" i="5"/>
  <c r="H219" i="5"/>
  <c r="H223" i="5"/>
  <c r="C227" i="5"/>
  <c r="D230" i="5"/>
  <c r="C235" i="5"/>
  <c r="H235" i="5"/>
  <c r="H240" i="5"/>
  <c r="H244" i="5"/>
  <c r="C252" i="5"/>
  <c r="E251" i="5"/>
  <c r="C251" i="5" s="1"/>
  <c r="D259" i="5"/>
  <c r="H267" i="5"/>
  <c r="C272" i="5"/>
  <c r="E270" i="5"/>
  <c r="H192" i="5"/>
  <c r="D195" i="5"/>
  <c r="H197" i="5"/>
  <c r="D204" i="5"/>
  <c r="C204" i="5" s="1"/>
  <c r="H205" i="5"/>
  <c r="H218" i="5"/>
  <c r="H222" i="5"/>
  <c r="H226" i="5"/>
  <c r="E231" i="5"/>
  <c r="C233" i="5"/>
  <c r="H239" i="5"/>
  <c r="I238" i="5"/>
  <c r="H238" i="5" s="1"/>
  <c r="H243" i="5"/>
  <c r="H246" i="5"/>
  <c r="H260" i="5"/>
  <c r="H266" i="5"/>
  <c r="H271" i="5"/>
  <c r="I270" i="5"/>
  <c r="L50" i="5" l="1"/>
  <c r="L290" i="5"/>
  <c r="F51" i="5"/>
  <c r="F50" i="5" s="1"/>
  <c r="F289" i="5"/>
  <c r="F194" i="5"/>
  <c r="C230" i="5"/>
  <c r="G194" i="5"/>
  <c r="G51" i="5" s="1"/>
  <c r="E230" i="5"/>
  <c r="C259" i="5"/>
  <c r="C173" i="5"/>
  <c r="J130" i="5"/>
  <c r="L289" i="5"/>
  <c r="K289" i="5"/>
  <c r="J83" i="5"/>
  <c r="J75" i="5" s="1"/>
  <c r="C174" i="5"/>
  <c r="G194" i="4"/>
  <c r="G51" i="4" s="1"/>
  <c r="G50" i="4" s="1"/>
  <c r="K194" i="4"/>
  <c r="C259" i="4"/>
  <c r="I259" i="4"/>
  <c r="H259" i="4" s="1"/>
  <c r="D53" i="4"/>
  <c r="C53" i="4" s="1"/>
  <c r="G230" i="4"/>
  <c r="L194" i="4"/>
  <c r="L51" i="4" s="1"/>
  <c r="L50" i="4" s="1"/>
  <c r="K289" i="4"/>
  <c r="E289" i="4"/>
  <c r="K51" i="4"/>
  <c r="C204" i="4"/>
  <c r="C187" i="4"/>
  <c r="J51" i="3"/>
  <c r="J50" i="3" s="1"/>
  <c r="K75" i="3"/>
  <c r="L194" i="3"/>
  <c r="L230" i="3"/>
  <c r="L289" i="3" s="1"/>
  <c r="I270" i="3"/>
  <c r="I269" i="3" s="1"/>
  <c r="H269" i="3" s="1"/>
  <c r="C259" i="3"/>
  <c r="G75" i="3"/>
  <c r="G289" i="3" s="1"/>
  <c r="C26" i="3"/>
  <c r="C270" i="3"/>
  <c r="J194" i="3"/>
  <c r="I196" i="2"/>
  <c r="K289" i="2"/>
  <c r="F20" i="2"/>
  <c r="K20" i="2"/>
  <c r="H26" i="2"/>
  <c r="D75" i="2"/>
  <c r="C75" i="2" s="1"/>
  <c r="C204" i="2"/>
  <c r="H292" i="2"/>
  <c r="H291" i="2" s="1"/>
  <c r="E52" i="2"/>
  <c r="C231" i="2"/>
  <c r="C76" i="2"/>
  <c r="C20" i="2"/>
  <c r="F195" i="2"/>
  <c r="F289" i="1"/>
  <c r="F52" i="1"/>
  <c r="K51" i="1"/>
  <c r="K50" i="1" s="1"/>
  <c r="G194" i="1"/>
  <c r="G51" i="1" s="1"/>
  <c r="J52" i="1"/>
  <c r="K289" i="1"/>
  <c r="C259" i="1"/>
  <c r="H187" i="1"/>
  <c r="D53" i="1"/>
  <c r="C53" i="1" s="1"/>
  <c r="L194" i="1"/>
  <c r="I259" i="1"/>
  <c r="H259" i="1" s="1"/>
  <c r="H292" i="1"/>
  <c r="H291" i="1" s="1"/>
  <c r="E289" i="3"/>
  <c r="E52" i="3"/>
  <c r="L52" i="2"/>
  <c r="L51" i="2" s="1"/>
  <c r="L289" i="2"/>
  <c r="G289" i="2"/>
  <c r="J290" i="3"/>
  <c r="L290" i="4"/>
  <c r="K50" i="2"/>
  <c r="K290" i="2"/>
  <c r="J194" i="2"/>
  <c r="G51" i="2"/>
  <c r="K50" i="4"/>
  <c r="K290" i="4"/>
  <c r="J52" i="4"/>
  <c r="J51" i="4" s="1"/>
  <c r="J289" i="4"/>
  <c r="G289" i="4"/>
  <c r="C231" i="3"/>
  <c r="D230" i="3"/>
  <c r="E194" i="3"/>
  <c r="I165" i="3"/>
  <c r="H165" i="3" s="1"/>
  <c r="H166" i="3"/>
  <c r="C231" i="5"/>
  <c r="C67" i="5"/>
  <c r="F194" i="3"/>
  <c r="C53" i="3"/>
  <c r="H260" i="2"/>
  <c r="I259" i="2"/>
  <c r="H259" i="2" s="1"/>
  <c r="H131" i="2"/>
  <c r="I130" i="2"/>
  <c r="H130" i="2" s="1"/>
  <c r="C231" i="1"/>
  <c r="D230" i="1"/>
  <c r="C230" i="1" s="1"/>
  <c r="C20" i="3"/>
  <c r="H196" i="2"/>
  <c r="I195" i="2"/>
  <c r="D173" i="1"/>
  <c r="C173" i="1" s="1"/>
  <c r="C174" i="1"/>
  <c r="D83" i="1"/>
  <c r="I54" i="3"/>
  <c r="C196" i="2"/>
  <c r="E195" i="2"/>
  <c r="I83" i="2"/>
  <c r="H83" i="2" s="1"/>
  <c r="E289" i="1"/>
  <c r="L51" i="1"/>
  <c r="H198" i="5"/>
  <c r="I196" i="5"/>
  <c r="J194" i="5"/>
  <c r="H192" i="4"/>
  <c r="I191" i="4"/>
  <c r="H191" i="4" s="1"/>
  <c r="I165" i="4"/>
  <c r="H165" i="4" s="1"/>
  <c r="H166" i="4"/>
  <c r="I76" i="4"/>
  <c r="H77" i="4"/>
  <c r="H286" i="3"/>
  <c r="E52" i="4"/>
  <c r="D52" i="4"/>
  <c r="H174" i="3"/>
  <c r="I173" i="3"/>
  <c r="H173" i="3" s="1"/>
  <c r="H26" i="3"/>
  <c r="K20" i="3"/>
  <c r="F75" i="3"/>
  <c r="F52" i="3" s="1"/>
  <c r="F51" i="3" s="1"/>
  <c r="H55" i="2"/>
  <c r="I54" i="2"/>
  <c r="H95" i="5"/>
  <c r="H84" i="1"/>
  <c r="I83" i="1"/>
  <c r="H83" i="1" s="1"/>
  <c r="F51" i="1"/>
  <c r="E269" i="5"/>
  <c r="C270" i="5"/>
  <c r="H188" i="5"/>
  <c r="I187" i="5"/>
  <c r="H187" i="5" s="1"/>
  <c r="H286" i="5"/>
  <c r="H292" i="5" s="1"/>
  <c r="H291" i="5" s="1"/>
  <c r="I204" i="4"/>
  <c r="H204" i="4" s="1"/>
  <c r="H205" i="4"/>
  <c r="I53" i="4"/>
  <c r="H54" i="4"/>
  <c r="C130" i="2"/>
  <c r="I130" i="1"/>
  <c r="H130" i="1" s="1"/>
  <c r="H131" i="1"/>
  <c r="H259" i="5"/>
  <c r="H264" i="5"/>
  <c r="I204" i="5"/>
  <c r="H204" i="5" s="1"/>
  <c r="H216" i="5"/>
  <c r="K194" i="5"/>
  <c r="K51" i="5" s="1"/>
  <c r="I292" i="5"/>
  <c r="I291" i="5" s="1"/>
  <c r="I174" i="4"/>
  <c r="H175" i="4"/>
  <c r="H286" i="4"/>
  <c r="I292" i="4"/>
  <c r="I291" i="4" s="1"/>
  <c r="H188" i="4"/>
  <c r="I270" i="4"/>
  <c r="D195" i="4"/>
  <c r="C196" i="3"/>
  <c r="H55" i="5"/>
  <c r="J54" i="5"/>
  <c r="I231" i="4"/>
  <c r="C174" i="4"/>
  <c r="D75" i="4"/>
  <c r="C75" i="4" s="1"/>
  <c r="C20" i="4"/>
  <c r="C54" i="3"/>
  <c r="E230" i="2"/>
  <c r="H69" i="2"/>
  <c r="I67" i="2"/>
  <c r="H67" i="2" s="1"/>
  <c r="C83" i="3"/>
  <c r="G52" i="3"/>
  <c r="G51" i="3" s="1"/>
  <c r="C292" i="3"/>
  <c r="C291" i="3" s="1"/>
  <c r="C270" i="2"/>
  <c r="E269" i="2"/>
  <c r="E289" i="2" s="1"/>
  <c r="I270" i="1"/>
  <c r="H196" i="1"/>
  <c r="H77" i="1"/>
  <c r="I76" i="1"/>
  <c r="E52" i="1"/>
  <c r="E51" i="1" s="1"/>
  <c r="J289" i="3"/>
  <c r="H69" i="3"/>
  <c r="I67" i="3"/>
  <c r="H67" i="3" s="1"/>
  <c r="D269" i="1"/>
  <c r="C270" i="1"/>
  <c r="I231" i="1"/>
  <c r="C195" i="5"/>
  <c r="D194" i="5"/>
  <c r="I130" i="4"/>
  <c r="H130" i="4" s="1"/>
  <c r="H131" i="4"/>
  <c r="H270" i="3"/>
  <c r="I67" i="4"/>
  <c r="H67" i="4" s="1"/>
  <c r="H69" i="4"/>
  <c r="H131" i="3"/>
  <c r="I130" i="3"/>
  <c r="H130" i="3" s="1"/>
  <c r="I83" i="4"/>
  <c r="H83" i="4" s="1"/>
  <c r="H84" i="4"/>
  <c r="H233" i="2"/>
  <c r="I231" i="2"/>
  <c r="I251" i="2"/>
  <c r="H251" i="2" s="1"/>
  <c r="H252" i="2"/>
  <c r="D173" i="2"/>
  <c r="C173" i="2" s="1"/>
  <c r="C174" i="2"/>
  <c r="I53" i="5"/>
  <c r="I196" i="4"/>
  <c r="I204" i="3"/>
  <c r="H204" i="3" s="1"/>
  <c r="H205" i="3"/>
  <c r="I76" i="3"/>
  <c r="H77" i="3"/>
  <c r="H252" i="3"/>
  <c r="I251" i="3"/>
  <c r="H251" i="3" s="1"/>
  <c r="F194" i="4"/>
  <c r="F51" i="4" s="1"/>
  <c r="C174" i="3"/>
  <c r="D173" i="3"/>
  <c r="C173" i="3" s="1"/>
  <c r="H205" i="1"/>
  <c r="I204" i="1"/>
  <c r="H204" i="1" s="1"/>
  <c r="I54" i="1"/>
  <c r="H55" i="1"/>
  <c r="I83" i="3"/>
  <c r="H83" i="3" s="1"/>
  <c r="H84" i="3"/>
  <c r="H270" i="5"/>
  <c r="I269" i="5"/>
  <c r="H269" i="5" s="1"/>
  <c r="H175" i="5"/>
  <c r="I174" i="5"/>
  <c r="H131" i="5"/>
  <c r="I130" i="5"/>
  <c r="H130" i="5" s="1"/>
  <c r="I231" i="5"/>
  <c r="H233" i="5"/>
  <c r="H166" i="5"/>
  <c r="H89" i="5"/>
  <c r="I83" i="5"/>
  <c r="I76" i="5"/>
  <c r="H77" i="5"/>
  <c r="C54" i="5"/>
  <c r="D53" i="5"/>
  <c r="C76" i="5"/>
  <c r="D75" i="5"/>
  <c r="I251" i="4"/>
  <c r="H251" i="4" s="1"/>
  <c r="H252" i="4"/>
  <c r="D230" i="4"/>
  <c r="C230" i="4" s="1"/>
  <c r="C231" i="4"/>
  <c r="D269" i="4"/>
  <c r="C270" i="4"/>
  <c r="C26" i="5"/>
  <c r="H292" i="4"/>
  <c r="H291" i="4" s="1"/>
  <c r="I195" i="3"/>
  <c r="H196" i="3"/>
  <c r="E194" i="4"/>
  <c r="I231" i="3"/>
  <c r="C204" i="3"/>
  <c r="D195" i="3"/>
  <c r="F230" i="2"/>
  <c r="F289" i="2" s="1"/>
  <c r="H216" i="2"/>
  <c r="I204" i="2"/>
  <c r="H204" i="2" s="1"/>
  <c r="H175" i="1"/>
  <c r="I174" i="1"/>
  <c r="D75" i="3"/>
  <c r="L52" i="3"/>
  <c r="L51" i="3" s="1"/>
  <c r="I191" i="2"/>
  <c r="H192" i="2"/>
  <c r="I174" i="2"/>
  <c r="H77" i="2"/>
  <c r="I76" i="2"/>
  <c r="D187" i="1"/>
  <c r="C187" i="1" s="1"/>
  <c r="C191" i="1"/>
  <c r="C292" i="1"/>
  <c r="C291" i="1" s="1"/>
  <c r="H260" i="3"/>
  <c r="I259" i="3"/>
  <c r="H259" i="3" s="1"/>
  <c r="J75" i="2"/>
  <c r="J52" i="2" s="1"/>
  <c r="J51" i="2" s="1"/>
  <c r="D195" i="1"/>
  <c r="C196" i="1"/>
  <c r="C20" i="1"/>
  <c r="I270" i="2"/>
  <c r="D194" i="2"/>
  <c r="H166" i="1"/>
  <c r="I165" i="1"/>
  <c r="H165" i="1" s="1"/>
  <c r="J51" i="1"/>
  <c r="C53" i="2"/>
  <c r="G50" i="5" l="1"/>
  <c r="G290" i="5"/>
  <c r="F290" i="5"/>
  <c r="H83" i="5"/>
  <c r="G290" i="4"/>
  <c r="I187" i="4"/>
  <c r="H187" i="4" s="1"/>
  <c r="E51" i="3"/>
  <c r="E50" i="3" s="1"/>
  <c r="C75" i="3"/>
  <c r="K52" i="3"/>
  <c r="K51" i="3" s="1"/>
  <c r="K50" i="3" s="1"/>
  <c r="K289" i="3"/>
  <c r="F289" i="3"/>
  <c r="D52" i="2"/>
  <c r="D289" i="2"/>
  <c r="C230" i="2"/>
  <c r="G50" i="1"/>
  <c r="G290" i="1"/>
  <c r="K290" i="1"/>
  <c r="K50" i="5"/>
  <c r="K290" i="5"/>
  <c r="H191" i="2"/>
  <c r="I187" i="2"/>
  <c r="H187" i="2" s="1"/>
  <c r="I230" i="3"/>
  <c r="H231" i="3"/>
  <c r="C269" i="4"/>
  <c r="C289" i="4" s="1"/>
  <c r="D289" i="4"/>
  <c r="C53" i="5"/>
  <c r="D52" i="5"/>
  <c r="I75" i="3"/>
  <c r="H75" i="3" s="1"/>
  <c r="H76" i="3"/>
  <c r="E289" i="5"/>
  <c r="C269" i="5"/>
  <c r="H54" i="2"/>
  <c r="I53" i="2"/>
  <c r="I195" i="5"/>
  <c r="H196" i="5"/>
  <c r="E290" i="3"/>
  <c r="J290" i="1"/>
  <c r="J50" i="1"/>
  <c r="H270" i="2"/>
  <c r="I269" i="2"/>
  <c r="J290" i="2"/>
  <c r="J50" i="2"/>
  <c r="I173" i="1"/>
  <c r="H173" i="1" s="1"/>
  <c r="H174" i="1"/>
  <c r="I195" i="1"/>
  <c r="J53" i="5"/>
  <c r="H54" i="5"/>
  <c r="H270" i="4"/>
  <c r="I269" i="4"/>
  <c r="F50" i="1"/>
  <c r="F290" i="1"/>
  <c r="K290" i="3"/>
  <c r="E194" i="2"/>
  <c r="E51" i="2" s="1"/>
  <c r="C195" i="2"/>
  <c r="D52" i="3"/>
  <c r="J290" i="4"/>
  <c r="J50" i="4"/>
  <c r="G50" i="2"/>
  <c r="G290" i="2"/>
  <c r="C195" i="1"/>
  <c r="D194" i="1"/>
  <c r="C194" i="1" s="1"/>
  <c r="H231" i="5"/>
  <c r="I230" i="5"/>
  <c r="H230" i="5" s="1"/>
  <c r="H231" i="4"/>
  <c r="I230" i="4"/>
  <c r="H230" i="4" s="1"/>
  <c r="C195" i="4"/>
  <c r="D194" i="4"/>
  <c r="C194" i="4" s="1"/>
  <c r="I173" i="4"/>
  <c r="H173" i="4" s="1"/>
  <c r="H174" i="4"/>
  <c r="H53" i="4"/>
  <c r="C83" i="1"/>
  <c r="D75" i="1"/>
  <c r="E194" i="5"/>
  <c r="E51" i="5" s="1"/>
  <c r="C52" i="2"/>
  <c r="D51" i="2"/>
  <c r="H174" i="2"/>
  <c r="I173" i="2"/>
  <c r="H173" i="2" s="1"/>
  <c r="C269" i="2"/>
  <c r="C195" i="3"/>
  <c r="D194" i="3"/>
  <c r="C194" i="3" s="1"/>
  <c r="C75" i="5"/>
  <c r="D289" i="5"/>
  <c r="H54" i="1"/>
  <c r="I53" i="1"/>
  <c r="I230" i="2"/>
  <c r="H230" i="2" s="1"/>
  <c r="H231" i="2"/>
  <c r="C269" i="1"/>
  <c r="E50" i="1"/>
  <c r="E290" i="1"/>
  <c r="F194" i="2"/>
  <c r="F51" i="2" s="1"/>
  <c r="E51" i="4"/>
  <c r="I75" i="4"/>
  <c r="H75" i="4" s="1"/>
  <c r="H76" i="4"/>
  <c r="L50" i="1"/>
  <c r="L290" i="1"/>
  <c r="J289" i="2"/>
  <c r="I75" i="2"/>
  <c r="H75" i="2" s="1"/>
  <c r="H76" i="2"/>
  <c r="F50" i="4"/>
  <c r="F290" i="4"/>
  <c r="H231" i="1"/>
  <c r="I230" i="1"/>
  <c r="H230" i="1" s="1"/>
  <c r="C52" i="4"/>
  <c r="D51" i="4"/>
  <c r="I194" i="2"/>
  <c r="H194" i="2" s="1"/>
  <c r="H195" i="2"/>
  <c r="C230" i="3"/>
  <c r="D289" i="3"/>
  <c r="L50" i="3"/>
  <c r="L290" i="3"/>
  <c r="I194" i="3"/>
  <c r="H194" i="3" s="1"/>
  <c r="H195" i="3"/>
  <c r="H76" i="5"/>
  <c r="I75" i="5"/>
  <c r="H75" i="5" s="1"/>
  <c r="H174" i="5"/>
  <c r="I173" i="5"/>
  <c r="H173" i="5" s="1"/>
  <c r="I195" i="4"/>
  <c r="H196" i="4"/>
  <c r="H76" i="1"/>
  <c r="I75" i="1"/>
  <c r="H75" i="1" s="1"/>
  <c r="I269" i="1"/>
  <c r="H270" i="1"/>
  <c r="G50" i="3"/>
  <c r="G290" i="3"/>
  <c r="F50" i="3"/>
  <c r="F290" i="3"/>
  <c r="H292" i="3"/>
  <c r="H291" i="3" s="1"/>
  <c r="I53" i="3"/>
  <c r="H54" i="3"/>
  <c r="L50" i="2"/>
  <c r="L290" i="2"/>
  <c r="C289" i="5" l="1"/>
  <c r="C194" i="5"/>
  <c r="C289" i="3"/>
  <c r="C194" i="2"/>
  <c r="C52" i="3"/>
  <c r="D51" i="3"/>
  <c r="D290" i="2"/>
  <c r="C290" i="2" s="1"/>
  <c r="D50" i="2"/>
  <c r="C51" i="2"/>
  <c r="J52" i="5"/>
  <c r="J51" i="5" s="1"/>
  <c r="J289" i="5"/>
  <c r="C52" i="5"/>
  <c r="D51" i="5"/>
  <c r="H53" i="3"/>
  <c r="I52" i="3"/>
  <c r="E50" i="4"/>
  <c r="E290" i="4"/>
  <c r="C289" i="2"/>
  <c r="H53" i="5"/>
  <c r="E290" i="2"/>
  <c r="E50" i="2"/>
  <c r="H269" i="4"/>
  <c r="I289" i="4"/>
  <c r="H195" i="1"/>
  <c r="I194" i="1"/>
  <c r="H194" i="1" s="1"/>
  <c r="H195" i="5"/>
  <c r="I194" i="5"/>
  <c r="H194" i="5" s="1"/>
  <c r="H230" i="3"/>
  <c r="I289" i="3"/>
  <c r="D290" i="4"/>
  <c r="C290" i="4" s="1"/>
  <c r="C51" i="4"/>
  <c r="D50" i="4"/>
  <c r="C50" i="4" s="1"/>
  <c r="I52" i="1"/>
  <c r="H53" i="1"/>
  <c r="C75" i="1"/>
  <c r="C289" i="1" s="1"/>
  <c r="D52" i="1"/>
  <c r="I289" i="5"/>
  <c r="H269" i="1"/>
  <c r="I289" i="1"/>
  <c r="I194" i="4"/>
  <c r="H194" i="4" s="1"/>
  <c r="H195" i="4"/>
  <c r="F50" i="2"/>
  <c r="F290" i="2"/>
  <c r="D289" i="1"/>
  <c r="E290" i="5"/>
  <c r="E50" i="5"/>
  <c r="I52" i="4"/>
  <c r="I52" i="5"/>
  <c r="H269" i="2"/>
  <c r="H289" i="2" s="1"/>
  <c r="I289" i="2"/>
  <c r="I52" i="2"/>
  <c r="H53" i="2"/>
  <c r="H289" i="5" l="1"/>
  <c r="H289" i="1"/>
  <c r="H289" i="4"/>
  <c r="J24" i="5"/>
  <c r="J20" i="5" s="1"/>
  <c r="J50" i="5"/>
  <c r="D290" i="3"/>
  <c r="C290" i="3" s="1"/>
  <c r="C51" i="3"/>
  <c r="D50" i="3"/>
  <c r="C50" i="3" s="1"/>
  <c r="I51" i="3"/>
  <c r="H52" i="3"/>
  <c r="H52" i="5"/>
  <c r="I51" i="5"/>
  <c r="C52" i="1"/>
  <c r="D51" i="1"/>
  <c r="D290" i="5"/>
  <c r="C290" i="5" s="1"/>
  <c r="C51" i="5"/>
  <c r="D50" i="5"/>
  <c r="C50" i="5" s="1"/>
  <c r="H52" i="1"/>
  <c r="I51" i="1"/>
  <c r="H52" i="2"/>
  <c r="I51" i="2"/>
  <c r="I51" i="4"/>
  <c r="H52" i="4"/>
  <c r="H289" i="3"/>
  <c r="C50" i="2"/>
  <c r="J290" i="5" l="1"/>
  <c r="I24" i="2"/>
  <c r="H51" i="2"/>
  <c r="I50" i="2"/>
  <c r="H50" i="2" s="1"/>
  <c r="H51" i="3"/>
  <c r="I50" i="3"/>
  <c r="H50" i="3" s="1"/>
  <c r="I24" i="3"/>
  <c r="I50" i="5"/>
  <c r="H50" i="5" s="1"/>
  <c r="I24" i="5"/>
  <c r="H51" i="5"/>
  <c r="I24" i="1"/>
  <c r="I290" i="1"/>
  <c r="H290" i="1" s="1"/>
  <c r="H51" i="1"/>
  <c r="I50" i="1"/>
  <c r="H50" i="1" s="1"/>
  <c r="I50" i="4"/>
  <c r="H50" i="4" s="1"/>
  <c r="H51" i="4"/>
  <c r="I24" i="4"/>
  <c r="D50" i="1"/>
  <c r="C50" i="1" s="1"/>
  <c r="C51" i="1"/>
  <c r="D290" i="1"/>
  <c r="C290" i="1" s="1"/>
  <c r="H24" i="4" l="1"/>
  <c r="I20" i="4"/>
  <c r="H20" i="4" s="1"/>
  <c r="H24" i="3"/>
  <c r="I20" i="3"/>
  <c r="H20" i="3" s="1"/>
  <c r="H24" i="5"/>
  <c r="I20" i="5"/>
  <c r="H20" i="5" s="1"/>
  <c r="I290" i="4"/>
  <c r="H290" i="4" s="1"/>
  <c r="H24" i="2"/>
  <c r="I20" i="2"/>
  <c r="H20" i="2" s="1"/>
  <c r="H24" i="1"/>
  <c r="I20" i="1"/>
  <c r="H20" i="1" s="1"/>
  <c r="I290" i="5"/>
  <c r="H290" i="5" s="1"/>
  <c r="I290" i="3"/>
  <c r="H290" i="3" s="1"/>
  <c r="I290" i="2"/>
  <c r="H290" i="2" s="1"/>
</calcChain>
</file>

<file path=xl/sharedStrings.xml><?xml version="1.0" encoding="utf-8"?>
<sst xmlns="http://schemas.openxmlformats.org/spreadsheetml/2006/main" count="3239" uniqueCount="346">
  <si>
    <t>Tāme Nr.05.1.1.</t>
  </si>
  <si>
    <t>IEŅĒMUMU UN IZDEVUMU TĀME 2019.GADAM</t>
  </si>
  <si>
    <t>Vides nod</t>
  </si>
  <si>
    <t>Budžeta finansēta institūcija</t>
  </si>
  <si>
    <t>Jūrmalas pilsētas dome</t>
  </si>
  <si>
    <t>Reģistrācijas Nr.</t>
  </si>
  <si>
    <t>90000056357</t>
  </si>
  <si>
    <t>Adrese</t>
  </si>
  <si>
    <t>Jūrmala, Jomas iela 1/5</t>
  </si>
  <si>
    <t>Funkcionālās klasifikācijas kods</t>
  </si>
  <si>
    <t>05.300</t>
  </si>
  <si>
    <t>Programma</t>
  </si>
  <si>
    <t>Vides piesārņojuma novēršana un samazināšana</t>
  </si>
  <si>
    <t>Konta Nr.</t>
  </si>
  <si>
    <t>pamatbudžetam</t>
  </si>
  <si>
    <t>LV84PARX0002484572001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</si>
  <si>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</si>
  <si>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</si>
  <si>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</si>
  <si>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</si>
  <si>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</si>
  <si>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</si>
  <si>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Iestādes pieprasījums 2019.gadam</t>
  </si>
  <si>
    <t>Izdevumu tāme 2019.gadam</t>
  </si>
  <si>
    <t>Kopā</t>
  </si>
  <si>
    <t>Pamatbudžets</t>
  </si>
  <si>
    <t>Valsts un citu pašvaldību (iestāžu) budžeta transferti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</si>
  <si>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</si>
  <si>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</si>
  <si>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</si>
  <si>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</si>
  <si>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</si>
  <si>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</si>
  <si>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</si>
  <si>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</si>
  <si>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</si>
  <si>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</si>
  <si>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</si>
  <si>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</si>
  <si>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</si>
  <si>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</si>
  <si>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</si>
  <si>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</si>
  <si>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</si>
  <si>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</si>
  <si>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</si>
  <si>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</si>
  <si>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</si>
  <si>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</si>
  <si>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</si>
  <si>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</si>
  <si>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</si>
  <si>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</si>
  <si>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</si>
  <si>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</si>
  <si>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</si>
  <si>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</si>
  <si>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</si>
  <si>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</si>
  <si>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</si>
  <si>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</si>
  <si>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</si>
  <si>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</si>
  <si>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</si>
  <si>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</si>
  <si>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</si>
  <si>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</si>
  <si>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</si>
  <si>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</si>
  <si>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</si>
  <si>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</si>
  <si>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</si>
  <si>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</si>
  <si>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</si>
  <si>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</si>
  <si>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</si>
  <si>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</si>
  <si>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</si>
  <si>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</si>
  <si>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</si>
  <si>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</si>
  <si>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soc. apdroš. obl. iemaksas</t>
  </si>
  <si>
    <t>Mācību maksas kompensācija</t>
  </si>
  <si>
    <t>Darba devēja uzturdevas kompensācija</t>
  </si>
  <si>
    <t>Darba devēja izdevumi veselības, dzīvības un nelaimes gadījumu apdrošināšanai</t>
  </si>
  <si>
    <t>Darba devēja pabalsti un kompensācijas, no kā neaprēķina iedzīvotāju ienākuma nodokli un valsts soc. apdroš. obl.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</si>
  <si>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</si>
  <si>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</si>
  <si>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</si>
  <si>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</si>
  <si>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</si>
  <si>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</si>
  <si>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</si>
  <si>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Izdevumi par sakaru pakalpojumiem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</si>
  <si>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</si>
  <si>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</si>
  <si>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</si>
  <si>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</si>
  <si>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</si>
  <si>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</si>
  <si>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</si>
  <si>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</si>
  <si>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atkritumu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</si>
  <si>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</si>
  <si>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</si>
  <si>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</si>
  <si>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</si>
  <si>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</si>
  <si>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</si>
  <si>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mācību pakalpojumiem</t>
  </si>
  <si>
    <t>Maksājumu pakalpojumi un komisijas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</si>
  <si>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</si>
  <si>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</si>
  <si>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</si>
  <si>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</si>
  <si>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</si>
  <si>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</si>
  <si>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</si>
  <si>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</si>
  <si>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atbildības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</si>
  <si>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</si>
  <si>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</si>
  <si>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</si>
  <si>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</si>
  <si>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</si>
  <si>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</si>
  <si>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</si>
  <si>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</si>
  <si>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</si>
  <si>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</si>
  <si>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</si>
  <si>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</si>
  <si>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</si>
  <si>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</si>
  <si>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</si>
  <si>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</si>
  <si>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</si>
  <si>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parāda apkalpošanu un komisijas maksas par izmantotajiem atsavinātajiem finanšu instrumentiem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</si>
  <si>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</si>
  <si>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</si>
  <si>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</si>
  <si>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</si>
  <si>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</si>
  <si>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</si>
  <si>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</si>
  <si>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</si>
  <si>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</si>
  <si>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</si>
  <si>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</si>
  <si>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</si>
  <si>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medicīniskie 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</si>
  <si>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</si>
  <si>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</si>
  <si>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</si>
  <si>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</si>
  <si>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</si>
  <si>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</si>
  <si>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</si>
  <si>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</si>
  <si>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</si>
  <si>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</si>
  <si>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</si>
  <si>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</si>
  <si>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</si>
  <si>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</si>
  <si>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</si>
  <si>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</si>
  <si>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</si>
  <si>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</si>
  <si>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</si>
  <si>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 un sprāgstvielas</t>
  </si>
  <si>
    <t>Pārējie specifiskas lietošanas materiāli un inventārs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</si>
  <si>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</si>
  <si>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</si>
  <si>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</si>
  <si>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</si>
  <si>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</si>
  <si>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</si>
  <si>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</si>
  <si>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</si>
  <si>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Maksājumi par budžeta iestādēm piemērotajām sankcijām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</si>
  <si>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</si>
  <si>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</si>
  <si>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</si>
  <si>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</si>
  <si>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</si>
  <si>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</si>
  <si>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</si>
  <si>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</si>
  <si>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</si>
  <si>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</si>
  <si>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</si>
  <si>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</si>
  <si>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</si>
  <si>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</si>
  <si>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</si>
  <si>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</si>
  <si>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</si>
  <si>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</si>
  <si>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</si>
  <si>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</si>
  <si>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</si>
  <si>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</si>
  <si>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</si>
  <si>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</si>
  <si>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</si>
  <si>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</si>
  <si>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</si>
  <si>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</si>
  <si>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</si>
  <si>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</si>
  <si>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</si>
  <si>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</si>
  <si>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</si>
  <si>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 un būves</t>
  </si>
  <si>
    <t>Dzīvojamās ēkas</t>
  </si>
  <si>
    <t>Nedzīvojamās ēkas</t>
  </si>
  <si>
    <t>Transporta būves</t>
  </si>
  <si>
    <t>Zeme zem būvēm</t>
  </si>
  <si>
    <t>Kultivētā zeme</t>
  </si>
  <si>
    <t>Atpūtai un izklaidei izmantojamā zeme</t>
  </si>
  <si>
    <t>Pārējā zeme</t>
  </si>
  <si>
    <t>Inženierbūves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</si>
  <si>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</si>
  <si>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</si>
  <si>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</si>
  <si>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</si>
  <si>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</si>
  <si>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</si>
  <si>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</si>
  <si>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</si>
  <si>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</si>
  <si>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</si>
  <si>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</si>
  <si>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</si>
  <si>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</si>
  <si>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</si>
  <si>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</si>
  <si>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</si>
  <si>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</si>
  <si>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</si>
  <si>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</si>
  <si>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</si>
  <si>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</si>
  <si>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</si>
  <si>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</si>
  <si>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</si>
  <si>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</si>
  <si>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</si>
  <si>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</si>
  <si>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pabalsti naudā krīzes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</si>
  <si>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</si>
  <si>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</si>
  <si>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</si>
  <si>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</si>
  <si>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</si>
  <si>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</si>
  <si>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</si>
  <si>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</si>
  <si>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</si>
  <si>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</si>
  <si>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</si>
  <si>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</si>
  <si>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Pašvaldības pabalsti natūrā krīzes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</si>
  <si>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</si>
  <si>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</si>
  <si>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</si>
  <si>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</si>
  <si>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</si>
  <si>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</si>
  <si>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</si>
  <si>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</si>
  <si>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</si>
  <si>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Izdevumi par piešķīrumiem iedzīvotājiem natūrā, naudas balvas, izdevumi pašvaldību brīvprātīgo iniciatīvu izpildei</t>
  </si>
  <si>
    <t>Izdevumi par piešķīrumiem iedzīvotājiem natūrā brīvprātīgo iniciatīvu izpildei</t>
  </si>
  <si>
    <t>Naudas balvas</t>
  </si>
  <si>
    <t>Izdevumi brīvprātīgo iniciatīvu izpildei</t>
  </si>
  <si>
    <t>Izsoles nodrošinājuma un citu maksājumu, kas saistīti ar dalību izsolēs, atmaksa</t>
  </si>
  <si>
    <t>Transferti, uzturēšanas izdevumu transferti, pašu resursu maksājumi, starptautiskā sadarbība</t>
  </si>
  <si>
    <t>Pašvaldību transferti un uzturēšanas izdevumu transferti</t>
  </si>
  <si>
    <t>Pašvaldību  uzturēšanas izdevumu transferti citām pašvaldībām</t>
  </si>
  <si>
    <t>Pašvaldību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</si>
  <si>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</si>
  <si>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</si>
  <si>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</si>
  <si>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</si>
  <si>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</si>
  <si>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</si>
  <si>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</si>
  <si>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</si>
  <si>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Starptautiskā sadarbība</t>
  </si>
  <si>
    <t>Pārējie pārskaitījumi ārvalstīm</t>
  </si>
  <si>
    <t>Kapitālo izdevumu transferti</t>
  </si>
  <si>
    <t>Pašvaldību kapitālo izdevumu transferti</t>
  </si>
  <si>
    <t>Pašvaldību kapitālo izdevumu transferti citām pašvaldībām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</si>
  <si>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</si>
  <si>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</si>
  <si>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</si>
  <si>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</si>
  <si>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</si>
  <si>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</si>
  <si>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</si>
  <si>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</si>
  <si>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</si>
  <si>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</si>
  <si>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</si>
  <si>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</si>
  <si>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</si>
  <si>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</si>
  <si>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</si>
  <si>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</si>
  <si>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</si>
  <si>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</si>
  <si>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</si>
  <si>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</si>
  <si>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</si>
  <si>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</si>
  <si>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</si>
  <si>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</si>
  <si>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</si>
  <si>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</si>
  <si>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</si>
  <si>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</si>
  <si>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Tāme Nr.05.1.2.</t>
  </si>
  <si>
    <t>05.400</t>
  </si>
  <si>
    <t>Vides aizsardzības pasākumi bioloģiskās daudzveidības un ainavas aizsardzības jomā</t>
  </si>
  <si>
    <t>Tāme Nr.05.1.3.</t>
  </si>
  <si>
    <t>05.600</t>
  </si>
  <si>
    <t>Vides aizsardzības veicināšanas pasākumu vadība, regulēšana, uzraudzība</t>
  </si>
  <si>
    <t>Tāme Nr.05.1.4.</t>
  </si>
  <si>
    <t>Labiekārtoš.nod</t>
  </si>
  <si>
    <t>05.100</t>
  </si>
  <si>
    <t>Pašvaldības pārziņā esošo teritoriju apsaimniekošana (kopšana un tīrīšana)</t>
  </si>
  <si>
    <t>Tāme Nr.05.1.5.</t>
  </si>
  <si>
    <t>ACF</t>
  </si>
  <si>
    <t>Jūrmalas pilsētas pašvaldības 2019.-2021.gada Ceļu fonda izlietojuma programma</t>
  </si>
  <si>
    <t>Tame Nr.05.2.1.</t>
  </si>
  <si>
    <t>Sabiedrība ar ierobežotu atbildību "Jūrmalas ūdens"</t>
  </si>
  <si>
    <t>40003275333</t>
  </si>
  <si>
    <t>Promenādes iela 1a, Jūrmala</t>
  </si>
  <si>
    <t>05.200</t>
  </si>
  <si>
    <t>Notekūdeņu apsaimniekošana (meliorācijas sistēmas apsaimniekošana)</t>
  </si>
  <si>
    <t>LV64PARX0002484572167</t>
  </si>
  <si>
    <t>Tame Nr.05.2.2.</t>
  </si>
  <si>
    <t>Notekūdeņu apsaimniekošana (lietus ūdens kanalizācijas apsaimniekošana)</t>
  </si>
  <si>
    <t>LV64PARX0003484572167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</si>
</sst>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07">
    <xf numFmtId="0" fontId="0" fillId="0" borderId="0" xfId="0"/>
    <xf numFmtId="0" fontId="3" fillId="0" borderId="0" xfId="1" applyFont="1" applyFill="1" applyBorder="1" applyAlignment="1" applyProtection="1">
      <alignment vertical="center"/>
    </xf>
    <xf numFmtId="49" fontId="5" fillId="2" borderId="4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3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3" fillId="2" borderId="7" xfId="1" applyNumberFormat="1" applyFont="1" applyFill="1" applyBorder="1" applyAlignment="1" applyProtection="1">
      <alignment vertical="center"/>
    </xf>
    <xf numFmtId="49" fontId="3" fillId="2" borderId="8" xfId="1" applyNumberFormat="1" applyFont="1" applyFill="1" applyBorder="1" applyAlignment="1" applyProtection="1">
      <alignment vertical="center"/>
    </xf>
    <xf numFmtId="49" fontId="3" fillId="2" borderId="9" xfId="1" applyNumberFormat="1" applyFont="1" applyFill="1" applyBorder="1" applyAlignment="1" applyProtection="1">
      <alignment vertical="center"/>
      <protection locked="0"/>
    </xf>
    <xf numFmtId="49" fontId="3" fillId="2" borderId="10" xfId="1" applyNumberFormat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textRotation="90"/>
    </xf>
    <xf numFmtId="1" fontId="7" fillId="0" borderId="25" xfId="1" applyNumberFormat="1" applyFont="1" applyFill="1" applyBorder="1" applyAlignment="1" applyProtection="1">
      <alignment horizontal="center" vertical="center"/>
    </xf>
    <xf numFmtId="1" fontId="7" fillId="0" borderId="26" xfId="1" applyNumberFormat="1" applyFont="1" applyFill="1" applyBorder="1" applyAlignment="1" applyProtection="1">
      <alignment horizontal="center" vertical="center"/>
    </xf>
    <xf numFmtId="1" fontId="7" fillId="0" borderId="27" xfId="1" applyNumberFormat="1" applyFont="1" applyFill="1" applyBorder="1" applyAlignment="1" applyProtection="1">
      <alignment horizontal="center" vertical="center"/>
    </xf>
    <xf numFmtId="1" fontId="7" fillId="0" borderId="28" xfId="1" applyNumberFormat="1" applyFont="1" applyFill="1" applyBorder="1" applyAlignment="1" applyProtection="1">
      <alignment horizontal="center" vertical="center"/>
    </xf>
    <xf numFmtId="1" fontId="7" fillId="0" borderId="29" xfId="1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vertical="center"/>
    </xf>
    <xf numFmtId="0" fontId="2" fillId="0" borderId="21" xfId="1" applyFont="1" applyFill="1" applyBorder="1" applyAlignment="1" applyProtection="1">
      <alignment vertical="center"/>
      <protection locked="0"/>
    </xf>
    <xf numFmtId="0" fontId="2" fillId="0" borderId="18" xfId="1" applyFont="1" applyFill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 wrapText="1"/>
    </xf>
    <xf numFmtId="0" fontId="2" fillId="0" borderId="30" xfId="1" applyFont="1" applyFill="1" applyBorder="1" applyAlignment="1" applyProtection="1">
      <alignment horizontal="left" vertical="center" wrapText="1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32" xfId="1" applyNumberFormat="1" applyFont="1" applyFill="1" applyBorder="1" applyAlignment="1" applyProtection="1">
      <alignment horizontal="right" vertical="center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34" xfId="1" applyNumberFormat="1" applyFont="1" applyFill="1" applyBorder="1" applyAlignment="1" applyProtection="1">
      <alignment horizontal="right" vertical="center"/>
    </xf>
    <xf numFmtId="0" fontId="3" fillId="0" borderId="25" xfId="1" applyFont="1" applyFill="1" applyBorder="1" applyAlignment="1" applyProtection="1">
      <alignment vertical="center" wrapText="1"/>
    </xf>
    <xf numFmtId="0" fontId="3" fillId="0" borderId="25" xfId="1" applyFont="1" applyFill="1" applyBorder="1" applyAlignment="1" applyProtection="1">
      <alignment horizontal="left" vertical="center" wrapText="1"/>
    </xf>
    <xf numFmtId="3" fontId="3" fillId="0" borderId="26" xfId="1" applyNumberFormat="1" applyFont="1" applyFill="1" applyBorder="1" applyAlignment="1" applyProtection="1">
      <alignment horizontal="right" vertical="center"/>
    </xf>
    <xf numFmtId="3" fontId="3" fillId="0" borderId="27" xfId="1" applyNumberFormat="1" applyFont="1" applyFill="1" applyBorder="1" applyAlignment="1" applyProtection="1">
      <alignment horizontal="right" vertical="center"/>
    </xf>
    <xf numFmtId="3" fontId="3" fillId="0" borderId="28" xfId="1" applyNumberFormat="1" applyFont="1" applyFill="1" applyBorder="1" applyAlignment="1" applyProtection="1">
      <alignment horizontal="right" vertical="center"/>
    </xf>
    <xf numFmtId="3" fontId="3" fillId="0" borderId="29" xfId="1" applyNumberFormat="1" applyFont="1" applyFill="1" applyBorder="1" applyAlignment="1" applyProtection="1">
      <alignment horizontal="right" vertical="center"/>
    </xf>
    <xf numFmtId="0" fontId="3" fillId="0" borderId="16" xfId="1" applyFont="1" applyFill="1" applyBorder="1" applyAlignment="1" applyProtection="1">
      <alignment vertical="center" wrapText="1"/>
    </xf>
    <xf numFmtId="0" fontId="3" fillId="0" borderId="16" xfId="1" applyFont="1" applyFill="1" applyBorder="1" applyAlignment="1" applyProtection="1">
      <alignment horizontal="right" vertical="center" wrapText="1"/>
    </xf>
    <xf numFmtId="3" fontId="3" fillId="0" borderId="4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right" vertical="center"/>
      <protection locked="0"/>
    </xf>
    <xf numFmtId="3" fontId="3" fillId="0" borderId="18" xfId="1" applyNumberFormat="1" applyFont="1" applyFill="1" applyBorder="1" applyAlignment="1" applyProtection="1">
      <alignment horizontal="right" vertical="center"/>
      <protection locked="0"/>
    </xf>
    <xf numFmtId="3" fontId="3" fillId="0" borderId="19" xfId="1" applyNumberFormat="1" applyFont="1" applyFill="1" applyBorder="1" applyAlignment="1" applyProtection="1">
      <alignment horizontal="right" vertical="center"/>
      <protection locked="0"/>
    </xf>
    <xf numFmtId="0" fontId="3" fillId="0" borderId="35" xfId="1" applyFont="1" applyFill="1" applyBorder="1" applyAlignment="1" applyProtection="1">
      <alignment vertical="center" wrapText="1"/>
    </xf>
    <xf numFmtId="0" fontId="3" fillId="0" borderId="35" xfId="1" applyFont="1" applyFill="1" applyBorder="1" applyAlignment="1" applyProtection="1">
      <alignment horizontal="right" vertical="center" wrapText="1"/>
    </xf>
    <xf numFmtId="3" fontId="3" fillId="0" borderId="36" xfId="1" applyNumberFormat="1" applyFont="1" applyFill="1" applyBorder="1" applyAlignment="1" applyProtection="1">
      <alignment horizontal="right" vertical="center"/>
    </xf>
    <xf numFmtId="3" fontId="3" fillId="0" borderId="37" xfId="1" applyNumberFormat="1" applyFont="1" applyFill="1" applyBorder="1" applyAlignment="1" applyProtection="1">
      <alignment horizontal="right" vertical="center"/>
      <protection locked="0"/>
    </xf>
    <xf numFmtId="3" fontId="3" fillId="0" borderId="6" xfId="1" applyNumberFormat="1" applyFont="1" applyFill="1" applyBorder="1" applyAlignment="1" applyProtection="1">
      <alignment horizontal="right" vertical="center"/>
      <protection locked="0"/>
    </xf>
    <xf numFmtId="3" fontId="3" fillId="0" borderId="38" xfId="1" applyNumberFormat="1" applyFont="1" applyFill="1" applyBorder="1" applyAlignment="1" applyProtection="1">
      <alignment horizontal="right" vertical="center"/>
    </xf>
    <xf numFmtId="0" fontId="2" fillId="0" borderId="20" xfId="1" applyFont="1" applyFill="1" applyBorder="1" applyAlignment="1" applyProtection="1">
      <alignment horizontal="left" vertical="center" wrapText="1"/>
    </xf>
    <xf numFmtId="3" fontId="3" fillId="0" borderId="23" xfId="1" applyNumberFormat="1" applyFont="1" applyFill="1" applyBorder="1" applyAlignment="1" applyProtection="1">
      <alignment vertical="center"/>
    </xf>
    <xf numFmtId="3" fontId="3" fillId="0" borderId="22" xfId="1" applyNumberFormat="1" applyFont="1" applyFill="1" applyBorder="1" applyAlignment="1" applyProtection="1">
      <alignment vertical="center"/>
      <protection locked="0"/>
    </xf>
    <xf numFmtId="3" fontId="3" fillId="0" borderId="22" xfId="1" applyNumberFormat="1" applyFont="1" applyFill="1" applyBorder="1" applyAlignment="1" applyProtection="1">
      <alignment horizontal="center" vertical="center"/>
    </xf>
    <xf numFmtId="3" fontId="3" fillId="0" borderId="39" xfId="1" applyNumberFormat="1" applyFont="1" applyFill="1" applyBorder="1" applyAlignment="1" applyProtection="1">
      <alignment horizontal="center" vertical="center"/>
    </xf>
    <xf numFmtId="3" fontId="3" fillId="0" borderId="24" xfId="1" applyNumberFormat="1" applyFont="1" applyFill="1" applyBorder="1" applyAlignment="1" applyProtection="1">
      <alignment horizontal="center" vertical="center"/>
    </xf>
    <xf numFmtId="0" fontId="2" fillId="0" borderId="40" xfId="1" applyFont="1" applyFill="1" applyBorder="1" applyAlignment="1" applyProtection="1">
      <alignment horizontal="left" vertical="center" wrapText="1"/>
      <protection locked="0"/>
    </xf>
    <xf numFmtId="0" fontId="2" fillId="0" borderId="40" xfId="1" applyFont="1" applyFill="1" applyBorder="1" applyAlignment="1" applyProtection="1">
      <alignment horizontal="left" vertical="center" wrapText="1"/>
    </xf>
    <xf numFmtId="3" fontId="3" fillId="0" borderId="7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center" vertical="center"/>
    </xf>
    <xf numFmtId="3" fontId="3" fillId="0" borderId="42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horizontal="center" vertical="center"/>
      <protection locked="0"/>
    </xf>
    <xf numFmtId="3" fontId="3" fillId="0" borderId="43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left" vertical="center" wrapText="1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horizontal="center"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horizontal="center" vertical="center"/>
    </xf>
    <xf numFmtId="3" fontId="3" fillId="0" borderId="19" xfId="1" applyNumberFormat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left" vertical="center" wrapText="1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37" xfId="1" applyNumberFormat="1" applyFont="1" applyFill="1" applyBorder="1" applyAlignment="1" applyProtection="1">
      <alignment horizontal="center" vertical="center"/>
    </xf>
    <xf numFmtId="3" fontId="3" fillId="0" borderId="37" xfId="1" applyNumberFormat="1" applyFont="1" applyFill="1" applyBorder="1" applyAlignment="1" applyProtection="1">
      <alignment vertical="center"/>
      <protection locked="0"/>
    </xf>
    <xf numFmtId="3" fontId="3" fillId="0" borderId="6" xfId="1" applyNumberFormat="1" applyFont="1" applyFill="1" applyBorder="1" applyAlignment="1" applyProtection="1">
      <alignment horizontal="center" vertical="center"/>
    </xf>
    <xf numFmtId="3" fontId="3" fillId="0" borderId="38" xfId="1" applyNumberFormat="1" applyFont="1" applyFill="1" applyBorder="1" applyAlignment="1" applyProtection="1">
      <alignment horizontal="center" vertical="center"/>
    </xf>
    <xf numFmtId="0" fontId="3" fillId="0" borderId="44" xfId="1" applyFont="1" applyFill="1" applyBorder="1" applyAlignment="1" applyProtection="1">
      <alignment horizontal="right" vertical="center" wrapText="1"/>
    </xf>
    <xf numFmtId="0" fontId="3" fillId="0" borderId="44" xfId="1" applyFont="1" applyFill="1" applyBorder="1" applyAlignment="1" applyProtection="1">
      <alignment horizontal="left" vertical="center" wrapTex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horizontal="center" vertical="center"/>
    </xf>
    <xf numFmtId="3" fontId="3" fillId="0" borderId="45" xfId="1" applyNumberFormat="1" applyFont="1" applyFill="1" applyBorder="1" applyAlignment="1" applyProtection="1">
      <alignment vertical="center"/>
      <protection locked="0"/>
    </xf>
    <xf numFmtId="3" fontId="3" fillId="0" borderId="14" xfId="1" applyNumberFormat="1" applyFont="1" applyFill="1" applyBorder="1" applyAlignment="1" applyProtection="1">
      <alignment horizontal="center" vertical="center"/>
    </xf>
    <xf numFmtId="3" fontId="3" fillId="0" borderId="15" xfId="1" applyNumberFormat="1" applyFont="1" applyFill="1" applyBorder="1" applyAlignment="1" applyProtection="1">
      <alignment horizontal="center" vertical="center"/>
    </xf>
    <xf numFmtId="0" fontId="3" fillId="0" borderId="46" xfId="1" applyFont="1" applyFill="1" applyBorder="1" applyAlignment="1" applyProtection="1">
      <alignment horizontal="right" vertical="center" wrapText="1"/>
    </xf>
    <xf numFmtId="0" fontId="3" fillId="0" borderId="46" xfId="1" applyFont="1" applyFill="1" applyBorder="1" applyAlignment="1" applyProtection="1">
      <alignment horizontal="left" vertical="center" wrapText="1"/>
    </xf>
    <xf numFmtId="3" fontId="3" fillId="0" borderId="47" xfId="1" applyNumberFormat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horizontal="center" vertical="center"/>
    </xf>
    <xf numFmtId="3" fontId="3" fillId="0" borderId="48" xfId="1" applyNumberFormat="1" applyFont="1" applyFill="1" applyBorder="1" applyAlignment="1" applyProtection="1">
      <alignment vertical="center"/>
      <protection locked="0"/>
    </xf>
    <xf numFmtId="3" fontId="3" fillId="0" borderId="10" xfId="1" applyNumberFormat="1" applyFont="1" applyFill="1" applyBorder="1" applyAlignment="1" applyProtection="1">
      <alignment horizontal="center" vertical="center"/>
    </xf>
    <xf numFmtId="3" fontId="3" fillId="0" borderId="49" xfId="1" applyNumberFormat="1" applyFont="1" applyFill="1" applyBorder="1" applyAlignment="1" applyProtection="1">
      <alignment horizontal="center" vertical="center"/>
    </xf>
    <xf numFmtId="0" fontId="2" fillId="0" borderId="50" xfId="1" applyFont="1" applyFill="1" applyBorder="1" applyAlignment="1" applyProtection="1">
      <alignment horizontal="center" vertical="center" wrapText="1"/>
    </xf>
    <xf numFmtId="0" fontId="2" fillId="0" borderId="50" xfId="1" applyFont="1" applyFill="1" applyBorder="1" applyAlignment="1" applyProtection="1">
      <alignment horizontal="left" vertical="center" wrapText="1"/>
    </xf>
    <xf numFmtId="3" fontId="3" fillId="0" borderId="51" xfId="1" applyNumberFormat="1" applyFont="1" applyFill="1" applyBorder="1" applyAlignment="1" applyProtection="1">
      <alignment horizontal="right" vertical="center"/>
    </xf>
    <xf numFmtId="3" fontId="3" fillId="0" borderId="52" xfId="1" applyNumberFormat="1" applyFont="1" applyFill="1" applyBorder="1" applyAlignment="1" applyProtection="1">
      <alignment horizontal="right" vertical="center"/>
    </xf>
    <xf numFmtId="3" fontId="3" fillId="0" borderId="52" xfId="1" applyNumberFormat="1" applyFont="1" applyFill="1" applyBorder="1" applyAlignment="1" applyProtection="1">
      <alignment horizontal="center" vertical="center"/>
    </xf>
    <xf numFmtId="3" fontId="3" fillId="0" borderId="53" xfId="1" applyNumberFormat="1" applyFont="1" applyFill="1" applyBorder="1" applyAlignment="1" applyProtection="1">
      <alignment horizontal="center" vertical="center"/>
    </xf>
    <xf numFmtId="3" fontId="3" fillId="0" borderId="54" xfId="1" applyNumberFormat="1" applyFont="1" applyFill="1" applyBorder="1" applyAlignment="1" applyProtection="1">
      <alignment horizontal="center" vertical="center"/>
    </xf>
    <xf numFmtId="3" fontId="3" fillId="0" borderId="48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right" vertical="center"/>
    </xf>
    <xf numFmtId="3" fontId="3" fillId="0" borderId="7" xfId="1" applyNumberFormat="1" applyFont="1" applyFill="1" applyBorder="1" applyAlignment="1" applyProtection="1">
      <alignment horizontal="right" vertical="center"/>
    </xf>
    <xf numFmtId="3" fontId="3" fillId="0" borderId="45" xfId="1" applyNumberFormat="1" applyFont="1" applyFill="1" applyBorder="1" applyAlignment="1" applyProtection="1">
      <alignment horizontal="right" vertical="center"/>
      <protection locked="0"/>
    </xf>
    <xf numFmtId="3" fontId="3" fillId="0" borderId="45" xfId="1" applyNumberFormat="1" applyFont="1" applyFill="1" applyBorder="1" applyAlignment="1" applyProtection="1">
      <alignment horizontal="center" vertical="center"/>
      <protection locked="0"/>
    </xf>
    <xf numFmtId="3" fontId="3" fillId="0" borderId="55" xfId="1" applyNumberFormat="1" applyFont="1" applyFill="1" applyBorder="1" applyAlignment="1" applyProtection="1">
      <alignment horizontal="center" vertical="center"/>
    </xf>
    <xf numFmtId="3" fontId="3" fillId="0" borderId="56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center" vertical="center"/>
      <protection locked="0"/>
    </xf>
    <xf numFmtId="3" fontId="3" fillId="0" borderId="57" xfId="1" applyNumberFormat="1" applyFont="1" applyFill="1" applyBorder="1" applyAlignment="1" applyProtection="1">
      <alignment horizontal="center" vertical="center"/>
    </xf>
    <xf numFmtId="0" fontId="2" fillId="0" borderId="46" xfId="1" applyFont="1" applyFill="1" applyBorder="1" applyAlignment="1" applyProtection="1">
      <alignment horizontal="center" vertical="center" wrapText="1"/>
    </xf>
    <xf numFmtId="0" fontId="2" fillId="0" borderId="46" xfId="1" applyFont="1" applyFill="1" applyBorder="1" applyAlignment="1" applyProtection="1">
      <alignment horizontal="left" vertical="center" wrapText="1"/>
    </xf>
    <xf numFmtId="3" fontId="3" fillId="0" borderId="58" xfId="1" applyNumberFormat="1" applyFont="1" applyFill="1" applyBorder="1" applyAlignment="1" applyProtection="1">
      <alignment horizontal="right" vertical="center"/>
    </xf>
    <xf numFmtId="3" fontId="3" fillId="0" borderId="59" xfId="1" applyNumberFormat="1" applyFont="1" applyFill="1" applyBorder="1" applyAlignment="1" applyProtection="1">
      <alignment horizontal="right" vertical="center"/>
    </xf>
    <xf numFmtId="0" fontId="3" fillId="0" borderId="50" xfId="1" applyFont="1" applyFill="1" applyBorder="1" applyAlignment="1" applyProtection="1">
      <alignment horizontal="right" vertical="center" wrapText="1"/>
    </xf>
    <xf numFmtId="0" fontId="3" fillId="0" borderId="50" xfId="1" applyFont="1" applyFill="1" applyBorder="1" applyAlignment="1" applyProtection="1">
      <alignment horizontal="left" vertical="center" wrapText="1"/>
    </xf>
    <xf numFmtId="3" fontId="3" fillId="0" borderId="60" xfId="1" applyNumberFormat="1" applyFont="1" applyFill="1" applyBorder="1" applyAlignment="1" applyProtection="1">
      <alignment horizontal="right" vertical="center"/>
    </xf>
    <xf numFmtId="3" fontId="3" fillId="0" borderId="53" xfId="1" applyNumberFormat="1" applyFont="1" applyFill="1" applyBorder="1" applyAlignment="1" applyProtection="1">
      <alignment horizontal="right" vertical="center"/>
      <protection locked="0"/>
    </xf>
    <xf numFmtId="3" fontId="3" fillId="0" borderId="54" xfId="1" applyNumberFormat="1" applyFont="1" applyFill="1" applyBorder="1" applyAlignment="1" applyProtection="1">
      <alignment horizontal="right" vertical="center"/>
      <protection locked="0"/>
    </xf>
    <xf numFmtId="0" fontId="3" fillId="0" borderId="50" xfId="1" applyFont="1" applyFill="1" applyBorder="1" applyAlignment="1" applyProtection="1">
      <alignment vertical="center" wrapText="1"/>
    </xf>
    <xf numFmtId="3" fontId="3" fillId="0" borderId="51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horizontal="right" vertical="center"/>
    </xf>
    <xf numFmtId="3" fontId="3" fillId="0" borderId="54" xfId="1" applyNumberFormat="1" applyFont="1" applyFill="1" applyBorder="1" applyAlignment="1" applyProtection="1">
      <alignment horizontal="right" vertical="center"/>
    </xf>
    <xf numFmtId="0" fontId="2" fillId="0" borderId="16" xfId="1" applyFont="1" applyBorder="1" applyAlignment="1" applyProtection="1">
      <alignment vertical="center" wrapText="1"/>
    </xf>
    <xf numFmtId="0" fontId="2" fillId="0" borderId="16" xfId="1" applyFont="1" applyBorder="1" applyAlignment="1" applyProtection="1">
      <alignment horizontal="left" vertical="center" wrapText="1"/>
    </xf>
    <xf numFmtId="3" fontId="2" fillId="0" borderId="4" xfId="1" applyNumberFormat="1" applyFont="1" applyBorder="1" applyAlignment="1" applyProtection="1">
      <alignment vertical="center"/>
    </xf>
    <xf numFmtId="3" fontId="2" fillId="0" borderId="21" xfId="1" applyNumberFormat="1" applyFont="1" applyBorder="1" applyAlignment="1" applyProtection="1">
      <alignment vertical="center"/>
    </xf>
    <xf numFmtId="3" fontId="2" fillId="0" borderId="18" xfId="1" applyNumberFormat="1" applyFont="1" applyBorder="1" applyAlignment="1" applyProtection="1">
      <alignment vertical="center"/>
    </xf>
    <xf numFmtId="3" fontId="2" fillId="0" borderId="19" xfId="1" applyNumberFormat="1" applyFont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3" xfId="1" applyNumberFormat="1" applyFont="1" applyFill="1" applyBorder="1" applyAlignment="1" applyProtection="1">
      <alignment vertical="center"/>
    </xf>
    <xf numFmtId="3" fontId="2" fillId="0" borderId="34" xfId="1" applyNumberFormat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 wrapText="1"/>
    </xf>
    <xf numFmtId="3" fontId="2" fillId="0" borderId="62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0" fontId="2" fillId="3" borderId="66" xfId="1" applyFont="1" applyFill="1" applyBorder="1" applyAlignment="1" applyProtection="1">
      <alignment horizontal="left" vertical="center" wrapText="1"/>
    </xf>
    <xf numFmtId="3" fontId="2" fillId="3" borderId="67" xfId="1" applyNumberFormat="1" applyFont="1" applyFill="1" applyBorder="1" applyAlignment="1" applyProtection="1">
      <alignment vertical="center"/>
    </xf>
    <xf numFmtId="3" fontId="2" fillId="3" borderId="68" xfId="1" applyNumberFormat="1" applyFont="1" applyFill="1" applyBorder="1" applyAlignment="1" applyProtection="1">
      <alignment vertical="center"/>
    </xf>
    <xf numFmtId="3" fontId="2" fillId="3" borderId="69" xfId="1" applyNumberFormat="1" applyFont="1" applyFill="1" applyBorder="1" applyAlignment="1" applyProtection="1">
      <alignment vertical="center"/>
    </xf>
    <xf numFmtId="3" fontId="2" fillId="3" borderId="70" xfId="1" applyNumberFormat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horizontal="left" vertical="center" wrapText="1"/>
    </xf>
    <xf numFmtId="3" fontId="3" fillId="0" borderId="71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horizontal="center" vertical="center" wrapText="1"/>
    </xf>
    <xf numFmtId="3" fontId="3" fillId="0" borderId="52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vertical="center"/>
    </xf>
    <xf numFmtId="3" fontId="3" fillId="0" borderId="54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3" fontId="3" fillId="0" borderId="19" xfId="1" applyNumberFormat="1" applyFont="1" applyFill="1" applyBorder="1" applyAlignment="1" applyProtection="1">
      <alignment vertical="center"/>
      <protection locked="0"/>
    </xf>
    <xf numFmtId="0" fontId="3" fillId="4" borderId="0" xfId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  <protection locked="0"/>
    </xf>
    <xf numFmtId="3" fontId="3" fillId="0" borderId="38" xfId="1" applyNumberFormat="1" applyFont="1" applyFill="1" applyBorder="1" applyAlignment="1" applyProtection="1">
      <alignment vertical="center"/>
      <protection locked="0"/>
    </xf>
    <xf numFmtId="0" fontId="3" fillId="0" borderId="35" xfId="1" applyFont="1" applyFill="1" applyBorder="1" applyAlignment="1" applyProtection="1">
      <alignment horizontal="center" vertical="center" wrapText="1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</xf>
    <xf numFmtId="3" fontId="3" fillId="0" borderId="52" xfId="1" applyNumberFormat="1" applyFont="1" applyFill="1" applyBorder="1" applyAlignment="1" applyProtection="1">
      <alignment vertical="center"/>
      <protection locked="0"/>
    </xf>
    <xf numFmtId="3" fontId="3" fillId="0" borderId="53" xfId="1" applyNumberFormat="1" applyFont="1" applyFill="1" applyBorder="1" applyAlignment="1" applyProtection="1">
      <alignment vertical="center"/>
      <protection locked="0"/>
    </xf>
    <xf numFmtId="3" fontId="3" fillId="0" borderId="54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</xf>
    <xf numFmtId="3" fontId="3" fillId="0" borderId="43" xfId="1" applyNumberFormat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horizontal="center" vertical="center" wrapText="1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73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</xf>
    <xf numFmtId="0" fontId="3" fillId="0" borderId="3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 wrapText="1"/>
    </xf>
    <xf numFmtId="3" fontId="3" fillId="0" borderId="75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  <protection locked="0"/>
    </xf>
    <xf numFmtId="3" fontId="3" fillId="0" borderId="43" xfId="1" applyNumberFormat="1" applyFont="1" applyFill="1" applyBorder="1" applyAlignment="1" applyProtection="1">
      <alignment vertical="center"/>
      <protection locked="0"/>
    </xf>
    <xf numFmtId="3" fontId="3" fillId="0" borderId="57" xfId="1" applyNumberFormat="1" applyFont="1" applyFill="1" applyBorder="1" applyAlignment="1" applyProtection="1">
      <alignment vertical="center"/>
    </xf>
    <xf numFmtId="0" fontId="2" fillId="4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3" fillId="0" borderId="66" xfId="1" applyFont="1" applyFill="1" applyBorder="1" applyAlignment="1" applyProtection="1">
      <alignment horizontal="left" vertical="center" wrapText="1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76" xfId="1" applyNumberFormat="1" applyFont="1" applyFill="1" applyBorder="1" applyAlignment="1" applyProtection="1">
      <alignment vertical="center"/>
    </xf>
    <xf numFmtId="3" fontId="3" fillId="0" borderId="77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  <protection locked="0"/>
    </xf>
    <xf numFmtId="0" fontId="3" fillId="0" borderId="78" xfId="1" applyFont="1" applyFill="1" applyBorder="1" applyAlignment="1" applyProtection="1">
      <alignment horizontal="right" vertical="center" wrapText="1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79" xfId="1" applyNumberFormat="1" applyFont="1" applyFill="1" applyBorder="1" applyAlignment="1" applyProtection="1">
      <alignment vertical="center"/>
      <protection locked="0"/>
    </xf>
    <xf numFmtId="3" fontId="3" fillId="0" borderId="80" xfId="1" applyNumberFormat="1" applyFont="1" applyFill="1" applyBorder="1" applyAlignment="1" applyProtection="1">
      <alignment vertical="center"/>
      <protection locked="0"/>
    </xf>
    <xf numFmtId="0" fontId="2" fillId="0" borderId="66" xfId="1" applyFont="1" applyFill="1" applyBorder="1" applyAlignment="1" applyProtection="1">
      <alignment horizontal="left" vertical="center" wrapText="1"/>
    </xf>
    <xf numFmtId="3" fontId="3" fillId="0" borderId="67" xfId="1" applyNumberFormat="1" applyFont="1" applyFill="1" applyBorder="1" applyAlignment="1" applyProtection="1">
      <alignment vertical="center"/>
    </xf>
    <xf numFmtId="3" fontId="3" fillId="0" borderId="68" xfId="1" applyNumberFormat="1" applyFont="1" applyFill="1" applyBorder="1" applyAlignment="1" applyProtection="1">
      <alignment vertical="center"/>
    </xf>
    <xf numFmtId="3" fontId="3" fillId="0" borderId="60" xfId="1" applyNumberFormat="1" applyFont="1" applyFill="1" applyBorder="1" applyAlignment="1" applyProtection="1">
      <alignment vertical="center"/>
    </xf>
    <xf numFmtId="1" fontId="2" fillId="3" borderId="66" xfId="1" applyNumberFormat="1" applyFont="1" applyFill="1" applyBorder="1" applyAlignment="1" applyProtection="1">
      <alignment horizontal="left" vertical="center" wrapText="1"/>
    </xf>
    <xf numFmtId="1" fontId="2" fillId="0" borderId="40" xfId="1" applyNumberFormat="1" applyFont="1" applyFill="1" applyBorder="1" applyAlignment="1" applyProtection="1">
      <alignment horizontal="left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3" fontId="2" fillId="0" borderId="73" xfId="1" applyNumberFormat="1" applyFont="1" applyFill="1" applyBorder="1" applyAlignment="1" applyProtection="1">
      <alignment vertical="center"/>
    </xf>
    <xf numFmtId="3" fontId="2" fillId="3" borderId="72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</xf>
    <xf numFmtId="3" fontId="3" fillId="0" borderId="81" xfId="1" applyNumberFormat="1" applyFont="1" applyFill="1" applyBorder="1" applyAlignment="1" applyProtection="1">
      <alignment vertical="center"/>
    </xf>
    <xf numFmtId="3" fontId="2" fillId="3" borderId="82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3" xfId="1" applyNumberFormat="1" applyFont="1" applyFill="1" applyBorder="1" applyAlignment="1" applyProtection="1">
      <alignment vertical="center"/>
      <protection locked="0"/>
    </xf>
    <xf numFmtId="3" fontId="3" fillId="0" borderId="83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</xf>
    <xf numFmtId="3" fontId="3" fillId="0" borderId="79" xfId="1" applyNumberFormat="1" applyFont="1" applyFill="1" applyBorder="1" applyAlignment="1" applyProtection="1">
      <alignment vertical="center"/>
    </xf>
    <xf numFmtId="3" fontId="3" fillId="0" borderId="85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  <protection locked="0"/>
    </xf>
    <xf numFmtId="3" fontId="3" fillId="0" borderId="87" xfId="1" applyNumberFormat="1" applyFont="1" applyFill="1" applyBorder="1" applyAlignment="1" applyProtection="1">
      <alignment vertical="center"/>
    </xf>
    <xf numFmtId="3" fontId="3" fillId="0" borderId="88" xfId="1" applyNumberFormat="1" applyFont="1" applyFill="1" applyBorder="1" applyAlignment="1" applyProtection="1">
      <alignment vertical="center"/>
    </xf>
    <xf numFmtId="3" fontId="3" fillId="0" borderId="89" xfId="1" applyNumberFormat="1" applyFont="1" applyFill="1" applyBorder="1" applyAlignment="1" applyProtection="1">
      <alignment vertical="center"/>
      <protection locked="0"/>
    </xf>
    <xf numFmtId="0" fontId="3" fillId="0" borderId="78" xfId="1" applyFont="1" applyFill="1" applyBorder="1" applyAlignment="1" applyProtection="1">
      <alignment horizontal="center" vertical="center" wrapText="1"/>
    </xf>
    <xf numFmtId="0" fontId="3" fillId="0" borderId="78" xfId="1" applyFont="1" applyFill="1" applyBorder="1" applyAlignment="1" applyProtection="1">
      <alignment horizontal="left" vertical="center" wrapText="1"/>
    </xf>
    <xf numFmtId="3" fontId="3" fillId="0" borderId="55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</xf>
    <xf numFmtId="0" fontId="8" fillId="4" borderId="0" xfId="1" applyFont="1" applyFill="1" applyBorder="1" applyAlignment="1" applyProtection="1">
      <alignment vertical="center"/>
    </xf>
    <xf numFmtId="0" fontId="2" fillId="3" borderId="40" xfId="1" applyFont="1" applyFill="1" applyBorder="1" applyAlignment="1" applyProtection="1">
      <alignment horizontal="left" vertical="center" wrapText="1"/>
    </xf>
    <xf numFmtId="3" fontId="2" fillId="3" borderId="8" xfId="1" applyNumberFormat="1" applyFont="1" applyFill="1" applyBorder="1" applyAlignment="1" applyProtection="1">
      <alignment vertical="center"/>
    </xf>
    <xf numFmtId="3" fontId="2" fillId="3" borderId="41" xfId="1" applyNumberFormat="1" applyFont="1" applyFill="1" applyBorder="1" applyAlignment="1" applyProtection="1">
      <alignment vertical="center"/>
    </xf>
    <xf numFmtId="3" fontId="2" fillId="3" borderId="7" xfId="1" applyNumberFormat="1" applyFont="1" applyFill="1" applyBorder="1" applyAlignment="1" applyProtection="1">
      <alignment vertical="center"/>
    </xf>
    <xf numFmtId="3" fontId="2" fillId="3" borderId="73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</xf>
    <xf numFmtId="3" fontId="3" fillId="0" borderId="49" xfId="1" applyNumberFormat="1" applyFont="1" applyFill="1" applyBorder="1" applyAlignment="1" applyProtection="1">
      <alignment vertical="center"/>
    </xf>
    <xf numFmtId="3" fontId="3" fillId="0" borderId="14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2" fillId="5" borderId="51" xfId="1" applyFont="1" applyFill="1" applyBorder="1" applyAlignment="1" applyProtection="1">
      <alignment horizontal="left" vertical="center" wrapText="1"/>
    </xf>
    <xf numFmtId="0" fontId="2" fillId="5" borderId="35" xfId="1" applyFont="1" applyFill="1" applyBorder="1" applyAlignment="1" applyProtection="1">
      <alignment horizontal="left" vertical="center" wrapText="1"/>
    </xf>
    <xf numFmtId="3" fontId="2" fillId="5" borderId="81" xfId="1" applyNumberFormat="1" applyFont="1" applyFill="1" applyBorder="1" applyAlignment="1" applyProtection="1">
      <alignment vertical="center"/>
    </xf>
    <xf numFmtId="3" fontId="2" fillId="5" borderId="52" xfId="1" applyNumberFormat="1" applyFont="1" applyFill="1" applyBorder="1" applyAlignment="1" applyProtection="1">
      <alignment vertical="center"/>
      <protection locked="0"/>
    </xf>
    <xf numFmtId="3" fontId="2" fillId="5" borderId="53" xfId="1" applyNumberFormat="1" applyFont="1" applyFill="1" applyBorder="1" applyAlignment="1" applyProtection="1">
      <alignment vertical="center"/>
      <protection locked="0"/>
    </xf>
    <xf numFmtId="3" fontId="2" fillId="5" borderId="51" xfId="1" applyNumberFormat="1" applyFont="1" applyFill="1" applyBorder="1" applyAlignment="1" applyProtection="1">
      <alignment vertical="center"/>
    </xf>
    <xf numFmtId="3" fontId="2" fillId="5" borderId="54" xfId="1" applyNumberFormat="1" applyFont="1" applyFill="1" applyBorder="1" applyAlignment="1" applyProtection="1">
      <alignment vertical="center"/>
      <protection locked="0"/>
    </xf>
    <xf numFmtId="0" fontId="2" fillId="0" borderId="51" xfId="1" applyFont="1" applyFill="1" applyBorder="1" applyAlignment="1" applyProtection="1">
      <alignment horizontal="left" vertical="center" wrapText="1"/>
    </xf>
    <xf numFmtId="0" fontId="3" fillId="0" borderId="51" xfId="1" applyFont="1" applyFill="1" applyBorder="1" applyAlignment="1" applyProtection="1">
      <alignment horizontal="center" vertical="center" wrapText="1"/>
    </xf>
    <xf numFmtId="0" fontId="3" fillId="0" borderId="40" xfId="1" applyFont="1" applyFill="1" applyBorder="1" applyAlignment="1" applyProtection="1">
      <alignment horizontal="right" vertical="center" wrapText="1"/>
    </xf>
    <xf numFmtId="0" fontId="3" fillId="0" borderId="30" xfId="1" applyFont="1" applyFill="1" applyBorder="1" applyAlignment="1" applyProtection="1">
      <alignment vertical="center"/>
    </xf>
    <xf numFmtId="3" fontId="3" fillId="0" borderId="32" xfId="1" applyNumberFormat="1" applyFont="1" applyFill="1" applyBorder="1" applyAlignment="1" applyProtection="1">
      <alignment vertical="center"/>
    </xf>
    <xf numFmtId="3" fontId="3" fillId="0" borderId="90" xfId="1" applyNumberFormat="1" applyFont="1" applyFill="1" applyBorder="1" applyAlignment="1" applyProtection="1">
      <alignment vertical="center"/>
    </xf>
    <xf numFmtId="3" fontId="3" fillId="0" borderId="91" xfId="1" applyNumberFormat="1" applyFont="1" applyFill="1" applyBorder="1" applyAlignment="1" applyProtection="1">
      <alignment vertical="center"/>
    </xf>
    <xf numFmtId="3" fontId="3" fillId="0" borderId="92" xfId="1" applyNumberFormat="1" applyFont="1" applyFill="1" applyBorder="1" applyAlignment="1" applyProtection="1">
      <alignment vertical="center"/>
    </xf>
    <xf numFmtId="3" fontId="2" fillId="0" borderId="95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</xf>
    <xf numFmtId="3" fontId="2" fillId="0" borderId="94" xfId="1" applyNumberFormat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98" xfId="1" applyNumberFormat="1" applyFont="1" applyFill="1" applyBorder="1" applyAlignment="1" applyProtection="1">
      <alignment vertical="center"/>
    </xf>
    <xf numFmtId="3" fontId="2" fillId="0" borderId="99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100" xfId="1" applyNumberFormat="1" applyFont="1" applyFill="1" applyBorder="1" applyAlignment="1" applyProtection="1">
      <alignment vertical="center"/>
    </xf>
    <xf numFmtId="3" fontId="2" fillId="0" borderId="10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vertical="center" wrapText="1"/>
    </xf>
    <xf numFmtId="3" fontId="3" fillId="0" borderId="102" xfId="1" applyNumberFormat="1" applyFont="1" applyFill="1" applyBorder="1" applyAlignment="1" applyProtection="1">
      <alignment vertical="center"/>
      <protection locked="0"/>
    </xf>
    <xf numFmtId="0" fontId="2" fillId="0" borderId="103" xfId="1" applyFont="1" applyFill="1" applyBorder="1" applyAlignment="1" applyProtection="1">
      <alignment vertical="center"/>
    </xf>
    <xf numFmtId="3" fontId="2" fillId="0" borderId="104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  <protection locked="0"/>
    </xf>
    <xf numFmtId="3" fontId="2" fillId="0" borderId="105" xfId="1" applyNumberFormat="1" applyFont="1" applyFill="1" applyBorder="1" applyAlignment="1" applyProtection="1">
      <alignment vertical="center"/>
      <protection locked="0"/>
    </xf>
    <xf numFmtId="3" fontId="2" fillId="0" borderId="106" xfId="1" applyNumberFormat="1" applyFont="1" applyFill="1" applyBorder="1" applyAlignment="1" applyProtection="1">
      <alignment vertical="center"/>
      <protection locked="0"/>
    </xf>
    <xf numFmtId="0" fontId="2" fillId="0" borderId="8" xfId="1" applyFont="1" applyFill="1" applyBorder="1" applyAlignment="1" applyProtection="1">
      <alignment vertical="center" wrapText="1"/>
    </xf>
    <xf numFmtId="3" fontId="2" fillId="0" borderId="7" xfId="1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wrapText="1"/>
    </xf>
    <xf numFmtId="0" fontId="3" fillId="0" borderId="0" xfId="1" applyFont="1" applyBorder="1" applyAlignment="1" applyProtection="1">
      <alignment vertical="center"/>
    </xf>
    <xf numFmtId="0" fontId="2" fillId="0" borderId="58" xfId="1" applyFont="1" applyFill="1" applyBorder="1" applyAlignment="1" applyProtection="1">
      <alignment horizontal="left" vertical="center"/>
    </xf>
    <xf numFmtId="0" fontId="2" fillId="0" borderId="98" xfId="1" applyFont="1" applyFill="1" applyBorder="1" applyAlignment="1" applyProtection="1">
      <alignment horizontal="left" vertical="center"/>
    </xf>
    <xf numFmtId="0" fontId="3" fillId="0" borderId="4" xfId="1" applyFont="1" applyFill="1" applyBorder="1" applyAlignment="1" applyProtection="1">
      <alignment horizontal="center" vertical="center" textRotation="90"/>
    </xf>
    <xf numFmtId="0" fontId="3" fillId="0" borderId="23" xfId="1" applyFont="1" applyFill="1" applyBorder="1" applyAlignment="1" applyProtection="1">
      <alignment horizontal="center" vertical="center" textRotation="90"/>
    </xf>
    <xf numFmtId="0" fontId="3" fillId="0" borderId="17" xfId="1" applyFont="1" applyFill="1" applyBorder="1" applyAlignment="1" applyProtection="1">
      <alignment horizontal="center" vertical="center" textRotation="90"/>
    </xf>
    <xf numFmtId="0" fontId="3" fillId="0" borderId="22" xfId="1" applyFont="1" applyFill="1" applyBorder="1" applyAlignment="1" applyProtection="1">
      <alignment horizontal="center" vertical="center" textRotation="90"/>
    </xf>
    <xf numFmtId="0" fontId="3" fillId="0" borderId="17" xfId="1" applyNumberFormat="1" applyFont="1" applyFill="1" applyBorder="1" applyAlignment="1" applyProtection="1">
      <alignment horizontal="center" vertical="center" textRotation="90" wrapText="1"/>
    </xf>
    <xf numFmtId="0" fontId="3" fillId="0" borderId="21" xfId="1" applyNumberFormat="1" applyFont="1" applyFill="1" applyBorder="1" applyAlignment="1" applyProtection="1">
      <alignment horizontal="center" vertical="center" textRotation="90" wrapText="1"/>
    </xf>
    <xf numFmtId="0" fontId="3" fillId="0" borderId="17" xfId="1" applyFont="1" applyFill="1" applyBorder="1" applyAlignment="1" applyProtection="1">
      <alignment horizontal="center" vertical="center" textRotation="90" wrapText="1"/>
    </xf>
    <xf numFmtId="0" fontId="3" fillId="0" borderId="22" xfId="1" applyFont="1" applyFill="1" applyBorder="1" applyAlignment="1" applyProtection="1">
      <alignment horizontal="center" vertical="center" textRotation="90" wrapText="1"/>
    </xf>
    <xf numFmtId="0" fontId="3" fillId="0" borderId="19" xfId="1" applyFont="1" applyFill="1" applyBorder="1" applyAlignment="1" applyProtection="1">
      <alignment horizontal="center" vertical="center" textRotation="90" wrapText="1"/>
    </xf>
    <xf numFmtId="0" fontId="3" fillId="0" borderId="24" xfId="1" applyFont="1" applyFill="1" applyBorder="1" applyAlignment="1" applyProtection="1">
      <alignment horizontal="center" vertical="center" textRotation="90" wrapText="1"/>
    </xf>
    <xf numFmtId="0" fontId="2" fillId="0" borderId="93" xfId="1" applyFont="1" applyFill="1" applyBorder="1" applyAlignment="1" applyProtection="1">
      <alignment horizontal="left" vertical="center"/>
    </xf>
    <xf numFmtId="0" fontId="2" fillId="0" borderId="94" xfId="1" applyFont="1" applyFill="1" applyBorder="1" applyAlignment="1" applyProtection="1">
      <alignment horizontal="left" vertical="center"/>
    </xf>
    <xf numFmtId="49" fontId="3" fillId="2" borderId="5" xfId="1" applyNumberFormat="1" applyFont="1" applyFill="1" applyBorder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 applyProtection="1">
      <alignment horizontal="center" vertical="center"/>
      <protection locked="0"/>
    </xf>
    <xf numFmtId="49" fontId="3" fillId="0" borderId="11" xfId="1" applyNumberFormat="1" applyFont="1" applyFill="1" applyBorder="1" applyAlignment="1" applyProtection="1">
      <alignment horizontal="center" vertical="center" textRotation="90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/>
    </xf>
    <xf numFmtId="49" fontId="3" fillId="0" borderId="13" xfId="1" applyNumberFormat="1" applyFont="1" applyFill="1" applyBorder="1" applyAlignment="1" applyProtection="1">
      <alignment horizontal="center" vertical="center"/>
    </xf>
    <xf numFmtId="49" fontId="3" fillId="0" borderId="14" xfId="1" applyNumberFormat="1" applyFont="1" applyFill="1" applyBorder="1" applyAlignment="1" applyProtection="1">
      <alignment horizontal="center" vertical="center"/>
    </xf>
    <xf numFmtId="49" fontId="3" fillId="0" borderId="15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 textRotation="90"/>
    </xf>
    <xf numFmtId="0" fontId="3" fillId="0" borderId="18" xfId="1" applyFont="1" applyFill="1" applyBorder="1" applyAlignment="1" applyProtection="1">
      <alignment horizontal="center" vertical="center" textRotation="90" wrapText="1"/>
    </xf>
    <xf numFmtId="0" fontId="2" fillId="2" borderId="0" xfId="1" applyFont="1" applyFill="1" applyBorder="1" applyAlignment="1" applyProtection="1">
      <alignment horizontal="right" vertical="center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N319"/>
  <sheetViews>
    <sheetView showGridLines="0" tabSelected="1" view="pageLayout" zoomScaleNormal="100" workbookViewId="0">
      <selection activeCell="C12" sqref="C12:L12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5" width="0" style="1" hidden="1" customWidth="1"/>
    <col min="16" max="16384" width="9.140625" style="1"/>
  </cols>
  <sheetData>
    <row r="1" spans="1:14" x14ac:dyDescent="0.25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4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  <c r="N2" s="1" t="s">
        <v>2</v>
      </c>
    </row>
    <row r="3" spans="1:14" ht="12.75" customHeight="1" x14ac:dyDescent="0.25">
      <c r="A3" s="2" t="s">
        <v>3</v>
      </c>
      <c r="B3" s="3"/>
      <c r="C3" s="303" t="s">
        <v>4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4" ht="12.75" customHeight="1" x14ac:dyDescent="0.25">
      <c r="A4" s="2" t="s">
        <v>5</v>
      </c>
      <c r="B4" s="3"/>
      <c r="C4" s="303" t="s">
        <v>6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4" ht="12.75" customHeight="1" x14ac:dyDescent="0.25">
      <c r="A5" s="4" t="s">
        <v>7</v>
      </c>
      <c r="B5" s="5"/>
      <c r="C5" s="286" t="s">
        <v>8</v>
      </c>
      <c r="D5" s="286"/>
      <c r="E5" s="286"/>
      <c r="F5" s="286"/>
      <c r="G5" s="286"/>
      <c r="H5" s="286"/>
      <c r="I5" s="286"/>
      <c r="J5" s="286"/>
      <c r="K5" s="286"/>
      <c r="L5" s="287"/>
    </row>
    <row r="6" spans="1:14" ht="12.75" customHeight="1" x14ac:dyDescent="0.25">
      <c r="A6" s="4" t="s">
        <v>9</v>
      </c>
      <c r="B6" s="5"/>
      <c r="C6" s="286" t="s">
        <v>10</v>
      </c>
      <c r="D6" s="286"/>
      <c r="E6" s="286"/>
      <c r="F6" s="286"/>
      <c r="G6" s="286"/>
      <c r="H6" s="286"/>
      <c r="I6" s="286"/>
      <c r="J6" s="286"/>
      <c r="K6" s="286"/>
      <c r="L6" s="287"/>
    </row>
    <row r="7" spans="1:14" x14ac:dyDescent="0.25">
      <c r="A7" s="4" t="s">
        <v>11</v>
      </c>
      <c r="B7" s="5"/>
      <c r="C7" s="303" t="s">
        <v>12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4" ht="12.75" customHeight="1" x14ac:dyDescent="0.25">
      <c r="A8" s="6" t="s">
        <v>13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4" ht="12.75" customHeight="1" x14ac:dyDescent="0.25">
      <c r="A9" s="4"/>
      <c r="B9" s="5" t="s">
        <v>14</v>
      </c>
      <c r="C9" s="286" t="s">
        <v>15</v>
      </c>
      <c r="D9" s="286"/>
      <c r="E9" s="286"/>
      <c r="F9" s="286"/>
      <c r="G9" s="286"/>
      <c r="H9" s="286"/>
      <c r="I9" s="286"/>
      <c r="J9" s="286"/>
      <c r="K9" s="286"/>
      <c r="L9" s="287"/>
    </row>
    <row r="10" spans="1:14" ht="12.75" customHeight="1" x14ac:dyDescent="0.25">
      <c r="A10" s="4"/>
      <c r="B10" s="5" t="s">
        <v>16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7"/>
    </row>
    <row r="11" spans="1:14" ht="12.75" customHeight="1" x14ac:dyDescent="0.25">
      <c r="A11" s="4"/>
      <c r="B11" s="5" t="s">
        <v>17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4" ht="12.75" customHeight="1" x14ac:dyDescent="0.25">
      <c r="A12" s="4"/>
      <c r="B12" s="5" t="s">
        <v>18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7"/>
    </row>
    <row r="13" spans="1:14" ht="12.75" customHeight="1" x14ac:dyDescent="0.25">
      <c r="A13" s="4"/>
      <c r="B13" s="5" t="s">
        <v>19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7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88" t="s">
        <v>20</v>
      </c>
      <c r="B15" s="291" t="s">
        <v>21</v>
      </c>
      <c r="C15" s="293" t="s">
        <v>22</v>
      </c>
      <c r="D15" s="294"/>
      <c r="E15" s="294"/>
      <c r="F15" s="294"/>
      <c r="G15" s="295"/>
      <c r="H15" s="293" t="s">
        <v>23</v>
      </c>
      <c r="I15" s="294"/>
      <c r="J15" s="294"/>
      <c r="K15" s="294"/>
      <c r="L15" s="296"/>
    </row>
    <row r="16" spans="1:14" s="11" customFormat="1" ht="12.75" customHeight="1" x14ac:dyDescent="0.25">
      <c r="A16" s="289"/>
      <c r="B16" s="292"/>
      <c r="C16" s="274" t="s">
        <v>24</v>
      </c>
      <c r="D16" s="276" t="s">
        <v>25</v>
      </c>
      <c r="E16" s="278" t="s">
        <v>26</v>
      </c>
      <c r="F16" s="280" t="s">
        <v>27</v>
      </c>
      <c r="G16" s="298" t="s">
        <v>28</v>
      </c>
      <c r="H16" s="274" t="s">
        <v>24</v>
      </c>
      <c r="I16" s="276" t="s">
        <v>25</v>
      </c>
      <c r="J16" s="278" t="s">
        <v>26</v>
      </c>
      <c r="K16" s="280" t="s">
        <v>27</v>
      </c>
      <c r="L16" s="282" t="s">
        <v>28</v>
      </c>
    </row>
    <row r="17" spans="1:12" s="12" customFormat="1" ht="61.5" customHeight="1" thickBot="1" x14ac:dyDescent="0.3">
      <c r="A17" s="290"/>
      <c r="B17" s="292"/>
      <c r="C17" s="274"/>
      <c r="D17" s="297"/>
      <c r="E17" s="279"/>
      <c r="F17" s="281"/>
      <c r="G17" s="298"/>
      <c r="H17" s="275"/>
      <c r="I17" s="277"/>
      <c r="J17" s="279"/>
      <c r="K17" s="281"/>
      <c r="L17" s="283"/>
    </row>
    <row r="18" spans="1:12" s="12" customFormat="1" ht="9.75" customHeight="1" thickTop="1" x14ac:dyDescent="0.25">
      <c r="A18" s="13" t="s">
        <v>29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30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31</v>
      </c>
      <c r="C20" s="27">
        <f t="shared" ref="C20:C47" si="0">SUM(D20:G20)</f>
        <v>35534</v>
      </c>
      <c r="D20" s="28">
        <f>SUM(D21,D24,D25,D41,D43)</f>
        <v>35534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35534</v>
      </c>
      <c r="I20" s="28">
        <f>SUM(I21,I24,I25,I41,I43)</f>
        <v>35534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32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33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34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35</v>
      </c>
      <c r="C24" s="50">
        <f t="shared" si="0"/>
        <v>35534</v>
      </c>
      <c r="D24" s="51">
        <f>35534</f>
        <v>35534</v>
      </c>
      <c r="E24" s="51"/>
      <c r="F24" s="52" t="s">
        <v>36</v>
      </c>
      <c r="G24" s="53" t="s">
        <v>36</v>
      </c>
      <c r="H24" s="50">
        <f t="shared" si="1"/>
        <v>35534</v>
      </c>
      <c r="I24" s="51">
        <f>I51</f>
        <v>35534</v>
      </c>
      <c r="J24" s="51"/>
      <c r="K24" s="52" t="s">
        <v>36</v>
      </c>
      <c r="L24" s="54" t="s">
        <v>36</v>
      </c>
    </row>
    <row r="25" spans="1:12" s="24" customFormat="1" ht="24.75" hidden="1" thickTop="1" x14ac:dyDescent="0.25">
      <c r="A25" s="55"/>
      <c r="B25" s="56" t="s">
        <v>37</v>
      </c>
      <c r="C25" s="57">
        <f t="shared" si="0"/>
        <v>0</v>
      </c>
      <c r="D25" s="58"/>
      <c r="E25" s="59" t="s">
        <v>36</v>
      </c>
      <c r="F25" s="59" t="s">
        <v>36</v>
      </c>
      <c r="G25" s="60" t="s">
        <v>36</v>
      </c>
      <c r="H25" s="57">
        <f t="shared" si="1"/>
        <v>0</v>
      </c>
      <c r="I25" s="61"/>
      <c r="J25" s="59" t="s">
        <v>36</v>
      </c>
      <c r="K25" s="59" t="s">
        <v>36</v>
      </c>
      <c r="L25" s="62" t="s">
        <v>36</v>
      </c>
    </row>
    <row r="26" spans="1:12" s="24" customFormat="1" ht="36.75" hidden="1" thickTop="1" x14ac:dyDescent="0.25">
      <c r="A26" s="56">
        <v>21300</v>
      </c>
      <c r="B26" s="56" t="s">
        <v>38</v>
      </c>
      <c r="C26" s="57">
        <f t="shared" si="0"/>
        <v>0</v>
      </c>
      <c r="D26" s="59" t="s">
        <v>36</v>
      </c>
      <c r="E26" s="59" t="s">
        <v>36</v>
      </c>
      <c r="F26" s="63">
        <f>SUM(F27,F31,F33,F36)</f>
        <v>0</v>
      </c>
      <c r="G26" s="60" t="s">
        <v>36</v>
      </c>
      <c r="H26" s="57">
        <f t="shared" si="1"/>
        <v>0</v>
      </c>
      <c r="I26" s="59" t="s">
        <v>36</v>
      </c>
      <c r="J26" s="59" t="s">
        <v>36</v>
      </c>
      <c r="K26" s="63">
        <f>SUM(K27,K31,K33,K36)</f>
        <v>0</v>
      </c>
      <c r="L26" s="62" t="s">
        <v>36</v>
      </c>
    </row>
    <row r="27" spans="1:12" s="24" customFormat="1" ht="24.75" hidden="1" thickTop="1" x14ac:dyDescent="0.25">
      <c r="A27" s="64">
        <v>21350</v>
      </c>
      <c r="B27" s="56" t="s">
        <v>39</v>
      </c>
      <c r="C27" s="57">
        <f t="shared" si="0"/>
        <v>0</v>
      </c>
      <c r="D27" s="59" t="s">
        <v>36</v>
      </c>
      <c r="E27" s="59" t="s">
        <v>36</v>
      </c>
      <c r="F27" s="63">
        <f>SUM(F28:F30)</f>
        <v>0</v>
      </c>
      <c r="G27" s="60" t="s">
        <v>36</v>
      </c>
      <c r="H27" s="57">
        <f t="shared" si="1"/>
        <v>0</v>
      </c>
      <c r="I27" s="59" t="s">
        <v>36</v>
      </c>
      <c r="J27" s="59" t="s">
        <v>36</v>
      </c>
      <c r="K27" s="63">
        <f>SUM(K28:K30)</f>
        <v>0</v>
      </c>
      <c r="L27" s="62" t="s">
        <v>36</v>
      </c>
    </row>
    <row r="28" spans="1:12" ht="12.75" hidden="1" thickTop="1" x14ac:dyDescent="0.25">
      <c r="A28" s="37">
        <v>21351</v>
      </c>
      <c r="B28" s="65" t="s">
        <v>40</v>
      </c>
      <c r="C28" s="66">
        <f t="shared" si="0"/>
        <v>0</v>
      </c>
      <c r="D28" s="67" t="s">
        <v>36</v>
      </c>
      <c r="E28" s="67" t="s">
        <v>36</v>
      </c>
      <c r="F28" s="68"/>
      <c r="G28" s="69" t="s">
        <v>36</v>
      </c>
      <c r="H28" s="66">
        <f t="shared" si="1"/>
        <v>0</v>
      </c>
      <c r="I28" s="67" t="s">
        <v>36</v>
      </c>
      <c r="J28" s="67" t="s">
        <v>36</v>
      </c>
      <c r="K28" s="68"/>
      <c r="L28" s="70" t="s">
        <v>36</v>
      </c>
    </row>
    <row r="29" spans="1:12" ht="12.75" hidden="1" thickTop="1" x14ac:dyDescent="0.25">
      <c r="A29" s="43">
        <v>21352</v>
      </c>
      <c r="B29" s="71" t="s">
        <v>41</v>
      </c>
      <c r="C29" s="72">
        <f t="shared" si="0"/>
        <v>0</v>
      </c>
      <c r="D29" s="73" t="s">
        <v>36</v>
      </c>
      <c r="E29" s="73" t="s">
        <v>36</v>
      </c>
      <c r="F29" s="74"/>
      <c r="G29" s="75" t="s">
        <v>36</v>
      </c>
      <c r="H29" s="72">
        <f t="shared" si="1"/>
        <v>0</v>
      </c>
      <c r="I29" s="73" t="s">
        <v>36</v>
      </c>
      <c r="J29" s="73" t="s">
        <v>36</v>
      </c>
      <c r="K29" s="74"/>
      <c r="L29" s="76" t="s">
        <v>36</v>
      </c>
    </row>
    <row r="30" spans="1:12" ht="24.75" hidden="1" thickTop="1" x14ac:dyDescent="0.25">
      <c r="A30" s="43">
        <v>21359</v>
      </c>
      <c r="B30" s="71" t="s">
        <v>42</v>
      </c>
      <c r="C30" s="72">
        <f t="shared" si="0"/>
        <v>0</v>
      </c>
      <c r="D30" s="73" t="s">
        <v>36</v>
      </c>
      <c r="E30" s="73" t="s">
        <v>36</v>
      </c>
      <c r="F30" s="74"/>
      <c r="G30" s="75" t="s">
        <v>36</v>
      </c>
      <c r="H30" s="72">
        <f t="shared" si="1"/>
        <v>0</v>
      </c>
      <c r="I30" s="73" t="s">
        <v>36</v>
      </c>
      <c r="J30" s="73" t="s">
        <v>36</v>
      </c>
      <c r="K30" s="74"/>
      <c r="L30" s="76" t="s">
        <v>36</v>
      </c>
    </row>
    <row r="31" spans="1:12" s="24" customFormat="1" ht="36.75" hidden="1" thickTop="1" x14ac:dyDescent="0.25">
      <c r="A31" s="64">
        <v>21370</v>
      </c>
      <c r="B31" s="56" t="s">
        <v>43</v>
      </c>
      <c r="C31" s="57">
        <f t="shared" si="0"/>
        <v>0</v>
      </c>
      <c r="D31" s="59" t="s">
        <v>36</v>
      </c>
      <c r="E31" s="59" t="s">
        <v>36</v>
      </c>
      <c r="F31" s="63">
        <f>SUM(F32)</f>
        <v>0</v>
      </c>
      <c r="G31" s="60" t="s">
        <v>36</v>
      </c>
      <c r="H31" s="57">
        <f t="shared" si="1"/>
        <v>0</v>
      </c>
      <c r="I31" s="59" t="s">
        <v>36</v>
      </c>
      <c r="J31" s="59" t="s">
        <v>36</v>
      </c>
      <c r="K31" s="63">
        <f>SUM(K32)</f>
        <v>0</v>
      </c>
      <c r="L31" s="62" t="s">
        <v>36</v>
      </c>
    </row>
    <row r="32" spans="1:12" ht="36.75" hidden="1" thickTop="1" x14ac:dyDescent="0.25">
      <c r="A32" s="77">
        <v>21379</v>
      </c>
      <c r="B32" s="78" t="s">
        <v>44</v>
      </c>
      <c r="C32" s="79">
        <f t="shared" si="0"/>
        <v>0</v>
      </c>
      <c r="D32" s="80" t="s">
        <v>36</v>
      </c>
      <c r="E32" s="80" t="s">
        <v>36</v>
      </c>
      <c r="F32" s="81"/>
      <c r="G32" s="82" t="s">
        <v>36</v>
      </c>
      <c r="H32" s="79">
        <f t="shared" si="1"/>
        <v>0</v>
      </c>
      <c r="I32" s="80" t="s">
        <v>36</v>
      </c>
      <c r="J32" s="80" t="s">
        <v>36</v>
      </c>
      <c r="K32" s="81"/>
      <c r="L32" s="83" t="s">
        <v>36</v>
      </c>
    </row>
    <row r="33" spans="1:12" s="24" customFormat="1" ht="12.75" hidden="1" thickTop="1" x14ac:dyDescent="0.25">
      <c r="A33" s="64">
        <v>21380</v>
      </c>
      <c r="B33" s="56" t="s">
        <v>45</v>
      </c>
      <c r="C33" s="57">
        <f t="shared" si="0"/>
        <v>0</v>
      </c>
      <c r="D33" s="59" t="s">
        <v>36</v>
      </c>
      <c r="E33" s="59" t="s">
        <v>36</v>
      </c>
      <c r="F33" s="63">
        <f>SUM(F34:F35)</f>
        <v>0</v>
      </c>
      <c r="G33" s="60" t="s">
        <v>36</v>
      </c>
      <c r="H33" s="57">
        <f t="shared" si="1"/>
        <v>0</v>
      </c>
      <c r="I33" s="59" t="s">
        <v>36</v>
      </c>
      <c r="J33" s="59" t="s">
        <v>36</v>
      </c>
      <c r="K33" s="63">
        <f>SUM(K34:K35)</f>
        <v>0</v>
      </c>
      <c r="L33" s="62" t="s">
        <v>36</v>
      </c>
    </row>
    <row r="34" spans="1:12" ht="12.75" hidden="1" thickTop="1" x14ac:dyDescent="0.25">
      <c r="A34" s="38">
        <v>21381</v>
      </c>
      <c r="B34" s="65" t="s">
        <v>46</v>
      </c>
      <c r="C34" s="66">
        <f t="shared" si="0"/>
        <v>0</v>
      </c>
      <c r="D34" s="67" t="s">
        <v>36</v>
      </c>
      <c r="E34" s="67" t="s">
        <v>36</v>
      </c>
      <c r="F34" s="68"/>
      <c r="G34" s="69" t="s">
        <v>36</v>
      </c>
      <c r="H34" s="66">
        <f t="shared" si="1"/>
        <v>0</v>
      </c>
      <c r="I34" s="67" t="s">
        <v>36</v>
      </c>
      <c r="J34" s="67" t="s">
        <v>36</v>
      </c>
      <c r="K34" s="68"/>
      <c r="L34" s="70" t="s">
        <v>36</v>
      </c>
    </row>
    <row r="35" spans="1:12" ht="24.75" hidden="1" thickTop="1" x14ac:dyDescent="0.25">
      <c r="A35" s="44">
        <v>21383</v>
      </c>
      <c r="B35" s="71" t="s">
        <v>47</v>
      </c>
      <c r="C35" s="72">
        <f>SUM(D35:G35)</f>
        <v>0</v>
      </c>
      <c r="D35" s="73" t="s">
        <v>36</v>
      </c>
      <c r="E35" s="73" t="s">
        <v>36</v>
      </c>
      <c r="F35" s="74"/>
      <c r="G35" s="75" t="s">
        <v>36</v>
      </c>
      <c r="H35" s="72">
        <f t="shared" si="1"/>
        <v>0</v>
      </c>
      <c r="I35" s="73" t="s">
        <v>36</v>
      </c>
      <c r="J35" s="73" t="s">
        <v>36</v>
      </c>
      <c r="K35" s="74"/>
      <c r="L35" s="76" t="s">
        <v>36</v>
      </c>
    </row>
    <row r="36" spans="1:12" s="24" customFormat="1" ht="25.5" hidden="1" customHeight="1" x14ac:dyDescent="0.25">
      <c r="A36" s="64">
        <v>21390</v>
      </c>
      <c r="B36" s="56" t="s">
        <v>48</v>
      </c>
      <c r="C36" s="57">
        <f t="shared" si="0"/>
        <v>0</v>
      </c>
      <c r="D36" s="59" t="s">
        <v>36</v>
      </c>
      <c r="E36" s="59" t="s">
        <v>36</v>
      </c>
      <c r="F36" s="63">
        <f>SUM(F37:F40)</f>
        <v>0</v>
      </c>
      <c r="G36" s="60" t="s">
        <v>36</v>
      </c>
      <c r="H36" s="57">
        <f t="shared" si="1"/>
        <v>0</v>
      </c>
      <c r="I36" s="59" t="s">
        <v>36</v>
      </c>
      <c r="J36" s="59" t="s">
        <v>36</v>
      </c>
      <c r="K36" s="63">
        <f>SUM(K37:K40)</f>
        <v>0</v>
      </c>
      <c r="L36" s="62" t="s">
        <v>36</v>
      </c>
    </row>
    <row r="37" spans="1:12" ht="24.75" hidden="1" thickTop="1" x14ac:dyDescent="0.25">
      <c r="A37" s="38">
        <v>21391</v>
      </c>
      <c r="B37" s="65" t="s">
        <v>49</v>
      </c>
      <c r="C37" s="66">
        <f t="shared" si="0"/>
        <v>0</v>
      </c>
      <c r="D37" s="67" t="s">
        <v>36</v>
      </c>
      <c r="E37" s="67" t="s">
        <v>36</v>
      </c>
      <c r="F37" s="68"/>
      <c r="G37" s="69" t="s">
        <v>36</v>
      </c>
      <c r="H37" s="66">
        <f t="shared" si="1"/>
        <v>0</v>
      </c>
      <c r="I37" s="67" t="s">
        <v>36</v>
      </c>
      <c r="J37" s="67" t="s">
        <v>36</v>
      </c>
      <c r="K37" s="68"/>
      <c r="L37" s="70" t="s">
        <v>36</v>
      </c>
    </row>
    <row r="38" spans="1:12" ht="12.75" hidden="1" thickTop="1" x14ac:dyDescent="0.25">
      <c r="A38" s="44">
        <v>21393</v>
      </c>
      <c r="B38" s="71" t="s">
        <v>50</v>
      </c>
      <c r="C38" s="72">
        <f t="shared" si="0"/>
        <v>0</v>
      </c>
      <c r="D38" s="73" t="s">
        <v>36</v>
      </c>
      <c r="E38" s="73" t="s">
        <v>36</v>
      </c>
      <c r="F38" s="74"/>
      <c r="G38" s="75" t="s">
        <v>36</v>
      </c>
      <c r="H38" s="72">
        <f t="shared" si="1"/>
        <v>0</v>
      </c>
      <c r="I38" s="73" t="s">
        <v>36</v>
      </c>
      <c r="J38" s="73" t="s">
        <v>36</v>
      </c>
      <c r="K38" s="74"/>
      <c r="L38" s="76" t="s">
        <v>36</v>
      </c>
    </row>
    <row r="39" spans="1:12" ht="12.75" hidden="1" thickTop="1" x14ac:dyDescent="0.25">
      <c r="A39" s="44">
        <v>21395</v>
      </c>
      <c r="B39" s="71" t="s">
        <v>51</v>
      </c>
      <c r="C39" s="72">
        <f t="shared" si="0"/>
        <v>0</v>
      </c>
      <c r="D39" s="73" t="s">
        <v>36</v>
      </c>
      <c r="E39" s="73" t="s">
        <v>36</v>
      </c>
      <c r="F39" s="74"/>
      <c r="G39" s="75" t="s">
        <v>36</v>
      </c>
      <c r="H39" s="72">
        <f t="shared" si="1"/>
        <v>0</v>
      </c>
      <c r="I39" s="73" t="s">
        <v>36</v>
      </c>
      <c r="J39" s="73" t="s">
        <v>36</v>
      </c>
      <c r="K39" s="74"/>
      <c r="L39" s="76" t="s">
        <v>36</v>
      </c>
    </row>
    <row r="40" spans="1:12" ht="24.75" hidden="1" thickTop="1" x14ac:dyDescent="0.25">
      <c r="A40" s="84">
        <v>21399</v>
      </c>
      <c r="B40" s="85" t="s">
        <v>52</v>
      </c>
      <c r="C40" s="86">
        <f t="shared" si="0"/>
        <v>0</v>
      </c>
      <c r="D40" s="87" t="s">
        <v>36</v>
      </c>
      <c r="E40" s="87" t="s">
        <v>36</v>
      </c>
      <c r="F40" s="88"/>
      <c r="G40" s="89" t="s">
        <v>36</v>
      </c>
      <c r="H40" s="86">
        <f t="shared" si="1"/>
        <v>0</v>
      </c>
      <c r="I40" s="87" t="s">
        <v>36</v>
      </c>
      <c r="J40" s="87" t="s">
        <v>36</v>
      </c>
      <c r="K40" s="88"/>
      <c r="L40" s="90" t="s">
        <v>36</v>
      </c>
    </row>
    <row r="41" spans="1:12" s="24" customFormat="1" ht="26.25" hidden="1" customHeight="1" x14ac:dyDescent="0.25">
      <c r="A41" s="91">
        <v>21420</v>
      </c>
      <c r="B41" s="92" t="s">
        <v>53</v>
      </c>
      <c r="C41" s="93">
        <f>SUM(D41:G41)</f>
        <v>0</v>
      </c>
      <c r="D41" s="94">
        <f>SUM(D42)</f>
        <v>0</v>
      </c>
      <c r="E41" s="95" t="s">
        <v>36</v>
      </c>
      <c r="F41" s="95" t="s">
        <v>36</v>
      </c>
      <c r="G41" s="96" t="s">
        <v>36</v>
      </c>
      <c r="H41" s="93">
        <f>SUM(I41:L41)</f>
        <v>0</v>
      </c>
      <c r="I41" s="94">
        <f>SUM(I42)</f>
        <v>0</v>
      </c>
      <c r="J41" s="95" t="s">
        <v>36</v>
      </c>
      <c r="K41" s="95" t="s">
        <v>36</v>
      </c>
      <c r="L41" s="97" t="s">
        <v>36</v>
      </c>
    </row>
    <row r="42" spans="1:12" s="24" customFormat="1" ht="26.25" hidden="1" customHeight="1" x14ac:dyDescent="0.25">
      <c r="A42" s="84">
        <v>21429</v>
      </c>
      <c r="B42" s="85" t="s">
        <v>54</v>
      </c>
      <c r="C42" s="86">
        <f>SUM(D42:G42)</f>
        <v>0</v>
      </c>
      <c r="D42" s="98"/>
      <c r="E42" s="87" t="s">
        <v>36</v>
      </c>
      <c r="F42" s="87" t="s">
        <v>36</v>
      </c>
      <c r="G42" s="89" t="s">
        <v>36</v>
      </c>
      <c r="H42" s="86">
        <f t="shared" ref="H42:H44" si="2">SUM(I42:L42)</f>
        <v>0</v>
      </c>
      <c r="I42" s="98"/>
      <c r="J42" s="87" t="s">
        <v>36</v>
      </c>
      <c r="K42" s="87" t="s">
        <v>36</v>
      </c>
      <c r="L42" s="90" t="s">
        <v>36</v>
      </c>
    </row>
    <row r="43" spans="1:12" s="24" customFormat="1" ht="24.75" hidden="1" thickTop="1" x14ac:dyDescent="0.25">
      <c r="A43" s="64">
        <v>21490</v>
      </c>
      <c r="B43" s="56" t="s">
        <v>55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36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36</v>
      </c>
    </row>
    <row r="44" spans="1:12" s="24" customFormat="1" ht="24.75" hidden="1" thickTop="1" x14ac:dyDescent="0.25">
      <c r="A44" s="44">
        <v>21499</v>
      </c>
      <c r="B44" s="71" t="s">
        <v>56</v>
      </c>
      <c r="C44" s="79">
        <f>SUM(D44:G44)</f>
        <v>0</v>
      </c>
      <c r="D44" s="101"/>
      <c r="E44" s="102"/>
      <c r="F44" s="102"/>
      <c r="G44" s="103" t="s">
        <v>36</v>
      </c>
      <c r="H44" s="104">
        <f t="shared" si="2"/>
        <v>0</v>
      </c>
      <c r="I44" s="40"/>
      <c r="J44" s="105"/>
      <c r="K44" s="105"/>
      <c r="L44" s="106" t="s">
        <v>36</v>
      </c>
    </row>
    <row r="45" spans="1:12" ht="12.75" hidden="1" customHeight="1" x14ac:dyDescent="0.25">
      <c r="A45" s="107">
        <v>23000</v>
      </c>
      <c r="B45" s="108" t="s">
        <v>57</v>
      </c>
      <c r="C45" s="109">
        <f>SUM(D45:G45)</f>
        <v>0</v>
      </c>
      <c r="D45" s="59" t="s">
        <v>36</v>
      </c>
      <c r="E45" s="59" t="s">
        <v>36</v>
      </c>
      <c r="F45" s="59" t="s">
        <v>36</v>
      </c>
      <c r="G45" s="99">
        <f>SUM(G46:G47)</f>
        <v>0</v>
      </c>
      <c r="H45" s="109">
        <f t="shared" si="1"/>
        <v>0</v>
      </c>
      <c r="I45" s="87" t="s">
        <v>36</v>
      </c>
      <c r="J45" s="87" t="s">
        <v>36</v>
      </c>
      <c r="K45" s="87" t="s">
        <v>36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58</v>
      </c>
      <c r="C46" s="113">
        <f t="shared" si="0"/>
        <v>0</v>
      </c>
      <c r="D46" s="95" t="s">
        <v>36</v>
      </c>
      <c r="E46" s="95" t="s">
        <v>36</v>
      </c>
      <c r="F46" s="95" t="s">
        <v>36</v>
      </c>
      <c r="G46" s="114"/>
      <c r="H46" s="113">
        <f t="shared" si="1"/>
        <v>0</v>
      </c>
      <c r="I46" s="95" t="s">
        <v>36</v>
      </c>
      <c r="J46" s="95" t="s">
        <v>36</v>
      </c>
      <c r="K46" s="95" t="s">
        <v>36</v>
      </c>
      <c r="L46" s="115"/>
    </row>
    <row r="47" spans="1:12" ht="24.75" hidden="1" thickTop="1" x14ac:dyDescent="0.25">
      <c r="A47" s="111">
        <v>23510</v>
      </c>
      <c r="B47" s="112" t="s">
        <v>59</v>
      </c>
      <c r="C47" s="93">
        <f t="shared" si="0"/>
        <v>0</v>
      </c>
      <c r="D47" s="95" t="s">
        <v>36</v>
      </c>
      <c r="E47" s="95" t="s">
        <v>36</v>
      </c>
      <c r="F47" s="95" t="s">
        <v>36</v>
      </c>
      <c r="G47" s="114"/>
      <c r="H47" s="93">
        <f t="shared" si="1"/>
        <v>0</v>
      </c>
      <c r="I47" s="95" t="s">
        <v>36</v>
      </c>
      <c r="J47" s="95" t="s">
        <v>36</v>
      </c>
      <c r="K47" s="95" t="s">
        <v>36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60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61</v>
      </c>
      <c r="C50" s="127">
        <f t="shared" ref="C50:C113" si="5">SUM(D50:G50)</f>
        <v>35534</v>
      </c>
      <c r="D50" s="128">
        <f>SUM(D51,D286)</f>
        <v>35534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35534</v>
      </c>
      <c r="I50" s="128">
        <f>SUM(I51,I286)</f>
        <v>35534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62</v>
      </c>
      <c r="C51" s="133">
        <f t="shared" si="5"/>
        <v>35534</v>
      </c>
      <c r="D51" s="134">
        <f>SUM(D52,D194)</f>
        <v>35534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35534</v>
      </c>
      <c r="I51" s="134">
        <f>SUM(I52,I194)</f>
        <v>35534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63</v>
      </c>
      <c r="C52" s="138">
        <f t="shared" si="5"/>
        <v>35534</v>
      </c>
      <c r="D52" s="139">
        <f>SUM(D53,D75,D173,D187)</f>
        <v>35534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35534</v>
      </c>
      <c r="I52" s="139">
        <f>SUM(I53,I75,I173,I187)</f>
        <v>35534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64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65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66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67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68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69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70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71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72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73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74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75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76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77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78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79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80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81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82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83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84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85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86</v>
      </c>
      <c r="C75" s="143">
        <f t="shared" si="5"/>
        <v>35534</v>
      </c>
      <c r="D75" s="144">
        <f>SUM(D76,D83,D130,D164,D165,D172)</f>
        <v>35534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35534</v>
      </c>
      <c r="I75" s="144">
        <f>SUM(I76,I83,I130,I164,I165,I172)</f>
        <v>35534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87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88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89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90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91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89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90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92</v>
      </c>
      <c r="C83" s="57">
        <f t="shared" si="5"/>
        <v>35534</v>
      </c>
      <c r="D83" s="63">
        <f>SUM(D84,D89,D95,D103,D112,D116,D122,D128)</f>
        <v>35534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35534</v>
      </c>
      <c r="I83" s="63">
        <f>SUM(I84,I89,I95,I103,I112,I116,I122,I128)</f>
        <v>35534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93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94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95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96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97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98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99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100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101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102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103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104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105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106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107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108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109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110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111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112</v>
      </c>
      <c r="C103" s="72">
        <f t="shared" si="5"/>
        <v>26260</v>
      </c>
      <c r="D103" s="160">
        <f>SUM(D104:D111)</f>
        <v>26260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26260</v>
      </c>
      <c r="I103" s="160">
        <f>SUM(I104:I111)</f>
        <v>26260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113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114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115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116</v>
      </c>
      <c r="C107" s="72">
        <f t="shared" si="5"/>
        <v>26260</v>
      </c>
      <c r="D107" s="74">
        <f>3290+22970</f>
        <v>26260</v>
      </c>
      <c r="E107" s="74"/>
      <c r="F107" s="74"/>
      <c r="G107" s="157"/>
      <c r="H107" s="72">
        <f t="shared" si="6"/>
        <v>26260</v>
      </c>
      <c r="I107" s="74">
        <v>26260</v>
      </c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117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118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119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120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121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122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123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124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125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126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127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128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129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130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131</v>
      </c>
      <c r="C122" s="72">
        <f t="shared" si="7"/>
        <v>9274</v>
      </c>
      <c r="D122" s="160">
        <f>SUM(D123:D127)</f>
        <v>9274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9274</v>
      </c>
      <c r="I122" s="160">
        <f>SUM(I123:I127)</f>
        <v>9274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132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133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134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135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136</v>
      </c>
      <c r="C127" s="72">
        <f t="shared" si="7"/>
        <v>9274</v>
      </c>
      <c r="D127" s="74">
        <f>5724+3000+550</f>
        <v>9274</v>
      </c>
      <c r="E127" s="74"/>
      <c r="F127" s="74"/>
      <c r="G127" s="157"/>
      <c r="H127" s="72">
        <f t="shared" si="8"/>
        <v>9274</v>
      </c>
      <c r="I127" s="74">
        <v>9274</v>
      </c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137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138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139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140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141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142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143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144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145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146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147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148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149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150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151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152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153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154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155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156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157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158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159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160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161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162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163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164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165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166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167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168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169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170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171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172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173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174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175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176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177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178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179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180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181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182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183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184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185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186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187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188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189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190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191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192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193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194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195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196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197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198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199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200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201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202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hidden="1" x14ac:dyDescent="0.25">
      <c r="A194" s="198"/>
      <c r="B194" s="19" t="s">
        <v>203</v>
      </c>
      <c r="C194" s="138">
        <f t="shared" si="23"/>
        <v>0</v>
      </c>
      <c r="D194" s="139">
        <f>SUM(D195,D230,D269,D283)</f>
        <v>0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138">
        <f t="shared" si="24"/>
        <v>0</v>
      </c>
      <c r="I194" s="139">
        <f>SUM(I195,I230,I269,I283)</f>
        <v>0</v>
      </c>
      <c r="J194" s="139">
        <f>SUM(J195,J230,J269,J283)</f>
        <v>0</v>
      </c>
      <c r="K194" s="139">
        <f>SUM(K195,K230,K269,K283)</f>
        <v>0</v>
      </c>
      <c r="L194" s="199">
        <f>SUM(L195,L230,L269,L283)</f>
        <v>0</v>
      </c>
    </row>
    <row r="195" spans="1:13" hidden="1" x14ac:dyDescent="0.25">
      <c r="A195" s="142">
        <v>5000</v>
      </c>
      <c r="B195" s="142" t="s">
        <v>204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205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206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207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208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209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210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211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212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hidden="1" x14ac:dyDescent="0.25">
      <c r="A204" s="56">
        <v>5200</v>
      </c>
      <c r="B204" s="147" t="s">
        <v>213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214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215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216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217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218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219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220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221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222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223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224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225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226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227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228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229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230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231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232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233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234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235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236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237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238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239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240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241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242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hidden="1" x14ac:dyDescent="0.25">
      <c r="A234" s="44">
        <v>6239</v>
      </c>
      <c r="B234" s="65" t="s">
        <v>243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244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245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246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247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248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249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250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251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252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253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254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255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hidden="1" x14ac:dyDescent="0.25">
      <c r="A247" s="44">
        <v>6291</v>
      </c>
      <c r="B247" s="71" t="s">
        <v>256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257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258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259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260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hidden="1" x14ac:dyDescent="0.25">
      <c r="A252" s="168">
        <v>6320</v>
      </c>
      <c r="B252" s="65" t="s">
        <v>261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hidden="1" x14ac:dyDescent="0.25">
      <c r="A253" s="44">
        <v>6322</v>
      </c>
      <c r="B253" s="71" t="s">
        <v>262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263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264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265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266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267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268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hidden="1" x14ac:dyDescent="0.25">
      <c r="A260" s="168">
        <v>6410</v>
      </c>
      <c r="B260" s="65" t="s">
        <v>269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hidden="1" x14ac:dyDescent="0.25">
      <c r="A261" s="44">
        <v>6411</v>
      </c>
      <c r="B261" s="174" t="s">
        <v>270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271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272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273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274</v>
      </c>
      <c r="C265" s="201">
        <f t="shared" ref="C265:C288" si="36">SUM(D265:G265)</f>
        <v>0</v>
      </c>
      <c r="D265" s="74"/>
      <c r="E265" s="74"/>
      <c r="F265" s="74"/>
      <c r="G265" s="157"/>
      <c r="H265" s="208">
        <f t="shared" ref="H265:H288" si="37">SUM(I265:L265)</f>
        <v>0</v>
      </c>
      <c r="I265" s="74">
        <v>0</v>
      </c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275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276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277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278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279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280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281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282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283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284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285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hidden="1" x14ac:dyDescent="0.25">
      <c r="A277" s="44">
        <v>7245</v>
      </c>
      <c r="B277" s="71" t="s">
        <v>286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287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288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289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290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hidden="1" x14ac:dyDescent="0.25">
      <c r="A282" s="150">
        <v>7720</v>
      </c>
      <c r="B282" s="65" t="s">
        <v>291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292</v>
      </c>
      <c r="C283" s="233">
        <f t="shared" si="36"/>
        <v>0</v>
      </c>
      <c r="D283" s="234">
        <f>D284</f>
        <v>0</v>
      </c>
      <c r="E283" s="234">
        <f t="shared" ref="E283:G284" si="42">E284</f>
        <v>0</v>
      </c>
      <c r="F283" s="234">
        <f t="shared" si="42"/>
        <v>0</v>
      </c>
      <c r="G283" s="235">
        <f t="shared" si="42"/>
        <v>0</v>
      </c>
      <c r="H283" s="236">
        <f t="shared" si="37"/>
        <v>0</v>
      </c>
      <c r="I283" s="234">
        <f t="shared" ref="I283:L284" si="43">I284</f>
        <v>0</v>
      </c>
      <c r="J283" s="234">
        <f>J284</f>
        <v>0</v>
      </c>
      <c r="K283" s="234">
        <f t="shared" si="43"/>
        <v>0</v>
      </c>
      <c r="L283" s="237">
        <f t="shared" si="43"/>
        <v>0</v>
      </c>
    </row>
    <row r="284" spans="1:13" ht="24" hidden="1" x14ac:dyDescent="0.25">
      <c r="A284" s="238">
        <v>9200</v>
      </c>
      <c r="B284" s="71" t="s">
        <v>293</v>
      </c>
      <c r="C284" s="202">
        <f t="shared" si="36"/>
        <v>0</v>
      </c>
      <c r="D284" s="163">
        <f>D285</f>
        <v>0</v>
      </c>
      <c r="E284" s="163">
        <f t="shared" si="42"/>
        <v>0</v>
      </c>
      <c r="F284" s="163">
        <f t="shared" si="42"/>
        <v>0</v>
      </c>
      <c r="G284" s="164">
        <f t="shared" si="42"/>
        <v>0</v>
      </c>
      <c r="H284" s="117">
        <f t="shared" si="37"/>
        <v>0</v>
      </c>
      <c r="I284" s="163">
        <f t="shared" si="43"/>
        <v>0</v>
      </c>
      <c r="J284" s="163">
        <f t="shared" si="43"/>
        <v>0</v>
      </c>
      <c r="K284" s="163">
        <f t="shared" si="43"/>
        <v>0</v>
      </c>
      <c r="L284" s="165">
        <f t="shared" si="43"/>
        <v>0</v>
      </c>
    </row>
    <row r="285" spans="1:13" ht="24" hidden="1" x14ac:dyDescent="0.25">
      <c r="A285" s="239">
        <v>9230</v>
      </c>
      <c r="B285" s="71" t="s">
        <v>294</v>
      </c>
      <c r="C285" s="202">
        <f t="shared" si="36"/>
        <v>0</v>
      </c>
      <c r="D285" s="163"/>
      <c r="E285" s="163"/>
      <c r="F285" s="163"/>
      <c r="G285" s="164"/>
      <c r="H285" s="117">
        <f t="shared" si="37"/>
        <v>0</v>
      </c>
      <c r="I285" s="163">
        <v>0</v>
      </c>
      <c r="J285" s="163"/>
      <c r="K285" s="163"/>
      <c r="L285" s="165"/>
      <c r="M285" s="156"/>
    </row>
    <row r="286" spans="1:13" hidden="1" x14ac:dyDescent="0.25">
      <c r="A286" s="174"/>
      <c r="B286" s="71" t="s">
        <v>295</v>
      </c>
      <c r="C286" s="201">
        <f>SUM(D286:G286)</f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>SUM(I286:L286)</f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296</v>
      </c>
      <c r="B287" s="44" t="s">
        <v>297</v>
      </c>
      <c r="C287" s="201">
        <f t="shared" si="36"/>
        <v>0</v>
      </c>
      <c r="D287" s="74"/>
      <c r="E287" s="74"/>
      <c r="F287" s="74"/>
      <c r="G287" s="157"/>
      <c r="H287" s="72">
        <f t="shared" si="37"/>
        <v>0</v>
      </c>
      <c r="I287" s="74">
        <v>0</v>
      </c>
      <c r="J287" s="74"/>
      <c r="K287" s="74"/>
      <c r="L287" s="158"/>
      <c r="M287" s="156"/>
    </row>
    <row r="288" spans="1:13" ht="24" hidden="1" x14ac:dyDescent="0.25">
      <c r="A288" s="174" t="s">
        <v>298</v>
      </c>
      <c r="B288" s="240" t="s">
        <v>299</v>
      </c>
      <c r="C288" s="205">
        <f t="shared" si="36"/>
        <v>0</v>
      </c>
      <c r="D288" s="68"/>
      <c r="E288" s="68"/>
      <c r="F288" s="68"/>
      <c r="G288" s="154"/>
      <c r="H288" s="66">
        <f t="shared" si="37"/>
        <v>0</v>
      </c>
      <c r="I288" s="68">
        <v>0</v>
      </c>
      <c r="J288" s="68"/>
      <c r="K288" s="68"/>
      <c r="L288" s="155"/>
      <c r="M288" s="156"/>
    </row>
    <row r="289" spans="1:12" ht="12.75" thickBot="1" x14ac:dyDescent="0.3">
      <c r="A289" s="241"/>
      <c r="B289" s="241" t="s">
        <v>300</v>
      </c>
      <c r="C289" s="242">
        <f t="shared" ref="C289:L289" si="44">SUM(C286,C269,C230,C195,C187,C173,C75,C53,C283)</f>
        <v>35534</v>
      </c>
      <c r="D289" s="242">
        <f t="shared" si="44"/>
        <v>35534</v>
      </c>
      <c r="E289" s="242">
        <f t="shared" si="44"/>
        <v>0</v>
      </c>
      <c r="F289" s="242">
        <f t="shared" si="44"/>
        <v>0</v>
      </c>
      <c r="G289" s="243">
        <f t="shared" si="44"/>
        <v>0</v>
      </c>
      <c r="H289" s="244">
        <f t="shared" si="44"/>
        <v>35534</v>
      </c>
      <c r="I289" s="242">
        <f t="shared" si="44"/>
        <v>35534</v>
      </c>
      <c r="J289" s="242">
        <f t="shared" si="44"/>
        <v>0</v>
      </c>
      <c r="K289" s="242">
        <f t="shared" si="44"/>
        <v>0</v>
      </c>
      <c r="L289" s="245">
        <f t="shared" si="44"/>
        <v>0</v>
      </c>
    </row>
    <row r="290" spans="1:12" s="24" customFormat="1" ht="13.5" hidden="1" thickTop="1" thickBot="1" x14ac:dyDescent="0.3">
      <c r="A290" s="284" t="s">
        <v>301</v>
      </c>
      <c r="B290" s="285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272" t="s">
        <v>302</v>
      </c>
      <c r="B291" s="273"/>
      <c r="C291" s="250">
        <f t="shared" ref="C291:L291" si="45">SUM(C292,C293)-C300+C301</f>
        <v>0</v>
      </c>
      <c r="D291" s="251">
        <f t="shared" si="45"/>
        <v>0</v>
      </c>
      <c r="E291" s="251">
        <f t="shared" si="45"/>
        <v>0</v>
      </c>
      <c r="F291" s="251">
        <f t="shared" si="45"/>
        <v>0</v>
      </c>
      <c r="G291" s="252">
        <f t="shared" si="45"/>
        <v>0</v>
      </c>
      <c r="H291" s="253">
        <f t="shared" si="45"/>
        <v>0</v>
      </c>
      <c r="I291" s="251">
        <f t="shared" si="45"/>
        <v>0</v>
      </c>
      <c r="J291" s="251">
        <f t="shared" si="45"/>
        <v>0</v>
      </c>
      <c r="K291" s="251">
        <f t="shared" si="45"/>
        <v>0</v>
      </c>
      <c r="L291" s="254">
        <f t="shared" si="45"/>
        <v>0</v>
      </c>
    </row>
    <row r="292" spans="1:12" s="24" customFormat="1" ht="13.5" hidden="1" thickTop="1" thickBot="1" x14ac:dyDescent="0.3">
      <c r="A292" s="126" t="s">
        <v>303</v>
      </c>
      <c r="B292" s="126" t="s">
        <v>304</v>
      </c>
      <c r="C292" s="255">
        <f t="shared" ref="C292:L292" si="46">C21-C286</f>
        <v>0</v>
      </c>
      <c r="D292" s="128">
        <f t="shared" si="46"/>
        <v>0</v>
      </c>
      <c r="E292" s="128">
        <f t="shared" si="46"/>
        <v>0</v>
      </c>
      <c r="F292" s="128">
        <f t="shared" si="46"/>
        <v>0</v>
      </c>
      <c r="G292" s="129">
        <f t="shared" si="46"/>
        <v>0</v>
      </c>
      <c r="H292" s="256">
        <f t="shared" si="46"/>
        <v>0</v>
      </c>
      <c r="I292" s="128">
        <f t="shared" si="46"/>
        <v>0</v>
      </c>
      <c r="J292" s="128">
        <f t="shared" si="46"/>
        <v>0</v>
      </c>
      <c r="K292" s="128">
        <f t="shared" si="46"/>
        <v>0</v>
      </c>
      <c r="L292" s="130">
        <f t="shared" si="46"/>
        <v>0</v>
      </c>
    </row>
    <row r="293" spans="1:12" s="24" customFormat="1" ht="12.75" hidden="1" thickTop="1" x14ac:dyDescent="0.25">
      <c r="A293" s="257" t="s">
        <v>305</v>
      </c>
      <c r="B293" s="257" t="s">
        <v>306</v>
      </c>
      <c r="C293" s="250">
        <f t="shared" ref="C293:L293" si="47">SUM(C294,C296,C298)-SUM(C295,C297,C299)</f>
        <v>0</v>
      </c>
      <c r="D293" s="251">
        <f t="shared" si="47"/>
        <v>0</v>
      </c>
      <c r="E293" s="251">
        <f t="shared" si="47"/>
        <v>0</v>
      </c>
      <c r="F293" s="251">
        <f t="shared" si="47"/>
        <v>0</v>
      </c>
      <c r="G293" s="258">
        <f t="shared" si="47"/>
        <v>0</v>
      </c>
      <c r="H293" s="253">
        <f t="shared" si="47"/>
        <v>0</v>
      </c>
      <c r="I293" s="251">
        <f t="shared" si="47"/>
        <v>0</v>
      </c>
      <c r="J293" s="251">
        <f t="shared" si="47"/>
        <v>0</v>
      </c>
      <c r="K293" s="251">
        <f t="shared" si="47"/>
        <v>0</v>
      </c>
      <c r="L293" s="254">
        <f t="shared" si="47"/>
        <v>0</v>
      </c>
    </row>
    <row r="294" spans="1:12" ht="12.75" hidden="1" thickTop="1" x14ac:dyDescent="0.25">
      <c r="A294" s="259" t="s">
        <v>307</v>
      </c>
      <c r="B294" s="116" t="s">
        <v>308</v>
      </c>
      <c r="C294" s="79">
        <f t="shared" ref="C294:C299" si="48">SUM(D294:G294)</f>
        <v>0</v>
      </c>
      <c r="D294" s="81"/>
      <c r="E294" s="81"/>
      <c r="F294" s="81"/>
      <c r="G294" s="229"/>
      <c r="H294" s="79">
        <f t="shared" ref="H294:H299" si="49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309</v>
      </c>
      <c r="B295" s="43" t="s">
        <v>310</v>
      </c>
      <c r="C295" s="72">
        <f t="shared" si="48"/>
        <v>0</v>
      </c>
      <c r="D295" s="74"/>
      <c r="E295" s="74"/>
      <c r="F295" s="74"/>
      <c r="G295" s="157"/>
      <c r="H295" s="72">
        <f t="shared" si="49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311</v>
      </c>
      <c r="B296" s="43" t="s">
        <v>312</v>
      </c>
      <c r="C296" s="72">
        <f t="shared" si="48"/>
        <v>0</v>
      </c>
      <c r="D296" s="74"/>
      <c r="E296" s="74"/>
      <c r="F296" s="74"/>
      <c r="G296" s="157"/>
      <c r="H296" s="72">
        <f t="shared" si="49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313</v>
      </c>
      <c r="B297" s="43" t="s">
        <v>314</v>
      </c>
      <c r="C297" s="72">
        <f t="shared" si="48"/>
        <v>0</v>
      </c>
      <c r="D297" s="74"/>
      <c r="E297" s="74"/>
      <c r="F297" s="74"/>
      <c r="G297" s="157"/>
      <c r="H297" s="72">
        <f t="shared" si="49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315</v>
      </c>
      <c r="B298" s="43" t="s">
        <v>316</v>
      </c>
      <c r="C298" s="72">
        <f t="shared" si="48"/>
        <v>0</v>
      </c>
      <c r="D298" s="74"/>
      <c r="E298" s="74"/>
      <c r="F298" s="74"/>
      <c r="G298" s="157"/>
      <c r="H298" s="72">
        <f t="shared" si="49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317</v>
      </c>
      <c r="B299" s="261" t="s">
        <v>318</v>
      </c>
      <c r="C299" s="185">
        <f t="shared" si="48"/>
        <v>0</v>
      </c>
      <c r="D299" s="189"/>
      <c r="E299" s="189"/>
      <c r="F299" s="189"/>
      <c r="G299" s="262"/>
      <c r="H299" s="185">
        <f t="shared" si="49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319</v>
      </c>
      <c r="B300" s="263" t="s">
        <v>320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321</v>
      </c>
      <c r="B301" s="268" t="s">
        <v>322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h/68ZUtJlKVC8EbqlcXMAUWczUcCJeCCFA16xeqESzCfPsl/YSfQDVIw/2YR+e5BygHh/1OdzXNdROFpx9mFhA==" saltValue="YoLV0DgRAnWSVvNP7N3NTA==" spinCount="100000" sheet="1" objects="1" scenarios="1" formatCells="0" formatColumns="0" formatRows="0" insertHyperlinks="0"/>
  <autoFilter ref="A18:M301">
    <filterColumn colId="7">
      <filters blank="1">
        <filter val="26 260"/>
        <filter val="35 534"/>
        <filter val="9 274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N319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5" width="0" style="1" hidden="1" customWidth="1"/>
    <col min="16" max="16384" width="9.140625" style="1"/>
  </cols>
  <sheetData>
    <row r="1" spans="1:14" x14ac:dyDescent="0.25">
      <c r="A1" s="299" t="s">
        <v>323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4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  <c r="N2" s="1" t="s">
        <v>2</v>
      </c>
    </row>
    <row r="3" spans="1:14" ht="12.75" customHeight="1" x14ac:dyDescent="0.25">
      <c r="A3" s="2" t="s">
        <v>3</v>
      </c>
      <c r="B3" s="3"/>
      <c r="C3" s="303" t="s">
        <v>4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4" ht="12.75" customHeight="1" x14ac:dyDescent="0.25">
      <c r="A4" s="2" t="s">
        <v>5</v>
      </c>
      <c r="B4" s="3"/>
      <c r="C4" s="303" t="s">
        <v>6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4" ht="12.75" customHeight="1" x14ac:dyDescent="0.25">
      <c r="A5" s="4" t="s">
        <v>7</v>
      </c>
      <c r="B5" s="5"/>
      <c r="C5" s="286" t="s">
        <v>8</v>
      </c>
      <c r="D5" s="286"/>
      <c r="E5" s="286"/>
      <c r="F5" s="286"/>
      <c r="G5" s="286"/>
      <c r="H5" s="286"/>
      <c r="I5" s="286"/>
      <c r="J5" s="286"/>
      <c r="K5" s="286"/>
      <c r="L5" s="287"/>
    </row>
    <row r="6" spans="1:14" ht="12.75" customHeight="1" x14ac:dyDescent="0.25">
      <c r="A6" s="4" t="s">
        <v>9</v>
      </c>
      <c r="B6" s="5"/>
      <c r="C6" s="286" t="s">
        <v>324</v>
      </c>
      <c r="D6" s="286"/>
      <c r="E6" s="286"/>
      <c r="F6" s="286"/>
      <c r="G6" s="286"/>
      <c r="H6" s="286"/>
      <c r="I6" s="286"/>
      <c r="J6" s="286"/>
      <c r="K6" s="286"/>
      <c r="L6" s="287"/>
    </row>
    <row r="7" spans="1:14" ht="24.75" customHeight="1" x14ac:dyDescent="0.25">
      <c r="A7" s="4" t="s">
        <v>11</v>
      </c>
      <c r="B7" s="5"/>
      <c r="C7" s="303" t="s">
        <v>325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4" ht="12.75" customHeight="1" x14ac:dyDescent="0.25">
      <c r="A8" s="6" t="s">
        <v>13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4" ht="12.75" customHeight="1" x14ac:dyDescent="0.25">
      <c r="A9" s="4"/>
      <c r="B9" s="5" t="s">
        <v>14</v>
      </c>
      <c r="C9" s="286" t="s">
        <v>15</v>
      </c>
      <c r="D9" s="286"/>
      <c r="E9" s="286"/>
      <c r="F9" s="286"/>
      <c r="G9" s="286"/>
      <c r="H9" s="286"/>
      <c r="I9" s="286"/>
      <c r="J9" s="286"/>
      <c r="K9" s="286"/>
      <c r="L9" s="287"/>
    </row>
    <row r="10" spans="1:14" ht="12.75" customHeight="1" x14ac:dyDescent="0.25">
      <c r="A10" s="4"/>
      <c r="B10" s="5" t="s">
        <v>16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7"/>
    </row>
    <row r="11" spans="1:14" ht="12.75" customHeight="1" x14ac:dyDescent="0.25">
      <c r="A11" s="4"/>
      <c r="B11" s="5" t="s">
        <v>17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4" ht="12.75" customHeight="1" x14ac:dyDescent="0.25">
      <c r="A12" s="4"/>
      <c r="B12" s="5" t="s">
        <v>18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7"/>
    </row>
    <row r="13" spans="1:14" ht="12.75" customHeight="1" x14ac:dyDescent="0.25">
      <c r="A13" s="4"/>
      <c r="B13" s="5" t="s">
        <v>19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7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88" t="s">
        <v>20</v>
      </c>
      <c r="B15" s="291" t="s">
        <v>21</v>
      </c>
      <c r="C15" s="293" t="s">
        <v>22</v>
      </c>
      <c r="D15" s="294"/>
      <c r="E15" s="294"/>
      <c r="F15" s="294"/>
      <c r="G15" s="295"/>
      <c r="H15" s="293" t="s">
        <v>23</v>
      </c>
      <c r="I15" s="294"/>
      <c r="J15" s="294"/>
      <c r="K15" s="294"/>
      <c r="L15" s="296"/>
    </row>
    <row r="16" spans="1:14" s="11" customFormat="1" ht="12.75" customHeight="1" x14ac:dyDescent="0.25">
      <c r="A16" s="289"/>
      <c r="B16" s="292"/>
      <c r="C16" s="274" t="s">
        <v>24</v>
      </c>
      <c r="D16" s="276" t="s">
        <v>25</v>
      </c>
      <c r="E16" s="278" t="s">
        <v>26</v>
      </c>
      <c r="F16" s="280" t="s">
        <v>27</v>
      </c>
      <c r="G16" s="298" t="s">
        <v>28</v>
      </c>
      <c r="H16" s="274" t="s">
        <v>24</v>
      </c>
      <c r="I16" s="276" t="s">
        <v>25</v>
      </c>
      <c r="J16" s="278" t="s">
        <v>26</v>
      </c>
      <c r="K16" s="280" t="s">
        <v>27</v>
      </c>
      <c r="L16" s="282" t="s">
        <v>28</v>
      </c>
    </row>
    <row r="17" spans="1:12" s="12" customFormat="1" ht="61.5" customHeight="1" thickBot="1" x14ac:dyDescent="0.3">
      <c r="A17" s="290"/>
      <c r="B17" s="292"/>
      <c r="C17" s="274"/>
      <c r="D17" s="297"/>
      <c r="E17" s="279"/>
      <c r="F17" s="281"/>
      <c r="G17" s="298"/>
      <c r="H17" s="275"/>
      <c r="I17" s="277"/>
      <c r="J17" s="279"/>
      <c r="K17" s="281"/>
      <c r="L17" s="283"/>
    </row>
    <row r="18" spans="1:12" s="12" customFormat="1" ht="9.75" customHeight="1" thickTop="1" x14ac:dyDescent="0.25">
      <c r="A18" s="13" t="s">
        <v>29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30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31</v>
      </c>
      <c r="C20" s="27">
        <f t="shared" ref="C20:C47" si="0">SUM(D20:G20)</f>
        <v>38900</v>
      </c>
      <c r="D20" s="28">
        <f>SUM(D21,D24,D25,D41,D43)</f>
        <v>38900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38900</v>
      </c>
      <c r="I20" s="28">
        <f>SUM(I21,I24,I25,I41,I43)</f>
        <v>38900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32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33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34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35</v>
      </c>
      <c r="C24" s="50">
        <f t="shared" si="0"/>
        <v>38900</v>
      </c>
      <c r="D24" s="51">
        <f>38900</f>
        <v>38900</v>
      </c>
      <c r="E24" s="51"/>
      <c r="F24" s="52" t="s">
        <v>36</v>
      </c>
      <c r="G24" s="53" t="s">
        <v>36</v>
      </c>
      <c r="H24" s="50">
        <f t="shared" si="1"/>
        <v>38900</v>
      </c>
      <c r="I24" s="51">
        <f>I51</f>
        <v>38900</v>
      </c>
      <c r="J24" s="51"/>
      <c r="K24" s="52" t="s">
        <v>36</v>
      </c>
      <c r="L24" s="54" t="s">
        <v>36</v>
      </c>
    </row>
    <row r="25" spans="1:12" s="24" customFormat="1" ht="24.75" hidden="1" thickTop="1" x14ac:dyDescent="0.25">
      <c r="A25" s="55"/>
      <c r="B25" s="56" t="s">
        <v>37</v>
      </c>
      <c r="C25" s="57">
        <f t="shared" si="0"/>
        <v>0</v>
      </c>
      <c r="D25" s="58"/>
      <c r="E25" s="59" t="s">
        <v>36</v>
      </c>
      <c r="F25" s="59" t="s">
        <v>36</v>
      </c>
      <c r="G25" s="60" t="s">
        <v>36</v>
      </c>
      <c r="H25" s="57">
        <f t="shared" si="1"/>
        <v>0</v>
      </c>
      <c r="I25" s="61"/>
      <c r="J25" s="59" t="s">
        <v>36</v>
      </c>
      <c r="K25" s="59" t="s">
        <v>36</v>
      </c>
      <c r="L25" s="62" t="s">
        <v>36</v>
      </c>
    </row>
    <row r="26" spans="1:12" s="24" customFormat="1" ht="36.75" hidden="1" thickTop="1" x14ac:dyDescent="0.25">
      <c r="A26" s="56">
        <v>21300</v>
      </c>
      <c r="B26" s="56" t="s">
        <v>38</v>
      </c>
      <c r="C26" s="57">
        <f t="shared" si="0"/>
        <v>0</v>
      </c>
      <c r="D26" s="59" t="s">
        <v>36</v>
      </c>
      <c r="E26" s="59" t="s">
        <v>36</v>
      </c>
      <c r="F26" s="63">
        <f>SUM(F27,F31,F33,F36)</f>
        <v>0</v>
      </c>
      <c r="G26" s="60" t="s">
        <v>36</v>
      </c>
      <c r="H26" s="57">
        <f t="shared" si="1"/>
        <v>0</v>
      </c>
      <c r="I26" s="59" t="s">
        <v>36</v>
      </c>
      <c r="J26" s="59" t="s">
        <v>36</v>
      </c>
      <c r="K26" s="63">
        <f>SUM(K27,K31,K33,K36)</f>
        <v>0</v>
      </c>
      <c r="L26" s="62" t="s">
        <v>36</v>
      </c>
    </row>
    <row r="27" spans="1:12" s="24" customFormat="1" ht="24.75" hidden="1" thickTop="1" x14ac:dyDescent="0.25">
      <c r="A27" s="64">
        <v>21350</v>
      </c>
      <c r="B27" s="56" t="s">
        <v>39</v>
      </c>
      <c r="C27" s="57">
        <f t="shared" si="0"/>
        <v>0</v>
      </c>
      <c r="D27" s="59" t="s">
        <v>36</v>
      </c>
      <c r="E27" s="59" t="s">
        <v>36</v>
      </c>
      <c r="F27" s="63">
        <f>SUM(F28:F30)</f>
        <v>0</v>
      </c>
      <c r="G27" s="60" t="s">
        <v>36</v>
      </c>
      <c r="H27" s="57">
        <f t="shared" si="1"/>
        <v>0</v>
      </c>
      <c r="I27" s="59" t="s">
        <v>36</v>
      </c>
      <c r="J27" s="59" t="s">
        <v>36</v>
      </c>
      <c r="K27" s="63">
        <f>SUM(K28:K30)</f>
        <v>0</v>
      </c>
      <c r="L27" s="62" t="s">
        <v>36</v>
      </c>
    </row>
    <row r="28" spans="1:12" ht="12.75" hidden="1" thickTop="1" x14ac:dyDescent="0.25">
      <c r="A28" s="37">
        <v>21351</v>
      </c>
      <c r="B28" s="65" t="s">
        <v>40</v>
      </c>
      <c r="C28" s="66">
        <f t="shared" si="0"/>
        <v>0</v>
      </c>
      <c r="D28" s="67" t="s">
        <v>36</v>
      </c>
      <c r="E28" s="67" t="s">
        <v>36</v>
      </c>
      <c r="F28" s="68"/>
      <c r="G28" s="69" t="s">
        <v>36</v>
      </c>
      <c r="H28" s="66">
        <f t="shared" si="1"/>
        <v>0</v>
      </c>
      <c r="I28" s="67" t="s">
        <v>36</v>
      </c>
      <c r="J28" s="67" t="s">
        <v>36</v>
      </c>
      <c r="K28" s="68"/>
      <c r="L28" s="70" t="s">
        <v>36</v>
      </c>
    </row>
    <row r="29" spans="1:12" ht="12.75" hidden="1" thickTop="1" x14ac:dyDescent="0.25">
      <c r="A29" s="43">
        <v>21352</v>
      </c>
      <c r="B29" s="71" t="s">
        <v>41</v>
      </c>
      <c r="C29" s="72">
        <f t="shared" si="0"/>
        <v>0</v>
      </c>
      <c r="D29" s="73" t="s">
        <v>36</v>
      </c>
      <c r="E29" s="73" t="s">
        <v>36</v>
      </c>
      <c r="F29" s="74"/>
      <c r="G29" s="75" t="s">
        <v>36</v>
      </c>
      <c r="H29" s="72">
        <f t="shared" si="1"/>
        <v>0</v>
      </c>
      <c r="I29" s="73" t="s">
        <v>36</v>
      </c>
      <c r="J29" s="73" t="s">
        <v>36</v>
      </c>
      <c r="K29" s="74"/>
      <c r="L29" s="76" t="s">
        <v>36</v>
      </c>
    </row>
    <row r="30" spans="1:12" ht="24.75" hidden="1" thickTop="1" x14ac:dyDescent="0.25">
      <c r="A30" s="43">
        <v>21359</v>
      </c>
      <c r="B30" s="71" t="s">
        <v>42</v>
      </c>
      <c r="C30" s="72">
        <f t="shared" si="0"/>
        <v>0</v>
      </c>
      <c r="D30" s="73" t="s">
        <v>36</v>
      </c>
      <c r="E30" s="73" t="s">
        <v>36</v>
      </c>
      <c r="F30" s="74"/>
      <c r="G30" s="75" t="s">
        <v>36</v>
      </c>
      <c r="H30" s="72">
        <f t="shared" si="1"/>
        <v>0</v>
      </c>
      <c r="I30" s="73" t="s">
        <v>36</v>
      </c>
      <c r="J30" s="73" t="s">
        <v>36</v>
      </c>
      <c r="K30" s="74"/>
      <c r="L30" s="76" t="s">
        <v>36</v>
      </c>
    </row>
    <row r="31" spans="1:12" s="24" customFormat="1" ht="36.75" hidden="1" thickTop="1" x14ac:dyDescent="0.25">
      <c r="A31" s="64">
        <v>21370</v>
      </c>
      <c r="B31" s="56" t="s">
        <v>43</v>
      </c>
      <c r="C31" s="57">
        <f t="shared" si="0"/>
        <v>0</v>
      </c>
      <c r="D31" s="59" t="s">
        <v>36</v>
      </c>
      <c r="E31" s="59" t="s">
        <v>36</v>
      </c>
      <c r="F31" s="63">
        <f>SUM(F32)</f>
        <v>0</v>
      </c>
      <c r="G31" s="60" t="s">
        <v>36</v>
      </c>
      <c r="H31" s="57">
        <f t="shared" si="1"/>
        <v>0</v>
      </c>
      <c r="I31" s="59" t="s">
        <v>36</v>
      </c>
      <c r="J31" s="59" t="s">
        <v>36</v>
      </c>
      <c r="K31" s="63">
        <f>SUM(K32)</f>
        <v>0</v>
      </c>
      <c r="L31" s="62" t="s">
        <v>36</v>
      </c>
    </row>
    <row r="32" spans="1:12" ht="36.75" hidden="1" thickTop="1" x14ac:dyDescent="0.25">
      <c r="A32" s="77">
        <v>21379</v>
      </c>
      <c r="B32" s="78" t="s">
        <v>44</v>
      </c>
      <c r="C32" s="79">
        <f t="shared" si="0"/>
        <v>0</v>
      </c>
      <c r="D32" s="80" t="s">
        <v>36</v>
      </c>
      <c r="E32" s="80" t="s">
        <v>36</v>
      </c>
      <c r="F32" s="81"/>
      <c r="G32" s="82" t="s">
        <v>36</v>
      </c>
      <c r="H32" s="79">
        <f t="shared" si="1"/>
        <v>0</v>
      </c>
      <c r="I32" s="80" t="s">
        <v>36</v>
      </c>
      <c r="J32" s="80" t="s">
        <v>36</v>
      </c>
      <c r="K32" s="81"/>
      <c r="L32" s="83" t="s">
        <v>36</v>
      </c>
    </row>
    <row r="33" spans="1:12" s="24" customFormat="1" ht="12.75" hidden="1" thickTop="1" x14ac:dyDescent="0.25">
      <c r="A33" s="64">
        <v>21380</v>
      </c>
      <c r="B33" s="56" t="s">
        <v>45</v>
      </c>
      <c r="C33" s="57">
        <f t="shared" si="0"/>
        <v>0</v>
      </c>
      <c r="D33" s="59" t="s">
        <v>36</v>
      </c>
      <c r="E33" s="59" t="s">
        <v>36</v>
      </c>
      <c r="F33" s="63">
        <f>SUM(F34:F35)</f>
        <v>0</v>
      </c>
      <c r="G33" s="60" t="s">
        <v>36</v>
      </c>
      <c r="H33" s="57">
        <f t="shared" si="1"/>
        <v>0</v>
      </c>
      <c r="I33" s="59" t="s">
        <v>36</v>
      </c>
      <c r="J33" s="59" t="s">
        <v>36</v>
      </c>
      <c r="K33" s="63">
        <f>SUM(K34:K35)</f>
        <v>0</v>
      </c>
      <c r="L33" s="62" t="s">
        <v>36</v>
      </c>
    </row>
    <row r="34" spans="1:12" ht="12.75" hidden="1" thickTop="1" x14ac:dyDescent="0.25">
      <c r="A34" s="38">
        <v>21381</v>
      </c>
      <c r="B34" s="65" t="s">
        <v>46</v>
      </c>
      <c r="C34" s="66">
        <f t="shared" si="0"/>
        <v>0</v>
      </c>
      <c r="D34" s="67" t="s">
        <v>36</v>
      </c>
      <c r="E34" s="67" t="s">
        <v>36</v>
      </c>
      <c r="F34" s="68"/>
      <c r="G34" s="69" t="s">
        <v>36</v>
      </c>
      <c r="H34" s="66">
        <f t="shared" si="1"/>
        <v>0</v>
      </c>
      <c r="I34" s="67" t="s">
        <v>36</v>
      </c>
      <c r="J34" s="67" t="s">
        <v>36</v>
      </c>
      <c r="K34" s="68"/>
      <c r="L34" s="70" t="s">
        <v>36</v>
      </c>
    </row>
    <row r="35" spans="1:12" ht="24.75" hidden="1" thickTop="1" x14ac:dyDescent="0.25">
      <c r="A35" s="44">
        <v>21383</v>
      </c>
      <c r="B35" s="71" t="s">
        <v>47</v>
      </c>
      <c r="C35" s="72">
        <f>SUM(D35:G35)</f>
        <v>0</v>
      </c>
      <c r="D35" s="73" t="s">
        <v>36</v>
      </c>
      <c r="E35" s="73" t="s">
        <v>36</v>
      </c>
      <c r="F35" s="74"/>
      <c r="G35" s="75" t="s">
        <v>36</v>
      </c>
      <c r="H35" s="72">
        <f t="shared" si="1"/>
        <v>0</v>
      </c>
      <c r="I35" s="73" t="s">
        <v>36</v>
      </c>
      <c r="J35" s="73" t="s">
        <v>36</v>
      </c>
      <c r="K35" s="74"/>
      <c r="L35" s="76" t="s">
        <v>36</v>
      </c>
    </row>
    <row r="36" spans="1:12" s="24" customFormat="1" ht="25.5" hidden="1" customHeight="1" x14ac:dyDescent="0.25">
      <c r="A36" s="64">
        <v>21390</v>
      </c>
      <c r="B36" s="56" t="s">
        <v>48</v>
      </c>
      <c r="C36" s="57">
        <f t="shared" si="0"/>
        <v>0</v>
      </c>
      <c r="D36" s="59" t="s">
        <v>36</v>
      </c>
      <c r="E36" s="59" t="s">
        <v>36</v>
      </c>
      <c r="F36" s="63">
        <f>SUM(F37:F40)</f>
        <v>0</v>
      </c>
      <c r="G36" s="60" t="s">
        <v>36</v>
      </c>
      <c r="H36" s="57">
        <f t="shared" si="1"/>
        <v>0</v>
      </c>
      <c r="I36" s="59" t="s">
        <v>36</v>
      </c>
      <c r="J36" s="59" t="s">
        <v>36</v>
      </c>
      <c r="K36" s="63">
        <f>SUM(K37:K40)</f>
        <v>0</v>
      </c>
      <c r="L36" s="62" t="s">
        <v>36</v>
      </c>
    </row>
    <row r="37" spans="1:12" ht="24.75" hidden="1" thickTop="1" x14ac:dyDescent="0.25">
      <c r="A37" s="38">
        <v>21391</v>
      </c>
      <c r="B37" s="65" t="s">
        <v>49</v>
      </c>
      <c r="C37" s="66">
        <f t="shared" si="0"/>
        <v>0</v>
      </c>
      <c r="D37" s="67" t="s">
        <v>36</v>
      </c>
      <c r="E37" s="67" t="s">
        <v>36</v>
      </c>
      <c r="F37" s="68"/>
      <c r="G37" s="69" t="s">
        <v>36</v>
      </c>
      <c r="H37" s="66">
        <f t="shared" si="1"/>
        <v>0</v>
      </c>
      <c r="I37" s="67" t="s">
        <v>36</v>
      </c>
      <c r="J37" s="67" t="s">
        <v>36</v>
      </c>
      <c r="K37" s="68"/>
      <c r="L37" s="70" t="s">
        <v>36</v>
      </c>
    </row>
    <row r="38" spans="1:12" ht="12.75" hidden="1" thickTop="1" x14ac:dyDescent="0.25">
      <c r="A38" s="44">
        <v>21393</v>
      </c>
      <c r="B38" s="71" t="s">
        <v>50</v>
      </c>
      <c r="C38" s="72">
        <f t="shared" si="0"/>
        <v>0</v>
      </c>
      <c r="D38" s="73" t="s">
        <v>36</v>
      </c>
      <c r="E38" s="73" t="s">
        <v>36</v>
      </c>
      <c r="F38" s="74"/>
      <c r="G38" s="75" t="s">
        <v>36</v>
      </c>
      <c r="H38" s="72">
        <f t="shared" si="1"/>
        <v>0</v>
      </c>
      <c r="I38" s="73" t="s">
        <v>36</v>
      </c>
      <c r="J38" s="73" t="s">
        <v>36</v>
      </c>
      <c r="K38" s="74"/>
      <c r="L38" s="76" t="s">
        <v>36</v>
      </c>
    </row>
    <row r="39" spans="1:12" ht="12.75" hidden="1" thickTop="1" x14ac:dyDescent="0.25">
      <c r="A39" s="44">
        <v>21395</v>
      </c>
      <c r="B39" s="71" t="s">
        <v>51</v>
      </c>
      <c r="C39" s="72">
        <f t="shared" si="0"/>
        <v>0</v>
      </c>
      <c r="D39" s="73" t="s">
        <v>36</v>
      </c>
      <c r="E39" s="73" t="s">
        <v>36</v>
      </c>
      <c r="F39" s="74"/>
      <c r="G39" s="75" t="s">
        <v>36</v>
      </c>
      <c r="H39" s="72">
        <f t="shared" si="1"/>
        <v>0</v>
      </c>
      <c r="I39" s="73" t="s">
        <v>36</v>
      </c>
      <c r="J39" s="73" t="s">
        <v>36</v>
      </c>
      <c r="K39" s="74"/>
      <c r="L39" s="76" t="s">
        <v>36</v>
      </c>
    </row>
    <row r="40" spans="1:12" ht="24.75" hidden="1" thickTop="1" x14ac:dyDescent="0.25">
      <c r="A40" s="84">
        <v>21399</v>
      </c>
      <c r="B40" s="85" t="s">
        <v>52</v>
      </c>
      <c r="C40" s="86">
        <f t="shared" si="0"/>
        <v>0</v>
      </c>
      <c r="D40" s="87" t="s">
        <v>36</v>
      </c>
      <c r="E40" s="87" t="s">
        <v>36</v>
      </c>
      <c r="F40" s="88"/>
      <c r="G40" s="89" t="s">
        <v>36</v>
      </c>
      <c r="H40" s="86">
        <f t="shared" si="1"/>
        <v>0</v>
      </c>
      <c r="I40" s="87" t="s">
        <v>36</v>
      </c>
      <c r="J40" s="87" t="s">
        <v>36</v>
      </c>
      <c r="K40" s="88"/>
      <c r="L40" s="90" t="s">
        <v>36</v>
      </c>
    </row>
    <row r="41" spans="1:12" s="24" customFormat="1" ht="26.25" hidden="1" customHeight="1" x14ac:dyDescent="0.25">
      <c r="A41" s="91">
        <v>21420</v>
      </c>
      <c r="B41" s="92" t="s">
        <v>53</v>
      </c>
      <c r="C41" s="93">
        <f>SUM(D41:G41)</f>
        <v>0</v>
      </c>
      <c r="D41" s="94">
        <f>SUM(D42)</f>
        <v>0</v>
      </c>
      <c r="E41" s="95" t="s">
        <v>36</v>
      </c>
      <c r="F41" s="95" t="s">
        <v>36</v>
      </c>
      <c r="G41" s="96" t="s">
        <v>36</v>
      </c>
      <c r="H41" s="93">
        <f>SUM(I41:L41)</f>
        <v>0</v>
      </c>
      <c r="I41" s="94">
        <f>SUM(I42)</f>
        <v>0</v>
      </c>
      <c r="J41" s="95" t="s">
        <v>36</v>
      </c>
      <c r="K41" s="95" t="s">
        <v>36</v>
      </c>
      <c r="L41" s="97" t="s">
        <v>36</v>
      </c>
    </row>
    <row r="42" spans="1:12" s="24" customFormat="1" ht="26.25" hidden="1" customHeight="1" x14ac:dyDescent="0.25">
      <c r="A42" s="84">
        <v>21429</v>
      </c>
      <c r="B42" s="85" t="s">
        <v>54</v>
      </c>
      <c r="C42" s="86">
        <f>SUM(D42:G42)</f>
        <v>0</v>
      </c>
      <c r="D42" s="98"/>
      <c r="E42" s="87" t="s">
        <v>36</v>
      </c>
      <c r="F42" s="87" t="s">
        <v>36</v>
      </c>
      <c r="G42" s="89" t="s">
        <v>36</v>
      </c>
      <c r="H42" s="86">
        <f t="shared" ref="H42:H44" si="2">SUM(I42:L42)</f>
        <v>0</v>
      </c>
      <c r="I42" s="98"/>
      <c r="J42" s="87" t="s">
        <v>36</v>
      </c>
      <c r="K42" s="87" t="s">
        <v>36</v>
      </c>
      <c r="L42" s="90" t="s">
        <v>36</v>
      </c>
    </row>
    <row r="43" spans="1:12" s="24" customFormat="1" ht="24.75" hidden="1" thickTop="1" x14ac:dyDescent="0.25">
      <c r="A43" s="64">
        <v>21490</v>
      </c>
      <c r="B43" s="56" t="s">
        <v>55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36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36</v>
      </c>
    </row>
    <row r="44" spans="1:12" s="24" customFormat="1" ht="24.75" hidden="1" thickTop="1" x14ac:dyDescent="0.25">
      <c r="A44" s="44">
        <v>21499</v>
      </c>
      <c r="B44" s="71" t="s">
        <v>56</v>
      </c>
      <c r="C44" s="79">
        <f>SUM(D44:G44)</f>
        <v>0</v>
      </c>
      <c r="D44" s="101"/>
      <c r="E44" s="102"/>
      <c r="F44" s="102"/>
      <c r="G44" s="103" t="s">
        <v>36</v>
      </c>
      <c r="H44" s="104">
        <f t="shared" si="2"/>
        <v>0</v>
      </c>
      <c r="I44" s="40"/>
      <c r="J44" s="105"/>
      <c r="K44" s="105"/>
      <c r="L44" s="106" t="s">
        <v>36</v>
      </c>
    </row>
    <row r="45" spans="1:12" ht="12.75" hidden="1" customHeight="1" x14ac:dyDescent="0.25">
      <c r="A45" s="107">
        <v>23000</v>
      </c>
      <c r="B45" s="108" t="s">
        <v>57</v>
      </c>
      <c r="C45" s="109">
        <f>SUM(D45:G45)</f>
        <v>0</v>
      </c>
      <c r="D45" s="59" t="s">
        <v>36</v>
      </c>
      <c r="E45" s="59" t="s">
        <v>36</v>
      </c>
      <c r="F45" s="59" t="s">
        <v>36</v>
      </c>
      <c r="G45" s="99">
        <f>SUM(G46:G47)</f>
        <v>0</v>
      </c>
      <c r="H45" s="109">
        <f t="shared" si="1"/>
        <v>0</v>
      </c>
      <c r="I45" s="87" t="s">
        <v>36</v>
      </c>
      <c r="J45" s="87" t="s">
        <v>36</v>
      </c>
      <c r="K45" s="87" t="s">
        <v>36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58</v>
      </c>
      <c r="C46" s="113">
        <f t="shared" si="0"/>
        <v>0</v>
      </c>
      <c r="D46" s="95" t="s">
        <v>36</v>
      </c>
      <c r="E46" s="95" t="s">
        <v>36</v>
      </c>
      <c r="F46" s="95" t="s">
        <v>36</v>
      </c>
      <c r="G46" s="114"/>
      <c r="H46" s="113">
        <f t="shared" si="1"/>
        <v>0</v>
      </c>
      <c r="I46" s="95" t="s">
        <v>36</v>
      </c>
      <c r="J46" s="95" t="s">
        <v>36</v>
      </c>
      <c r="K46" s="95" t="s">
        <v>36</v>
      </c>
      <c r="L46" s="115"/>
    </row>
    <row r="47" spans="1:12" ht="24.75" hidden="1" thickTop="1" x14ac:dyDescent="0.25">
      <c r="A47" s="111">
        <v>23510</v>
      </c>
      <c r="B47" s="112" t="s">
        <v>59</v>
      </c>
      <c r="C47" s="93">
        <f t="shared" si="0"/>
        <v>0</v>
      </c>
      <c r="D47" s="95" t="s">
        <v>36</v>
      </c>
      <c r="E47" s="95" t="s">
        <v>36</v>
      </c>
      <c r="F47" s="95" t="s">
        <v>36</v>
      </c>
      <c r="G47" s="114"/>
      <c r="H47" s="93">
        <f t="shared" si="1"/>
        <v>0</v>
      </c>
      <c r="I47" s="95" t="s">
        <v>36</v>
      </c>
      <c r="J47" s="95" t="s">
        <v>36</v>
      </c>
      <c r="K47" s="95" t="s">
        <v>36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60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61</v>
      </c>
      <c r="C50" s="127">
        <f t="shared" ref="C50:C113" si="5">SUM(D50:G50)</f>
        <v>38900</v>
      </c>
      <c r="D50" s="128">
        <f>SUM(D51,D286)</f>
        <v>38900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38900</v>
      </c>
      <c r="I50" s="128">
        <f>SUM(I51,I286)</f>
        <v>38900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62</v>
      </c>
      <c r="C51" s="133">
        <f t="shared" si="5"/>
        <v>38900</v>
      </c>
      <c r="D51" s="134">
        <f>SUM(D52,D194)</f>
        <v>38900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38900</v>
      </c>
      <c r="I51" s="134">
        <f>SUM(I52,I194)</f>
        <v>38900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63</v>
      </c>
      <c r="C52" s="138">
        <f t="shared" si="5"/>
        <v>38900</v>
      </c>
      <c r="D52" s="139">
        <f>SUM(D53,D75,D173,D187)</f>
        <v>38900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38900</v>
      </c>
      <c r="I52" s="139">
        <f>SUM(I53,I75,I173,I187)</f>
        <v>38900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64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65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66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67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68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69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70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71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72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73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74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75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76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77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78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79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80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81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82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83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84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85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86</v>
      </c>
      <c r="C75" s="143">
        <f t="shared" si="5"/>
        <v>38900</v>
      </c>
      <c r="D75" s="144">
        <f>SUM(D76,D83,D130,D164,D165,D172)</f>
        <v>38900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38900</v>
      </c>
      <c r="I75" s="144">
        <f>SUM(I76,I83,I130,I164,I165,I172)</f>
        <v>38900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87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88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89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90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91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89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90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92</v>
      </c>
      <c r="C83" s="57">
        <f t="shared" si="5"/>
        <v>38900</v>
      </c>
      <c r="D83" s="63">
        <f>SUM(D84,D89,D95,D103,D112,D116,D122,D128)</f>
        <v>38900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38900</v>
      </c>
      <c r="I83" s="63">
        <f>SUM(I84,I89,I95,I103,I112,I116,I122,I128)</f>
        <v>38900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93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94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95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96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97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98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99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100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101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102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103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104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105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106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107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108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109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110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111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112</v>
      </c>
      <c r="C103" s="72">
        <f t="shared" si="5"/>
        <v>1900</v>
      </c>
      <c r="D103" s="160">
        <f>SUM(D104:D111)</f>
        <v>1900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1900</v>
      </c>
      <c r="I103" s="160">
        <f>SUM(I104:I111)</f>
        <v>1900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113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114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115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116</v>
      </c>
      <c r="C107" s="72">
        <f t="shared" si="5"/>
        <v>1900</v>
      </c>
      <c r="D107" s="74">
        <f>1900</f>
        <v>1900</v>
      </c>
      <c r="E107" s="74"/>
      <c r="F107" s="74"/>
      <c r="G107" s="157"/>
      <c r="H107" s="72">
        <f t="shared" si="6"/>
        <v>1900</v>
      </c>
      <c r="I107" s="74">
        <v>1900</v>
      </c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117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118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119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120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121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122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123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124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125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126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127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128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129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130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131</v>
      </c>
      <c r="C122" s="72">
        <f t="shared" si="7"/>
        <v>37000</v>
      </c>
      <c r="D122" s="160">
        <f>SUM(D123:D127)</f>
        <v>37000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37000</v>
      </c>
      <c r="I122" s="160">
        <f>SUM(I123:I127)</f>
        <v>37000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132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133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134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135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136</v>
      </c>
      <c r="C127" s="72">
        <f t="shared" si="7"/>
        <v>37000</v>
      </c>
      <c r="D127" s="74">
        <f>37000</f>
        <v>37000</v>
      </c>
      <c r="E127" s="74"/>
      <c r="F127" s="74"/>
      <c r="G127" s="157"/>
      <c r="H127" s="72">
        <f t="shared" si="8"/>
        <v>37000</v>
      </c>
      <c r="I127" s="74">
        <v>37000</v>
      </c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137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138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139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140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141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142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143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144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145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146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147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148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149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150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151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152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153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154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155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156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157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158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159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160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161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162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163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164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165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166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167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168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169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170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171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172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173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174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175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176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177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178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179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180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181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182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183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184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185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186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187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188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189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190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191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192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193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194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195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196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197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198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199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200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201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202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hidden="1" x14ac:dyDescent="0.25">
      <c r="A194" s="198"/>
      <c r="B194" s="19" t="s">
        <v>203</v>
      </c>
      <c r="C194" s="138">
        <f t="shared" si="23"/>
        <v>0</v>
      </c>
      <c r="D194" s="139">
        <f>SUM(D195,D230,D269,D283)</f>
        <v>0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138">
        <f t="shared" si="24"/>
        <v>0</v>
      </c>
      <c r="I194" s="139">
        <f>SUM(I195,I230,I269,I283)</f>
        <v>0</v>
      </c>
      <c r="J194" s="139">
        <f>SUM(J195,J230,J269,J283)</f>
        <v>0</v>
      </c>
      <c r="K194" s="139">
        <f>SUM(K195,K230,K269,K283)</f>
        <v>0</v>
      </c>
      <c r="L194" s="199">
        <f>SUM(L195,L230,L269,L283)</f>
        <v>0</v>
      </c>
    </row>
    <row r="195" spans="1:13" hidden="1" x14ac:dyDescent="0.25">
      <c r="A195" s="142">
        <v>5000</v>
      </c>
      <c r="B195" s="142" t="s">
        <v>204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205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206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207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208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209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210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211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212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hidden="1" x14ac:dyDescent="0.25">
      <c r="A204" s="56">
        <v>5200</v>
      </c>
      <c r="B204" s="147" t="s">
        <v>213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214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215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216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217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218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219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220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221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222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223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224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225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226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227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228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229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230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231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232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233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234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235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236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237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238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239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240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241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242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hidden="1" x14ac:dyDescent="0.25">
      <c r="A234" s="44">
        <v>6239</v>
      </c>
      <c r="B234" s="65" t="s">
        <v>243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244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245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246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247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248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249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250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251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252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253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254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255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hidden="1" x14ac:dyDescent="0.25">
      <c r="A247" s="44">
        <v>6291</v>
      </c>
      <c r="B247" s="71" t="s">
        <v>256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257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258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259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260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hidden="1" x14ac:dyDescent="0.25">
      <c r="A252" s="168">
        <v>6320</v>
      </c>
      <c r="B252" s="65" t="s">
        <v>261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hidden="1" x14ac:dyDescent="0.25">
      <c r="A253" s="44">
        <v>6322</v>
      </c>
      <c r="B253" s="71" t="s">
        <v>262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263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264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265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266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267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268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hidden="1" x14ac:dyDescent="0.25">
      <c r="A260" s="168">
        <v>6410</v>
      </c>
      <c r="B260" s="65" t="s">
        <v>269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hidden="1" x14ac:dyDescent="0.25">
      <c r="A261" s="44">
        <v>6411</v>
      </c>
      <c r="B261" s="174" t="s">
        <v>270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271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272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273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274</v>
      </c>
      <c r="C265" s="201">
        <f t="shared" ref="C265:C288" si="36">SUM(D265:G265)</f>
        <v>0</v>
      </c>
      <c r="D265" s="74"/>
      <c r="E265" s="74"/>
      <c r="F265" s="74"/>
      <c r="G265" s="157"/>
      <c r="H265" s="208">
        <f t="shared" ref="H265:H288" si="37">SUM(I265:L265)</f>
        <v>0</v>
      </c>
      <c r="I265" s="74">
        <v>0</v>
      </c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275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276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277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278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279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280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281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282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283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284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285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hidden="1" x14ac:dyDescent="0.25">
      <c r="A277" s="44">
        <v>7245</v>
      </c>
      <c r="B277" s="71" t="s">
        <v>286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287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288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289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290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hidden="1" x14ac:dyDescent="0.25">
      <c r="A282" s="150">
        <v>7720</v>
      </c>
      <c r="B282" s="65" t="s">
        <v>291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292</v>
      </c>
      <c r="C283" s="233">
        <f t="shared" si="36"/>
        <v>0</v>
      </c>
      <c r="D283" s="234">
        <f>D284</f>
        <v>0</v>
      </c>
      <c r="E283" s="234">
        <f t="shared" ref="E283:G284" si="42">E284</f>
        <v>0</v>
      </c>
      <c r="F283" s="234">
        <f t="shared" si="42"/>
        <v>0</v>
      </c>
      <c r="G283" s="235">
        <f t="shared" si="42"/>
        <v>0</v>
      </c>
      <c r="H283" s="236">
        <f t="shared" si="37"/>
        <v>0</v>
      </c>
      <c r="I283" s="234">
        <f t="shared" ref="I283:L284" si="43">I284</f>
        <v>0</v>
      </c>
      <c r="J283" s="234">
        <f>J284</f>
        <v>0</v>
      </c>
      <c r="K283" s="234">
        <f t="shared" si="43"/>
        <v>0</v>
      </c>
      <c r="L283" s="237">
        <f t="shared" si="43"/>
        <v>0</v>
      </c>
    </row>
    <row r="284" spans="1:13" ht="24" hidden="1" x14ac:dyDescent="0.25">
      <c r="A284" s="238">
        <v>9200</v>
      </c>
      <c r="B284" s="71" t="s">
        <v>293</v>
      </c>
      <c r="C284" s="202">
        <f t="shared" si="36"/>
        <v>0</v>
      </c>
      <c r="D284" s="163">
        <f>D285</f>
        <v>0</v>
      </c>
      <c r="E284" s="163">
        <f t="shared" si="42"/>
        <v>0</v>
      </c>
      <c r="F284" s="163">
        <f t="shared" si="42"/>
        <v>0</v>
      </c>
      <c r="G284" s="164">
        <f t="shared" si="42"/>
        <v>0</v>
      </c>
      <c r="H284" s="117">
        <f t="shared" si="37"/>
        <v>0</v>
      </c>
      <c r="I284" s="163">
        <f t="shared" si="43"/>
        <v>0</v>
      </c>
      <c r="J284" s="163">
        <f t="shared" si="43"/>
        <v>0</v>
      </c>
      <c r="K284" s="163">
        <f t="shared" si="43"/>
        <v>0</v>
      </c>
      <c r="L284" s="165">
        <f t="shared" si="43"/>
        <v>0</v>
      </c>
    </row>
    <row r="285" spans="1:13" ht="24" hidden="1" x14ac:dyDescent="0.25">
      <c r="A285" s="239">
        <v>9230</v>
      </c>
      <c r="B285" s="71" t="s">
        <v>294</v>
      </c>
      <c r="C285" s="202">
        <f t="shared" si="36"/>
        <v>0</v>
      </c>
      <c r="D285" s="163"/>
      <c r="E285" s="163"/>
      <c r="F285" s="163"/>
      <c r="G285" s="164"/>
      <c r="H285" s="117">
        <f t="shared" si="37"/>
        <v>0</v>
      </c>
      <c r="I285" s="163">
        <v>0</v>
      </c>
      <c r="J285" s="163"/>
      <c r="K285" s="163"/>
      <c r="L285" s="165"/>
      <c r="M285" s="156"/>
    </row>
    <row r="286" spans="1:13" hidden="1" x14ac:dyDescent="0.25">
      <c r="A286" s="174"/>
      <c r="B286" s="71" t="s">
        <v>295</v>
      </c>
      <c r="C286" s="201">
        <f>SUM(D286:G286)</f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>SUM(I286:L286)</f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296</v>
      </c>
      <c r="B287" s="44" t="s">
        <v>297</v>
      </c>
      <c r="C287" s="201">
        <f t="shared" si="36"/>
        <v>0</v>
      </c>
      <c r="D287" s="74"/>
      <c r="E287" s="74"/>
      <c r="F287" s="74"/>
      <c r="G287" s="157"/>
      <c r="H287" s="72">
        <f t="shared" si="37"/>
        <v>0</v>
      </c>
      <c r="I287" s="74">
        <v>0</v>
      </c>
      <c r="J287" s="74"/>
      <c r="K287" s="74"/>
      <c r="L287" s="158"/>
      <c r="M287" s="156"/>
    </row>
    <row r="288" spans="1:13" ht="24" hidden="1" x14ac:dyDescent="0.25">
      <c r="A288" s="174" t="s">
        <v>298</v>
      </c>
      <c r="B288" s="240" t="s">
        <v>299</v>
      </c>
      <c r="C288" s="205">
        <f t="shared" si="36"/>
        <v>0</v>
      </c>
      <c r="D288" s="68"/>
      <c r="E288" s="68"/>
      <c r="F288" s="68"/>
      <c r="G288" s="154"/>
      <c r="H288" s="66">
        <f t="shared" si="37"/>
        <v>0</v>
      </c>
      <c r="I288" s="68">
        <v>0</v>
      </c>
      <c r="J288" s="68"/>
      <c r="K288" s="68"/>
      <c r="L288" s="155"/>
      <c r="M288" s="156"/>
    </row>
    <row r="289" spans="1:12" ht="12.75" thickBot="1" x14ac:dyDescent="0.3">
      <c r="A289" s="241"/>
      <c r="B289" s="241" t="s">
        <v>300</v>
      </c>
      <c r="C289" s="242">
        <f t="shared" ref="C289:L289" si="44">SUM(C286,C269,C230,C195,C187,C173,C75,C53,C283)</f>
        <v>38900</v>
      </c>
      <c r="D289" s="242">
        <f t="shared" si="44"/>
        <v>38900</v>
      </c>
      <c r="E289" s="242">
        <f t="shared" si="44"/>
        <v>0</v>
      </c>
      <c r="F289" s="242">
        <f t="shared" si="44"/>
        <v>0</v>
      </c>
      <c r="G289" s="243">
        <f t="shared" si="44"/>
        <v>0</v>
      </c>
      <c r="H289" s="244">
        <f t="shared" si="44"/>
        <v>38900</v>
      </c>
      <c r="I289" s="242">
        <f t="shared" si="44"/>
        <v>38900</v>
      </c>
      <c r="J289" s="242">
        <f t="shared" si="44"/>
        <v>0</v>
      </c>
      <c r="K289" s="242">
        <f t="shared" si="44"/>
        <v>0</v>
      </c>
      <c r="L289" s="245">
        <f t="shared" si="44"/>
        <v>0</v>
      </c>
    </row>
    <row r="290" spans="1:12" s="24" customFormat="1" ht="13.5" hidden="1" thickTop="1" thickBot="1" x14ac:dyDescent="0.3">
      <c r="A290" s="284" t="s">
        <v>301</v>
      </c>
      <c r="B290" s="285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272" t="s">
        <v>302</v>
      </c>
      <c r="B291" s="273"/>
      <c r="C291" s="250">
        <f t="shared" ref="C291:L291" si="45">SUM(C292,C293)-C300+C301</f>
        <v>0</v>
      </c>
      <c r="D291" s="251">
        <f t="shared" si="45"/>
        <v>0</v>
      </c>
      <c r="E291" s="251">
        <f t="shared" si="45"/>
        <v>0</v>
      </c>
      <c r="F291" s="251">
        <f t="shared" si="45"/>
        <v>0</v>
      </c>
      <c r="G291" s="252">
        <f t="shared" si="45"/>
        <v>0</v>
      </c>
      <c r="H291" s="253">
        <f t="shared" si="45"/>
        <v>0</v>
      </c>
      <c r="I291" s="251">
        <f t="shared" si="45"/>
        <v>0</v>
      </c>
      <c r="J291" s="251">
        <f t="shared" si="45"/>
        <v>0</v>
      </c>
      <c r="K291" s="251">
        <f t="shared" si="45"/>
        <v>0</v>
      </c>
      <c r="L291" s="254">
        <f t="shared" si="45"/>
        <v>0</v>
      </c>
    </row>
    <row r="292" spans="1:12" s="24" customFormat="1" ht="13.5" hidden="1" thickTop="1" thickBot="1" x14ac:dyDescent="0.3">
      <c r="A292" s="126" t="s">
        <v>303</v>
      </c>
      <c r="B292" s="126" t="s">
        <v>304</v>
      </c>
      <c r="C292" s="255">
        <f t="shared" ref="C292:L292" si="46">C21-C286</f>
        <v>0</v>
      </c>
      <c r="D292" s="128">
        <f t="shared" si="46"/>
        <v>0</v>
      </c>
      <c r="E292" s="128">
        <f t="shared" si="46"/>
        <v>0</v>
      </c>
      <c r="F292" s="128">
        <f t="shared" si="46"/>
        <v>0</v>
      </c>
      <c r="G292" s="129">
        <f t="shared" si="46"/>
        <v>0</v>
      </c>
      <c r="H292" s="256">
        <f t="shared" si="46"/>
        <v>0</v>
      </c>
      <c r="I292" s="128">
        <f t="shared" si="46"/>
        <v>0</v>
      </c>
      <c r="J292" s="128">
        <f t="shared" si="46"/>
        <v>0</v>
      </c>
      <c r="K292" s="128">
        <f t="shared" si="46"/>
        <v>0</v>
      </c>
      <c r="L292" s="130">
        <f t="shared" si="46"/>
        <v>0</v>
      </c>
    </row>
    <row r="293" spans="1:12" s="24" customFormat="1" ht="12.75" hidden="1" thickTop="1" x14ac:dyDescent="0.25">
      <c r="A293" s="257" t="s">
        <v>305</v>
      </c>
      <c r="B293" s="257" t="s">
        <v>306</v>
      </c>
      <c r="C293" s="250">
        <f t="shared" ref="C293:L293" si="47">SUM(C294,C296,C298)-SUM(C295,C297,C299)</f>
        <v>0</v>
      </c>
      <c r="D293" s="251">
        <f t="shared" si="47"/>
        <v>0</v>
      </c>
      <c r="E293" s="251">
        <f t="shared" si="47"/>
        <v>0</v>
      </c>
      <c r="F293" s="251">
        <f t="shared" si="47"/>
        <v>0</v>
      </c>
      <c r="G293" s="258">
        <f t="shared" si="47"/>
        <v>0</v>
      </c>
      <c r="H293" s="253">
        <f t="shared" si="47"/>
        <v>0</v>
      </c>
      <c r="I293" s="251">
        <f t="shared" si="47"/>
        <v>0</v>
      </c>
      <c r="J293" s="251">
        <f t="shared" si="47"/>
        <v>0</v>
      </c>
      <c r="K293" s="251">
        <f t="shared" si="47"/>
        <v>0</v>
      </c>
      <c r="L293" s="254">
        <f t="shared" si="47"/>
        <v>0</v>
      </c>
    </row>
    <row r="294" spans="1:12" ht="12.75" hidden="1" thickTop="1" x14ac:dyDescent="0.25">
      <c r="A294" s="259" t="s">
        <v>307</v>
      </c>
      <c r="B294" s="116" t="s">
        <v>308</v>
      </c>
      <c r="C294" s="79">
        <f t="shared" ref="C294:C299" si="48">SUM(D294:G294)</f>
        <v>0</v>
      </c>
      <c r="D294" s="81"/>
      <c r="E294" s="81"/>
      <c r="F294" s="81"/>
      <c r="G294" s="229"/>
      <c r="H294" s="79">
        <f t="shared" ref="H294:H299" si="49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309</v>
      </c>
      <c r="B295" s="43" t="s">
        <v>310</v>
      </c>
      <c r="C295" s="72">
        <f t="shared" si="48"/>
        <v>0</v>
      </c>
      <c r="D295" s="74"/>
      <c r="E295" s="74"/>
      <c r="F295" s="74"/>
      <c r="G295" s="157"/>
      <c r="H295" s="72">
        <f t="shared" si="49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311</v>
      </c>
      <c r="B296" s="43" t="s">
        <v>312</v>
      </c>
      <c r="C296" s="72">
        <f t="shared" si="48"/>
        <v>0</v>
      </c>
      <c r="D296" s="74"/>
      <c r="E296" s="74"/>
      <c r="F296" s="74"/>
      <c r="G296" s="157"/>
      <c r="H296" s="72">
        <f t="shared" si="49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313</v>
      </c>
      <c r="B297" s="43" t="s">
        <v>314</v>
      </c>
      <c r="C297" s="72">
        <f t="shared" si="48"/>
        <v>0</v>
      </c>
      <c r="D297" s="74"/>
      <c r="E297" s="74"/>
      <c r="F297" s="74"/>
      <c r="G297" s="157"/>
      <c r="H297" s="72">
        <f t="shared" si="49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315</v>
      </c>
      <c r="B298" s="43" t="s">
        <v>316</v>
      </c>
      <c r="C298" s="72">
        <f t="shared" si="48"/>
        <v>0</v>
      </c>
      <c r="D298" s="74"/>
      <c r="E298" s="74"/>
      <c r="F298" s="74"/>
      <c r="G298" s="157"/>
      <c r="H298" s="72">
        <f t="shared" si="49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317</v>
      </c>
      <c r="B299" s="261" t="s">
        <v>318</v>
      </c>
      <c r="C299" s="185">
        <f t="shared" si="48"/>
        <v>0</v>
      </c>
      <c r="D299" s="189"/>
      <c r="E299" s="189"/>
      <c r="F299" s="189"/>
      <c r="G299" s="262"/>
      <c r="H299" s="185">
        <f t="shared" si="49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319</v>
      </c>
      <c r="B300" s="263" t="s">
        <v>320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321</v>
      </c>
      <c r="B301" s="268" t="s">
        <v>322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4ESHrRXqIuoeA7fauIdt1CtZeAVX009dxKmAQNxA2+VMCHaQmE30+VpYyqLltv67RGNRThNH6S041ycGqFwHxg==" saltValue="hsoPD8qZc2KHSpJ9FsbErQ==" spinCount="100000" sheet="1" objects="1" scenarios="1" formatCells="0" formatColumns="0" formatRows="0" insertHyperlinks="0"/>
  <autoFilter ref="A18:M301">
    <filterColumn colId="7">
      <filters blank="1">
        <filter val="1 900"/>
        <filter val="37 000"/>
        <filter val="38 900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N319"/>
  <sheetViews>
    <sheetView showGridLines="0" view="pageLayout" zoomScaleNormal="100" workbookViewId="0">
      <selection activeCell="C13" sqref="C13:L13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5" width="0" style="1" hidden="1" customWidth="1"/>
    <col min="16" max="16384" width="9.140625" style="1"/>
  </cols>
  <sheetData>
    <row r="1" spans="1:14" x14ac:dyDescent="0.25">
      <c r="A1" s="299" t="s">
        <v>326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4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  <c r="N2" s="1" t="s">
        <v>2</v>
      </c>
    </row>
    <row r="3" spans="1:14" ht="12.75" customHeight="1" x14ac:dyDescent="0.25">
      <c r="A3" s="2" t="s">
        <v>3</v>
      </c>
      <c r="B3" s="3"/>
      <c r="C3" s="303" t="s">
        <v>4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4" ht="12.75" customHeight="1" x14ac:dyDescent="0.25">
      <c r="A4" s="2" t="s">
        <v>5</v>
      </c>
      <c r="B4" s="3"/>
      <c r="C4" s="303" t="s">
        <v>6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4" ht="12.75" customHeight="1" x14ac:dyDescent="0.25">
      <c r="A5" s="4" t="s">
        <v>7</v>
      </c>
      <c r="B5" s="5"/>
      <c r="C5" s="286" t="s">
        <v>8</v>
      </c>
      <c r="D5" s="286"/>
      <c r="E5" s="286"/>
      <c r="F5" s="286"/>
      <c r="G5" s="286"/>
      <c r="H5" s="286"/>
      <c r="I5" s="286"/>
      <c r="J5" s="286"/>
      <c r="K5" s="286"/>
      <c r="L5" s="287"/>
    </row>
    <row r="6" spans="1:14" ht="12.75" customHeight="1" x14ac:dyDescent="0.25">
      <c r="A6" s="4" t="s">
        <v>9</v>
      </c>
      <c r="B6" s="5"/>
      <c r="C6" s="286" t="s">
        <v>327</v>
      </c>
      <c r="D6" s="286"/>
      <c r="E6" s="286"/>
      <c r="F6" s="286"/>
      <c r="G6" s="286"/>
      <c r="H6" s="286"/>
      <c r="I6" s="286"/>
      <c r="J6" s="286"/>
      <c r="K6" s="286"/>
      <c r="L6" s="287"/>
    </row>
    <row r="7" spans="1:14" ht="24.75" customHeight="1" x14ac:dyDescent="0.25">
      <c r="A7" s="4" t="s">
        <v>11</v>
      </c>
      <c r="B7" s="5"/>
      <c r="C7" s="303" t="s">
        <v>328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4" ht="12.75" customHeight="1" x14ac:dyDescent="0.25">
      <c r="A8" s="6" t="s">
        <v>13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4" ht="12.75" customHeight="1" x14ac:dyDescent="0.25">
      <c r="A9" s="4"/>
      <c r="B9" s="5" t="s">
        <v>14</v>
      </c>
      <c r="C9" s="286" t="s">
        <v>15</v>
      </c>
      <c r="D9" s="286"/>
      <c r="E9" s="286"/>
      <c r="F9" s="286"/>
      <c r="G9" s="286"/>
      <c r="H9" s="286"/>
      <c r="I9" s="286"/>
      <c r="J9" s="286"/>
      <c r="K9" s="286"/>
      <c r="L9" s="287"/>
    </row>
    <row r="10" spans="1:14" ht="12.75" customHeight="1" x14ac:dyDescent="0.25">
      <c r="A10" s="4"/>
      <c r="B10" s="5" t="s">
        <v>16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7"/>
    </row>
    <row r="11" spans="1:14" ht="12.75" customHeight="1" x14ac:dyDescent="0.25">
      <c r="A11" s="4"/>
      <c r="B11" s="5" t="s">
        <v>17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4" ht="12.75" customHeight="1" x14ac:dyDescent="0.25">
      <c r="A12" s="4"/>
      <c r="B12" s="5" t="s">
        <v>18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7"/>
    </row>
    <row r="13" spans="1:14" ht="12.75" customHeight="1" x14ac:dyDescent="0.25">
      <c r="A13" s="4"/>
      <c r="B13" s="5" t="s">
        <v>19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7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88" t="s">
        <v>20</v>
      </c>
      <c r="B15" s="291" t="s">
        <v>21</v>
      </c>
      <c r="C15" s="293" t="s">
        <v>22</v>
      </c>
      <c r="D15" s="294"/>
      <c r="E15" s="294"/>
      <c r="F15" s="294"/>
      <c r="G15" s="295"/>
      <c r="H15" s="293" t="s">
        <v>23</v>
      </c>
      <c r="I15" s="294"/>
      <c r="J15" s="294"/>
      <c r="K15" s="294"/>
      <c r="L15" s="296"/>
    </row>
    <row r="16" spans="1:14" s="11" customFormat="1" ht="12.75" customHeight="1" x14ac:dyDescent="0.25">
      <c r="A16" s="289"/>
      <c r="B16" s="292"/>
      <c r="C16" s="274" t="s">
        <v>24</v>
      </c>
      <c r="D16" s="276" t="s">
        <v>25</v>
      </c>
      <c r="E16" s="278" t="s">
        <v>26</v>
      </c>
      <c r="F16" s="280" t="s">
        <v>27</v>
      </c>
      <c r="G16" s="298" t="s">
        <v>28</v>
      </c>
      <c r="H16" s="274" t="s">
        <v>24</v>
      </c>
      <c r="I16" s="276" t="s">
        <v>25</v>
      </c>
      <c r="J16" s="278" t="s">
        <v>26</v>
      </c>
      <c r="K16" s="280" t="s">
        <v>27</v>
      </c>
      <c r="L16" s="282" t="s">
        <v>28</v>
      </c>
    </row>
    <row r="17" spans="1:12" s="12" customFormat="1" ht="61.5" customHeight="1" thickBot="1" x14ac:dyDescent="0.3">
      <c r="A17" s="290"/>
      <c r="B17" s="292"/>
      <c r="C17" s="274"/>
      <c r="D17" s="297"/>
      <c r="E17" s="279"/>
      <c r="F17" s="281"/>
      <c r="G17" s="298"/>
      <c r="H17" s="275"/>
      <c r="I17" s="277"/>
      <c r="J17" s="279"/>
      <c r="K17" s="281"/>
      <c r="L17" s="283"/>
    </row>
    <row r="18" spans="1:12" s="12" customFormat="1" ht="9.75" customHeight="1" thickTop="1" x14ac:dyDescent="0.25">
      <c r="A18" s="13" t="s">
        <v>29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30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31</v>
      </c>
      <c r="C20" s="27">
        <f t="shared" ref="C20:C47" si="0">SUM(D20:G20)</f>
        <v>24712</v>
      </c>
      <c r="D20" s="28">
        <f>SUM(D21,D24,D25,D41,D43)</f>
        <v>24712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22712</v>
      </c>
      <c r="I20" s="28">
        <f>SUM(I21,I24,I25,I41,I43)</f>
        <v>22712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32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33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34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35</v>
      </c>
      <c r="C24" s="50">
        <f t="shared" si="0"/>
        <v>24712</v>
      </c>
      <c r="D24" s="51">
        <f>24712</f>
        <v>24712</v>
      </c>
      <c r="E24" s="51"/>
      <c r="F24" s="52" t="s">
        <v>36</v>
      </c>
      <c r="G24" s="53" t="s">
        <v>36</v>
      </c>
      <c r="H24" s="50">
        <f t="shared" si="1"/>
        <v>22712</v>
      </c>
      <c r="I24" s="51">
        <f>I51</f>
        <v>22712</v>
      </c>
      <c r="J24" s="51"/>
      <c r="K24" s="52" t="s">
        <v>36</v>
      </c>
      <c r="L24" s="54" t="s">
        <v>36</v>
      </c>
    </row>
    <row r="25" spans="1:12" s="24" customFormat="1" ht="24.75" hidden="1" thickTop="1" x14ac:dyDescent="0.25">
      <c r="A25" s="55"/>
      <c r="B25" s="56" t="s">
        <v>37</v>
      </c>
      <c r="C25" s="57">
        <f t="shared" si="0"/>
        <v>0</v>
      </c>
      <c r="D25" s="58"/>
      <c r="E25" s="59" t="s">
        <v>36</v>
      </c>
      <c r="F25" s="59" t="s">
        <v>36</v>
      </c>
      <c r="G25" s="60" t="s">
        <v>36</v>
      </c>
      <c r="H25" s="57">
        <f t="shared" si="1"/>
        <v>0</v>
      </c>
      <c r="I25" s="61"/>
      <c r="J25" s="59" t="s">
        <v>36</v>
      </c>
      <c r="K25" s="59" t="s">
        <v>36</v>
      </c>
      <c r="L25" s="62" t="s">
        <v>36</v>
      </c>
    </row>
    <row r="26" spans="1:12" s="24" customFormat="1" ht="36.75" hidden="1" thickTop="1" x14ac:dyDescent="0.25">
      <c r="A26" s="56">
        <v>21300</v>
      </c>
      <c r="B26" s="56" t="s">
        <v>38</v>
      </c>
      <c r="C26" s="57">
        <f t="shared" si="0"/>
        <v>0</v>
      </c>
      <c r="D26" s="59" t="s">
        <v>36</v>
      </c>
      <c r="E26" s="59" t="s">
        <v>36</v>
      </c>
      <c r="F26" s="63">
        <f>SUM(F27,F31,F33,F36)</f>
        <v>0</v>
      </c>
      <c r="G26" s="60" t="s">
        <v>36</v>
      </c>
      <c r="H26" s="57">
        <f t="shared" si="1"/>
        <v>0</v>
      </c>
      <c r="I26" s="59" t="s">
        <v>36</v>
      </c>
      <c r="J26" s="59" t="s">
        <v>36</v>
      </c>
      <c r="K26" s="63">
        <f>SUM(K27,K31,K33,K36)</f>
        <v>0</v>
      </c>
      <c r="L26" s="62" t="s">
        <v>36</v>
      </c>
    </row>
    <row r="27" spans="1:12" s="24" customFormat="1" ht="24.75" hidden="1" thickTop="1" x14ac:dyDescent="0.25">
      <c r="A27" s="64">
        <v>21350</v>
      </c>
      <c r="B27" s="56" t="s">
        <v>39</v>
      </c>
      <c r="C27" s="57">
        <f t="shared" si="0"/>
        <v>0</v>
      </c>
      <c r="D27" s="59" t="s">
        <v>36</v>
      </c>
      <c r="E27" s="59" t="s">
        <v>36</v>
      </c>
      <c r="F27" s="63">
        <f>SUM(F28:F30)</f>
        <v>0</v>
      </c>
      <c r="G27" s="60" t="s">
        <v>36</v>
      </c>
      <c r="H27" s="57">
        <f t="shared" si="1"/>
        <v>0</v>
      </c>
      <c r="I27" s="59" t="s">
        <v>36</v>
      </c>
      <c r="J27" s="59" t="s">
        <v>36</v>
      </c>
      <c r="K27" s="63">
        <f>SUM(K28:K30)</f>
        <v>0</v>
      </c>
      <c r="L27" s="62" t="s">
        <v>36</v>
      </c>
    </row>
    <row r="28" spans="1:12" ht="12.75" hidden="1" thickTop="1" x14ac:dyDescent="0.25">
      <c r="A28" s="37">
        <v>21351</v>
      </c>
      <c r="B28" s="65" t="s">
        <v>40</v>
      </c>
      <c r="C28" s="66">
        <f t="shared" si="0"/>
        <v>0</v>
      </c>
      <c r="D28" s="67" t="s">
        <v>36</v>
      </c>
      <c r="E28" s="67" t="s">
        <v>36</v>
      </c>
      <c r="F28" s="68"/>
      <c r="G28" s="69" t="s">
        <v>36</v>
      </c>
      <c r="H28" s="66">
        <f t="shared" si="1"/>
        <v>0</v>
      </c>
      <c r="I28" s="67" t="s">
        <v>36</v>
      </c>
      <c r="J28" s="67" t="s">
        <v>36</v>
      </c>
      <c r="K28" s="68"/>
      <c r="L28" s="70" t="s">
        <v>36</v>
      </c>
    </row>
    <row r="29" spans="1:12" ht="12.75" hidden="1" thickTop="1" x14ac:dyDescent="0.25">
      <c r="A29" s="43">
        <v>21352</v>
      </c>
      <c r="B29" s="71" t="s">
        <v>41</v>
      </c>
      <c r="C29" s="72">
        <f t="shared" si="0"/>
        <v>0</v>
      </c>
      <c r="D29" s="73" t="s">
        <v>36</v>
      </c>
      <c r="E29" s="73" t="s">
        <v>36</v>
      </c>
      <c r="F29" s="74"/>
      <c r="G29" s="75" t="s">
        <v>36</v>
      </c>
      <c r="H29" s="72">
        <f t="shared" si="1"/>
        <v>0</v>
      </c>
      <c r="I29" s="73" t="s">
        <v>36</v>
      </c>
      <c r="J29" s="73" t="s">
        <v>36</v>
      </c>
      <c r="K29" s="74"/>
      <c r="L29" s="76" t="s">
        <v>36</v>
      </c>
    </row>
    <row r="30" spans="1:12" ht="24.75" hidden="1" thickTop="1" x14ac:dyDescent="0.25">
      <c r="A30" s="43">
        <v>21359</v>
      </c>
      <c r="B30" s="71" t="s">
        <v>42</v>
      </c>
      <c r="C30" s="72">
        <f t="shared" si="0"/>
        <v>0</v>
      </c>
      <c r="D30" s="73" t="s">
        <v>36</v>
      </c>
      <c r="E30" s="73" t="s">
        <v>36</v>
      </c>
      <c r="F30" s="74"/>
      <c r="G30" s="75" t="s">
        <v>36</v>
      </c>
      <c r="H30" s="72">
        <f t="shared" si="1"/>
        <v>0</v>
      </c>
      <c r="I30" s="73" t="s">
        <v>36</v>
      </c>
      <c r="J30" s="73" t="s">
        <v>36</v>
      </c>
      <c r="K30" s="74"/>
      <c r="L30" s="76" t="s">
        <v>36</v>
      </c>
    </row>
    <row r="31" spans="1:12" s="24" customFormat="1" ht="36.75" hidden="1" thickTop="1" x14ac:dyDescent="0.25">
      <c r="A31" s="64">
        <v>21370</v>
      </c>
      <c r="B31" s="56" t="s">
        <v>43</v>
      </c>
      <c r="C31" s="57">
        <f t="shared" si="0"/>
        <v>0</v>
      </c>
      <c r="D31" s="59" t="s">
        <v>36</v>
      </c>
      <c r="E31" s="59" t="s">
        <v>36</v>
      </c>
      <c r="F31" s="63">
        <f>SUM(F32)</f>
        <v>0</v>
      </c>
      <c r="G31" s="60" t="s">
        <v>36</v>
      </c>
      <c r="H31" s="57">
        <f t="shared" si="1"/>
        <v>0</v>
      </c>
      <c r="I31" s="59" t="s">
        <v>36</v>
      </c>
      <c r="J31" s="59" t="s">
        <v>36</v>
      </c>
      <c r="K31" s="63">
        <f>SUM(K32)</f>
        <v>0</v>
      </c>
      <c r="L31" s="62" t="s">
        <v>36</v>
      </c>
    </row>
    <row r="32" spans="1:12" ht="36.75" hidden="1" thickTop="1" x14ac:dyDescent="0.25">
      <c r="A32" s="77">
        <v>21379</v>
      </c>
      <c r="B32" s="78" t="s">
        <v>44</v>
      </c>
      <c r="C32" s="79">
        <f t="shared" si="0"/>
        <v>0</v>
      </c>
      <c r="D32" s="80" t="s">
        <v>36</v>
      </c>
      <c r="E32" s="80" t="s">
        <v>36</v>
      </c>
      <c r="F32" s="81"/>
      <c r="G32" s="82" t="s">
        <v>36</v>
      </c>
      <c r="H32" s="79">
        <f t="shared" si="1"/>
        <v>0</v>
      </c>
      <c r="I32" s="80" t="s">
        <v>36</v>
      </c>
      <c r="J32" s="80" t="s">
        <v>36</v>
      </c>
      <c r="K32" s="81"/>
      <c r="L32" s="83" t="s">
        <v>36</v>
      </c>
    </row>
    <row r="33" spans="1:12" s="24" customFormat="1" ht="12.75" hidden="1" thickTop="1" x14ac:dyDescent="0.25">
      <c r="A33" s="64">
        <v>21380</v>
      </c>
      <c r="B33" s="56" t="s">
        <v>45</v>
      </c>
      <c r="C33" s="57">
        <f t="shared" si="0"/>
        <v>0</v>
      </c>
      <c r="D33" s="59" t="s">
        <v>36</v>
      </c>
      <c r="E33" s="59" t="s">
        <v>36</v>
      </c>
      <c r="F33" s="63">
        <f>SUM(F34:F35)</f>
        <v>0</v>
      </c>
      <c r="G33" s="60" t="s">
        <v>36</v>
      </c>
      <c r="H33" s="57">
        <f t="shared" si="1"/>
        <v>0</v>
      </c>
      <c r="I33" s="59" t="s">
        <v>36</v>
      </c>
      <c r="J33" s="59" t="s">
        <v>36</v>
      </c>
      <c r="K33" s="63">
        <f>SUM(K34:K35)</f>
        <v>0</v>
      </c>
      <c r="L33" s="62" t="s">
        <v>36</v>
      </c>
    </row>
    <row r="34" spans="1:12" ht="12.75" hidden="1" thickTop="1" x14ac:dyDescent="0.25">
      <c r="A34" s="38">
        <v>21381</v>
      </c>
      <c r="B34" s="65" t="s">
        <v>46</v>
      </c>
      <c r="C34" s="66">
        <f t="shared" si="0"/>
        <v>0</v>
      </c>
      <c r="D34" s="67" t="s">
        <v>36</v>
      </c>
      <c r="E34" s="67" t="s">
        <v>36</v>
      </c>
      <c r="F34" s="68"/>
      <c r="G34" s="69" t="s">
        <v>36</v>
      </c>
      <c r="H34" s="66">
        <f t="shared" si="1"/>
        <v>0</v>
      </c>
      <c r="I34" s="67" t="s">
        <v>36</v>
      </c>
      <c r="J34" s="67" t="s">
        <v>36</v>
      </c>
      <c r="K34" s="68"/>
      <c r="L34" s="70" t="s">
        <v>36</v>
      </c>
    </row>
    <row r="35" spans="1:12" ht="24.75" hidden="1" thickTop="1" x14ac:dyDescent="0.25">
      <c r="A35" s="44">
        <v>21383</v>
      </c>
      <c r="B35" s="71" t="s">
        <v>47</v>
      </c>
      <c r="C35" s="72">
        <f>SUM(D35:G35)</f>
        <v>0</v>
      </c>
      <c r="D35" s="73" t="s">
        <v>36</v>
      </c>
      <c r="E35" s="73" t="s">
        <v>36</v>
      </c>
      <c r="F35" s="74"/>
      <c r="G35" s="75" t="s">
        <v>36</v>
      </c>
      <c r="H35" s="72">
        <f t="shared" si="1"/>
        <v>0</v>
      </c>
      <c r="I35" s="73" t="s">
        <v>36</v>
      </c>
      <c r="J35" s="73" t="s">
        <v>36</v>
      </c>
      <c r="K35" s="74"/>
      <c r="L35" s="76" t="s">
        <v>36</v>
      </c>
    </row>
    <row r="36" spans="1:12" s="24" customFormat="1" ht="25.5" hidden="1" customHeight="1" x14ac:dyDescent="0.25">
      <c r="A36" s="64">
        <v>21390</v>
      </c>
      <c r="B36" s="56" t="s">
        <v>48</v>
      </c>
      <c r="C36" s="57">
        <f t="shared" si="0"/>
        <v>0</v>
      </c>
      <c r="D36" s="59" t="s">
        <v>36</v>
      </c>
      <c r="E36" s="59" t="s">
        <v>36</v>
      </c>
      <c r="F36" s="63">
        <f>SUM(F37:F40)</f>
        <v>0</v>
      </c>
      <c r="G36" s="60" t="s">
        <v>36</v>
      </c>
      <c r="H36" s="57">
        <f t="shared" si="1"/>
        <v>0</v>
      </c>
      <c r="I36" s="59" t="s">
        <v>36</v>
      </c>
      <c r="J36" s="59" t="s">
        <v>36</v>
      </c>
      <c r="K36" s="63">
        <f>SUM(K37:K40)</f>
        <v>0</v>
      </c>
      <c r="L36" s="62" t="s">
        <v>36</v>
      </c>
    </row>
    <row r="37" spans="1:12" ht="24.75" hidden="1" thickTop="1" x14ac:dyDescent="0.25">
      <c r="A37" s="38">
        <v>21391</v>
      </c>
      <c r="B37" s="65" t="s">
        <v>49</v>
      </c>
      <c r="C37" s="66">
        <f t="shared" si="0"/>
        <v>0</v>
      </c>
      <c r="D37" s="67" t="s">
        <v>36</v>
      </c>
      <c r="E37" s="67" t="s">
        <v>36</v>
      </c>
      <c r="F37" s="68"/>
      <c r="G37" s="69" t="s">
        <v>36</v>
      </c>
      <c r="H37" s="66">
        <f t="shared" si="1"/>
        <v>0</v>
      </c>
      <c r="I37" s="67" t="s">
        <v>36</v>
      </c>
      <c r="J37" s="67" t="s">
        <v>36</v>
      </c>
      <c r="K37" s="68"/>
      <c r="L37" s="70" t="s">
        <v>36</v>
      </c>
    </row>
    <row r="38" spans="1:12" ht="12.75" hidden="1" thickTop="1" x14ac:dyDescent="0.25">
      <c r="A38" s="44">
        <v>21393</v>
      </c>
      <c r="B38" s="71" t="s">
        <v>50</v>
      </c>
      <c r="C38" s="72">
        <f t="shared" si="0"/>
        <v>0</v>
      </c>
      <c r="D38" s="73" t="s">
        <v>36</v>
      </c>
      <c r="E38" s="73" t="s">
        <v>36</v>
      </c>
      <c r="F38" s="74"/>
      <c r="G38" s="75" t="s">
        <v>36</v>
      </c>
      <c r="H38" s="72">
        <f t="shared" si="1"/>
        <v>0</v>
      </c>
      <c r="I38" s="73" t="s">
        <v>36</v>
      </c>
      <c r="J38" s="73" t="s">
        <v>36</v>
      </c>
      <c r="K38" s="74"/>
      <c r="L38" s="76" t="s">
        <v>36</v>
      </c>
    </row>
    <row r="39" spans="1:12" ht="12.75" hidden="1" thickTop="1" x14ac:dyDescent="0.25">
      <c r="A39" s="44">
        <v>21395</v>
      </c>
      <c r="B39" s="71" t="s">
        <v>51</v>
      </c>
      <c r="C39" s="72">
        <f t="shared" si="0"/>
        <v>0</v>
      </c>
      <c r="D39" s="73" t="s">
        <v>36</v>
      </c>
      <c r="E39" s="73" t="s">
        <v>36</v>
      </c>
      <c r="F39" s="74"/>
      <c r="G39" s="75" t="s">
        <v>36</v>
      </c>
      <c r="H39" s="72">
        <f t="shared" si="1"/>
        <v>0</v>
      </c>
      <c r="I39" s="73" t="s">
        <v>36</v>
      </c>
      <c r="J39" s="73" t="s">
        <v>36</v>
      </c>
      <c r="K39" s="74"/>
      <c r="L39" s="76" t="s">
        <v>36</v>
      </c>
    </row>
    <row r="40" spans="1:12" ht="24.75" hidden="1" thickTop="1" x14ac:dyDescent="0.25">
      <c r="A40" s="84">
        <v>21399</v>
      </c>
      <c r="B40" s="85" t="s">
        <v>52</v>
      </c>
      <c r="C40" s="86">
        <f t="shared" si="0"/>
        <v>0</v>
      </c>
      <c r="D40" s="87" t="s">
        <v>36</v>
      </c>
      <c r="E40" s="87" t="s">
        <v>36</v>
      </c>
      <c r="F40" s="88"/>
      <c r="G40" s="89" t="s">
        <v>36</v>
      </c>
      <c r="H40" s="86">
        <f t="shared" si="1"/>
        <v>0</v>
      </c>
      <c r="I40" s="87" t="s">
        <v>36</v>
      </c>
      <c r="J40" s="87" t="s">
        <v>36</v>
      </c>
      <c r="K40" s="88"/>
      <c r="L40" s="90" t="s">
        <v>36</v>
      </c>
    </row>
    <row r="41" spans="1:12" s="24" customFormat="1" ht="26.25" hidden="1" customHeight="1" x14ac:dyDescent="0.25">
      <c r="A41" s="91">
        <v>21420</v>
      </c>
      <c r="B41" s="92" t="s">
        <v>53</v>
      </c>
      <c r="C41" s="93">
        <f>SUM(D41:G41)</f>
        <v>0</v>
      </c>
      <c r="D41" s="94">
        <f>SUM(D42)</f>
        <v>0</v>
      </c>
      <c r="E41" s="95" t="s">
        <v>36</v>
      </c>
      <c r="F41" s="95" t="s">
        <v>36</v>
      </c>
      <c r="G41" s="96" t="s">
        <v>36</v>
      </c>
      <c r="H41" s="93">
        <f>SUM(I41:L41)</f>
        <v>0</v>
      </c>
      <c r="I41" s="94">
        <f>SUM(I42)</f>
        <v>0</v>
      </c>
      <c r="J41" s="95" t="s">
        <v>36</v>
      </c>
      <c r="K41" s="95" t="s">
        <v>36</v>
      </c>
      <c r="L41" s="97" t="s">
        <v>36</v>
      </c>
    </row>
    <row r="42" spans="1:12" s="24" customFormat="1" ht="26.25" hidden="1" customHeight="1" x14ac:dyDescent="0.25">
      <c r="A42" s="84">
        <v>21429</v>
      </c>
      <c r="B42" s="85" t="s">
        <v>54</v>
      </c>
      <c r="C42" s="86">
        <f>SUM(D42:G42)</f>
        <v>0</v>
      </c>
      <c r="D42" s="98"/>
      <c r="E42" s="87" t="s">
        <v>36</v>
      </c>
      <c r="F42" s="87" t="s">
        <v>36</v>
      </c>
      <c r="G42" s="89" t="s">
        <v>36</v>
      </c>
      <c r="H42" s="86">
        <f t="shared" ref="H42:H44" si="2">SUM(I42:L42)</f>
        <v>0</v>
      </c>
      <c r="I42" s="98"/>
      <c r="J42" s="87" t="s">
        <v>36</v>
      </c>
      <c r="K42" s="87" t="s">
        <v>36</v>
      </c>
      <c r="L42" s="90" t="s">
        <v>36</v>
      </c>
    </row>
    <row r="43" spans="1:12" s="24" customFormat="1" ht="24.75" hidden="1" thickTop="1" x14ac:dyDescent="0.25">
      <c r="A43" s="64">
        <v>21490</v>
      </c>
      <c r="B43" s="56" t="s">
        <v>55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36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36</v>
      </c>
    </row>
    <row r="44" spans="1:12" s="24" customFormat="1" ht="24.75" hidden="1" thickTop="1" x14ac:dyDescent="0.25">
      <c r="A44" s="44">
        <v>21499</v>
      </c>
      <c r="B44" s="71" t="s">
        <v>56</v>
      </c>
      <c r="C44" s="79">
        <f>SUM(D44:G44)</f>
        <v>0</v>
      </c>
      <c r="D44" s="101"/>
      <c r="E44" s="102"/>
      <c r="F44" s="102"/>
      <c r="G44" s="103" t="s">
        <v>36</v>
      </c>
      <c r="H44" s="104">
        <f t="shared" si="2"/>
        <v>0</v>
      </c>
      <c r="I44" s="40"/>
      <c r="J44" s="105"/>
      <c r="K44" s="105"/>
      <c r="L44" s="106" t="s">
        <v>36</v>
      </c>
    </row>
    <row r="45" spans="1:12" ht="12.75" hidden="1" customHeight="1" x14ac:dyDescent="0.25">
      <c r="A45" s="107">
        <v>23000</v>
      </c>
      <c r="B45" s="108" t="s">
        <v>57</v>
      </c>
      <c r="C45" s="109">
        <f>SUM(D45:G45)</f>
        <v>0</v>
      </c>
      <c r="D45" s="59" t="s">
        <v>36</v>
      </c>
      <c r="E45" s="59" t="s">
        <v>36</v>
      </c>
      <c r="F45" s="59" t="s">
        <v>36</v>
      </c>
      <c r="G45" s="99">
        <f>SUM(G46:G47)</f>
        <v>0</v>
      </c>
      <c r="H45" s="109">
        <f t="shared" si="1"/>
        <v>0</v>
      </c>
      <c r="I45" s="87" t="s">
        <v>36</v>
      </c>
      <c r="J45" s="87" t="s">
        <v>36</v>
      </c>
      <c r="K45" s="87" t="s">
        <v>36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58</v>
      </c>
      <c r="C46" s="113">
        <f t="shared" si="0"/>
        <v>0</v>
      </c>
      <c r="D46" s="95" t="s">
        <v>36</v>
      </c>
      <c r="E46" s="95" t="s">
        <v>36</v>
      </c>
      <c r="F46" s="95" t="s">
        <v>36</v>
      </c>
      <c r="G46" s="114"/>
      <c r="H46" s="113">
        <f t="shared" si="1"/>
        <v>0</v>
      </c>
      <c r="I46" s="95" t="s">
        <v>36</v>
      </c>
      <c r="J46" s="95" t="s">
        <v>36</v>
      </c>
      <c r="K46" s="95" t="s">
        <v>36</v>
      </c>
      <c r="L46" s="115"/>
    </row>
    <row r="47" spans="1:12" ht="24.75" hidden="1" thickTop="1" x14ac:dyDescent="0.25">
      <c r="A47" s="111">
        <v>23510</v>
      </c>
      <c r="B47" s="112" t="s">
        <v>59</v>
      </c>
      <c r="C47" s="93">
        <f t="shared" si="0"/>
        <v>0</v>
      </c>
      <c r="D47" s="95" t="s">
        <v>36</v>
      </c>
      <c r="E47" s="95" t="s">
        <v>36</v>
      </c>
      <c r="F47" s="95" t="s">
        <v>36</v>
      </c>
      <c r="G47" s="114"/>
      <c r="H47" s="93">
        <f t="shared" si="1"/>
        <v>0</v>
      </c>
      <c r="I47" s="95" t="s">
        <v>36</v>
      </c>
      <c r="J47" s="95" t="s">
        <v>36</v>
      </c>
      <c r="K47" s="95" t="s">
        <v>36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60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61</v>
      </c>
      <c r="C50" s="127">
        <f t="shared" ref="C50:C113" si="5">SUM(D50:G50)</f>
        <v>24712</v>
      </c>
      <c r="D50" s="128">
        <f>SUM(D51,D286)</f>
        <v>24712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22712</v>
      </c>
      <c r="I50" s="128">
        <f>SUM(I51,I286)</f>
        <v>22712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62</v>
      </c>
      <c r="C51" s="133">
        <f t="shared" si="5"/>
        <v>24712</v>
      </c>
      <c r="D51" s="134">
        <f>SUM(D52,D194)</f>
        <v>24712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22712</v>
      </c>
      <c r="I51" s="134">
        <f>SUM(I52,I194)</f>
        <v>22712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63</v>
      </c>
      <c r="C52" s="138">
        <f t="shared" si="5"/>
        <v>24712</v>
      </c>
      <c r="D52" s="139">
        <f>SUM(D53,D75,D173,D187)</f>
        <v>24712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22712</v>
      </c>
      <c r="I52" s="139">
        <f>SUM(I53,I75,I173,I187)</f>
        <v>22712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64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65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66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67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68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69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70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71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72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73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74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75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76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77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78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79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80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81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82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83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84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85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86</v>
      </c>
      <c r="C75" s="143">
        <f t="shared" si="5"/>
        <v>24712</v>
      </c>
      <c r="D75" s="144">
        <f>SUM(D76,D83,D130,D164,D165,D172)</f>
        <v>24712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22712</v>
      </c>
      <c r="I75" s="144">
        <f>SUM(I76,I83,I130,I164,I165,I172)</f>
        <v>22712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87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88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89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90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91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89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90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92</v>
      </c>
      <c r="C83" s="57">
        <f t="shared" si="5"/>
        <v>24712</v>
      </c>
      <c r="D83" s="63">
        <f>SUM(D84,D89,D95,D103,D112,D116,D122,D128)</f>
        <v>24712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22712</v>
      </c>
      <c r="I83" s="63">
        <f>SUM(I84,I89,I95,I103,I112,I116,I122,I128)</f>
        <v>22712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93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94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95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96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97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98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99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100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101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102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103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104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105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106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107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108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109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110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111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hidden="1" x14ac:dyDescent="0.25">
      <c r="A103" s="159">
        <v>2240</v>
      </c>
      <c r="B103" s="71" t="s">
        <v>112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113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114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115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116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117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118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119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120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121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122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123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124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125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126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127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128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129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130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131</v>
      </c>
      <c r="C122" s="72">
        <f t="shared" si="7"/>
        <v>24712</v>
      </c>
      <c r="D122" s="160">
        <f>SUM(D123:D127)</f>
        <v>24712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22712</v>
      </c>
      <c r="I122" s="160">
        <f>SUM(I123:I127)</f>
        <v>22712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132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133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134</v>
      </c>
      <c r="C125" s="72">
        <f t="shared" si="7"/>
        <v>6000</v>
      </c>
      <c r="D125" s="74">
        <f>6000</f>
        <v>6000</v>
      </c>
      <c r="E125" s="74"/>
      <c r="F125" s="74"/>
      <c r="G125" s="157"/>
      <c r="H125" s="72">
        <f t="shared" si="8"/>
        <v>4000</v>
      </c>
      <c r="I125" s="74">
        <v>4000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135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136</v>
      </c>
      <c r="C127" s="72">
        <f t="shared" si="7"/>
        <v>18712</v>
      </c>
      <c r="D127" s="74">
        <f>712+18000</f>
        <v>18712</v>
      </c>
      <c r="E127" s="74"/>
      <c r="F127" s="74"/>
      <c r="G127" s="157"/>
      <c r="H127" s="72">
        <f t="shared" si="8"/>
        <v>18712</v>
      </c>
      <c r="I127" s="74">
        <v>18712</v>
      </c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137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138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139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140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141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142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143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144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145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146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147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148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149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150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151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152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153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154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155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156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157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158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159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160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161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162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163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164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165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166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167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168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169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170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171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172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173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174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175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176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177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178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179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180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181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182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183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184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185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186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187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188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189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190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191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192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193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194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195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196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197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198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199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200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201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202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hidden="1" x14ac:dyDescent="0.25">
      <c r="A194" s="198"/>
      <c r="B194" s="19" t="s">
        <v>203</v>
      </c>
      <c r="C194" s="138">
        <f t="shared" si="23"/>
        <v>0</v>
      </c>
      <c r="D194" s="139">
        <f>SUM(D195,D230,D269,D283)</f>
        <v>0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138">
        <f t="shared" si="24"/>
        <v>0</v>
      </c>
      <c r="I194" s="139">
        <f>SUM(I195,I230,I269,I283)</f>
        <v>0</v>
      </c>
      <c r="J194" s="139">
        <f>SUM(J195,J230,J269,J283)</f>
        <v>0</v>
      </c>
      <c r="K194" s="139">
        <f>SUM(K195,K230,K269,K283)</f>
        <v>0</v>
      </c>
      <c r="L194" s="199">
        <f>SUM(L195,L230,L269,L283)</f>
        <v>0</v>
      </c>
    </row>
    <row r="195" spans="1:13" hidden="1" x14ac:dyDescent="0.25">
      <c r="A195" s="142">
        <v>5000</v>
      </c>
      <c r="B195" s="142" t="s">
        <v>204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205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206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207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208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209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210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211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212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hidden="1" x14ac:dyDescent="0.25">
      <c r="A204" s="56">
        <v>5200</v>
      </c>
      <c r="B204" s="147" t="s">
        <v>213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214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215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216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217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218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219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220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221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222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223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224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225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226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227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228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229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230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231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232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233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234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235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236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237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238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239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240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241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242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hidden="1" x14ac:dyDescent="0.25">
      <c r="A234" s="44">
        <v>6239</v>
      </c>
      <c r="B234" s="65" t="s">
        <v>243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244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245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246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247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248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249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250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251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252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253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254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255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hidden="1" x14ac:dyDescent="0.25">
      <c r="A247" s="44">
        <v>6291</v>
      </c>
      <c r="B247" s="71" t="s">
        <v>256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257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258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259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260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hidden="1" x14ac:dyDescent="0.25">
      <c r="A252" s="168">
        <v>6320</v>
      </c>
      <c r="B252" s="65" t="s">
        <v>261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hidden="1" x14ac:dyDescent="0.25">
      <c r="A253" s="44">
        <v>6322</v>
      </c>
      <c r="B253" s="71" t="s">
        <v>262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263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264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265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266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267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268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hidden="1" x14ac:dyDescent="0.25">
      <c r="A260" s="168">
        <v>6410</v>
      </c>
      <c r="B260" s="65" t="s">
        <v>269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hidden="1" x14ac:dyDescent="0.25">
      <c r="A261" s="44">
        <v>6411</v>
      </c>
      <c r="B261" s="174" t="s">
        <v>270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271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272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273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274</v>
      </c>
      <c r="C265" s="201">
        <f t="shared" ref="C265:C288" si="36">SUM(D265:G265)</f>
        <v>0</v>
      </c>
      <c r="D265" s="74"/>
      <c r="E265" s="74"/>
      <c r="F265" s="74"/>
      <c r="G265" s="157"/>
      <c r="H265" s="208">
        <f t="shared" ref="H265:H288" si="37">SUM(I265:L265)</f>
        <v>0</v>
      </c>
      <c r="I265" s="74">
        <v>0</v>
      </c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275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276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277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278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279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280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281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282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283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284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285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hidden="1" x14ac:dyDescent="0.25">
      <c r="A277" s="44">
        <v>7245</v>
      </c>
      <c r="B277" s="71" t="s">
        <v>286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287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288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289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290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hidden="1" x14ac:dyDescent="0.25">
      <c r="A282" s="150">
        <v>7720</v>
      </c>
      <c r="B282" s="65" t="s">
        <v>291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292</v>
      </c>
      <c r="C283" s="233">
        <f t="shared" si="36"/>
        <v>0</v>
      </c>
      <c r="D283" s="234">
        <f>D284</f>
        <v>0</v>
      </c>
      <c r="E283" s="234">
        <f t="shared" ref="E283:G284" si="42">E284</f>
        <v>0</v>
      </c>
      <c r="F283" s="234">
        <f t="shared" si="42"/>
        <v>0</v>
      </c>
      <c r="G283" s="235">
        <f t="shared" si="42"/>
        <v>0</v>
      </c>
      <c r="H283" s="236">
        <f t="shared" si="37"/>
        <v>0</v>
      </c>
      <c r="I283" s="234">
        <f t="shared" ref="I283:L284" si="43">I284</f>
        <v>0</v>
      </c>
      <c r="J283" s="234">
        <f>J284</f>
        <v>0</v>
      </c>
      <c r="K283" s="234">
        <f t="shared" si="43"/>
        <v>0</v>
      </c>
      <c r="L283" s="237">
        <f t="shared" si="43"/>
        <v>0</v>
      </c>
    </row>
    <row r="284" spans="1:13" ht="24" hidden="1" x14ac:dyDescent="0.25">
      <c r="A284" s="238">
        <v>9200</v>
      </c>
      <c r="B284" s="71" t="s">
        <v>293</v>
      </c>
      <c r="C284" s="202">
        <f t="shared" si="36"/>
        <v>0</v>
      </c>
      <c r="D284" s="163">
        <f>D285</f>
        <v>0</v>
      </c>
      <c r="E284" s="163">
        <f t="shared" si="42"/>
        <v>0</v>
      </c>
      <c r="F284" s="163">
        <f t="shared" si="42"/>
        <v>0</v>
      </c>
      <c r="G284" s="164">
        <f t="shared" si="42"/>
        <v>0</v>
      </c>
      <c r="H284" s="117">
        <f t="shared" si="37"/>
        <v>0</v>
      </c>
      <c r="I284" s="163">
        <f t="shared" si="43"/>
        <v>0</v>
      </c>
      <c r="J284" s="163">
        <f t="shared" si="43"/>
        <v>0</v>
      </c>
      <c r="K284" s="163">
        <f t="shared" si="43"/>
        <v>0</v>
      </c>
      <c r="L284" s="165">
        <f t="shared" si="43"/>
        <v>0</v>
      </c>
    </row>
    <row r="285" spans="1:13" ht="24" hidden="1" x14ac:dyDescent="0.25">
      <c r="A285" s="239">
        <v>9230</v>
      </c>
      <c r="B285" s="71" t="s">
        <v>294</v>
      </c>
      <c r="C285" s="202">
        <f t="shared" si="36"/>
        <v>0</v>
      </c>
      <c r="D285" s="163"/>
      <c r="E285" s="163"/>
      <c r="F285" s="163"/>
      <c r="G285" s="164"/>
      <c r="H285" s="117">
        <f t="shared" si="37"/>
        <v>0</v>
      </c>
      <c r="I285" s="163">
        <v>0</v>
      </c>
      <c r="J285" s="163"/>
      <c r="K285" s="163"/>
      <c r="L285" s="165"/>
      <c r="M285" s="156"/>
    </row>
    <row r="286" spans="1:13" hidden="1" x14ac:dyDescent="0.25">
      <c r="A286" s="174"/>
      <c r="B286" s="71" t="s">
        <v>295</v>
      </c>
      <c r="C286" s="201">
        <f>SUM(D286:G286)</f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>SUM(I286:L286)</f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296</v>
      </c>
      <c r="B287" s="44" t="s">
        <v>297</v>
      </c>
      <c r="C287" s="201">
        <f t="shared" si="36"/>
        <v>0</v>
      </c>
      <c r="D287" s="74"/>
      <c r="E287" s="74"/>
      <c r="F287" s="74"/>
      <c r="G287" s="157"/>
      <c r="H287" s="72">
        <f t="shared" si="37"/>
        <v>0</v>
      </c>
      <c r="I287" s="74">
        <v>0</v>
      </c>
      <c r="J287" s="74"/>
      <c r="K287" s="74"/>
      <c r="L287" s="158"/>
      <c r="M287" s="156"/>
    </row>
    <row r="288" spans="1:13" ht="24" hidden="1" x14ac:dyDescent="0.25">
      <c r="A288" s="174" t="s">
        <v>298</v>
      </c>
      <c r="B288" s="240" t="s">
        <v>299</v>
      </c>
      <c r="C288" s="205">
        <f t="shared" si="36"/>
        <v>0</v>
      </c>
      <c r="D288" s="68"/>
      <c r="E288" s="68"/>
      <c r="F288" s="68"/>
      <c r="G288" s="154"/>
      <c r="H288" s="66">
        <f t="shared" si="37"/>
        <v>0</v>
      </c>
      <c r="I288" s="68">
        <v>0</v>
      </c>
      <c r="J288" s="68"/>
      <c r="K288" s="68"/>
      <c r="L288" s="155"/>
      <c r="M288" s="156"/>
    </row>
    <row r="289" spans="1:12" ht="12.75" thickBot="1" x14ac:dyDescent="0.3">
      <c r="A289" s="241"/>
      <c r="B289" s="241" t="s">
        <v>300</v>
      </c>
      <c r="C289" s="242">
        <f t="shared" ref="C289:L289" si="44">SUM(C286,C269,C230,C195,C187,C173,C75,C53,C283)</f>
        <v>24712</v>
      </c>
      <c r="D289" s="242">
        <f t="shared" si="44"/>
        <v>24712</v>
      </c>
      <c r="E289" s="242">
        <f t="shared" si="44"/>
        <v>0</v>
      </c>
      <c r="F289" s="242">
        <f t="shared" si="44"/>
        <v>0</v>
      </c>
      <c r="G289" s="243">
        <f t="shared" si="44"/>
        <v>0</v>
      </c>
      <c r="H289" s="244">
        <f t="shared" si="44"/>
        <v>22712</v>
      </c>
      <c r="I289" s="242">
        <f t="shared" si="44"/>
        <v>22712</v>
      </c>
      <c r="J289" s="242">
        <f t="shared" si="44"/>
        <v>0</v>
      </c>
      <c r="K289" s="242">
        <f t="shared" si="44"/>
        <v>0</v>
      </c>
      <c r="L289" s="245">
        <f t="shared" si="44"/>
        <v>0</v>
      </c>
    </row>
    <row r="290" spans="1:12" s="24" customFormat="1" ht="13.5" hidden="1" thickTop="1" thickBot="1" x14ac:dyDescent="0.3">
      <c r="A290" s="284" t="s">
        <v>301</v>
      </c>
      <c r="B290" s="285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272" t="s">
        <v>302</v>
      </c>
      <c r="B291" s="273"/>
      <c r="C291" s="250">
        <f t="shared" ref="C291:L291" si="45">SUM(C292,C293)-C300+C301</f>
        <v>0</v>
      </c>
      <c r="D291" s="251">
        <f t="shared" si="45"/>
        <v>0</v>
      </c>
      <c r="E291" s="251">
        <f t="shared" si="45"/>
        <v>0</v>
      </c>
      <c r="F291" s="251">
        <f t="shared" si="45"/>
        <v>0</v>
      </c>
      <c r="G291" s="252">
        <f t="shared" si="45"/>
        <v>0</v>
      </c>
      <c r="H291" s="253">
        <f t="shared" si="45"/>
        <v>0</v>
      </c>
      <c r="I291" s="251">
        <f t="shared" si="45"/>
        <v>0</v>
      </c>
      <c r="J291" s="251">
        <f t="shared" si="45"/>
        <v>0</v>
      </c>
      <c r="K291" s="251">
        <f t="shared" si="45"/>
        <v>0</v>
      </c>
      <c r="L291" s="254">
        <f t="shared" si="45"/>
        <v>0</v>
      </c>
    </row>
    <row r="292" spans="1:12" s="24" customFormat="1" ht="13.5" hidden="1" thickTop="1" thickBot="1" x14ac:dyDescent="0.3">
      <c r="A292" s="126" t="s">
        <v>303</v>
      </c>
      <c r="B292" s="126" t="s">
        <v>304</v>
      </c>
      <c r="C292" s="255">
        <f t="shared" ref="C292:L292" si="46">C21-C286</f>
        <v>0</v>
      </c>
      <c r="D292" s="128">
        <f t="shared" si="46"/>
        <v>0</v>
      </c>
      <c r="E292" s="128">
        <f t="shared" si="46"/>
        <v>0</v>
      </c>
      <c r="F292" s="128">
        <f t="shared" si="46"/>
        <v>0</v>
      </c>
      <c r="G292" s="129">
        <f t="shared" si="46"/>
        <v>0</v>
      </c>
      <c r="H292" s="256">
        <f t="shared" si="46"/>
        <v>0</v>
      </c>
      <c r="I292" s="128">
        <f t="shared" si="46"/>
        <v>0</v>
      </c>
      <c r="J292" s="128">
        <f t="shared" si="46"/>
        <v>0</v>
      </c>
      <c r="K292" s="128">
        <f t="shared" si="46"/>
        <v>0</v>
      </c>
      <c r="L292" s="130">
        <f t="shared" si="46"/>
        <v>0</v>
      </c>
    </row>
    <row r="293" spans="1:12" s="24" customFormat="1" ht="12.75" hidden="1" thickTop="1" x14ac:dyDescent="0.25">
      <c r="A293" s="257" t="s">
        <v>305</v>
      </c>
      <c r="B293" s="257" t="s">
        <v>306</v>
      </c>
      <c r="C293" s="250">
        <f t="shared" ref="C293:L293" si="47">SUM(C294,C296,C298)-SUM(C295,C297,C299)</f>
        <v>0</v>
      </c>
      <c r="D293" s="251">
        <f t="shared" si="47"/>
        <v>0</v>
      </c>
      <c r="E293" s="251">
        <f t="shared" si="47"/>
        <v>0</v>
      </c>
      <c r="F293" s="251">
        <f t="shared" si="47"/>
        <v>0</v>
      </c>
      <c r="G293" s="258">
        <f t="shared" si="47"/>
        <v>0</v>
      </c>
      <c r="H293" s="253">
        <f t="shared" si="47"/>
        <v>0</v>
      </c>
      <c r="I293" s="251">
        <f t="shared" si="47"/>
        <v>0</v>
      </c>
      <c r="J293" s="251">
        <f t="shared" si="47"/>
        <v>0</v>
      </c>
      <c r="K293" s="251">
        <f t="shared" si="47"/>
        <v>0</v>
      </c>
      <c r="L293" s="254">
        <f t="shared" si="47"/>
        <v>0</v>
      </c>
    </row>
    <row r="294" spans="1:12" ht="12.75" hidden="1" thickTop="1" x14ac:dyDescent="0.25">
      <c r="A294" s="259" t="s">
        <v>307</v>
      </c>
      <c r="B294" s="116" t="s">
        <v>308</v>
      </c>
      <c r="C294" s="79">
        <f t="shared" ref="C294:C299" si="48">SUM(D294:G294)</f>
        <v>0</v>
      </c>
      <c r="D294" s="81"/>
      <c r="E294" s="81"/>
      <c r="F294" s="81"/>
      <c r="G294" s="229"/>
      <c r="H294" s="79">
        <f t="shared" ref="H294:H299" si="49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309</v>
      </c>
      <c r="B295" s="43" t="s">
        <v>310</v>
      </c>
      <c r="C295" s="72">
        <f t="shared" si="48"/>
        <v>0</v>
      </c>
      <c r="D295" s="74"/>
      <c r="E295" s="74"/>
      <c r="F295" s="74"/>
      <c r="G295" s="157"/>
      <c r="H295" s="72">
        <f t="shared" si="49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311</v>
      </c>
      <c r="B296" s="43" t="s">
        <v>312</v>
      </c>
      <c r="C296" s="72">
        <f t="shared" si="48"/>
        <v>0</v>
      </c>
      <c r="D296" s="74"/>
      <c r="E296" s="74"/>
      <c r="F296" s="74"/>
      <c r="G296" s="157"/>
      <c r="H296" s="72">
        <f t="shared" si="49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313</v>
      </c>
      <c r="B297" s="43" t="s">
        <v>314</v>
      </c>
      <c r="C297" s="72">
        <f t="shared" si="48"/>
        <v>0</v>
      </c>
      <c r="D297" s="74"/>
      <c r="E297" s="74"/>
      <c r="F297" s="74"/>
      <c r="G297" s="157"/>
      <c r="H297" s="72">
        <f t="shared" si="49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315</v>
      </c>
      <c r="B298" s="43" t="s">
        <v>316</v>
      </c>
      <c r="C298" s="72">
        <f t="shared" si="48"/>
        <v>0</v>
      </c>
      <c r="D298" s="74"/>
      <c r="E298" s="74"/>
      <c r="F298" s="74"/>
      <c r="G298" s="157"/>
      <c r="H298" s="72">
        <f t="shared" si="49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317</v>
      </c>
      <c r="B299" s="261" t="s">
        <v>318</v>
      </c>
      <c r="C299" s="185">
        <f t="shared" si="48"/>
        <v>0</v>
      </c>
      <c r="D299" s="189"/>
      <c r="E299" s="189"/>
      <c r="F299" s="189"/>
      <c r="G299" s="262"/>
      <c r="H299" s="185">
        <f t="shared" si="49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319</v>
      </c>
      <c r="B300" s="263" t="s">
        <v>320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321</v>
      </c>
      <c r="B301" s="268" t="s">
        <v>322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ZOGrm0TsP1+0GB15MBJkz5c+8sZ5+r6kj/4HStaoDBC6bOR77EI92SP2xOm7ZgyLWm2riXfoOczqB8pctDWWYA==" saltValue="Q7p3WKl4Upm8Owhe6z22Kw==" spinCount="100000" sheet="1" objects="1" scenarios="1" formatCells="0" formatColumns="0" formatRows="0" insertHyperlinks="0"/>
  <autoFilter ref="A18:M301">
    <filterColumn colId="7">
      <filters blank="1">
        <filter val="18 712"/>
        <filter val="22 712"/>
        <filter val="4 000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N319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5" width="0" style="1" hidden="1" customWidth="1"/>
    <col min="16" max="16384" width="9.140625" style="1"/>
  </cols>
  <sheetData>
    <row r="1" spans="1:14" x14ac:dyDescent="0.25">
      <c r="A1" s="299" t="s">
        <v>329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4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  <c r="N2" s="1" t="s">
        <v>330</v>
      </c>
    </row>
    <row r="3" spans="1:14" ht="12.75" customHeight="1" x14ac:dyDescent="0.25">
      <c r="A3" s="2" t="s">
        <v>3</v>
      </c>
      <c r="B3" s="3"/>
      <c r="C3" s="303" t="s">
        <v>4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4" ht="12.75" customHeight="1" x14ac:dyDescent="0.25">
      <c r="A4" s="2" t="s">
        <v>5</v>
      </c>
      <c r="B4" s="3"/>
      <c r="C4" s="303" t="s">
        <v>6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4" ht="12.75" customHeight="1" x14ac:dyDescent="0.25">
      <c r="A5" s="4" t="s">
        <v>7</v>
      </c>
      <c r="B5" s="5"/>
      <c r="C5" s="286" t="s">
        <v>8</v>
      </c>
      <c r="D5" s="286"/>
      <c r="E5" s="286"/>
      <c r="F5" s="286"/>
      <c r="G5" s="286"/>
      <c r="H5" s="286"/>
      <c r="I5" s="286"/>
      <c r="J5" s="286"/>
      <c r="K5" s="286"/>
      <c r="L5" s="287"/>
    </row>
    <row r="6" spans="1:14" ht="12.75" customHeight="1" x14ac:dyDescent="0.25">
      <c r="A6" s="4" t="s">
        <v>9</v>
      </c>
      <c r="B6" s="5"/>
      <c r="C6" s="286" t="s">
        <v>331</v>
      </c>
      <c r="D6" s="286"/>
      <c r="E6" s="286"/>
      <c r="F6" s="286"/>
      <c r="G6" s="286"/>
      <c r="H6" s="286"/>
      <c r="I6" s="286"/>
      <c r="J6" s="286"/>
      <c r="K6" s="286"/>
      <c r="L6" s="287"/>
    </row>
    <row r="7" spans="1:14" ht="24.75" customHeight="1" x14ac:dyDescent="0.25">
      <c r="A7" s="4" t="s">
        <v>11</v>
      </c>
      <c r="B7" s="5"/>
      <c r="C7" s="303" t="s">
        <v>332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4" ht="12.75" customHeight="1" x14ac:dyDescent="0.25">
      <c r="A8" s="6" t="s">
        <v>13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4" ht="12.75" customHeight="1" x14ac:dyDescent="0.25">
      <c r="A9" s="4"/>
      <c r="B9" s="5" t="s">
        <v>14</v>
      </c>
      <c r="C9" s="286" t="s">
        <v>15</v>
      </c>
      <c r="D9" s="286"/>
      <c r="E9" s="286"/>
      <c r="F9" s="286"/>
      <c r="G9" s="286"/>
      <c r="H9" s="286"/>
      <c r="I9" s="286"/>
      <c r="J9" s="286"/>
      <c r="K9" s="286"/>
      <c r="L9" s="287"/>
    </row>
    <row r="10" spans="1:14" ht="12.75" customHeight="1" x14ac:dyDescent="0.25">
      <c r="A10" s="4"/>
      <c r="B10" s="5" t="s">
        <v>16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7"/>
    </row>
    <row r="11" spans="1:14" ht="12.75" customHeight="1" x14ac:dyDescent="0.25">
      <c r="A11" s="4"/>
      <c r="B11" s="5" t="s">
        <v>17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4" ht="12.75" customHeight="1" x14ac:dyDescent="0.25">
      <c r="A12" s="4"/>
      <c r="B12" s="5" t="s">
        <v>18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7"/>
    </row>
    <row r="13" spans="1:14" ht="12.75" customHeight="1" x14ac:dyDescent="0.25">
      <c r="A13" s="4"/>
      <c r="B13" s="5" t="s">
        <v>19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7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88" t="s">
        <v>20</v>
      </c>
      <c r="B15" s="291" t="s">
        <v>21</v>
      </c>
      <c r="C15" s="293" t="s">
        <v>22</v>
      </c>
      <c r="D15" s="294"/>
      <c r="E15" s="294"/>
      <c r="F15" s="294"/>
      <c r="G15" s="295"/>
      <c r="H15" s="293" t="s">
        <v>23</v>
      </c>
      <c r="I15" s="294"/>
      <c r="J15" s="294"/>
      <c r="K15" s="294"/>
      <c r="L15" s="296"/>
    </row>
    <row r="16" spans="1:14" s="11" customFormat="1" ht="12.75" customHeight="1" x14ac:dyDescent="0.25">
      <c r="A16" s="289"/>
      <c r="B16" s="292"/>
      <c r="C16" s="274" t="s">
        <v>24</v>
      </c>
      <c r="D16" s="276" t="s">
        <v>25</v>
      </c>
      <c r="E16" s="278" t="s">
        <v>26</v>
      </c>
      <c r="F16" s="280" t="s">
        <v>27</v>
      </c>
      <c r="G16" s="298" t="s">
        <v>28</v>
      </c>
      <c r="H16" s="274" t="s">
        <v>24</v>
      </c>
      <c r="I16" s="276" t="s">
        <v>25</v>
      </c>
      <c r="J16" s="278" t="s">
        <v>26</v>
      </c>
      <c r="K16" s="280" t="s">
        <v>27</v>
      </c>
      <c r="L16" s="282" t="s">
        <v>28</v>
      </c>
    </row>
    <row r="17" spans="1:12" s="12" customFormat="1" ht="61.5" customHeight="1" thickBot="1" x14ac:dyDescent="0.3">
      <c r="A17" s="290"/>
      <c r="B17" s="292"/>
      <c r="C17" s="274"/>
      <c r="D17" s="297"/>
      <c r="E17" s="279"/>
      <c r="F17" s="281"/>
      <c r="G17" s="298"/>
      <c r="H17" s="275"/>
      <c r="I17" s="277"/>
      <c r="J17" s="279"/>
      <c r="K17" s="281"/>
      <c r="L17" s="283"/>
    </row>
    <row r="18" spans="1:12" s="12" customFormat="1" ht="9.75" customHeight="1" thickTop="1" x14ac:dyDescent="0.25">
      <c r="A18" s="13" t="s">
        <v>29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30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31</v>
      </c>
      <c r="C20" s="27">
        <f t="shared" ref="C20:C47" si="0">SUM(D20:G20)</f>
        <v>2643168</v>
      </c>
      <c r="D20" s="28">
        <f>SUM(D21,D24,D25,D41,D43)</f>
        <v>2643168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2642168</v>
      </c>
      <c r="I20" s="28">
        <f>SUM(I21,I24,I25,I41,I43)</f>
        <v>2642168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32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33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34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35</v>
      </c>
      <c r="C24" s="50">
        <f t="shared" si="0"/>
        <v>2643168</v>
      </c>
      <c r="D24" s="51">
        <f>4064515-1421347</f>
        <v>2643168</v>
      </c>
      <c r="E24" s="51"/>
      <c r="F24" s="52" t="s">
        <v>36</v>
      </c>
      <c r="G24" s="53" t="s">
        <v>36</v>
      </c>
      <c r="H24" s="50">
        <f t="shared" si="1"/>
        <v>2642168</v>
      </c>
      <c r="I24" s="51">
        <f>I51</f>
        <v>2642168</v>
      </c>
      <c r="J24" s="51"/>
      <c r="K24" s="52" t="s">
        <v>36</v>
      </c>
      <c r="L24" s="54" t="s">
        <v>36</v>
      </c>
    </row>
    <row r="25" spans="1:12" s="24" customFormat="1" ht="24.75" hidden="1" thickTop="1" x14ac:dyDescent="0.25">
      <c r="A25" s="55"/>
      <c r="B25" s="56" t="s">
        <v>37</v>
      </c>
      <c r="C25" s="57">
        <f t="shared" si="0"/>
        <v>0</v>
      </c>
      <c r="D25" s="58"/>
      <c r="E25" s="59" t="s">
        <v>36</v>
      </c>
      <c r="F25" s="59" t="s">
        <v>36</v>
      </c>
      <c r="G25" s="60" t="s">
        <v>36</v>
      </c>
      <c r="H25" s="57">
        <f t="shared" si="1"/>
        <v>0</v>
      </c>
      <c r="I25" s="61"/>
      <c r="J25" s="59" t="s">
        <v>36</v>
      </c>
      <c r="K25" s="59" t="s">
        <v>36</v>
      </c>
      <c r="L25" s="62" t="s">
        <v>36</v>
      </c>
    </row>
    <row r="26" spans="1:12" s="24" customFormat="1" ht="36.75" hidden="1" thickTop="1" x14ac:dyDescent="0.25">
      <c r="A26" s="56">
        <v>21300</v>
      </c>
      <c r="B26" s="56" t="s">
        <v>38</v>
      </c>
      <c r="C26" s="57">
        <f t="shared" si="0"/>
        <v>0</v>
      </c>
      <c r="D26" s="59" t="s">
        <v>36</v>
      </c>
      <c r="E26" s="59" t="s">
        <v>36</v>
      </c>
      <c r="F26" s="63">
        <f>SUM(F27,F31,F33,F36)</f>
        <v>0</v>
      </c>
      <c r="G26" s="60" t="s">
        <v>36</v>
      </c>
      <c r="H26" s="57">
        <f t="shared" si="1"/>
        <v>0</v>
      </c>
      <c r="I26" s="59" t="s">
        <v>36</v>
      </c>
      <c r="J26" s="59" t="s">
        <v>36</v>
      </c>
      <c r="K26" s="63">
        <f>SUM(K27,K31,K33,K36)</f>
        <v>0</v>
      </c>
      <c r="L26" s="62" t="s">
        <v>36</v>
      </c>
    </row>
    <row r="27" spans="1:12" s="24" customFormat="1" ht="24.75" hidden="1" thickTop="1" x14ac:dyDescent="0.25">
      <c r="A27" s="64">
        <v>21350</v>
      </c>
      <c r="B27" s="56" t="s">
        <v>39</v>
      </c>
      <c r="C27" s="57">
        <f t="shared" si="0"/>
        <v>0</v>
      </c>
      <c r="D27" s="59" t="s">
        <v>36</v>
      </c>
      <c r="E27" s="59" t="s">
        <v>36</v>
      </c>
      <c r="F27" s="63">
        <f>SUM(F28:F30)</f>
        <v>0</v>
      </c>
      <c r="G27" s="60" t="s">
        <v>36</v>
      </c>
      <c r="H27" s="57">
        <f t="shared" si="1"/>
        <v>0</v>
      </c>
      <c r="I27" s="59" t="s">
        <v>36</v>
      </c>
      <c r="J27" s="59" t="s">
        <v>36</v>
      </c>
      <c r="K27" s="63">
        <f>SUM(K28:K30)</f>
        <v>0</v>
      </c>
      <c r="L27" s="62" t="s">
        <v>36</v>
      </c>
    </row>
    <row r="28" spans="1:12" ht="12.75" hidden="1" thickTop="1" x14ac:dyDescent="0.25">
      <c r="A28" s="37">
        <v>21351</v>
      </c>
      <c r="B28" s="65" t="s">
        <v>40</v>
      </c>
      <c r="C28" s="66">
        <f t="shared" si="0"/>
        <v>0</v>
      </c>
      <c r="D28" s="67" t="s">
        <v>36</v>
      </c>
      <c r="E28" s="67" t="s">
        <v>36</v>
      </c>
      <c r="F28" s="68"/>
      <c r="G28" s="69" t="s">
        <v>36</v>
      </c>
      <c r="H28" s="66">
        <f t="shared" si="1"/>
        <v>0</v>
      </c>
      <c r="I28" s="67" t="s">
        <v>36</v>
      </c>
      <c r="J28" s="67" t="s">
        <v>36</v>
      </c>
      <c r="K28" s="68"/>
      <c r="L28" s="70" t="s">
        <v>36</v>
      </c>
    </row>
    <row r="29" spans="1:12" ht="12.75" hidden="1" thickTop="1" x14ac:dyDescent="0.25">
      <c r="A29" s="43">
        <v>21352</v>
      </c>
      <c r="B29" s="71" t="s">
        <v>41</v>
      </c>
      <c r="C29" s="72">
        <f t="shared" si="0"/>
        <v>0</v>
      </c>
      <c r="D29" s="73" t="s">
        <v>36</v>
      </c>
      <c r="E29" s="73" t="s">
        <v>36</v>
      </c>
      <c r="F29" s="74"/>
      <c r="G29" s="75" t="s">
        <v>36</v>
      </c>
      <c r="H29" s="72">
        <f t="shared" si="1"/>
        <v>0</v>
      </c>
      <c r="I29" s="73" t="s">
        <v>36</v>
      </c>
      <c r="J29" s="73" t="s">
        <v>36</v>
      </c>
      <c r="K29" s="74"/>
      <c r="L29" s="76" t="s">
        <v>36</v>
      </c>
    </row>
    <row r="30" spans="1:12" ht="24.75" hidden="1" thickTop="1" x14ac:dyDescent="0.25">
      <c r="A30" s="43">
        <v>21359</v>
      </c>
      <c r="B30" s="71" t="s">
        <v>42</v>
      </c>
      <c r="C30" s="72">
        <f t="shared" si="0"/>
        <v>0</v>
      </c>
      <c r="D30" s="73" t="s">
        <v>36</v>
      </c>
      <c r="E30" s="73" t="s">
        <v>36</v>
      </c>
      <c r="F30" s="74"/>
      <c r="G30" s="75" t="s">
        <v>36</v>
      </c>
      <c r="H30" s="72">
        <f t="shared" si="1"/>
        <v>0</v>
      </c>
      <c r="I30" s="73" t="s">
        <v>36</v>
      </c>
      <c r="J30" s="73" t="s">
        <v>36</v>
      </c>
      <c r="K30" s="74"/>
      <c r="L30" s="76" t="s">
        <v>36</v>
      </c>
    </row>
    <row r="31" spans="1:12" s="24" customFormat="1" ht="36.75" hidden="1" thickTop="1" x14ac:dyDescent="0.25">
      <c r="A31" s="64">
        <v>21370</v>
      </c>
      <c r="B31" s="56" t="s">
        <v>43</v>
      </c>
      <c r="C31" s="57">
        <f t="shared" si="0"/>
        <v>0</v>
      </c>
      <c r="D31" s="59" t="s">
        <v>36</v>
      </c>
      <c r="E31" s="59" t="s">
        <v>36</v>
      </c>
      <c r="F31" s="63">
        <f>SUM(F32)</f>
        <v>0</v>
      </c>
      <c r="G31" s="60" t="s">
        <v>36</v>
      </c>
      <c r="H31" s="57">
        <f t="shared" si="1"/>
        <v>0</v>
      </c>
      <c r="I31" s="59" t="s">
        <v>36</v>
      </c>
      <c r="J31" s="59" t="s">
        <v>36</v>
      </c>
      <c r="K31" s="63">
        <f>SUM(K32)</f>
        <v>0</v>
      </c>
      <c r="L31" s="62" t="s">
        <v>36</v>
      </c>
    </row>
    <row r="32" spans="1:12" ht="36.75" hidden="1" thickTop="1" x14ac:dyDescent="0.25">
      <c r="A32" s="77">
        <v>21379</v>
      </c>
      <c r="B32" s="78" t="s">
        <v>44</v>
      </c>
      <c r="C32" s="79">
        <f t="shared" si="0"/>
        <v>0</v>
      </c>
      <c r="D32" s="80" t="s">
        <v>36</v>
      </c>
      <c r="E32" s="80" t="s">
        <v>36</v>
      </c>
      <c r="F32" s="81"/>
      <c r="G32" s="82" t="s">
        <v>36</v>
      </c>
      <c r="H32" s="79">
        <f t="shared" si="1"/>
        <v>0</v>
      </c>
      <c r="I32" s="80" t="s">
        <v>36</v>
      </c>
      <c r="J32" s="80" t="s">
        <v>36</v>
      </c>
      <c r="K32" s="81"/>
      <c r="L32" s="83" t="s">
        <v>36</v>
      </c>
    </row>
    <row r="33" spans="1:12" s="24" customFormat="1" ht="12.75" hidden="1" thickTop="1" x14ac:dyDescent="0.25">
      <c r="A33" s="64">
        <v>21380</v>
      </c>
      <c r="B33" s="56" t="s">
        <v>45</v>
      </c>
      <c r="C33" s="57">
        <f t="shared" si="0"/>
        <v>0</v>
      </c>
      <c r="D33" s="59" t="s">
        <v>36</v>
      </c>
      <c r="E33" s="59" t="s">
        <v>36</v>
      </c>
      <c r="F33" s="63">
        <f>SUM(F34:F35)</f>
        <v>0</v>
      </c>
      <c r="G33" s="60" t="s">
        <v>36</v>
      </c>
      <c r="H33" s="57">
        <f t="shared" si="1"/>
        <v>0</v>
      </c>
      <c r="I33" s="59" t="s">
        <v>36</v>
      </c>
      <c r="J33" s="59" t="s">
        <v>36</v>
      </c>
      <c r="K33" s="63">
        <f>SUM(K34:K35)</f>
        <v>0</v>
      </c>
      <c r="L33" s="62" t="s">
        <v>36</v>
      </c>
    </row>
    <row r="34" spans="1:12" ht="12.75" hidden="1" thickTop="1" x14ac:dyDescent="0.25">
      <c r="A34" s="38">
        <v>21381</v>
      </c>
      <c r="B34" s="65" t="s">
        <v>46</v>
      </c>
      <c r="C34" s="66">
        <f t="shared" si="0"/>
        <v>0</v>
      </c>
      <c r="D34" s="67" t="s">
        <v>36</v>
      </c>
      <c r="E34" s="67" t="s">
        <v>36</v>
      </c>
      <c r="F34" s="68"/>
      <c r="G34" s="69" t="s">
        <v>36</v>
      </c>
      <c r="H34" s="66">
        <f t="shared" si="1"/>
        <v>0</v>
      </c>
      <c r="I34" s="67" t="s">
        <v>36</v>
      </c>
      <c r="J34" s="67" t="s">
        <v>36</v>
      </c>
      <c r="K34" s="68"/>
      <c r="L34" s="70" t="s">
        <v>36</v>
      </c>
    </row>
    <row r="35" spans="1:12" ht="24.75" hidden="1" thickTop="1" x14ac:dyDescent="0.25">
      <c r="A35" s="44">
        <v>21383</v>
      </c>
      <c r="B35" s="71" t="s">
        <v>47</v>
      </c>
      <c r="C35" s="72">
        <f>SUM(D35:G35)</f>
        <v>0</v>
      </c>
      <c r="D35" s="73" t="s">
        <v>36</v>
      </c>
      <c r="E35" s="73" t="s">
        <v>36</v>
      </c>
      <c r="F35" s="74"/>
      <c r="G35" s="75" t="s">
        <v>36</v>
      </c>
      <c r="H35" s="72">
        <f t="shared" si="1"/>
        <v>0</v>
      </c>
      <c r="I35" s="73" t="s">
        <v>36</v>
      </c>
      <c r="J35" s="73" t="s">
        <v>36</v>
      </c>
      <c r="K35" s="74"/>
      <c r="L35" s="76" t="s">
        <v>36</v>
      </c>
    </row>
    <row r="36" spans="1:12" s="24" customFormat="1" ht="25.5" hidden="1" customHeight="1" x14ac:dyDescent="0.25">
      <c r="A36" s="64">
        <v>21390</v>
      </c>
      <c r="B36" s="56" t="s">
        <v>48</v>
      </c>
      <c r="C36" s="57">
        <f t="shared" si="0"/>
        <v>0</v>
      </c>
      <c r="D36" s="59" t="s">
        <v>36</v>
      </c>
      <c r="E36" s="59" t="s">
        <v>36</v>
      </c>
      <c r="F36" s="63">
        <f>SUM(F37:F40)</f>
        <v>0</v>
      </c>
      <c r="G36" s="60" t="s">
        <v>36</v>
      </c>
      <c r="H36" s="57">
        <f t="shared" si="1"/>
        <v>0</v>
      </c>
      <c r="I36" s="59" t="s">
        <v>36</v>
      </c>
      <c r="J36" s="59" t="s">
        <v>36</v>
      </c>
      <c r="K36" s="63">
        <f>SUM(K37:K40)</f>
        <v>0</v>
      </c>
      <c r="L36" s="62" t="s">
        <v>36</v>
      </c>
    </row>
    <row r="37" spans="1:12" ht="24.75" hidden="1" thickTop="1" x14ac:dyDescent="0.25">
      <c r="A37" s="38">
        <v>21391</v>
      </c>
      <c r="B37" s="65" t="s">
        <v>49</v>
      </c>
      <c r="C37" s="66">
        <f t="shared" si="0"/>
        <v>0</v>
      </c>
      <c r="D37" s="67" t="s">
        <v>36</v>
      </c>
      <c r="E37" s="67" t="s">
        <v>36</v>
      </c>
      <c r="F37" s="68"/>
      <c r="G37" s="69" t="s">
        <v>36</v>
      </c>
      <c r="H37" s="66">
        <f t="shared" si="1"/>
        <v>0</v>
      </c>
      <c r="I37" s="67" t="s">
        <v>36</v>
      </c>
      <c r="J37" s="67" t="s">
        <v>36</v>
      </c>
      <c r="K37" s="68"/>
      <c r="L37" s="70" t="s">
        <v>36</v>
      </c>
    </row>
    <row r="38" spans="1:12" ht="12.75" hidden="1" thickTop="1" x14ac:dyDescent="0.25">
      <c r="A38" s="44">
        <v>21393</v>
      </c>
      <c r="B38" s="71" t="s">
        <v>50</v>
      </c>
      <c r="C38" s="72">
        <f t="shared" si="0"/>
        <v>0</v>
      </c>
      <c r="D38" s="73" t="s">
        <v>36</v>
      </c>
      <c r="E38" s="73" t="s">
        <v>36</v>
      </c>
      <c r="F38" s="74"/>
      <c r="G38" s="75" t="s">
        <v>36</v>
      </c>
      <c r="H38" s="72">
        <f t="shared" si="1"/>
        <v>0</v>
      </c>
      <c r="I38" s="73" t="s">
        <v>36</v>
      </c>
      <c r="J38" s="73" t="s">
        <v>36</v>
      </c>
      <c r="K38" s="74"/>
      <c r="L38" s="76" t="s">
        <v>36</v>
      </c>
    </row>
    <row r="39" spans="1:12" ht="12.75" hidden="1" thickTop="1" x14ac:dyDescent="0.25">
      <c r="A39" s="44">
        <v>21395</v>
      </c>
      <c r="B39" s="71" t="s">
        <v>51</v>
      </c>
      <c r="C39" s="72">
        <f t="shared" si="0"/>
        <v>0</v>
      </c>
      <c r="D39" s="73" t="s">
        <v>36</v>
      </c>
      <c r="E39" s="73" t="s">
        <v>36</v>
      </c>
      <c r="F39" s="74"/>
      <c r="G39" s="75" t="s">
        <v>36</v>
      </c>
      <c r="H39" s="72">
        <f t="shared" si="1"/>
        <v>0</v>
      </c>
      <c r="I39" s="73" t="s">
        <v>36</v>
      </c>
      <c r="J39" s="73" t="s">
        <v>36</v>
      </c>
      <c r="K39" s="74"/>
      <c r="L39" s="76" t="s">
        <v>36</v>
      </c>
    </row>
    <row r="40" spans="1:12" ht="24.75" hidden="1" thickTop="1" x14ac:dyDescent="0.25">
      <c r="A40" s="84">
        <v>21399</v>
      </c>
      <c r="B40" s="85" t="s">
        <v>52</v>
      </c>
      <c r="C40" s="86">
        <f t="shared" si="0"/>
        <v>0</v>
      </c>
      <c r="D40" s="87" t="s">
        <v>36</v>
      </c>
      <c r="E40" s="87" t="s">
        <v>36</v>
      </c>
      <c r="F40" s="88"/>
      <c r="G40" s="89" t="s">
        <v>36</v>
      </c>
      <c r="H40" s="86">
        <f t="shared" si="1"/>
        <v>0</v>
      </c>
      <c r="I40" s="87" t="s">
        <v>36</v>
      </c>
      <c r="J40" s="87" t="s">
        <v>36</v>
      </c>
      <c r="K40" s="88"/>
      <c r="L40" s="90" t="s">
        <v>36</v>
      </c>
    </row>
    <row r="41" spans="1:12" s="24" customFormat="1" ht="26.25" hidden="1" customHeight="1" x14ac:dyDescent="0.25">
      <c r="A41" s="91">
        <v>21420</v>
      </c>
      <c r="B41" s="92" t="s">
        <v>53</v>
      </c>
      <c r="C41" s="93">
        <f>SUM(D41:G41)</f>
        <v>0</v>
      </c>
      <c r="D41" s="94">
        <f>SUM(D42)</f>
        <v>0</v>
      </c>
      <c r="E41" s="95" t="s">
        <v>36</v>
      </c>
      <c r="F41" s="95" t="s">
        <v>36</v>
      </c>
      <c r="G41" s="96" t="s">
        <v>36</v>
      </c>
      <c r="H41" s="93">
        <f>SUM(I41:L41)</f>
        <v>0</v>
      </c>
      <c r="I41" s="94">
        <f>SUM(I42)</f>
        <v>0</v>
      </c>
      <c r="J41" s="95" t="s">
        <v>36</v>
      </c>
      <c r="K41" s="95" t="s">
        <v>36</v>
      </c>
      <c r="L41" s="97" t="s">
        <v>36</v>
      </c>
    </row>
    <row r="42" spans="1:12" s="24" customFormat="1" ht="26.25" hidden="1" customHeight="1" x14ac:dyDescent="0.25">
      <c r="A42" s="84">
        <v>21429</v>
      </c>
      <c r="B42" s="85" t="s">
        <v>54</v>
      </c>
      <c r="C42" s="86">
        <f>SUM(D42:G42)</f>
        <v>0</v>
      </c>
      <c r="D42" s="98"/>
      <c r="E42" s="87" t="s">
        <v>36</v>
      </c>
      <c r="F42" s="87" t="s">
        <v>36</v>
      </c>
      <c r="G42" s="89" t="s">
        <v>36</v>
      </c>
      <c r="H42" s="86">
        <f t="shared" ref="H42:H44" si="2">SUM(I42:L42)</f>
        <v>0</v>
      </c>
      <c r="I42" s="98"/>
      <c r="J42" s="87" t="s">
        <v>36</v>
      </c>
      <c r="K42" s="87" t="s">
        <v>36</v>
      </c>
      <c r="L42" s="90" t="s">
        <v>36</v>
      </c>
    </row>
    <row r="43" spans="1:12" s="24" customFormat="1" ht="24.75" hidden="1" thickTop="1" x14ac:dyDescent="0.25">
      <c r="A43" s="64">
        <v>21490</v>
      </c>
      <c r="B43" s="56" t="s">
        <v>55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36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36</v>
      </c>
    </row>
    <row r="44" spans="1:12" s="24" customFormat="1" ht="24.75" hidden="1" thickTop="1" x14ac:dyDescent="0.25">
      <c r="A44" s="44">
        <v>21499</v>
      </c>
      <c r="B44" s="71" t="s">
        <v>56</v>
      </c>
      <c r="C44" s="79">
        <f>SUM(D44:G44)</f>
        <v>0</v>
      </c>
      <c r="D44" s="101"/>
      <c r="E44" s="102"/>
      <c r="F44" s="102"/>
      <c r="G44" s="103" t="s">
        <v>36</v>
      </c>
      <c r="H44" s="104">
        <f t="shared" si="2"/>
        <v>0</v>
      </c>
      <c r="I44" s="40"/>
      <c r="J44" s="105"/>
      <c r="K44" s="105"/>
      <c r="L44" s="106" t="s">
        <v>36</v>
      </c>
    </row>
    <row r="45" spans="1:12" ht="12.75" hidden="1" customHeight="1" x14ac:dyDescent="0.25">
      <c r="A45" s="107">
        <v>23000</v>
      </c>
      <c r="B45" s="108" t="s">
        <v>57</v>
      </c>
      <c r="C45" s="109">
        <f>SUM(D45:G45)</f>
        <v>0</v>
      </c>
      <c r="D45" s="59" t="s">
        <v>36</v>
      </c>
      <c r="E45" s="59" t="s">
        <v>36</v>
      </c>
      <c r="F45" s="59" t="s">
        <v>36</v>
      </c>
      <c r="G45" s="99">
        <f>SUM(G46:G47)</f>
        <v>0</v>
      </c>
      <c r="H45" s="109">
        <f t="shared" si="1"/>
        <v>0</v>
      </c>
      <c r="I45" s="87" t="s">
        <v>36</v>
      </c>
      <c r="J45" s="87" t="s">
        <v>36</v>
      </c>
      <c r="K45" s="87" t="s">
        <v>36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58</v>
      </c>
      <c r="C46" s="113">
        <f t="shared" si="0"/>
        <v>0</v>
      </c>
      <c r="D46" s="95" t="s">
        <v>36</v>
      </c>
      <c r="E46" s="95" t="s">
        <v>36</v>
      </c>
      <c r="F46" s="95" t="s">
        <v>36</v>
      </c>
      <c r="G46" s="114"/>
      <c r="H46" s="113">
        <f t="shared" si="1"/>
        <v>0</v>
      </c>
      <c r="I46" s="95" t="s">
        <v>36</v>
      </c>
      <c r="J46" s="95" t="s">
        <v>36</v>
      </c>
      <c r="K46" s="95" t="s">
        <v>36</v>
      </c>
      <c r="L46" s="115"/>
    </row>
    <row r="47" spans="1:12" ht="24.75" hidden="1" thickTop="1" x14ac:dyDescent="0.25">
      <c r="A47" s="111">
        <v>23510</v>
      </c>
      <c r="B47" s="112" t="s">
        <v>59</v>
      </c>
      <c r="C47" s="93">
        <f t="shared" si="0"/>
        <v>0</v>
      </c>
      <c r="D47" s="95" t="s">
        <v>36</v>
      </c>
      <c r="E47" s="95" t="s">
        <v>36</v>
      </c>
      <c r="F47" s="95" t="s">
        <v>36</v>
      </c>
      <c r="G47" s="114"/>
      <c r="H47" s="93">
        <f t="shared" si="1"/>
        <v>0</v>
      </c>
      <c r="I47" s="95" t="s">
        <v>36</v>
      </c>
      <c r="J47" s="95" t="s">
        <v>36</v>
      </c>
      <c r="K47" s="95" t="s">
        <v>36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60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61</v>
      </c>
      <c r="C50" s="127">
        <f t="shared" ref="C50:C113" si="5">SUM(D50:G50)</f>
        <v>2643168</v>
      </c>
      <c r="D50" s="128">
        <f>SUM(D51,D286)</f>
        <v>2643168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2642168</v>
      </c>
      <c r="I50" s="128">
        <f>SUM(I51,I286)</f>
        <v>2642168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62</v>
      </c>
      <c r="C51" s="133">
        <f t="shared" si="5"/>
        <v>2643168</v>
      </c>
      <c r="D51" s="134">
        <f>SUM(D52,D194)</f>
        <v>2643168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2642168</v>
      </c>
      <c r="I51" s="134">
        <f>SUM(I52,I194)</f>
        <v>2642168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63</v>
      </c>
      <c r="C52" s="138">
        <f t="shared" si="5"/>
        <v>2603954</v>
      </c>
      <c r="D52" s="139">
        <f>SUM(D53,D75,D173,D187)</f>
        <v>2603954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2602954</v>
      </c>
      <c r="I52" s="139">
        <f>SUM(I53,I75,I173,I187)</f>
        <v>2602954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64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65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66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67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68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69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70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71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72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73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74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75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76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77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78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79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80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81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82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83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84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85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86</v>
      </c>
      <c r="C75" s="143">
        <f t="shared" si="5"/>
        <v>2603954</v>
      </c>
      <c r="D75" s="144">
        <f>SUM(D76,D83,D130,D164,D165,D172)</f>
        <v>2603954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2602954</v>
      </c>
      <c r="I75" s="144">
        <f>SUM(I76,I83,I130,I164,I165,I172)</f>
        <v>2602954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87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88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89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90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91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89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90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92</v>
      </c>
      <c r="C83" s="57">
        <f t="shared" si="5"/>
        <v>2603954</v>
      </c>
      <c r="D83" s="63">
        <f>SUM(D84,D89,D95,D103,D112,D116,D122,D128)</f>
        <v>2603954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2602954</v>
      </c>
      <c r="I83" s="63">
        <f>SUM(I84,I89,I95,I103,I112,I116,I122,I128)</f>
        <v>2602954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93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94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95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96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97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98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99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100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101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102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103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104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105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106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107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108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109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110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111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112</v>
      </c>
      <c r="C103" s="72">
        <f t="shared" si="5"/>
        <v>2573954</v>
      </c>
      <c r="D103" s="160">
        <f>SUM(D104:D111)</f>
        <v>2573954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2572954</v>
      </c>
      <c r="I103" s="160">
        <f>SUM(I104:I111)</f>
        <v>2572954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113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114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115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116</v>
      </c>
      <c r="C107" s="72">
        <f t="shared" si="5"/>
        <v>2573954</v>
      </c>
      <c r="D107" s="74">
        <f>686378+327819+25070+12421+9179+195868+271456+143288+514759+232366+90000+9000+15984+30769+9597</f>
        <v>2573954</v>
      </c>
      <c r="E107" s="74"/>
      <c r="F107" s="74"/>
      <c r="G107" s="157"/>
      <c r="H107" s="72">
        <f t="shared" si="6"/>
        <v>2572954</v>
      </c>
      <c r="I107" s="74">
        <v>2572954</v>
      </c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117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118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119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120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121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122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123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124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125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126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127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128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129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130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131</v>
      </c>
      <c r="C122" s="72">
        <f t="shared" si="7"/>
        <v>30000</v>
      </c>
      <c r="D122" s="160">
        <f>SUM(D123:D127)</f>
        <v>30000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30000</v>
      </c>
      <c r="I122" s="160">
        <f>SUM(I123:I127)</f>
        <v>30000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132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133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134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135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136</v>
      </c>
      <c r="C127" s="72">
        <f t="shared" si="7"/>
        <v>30000</v>
      </c>
      <c r="D127" s="74">
        <f>30000</f>
        <v>30000</v>
      </c>
      <c r="E127" s="74"/>
      <c r="F127" s="74"/>
      <c r="G127" s="157"/>
      <c r="H127" s="72">
        <f t="shared" si="8"/>
        <v>30000</v>
      </c>
      <c r="I127" s="74">
        <v>30000</v>
      </c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137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138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139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140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141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142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143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144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145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146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147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148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149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150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151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152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153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154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155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156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157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158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159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160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161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162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163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164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165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166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167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168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169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170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171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172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173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174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175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176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177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178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179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180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181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182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183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184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185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186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187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188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189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190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191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192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193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194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195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196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197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198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199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200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201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202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203</v>
      </c>
      <c r="C194" s="138">
        <f t="shared" si="23"/>
        <v>39214</v>
      </c>
      <c r="D194" s="139">
        <f>SUM(D195,D230,D269,D283)</f>
        <v>39214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138">
        <f t="shared" si="24"/>
        <v>39214</v>
      </c>
      <c r="I194" s="139">
        <f>SUM(I195,I230,I269,I283)</f>
        <v>39214</v>
      </c>
      <c r="J194" s="139">
        <f>SUM(J195,J230,J269,J283)</f>
        <v>0</v>
      </c>
      <c r="K194" s="139">
        <f>SUM(K195,K230,K269,K283)</f>
        <v>0</v>
      </c>
      <c r="L194" s="199">
        <f>SUM(L195,L230,L269,L283)</f>
        <v>0</v>
      </c>
    </row>
    <row r="195" spans="1:13" x14ac:dyDescent="0.25">
      <c r="A195" s="142">
        <v>5000</v>
      </c>
      <c r="B195" s="142" t="s">
        <v>204</v>
      </c>
      <c r="C195" s="143">
        <f t="shared" si="23"/>
        <v>39214</v>
      </c>
      <c r="D195" s="144">
        <f>D196+D204</f>
        <v>39214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39214</v>
      </c>
      <c r="I195" s="144">
        <f>I196+I204</f>
        <v>39214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205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206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207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208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209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210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211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212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213</v>
      </c>
      <c r="C204" s="57">
        <f t="shared" si="23"/>
        <v>39214</v>
      </c>
      <c r="D204" s="63">
        <f>D205+D215+D216+D225+D226+D227+D229</f>
        <v>39214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39214</v>
      </c>
      <c r="I204" s="63">
        <f>I205+I215+I216+I225+I226+I227+I229</f>
        <v>39214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214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215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216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217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218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219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220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221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222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223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224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225</v>
      </c>
      <c r="C216" s="72">
        <f t="shared" si="23"/>
        <v>39214</v>
      </c>
      <c r="D216" s="160">
        <f>SUM(D217:D224)</f>
        <v>39214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39214</v>
      </c>
      <c r="I216" s="160">
        <f>SUM(I217:I224)</f>
        <v>39214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226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227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228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229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230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231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232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233</v>
      </c>
      <c r="C224" s="201">
        <f t="shared" si="23"/>
        <v>39214</v>
      </c>
      <c r="D224" s="74">
        <f>13214+26000</f>
        <v>39214</v>
      </c>
      <c r="E224" s="74"/>
      <c r="F224" s="74"/>
      <c r="G224" s="157"/>
      <c r="H224" s="72">
        <f t="shared" si="24"/>
        <v>39214</v>
      </c>
      <c r="I224" s="74">
        <v>39214</v>
      </c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234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235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236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237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238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239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240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241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242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hidden="1" x14ac:dyDescent="0.25">
      <c r="A234" s="44">
        <v>6239</v>
      </c>
      <c r="B234" s="65" t="s">
        <v>243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244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245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246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247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248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249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250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251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252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253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254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255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hidden="1" x14ac:dyDescent="0.25">
      <c r="A247" s="44">
        <v>6291</v>
      </c>
      <c r="B247" s="71" t="s">
        <v>256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257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258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259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260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hidden="1" x14ac:dyDescent="0.25">
      <c r="A252" s="168">
        <v>6320</v>
      </c>
      <c r="B252" s="65" t="s">
        <v>261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hidden="1" x14ac:dyDescent="0.25">
      <c r="A253" s="44">
        <v>6322</v>
      </c>
      <c r="B253" s="71" t="s">
        <v>262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263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264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265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266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267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268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hidden="1" x14ac:dyDescent="0.25">
      <c r="A260" s="168">
        <v>6410</v>
      </c>
      <c r="B260" s="65" t="s">
        <v>269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hidden="1" x14ac:dyDescent="0.25">
      <c r="A261" s="44">
        <v>6411</v>
      </c>
      <c r="B261" s="174" t="s">
        <v>270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271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272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273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274</v>
      </c>
      <c r="C265" s="201">
        <f t="shared" ref="C265:C288" si="36">SUM(D265:G265)</f>
        <v>0</v>
      </c>
      <c r="D265" s="74"/>
      <c r="E265" s="74"/>
      <c r="F265" s="74"/>
      <c r="G265" s="157"/>
      <c r="H265" s="208">
        <f t="shared" ref="H265:H288" si="37">SUM(I265:L265)</f>
        <v>0</v>
      </c>
      <c r="I265" s="74">
        <v>0</v>
      </c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275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276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277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278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279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280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281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282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283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284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285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hidden="1" x14ac:dyDescent="0.25">
      <c r="A277" s="44">
        <v>7245</v>
      </c>
      <c r="B277" s="71" t="s">
        <v>286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287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288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289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290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hidden="1" x14ac:dyDescent="0.25">
      <c r="A282" s="150">
        <v>7720</v>
      </c>
      <c r="B282" s="65" t="s">
        <v>291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292</v>
      </c>
      <c r="C283" s="233">
        <f t="shared" si="36"/>
        <v>0</v>
      </c>
      <c r="D283" s="234">
        <f>D284</f>
        <v>0</v>
      </c>
      <c r="E283" s="234">
        <f t="shared" ref="E283:G284" si="42">E284</f>
        <v>0</v>
      </c>
      <c r="F283" s="234">
        <f t="shared" si="42"/>
        <v>0</v>
      </c>
      <c r="G283" s="235">
        <f t="shared" si="42"/>
        <v>0</v>
      </c>
      <c r="H283" s="236">
        <f t="shared" si="37"/>
        <v>0</v>
      </c>
      <c r="I283" s="234">
        <f t="shared" ref="I283:L284" si="43">I284</f>
        <v>0</v>
      </c>
      <c r="J283" s="234">
        <f>J284</f>
        <v>0</v>
      </c>
      <c r="K283" s="234">
        <f t="shared" si="43"/>
        <v>0</v>
      </c>
      <c r="L283" s="237">
        <f t="shared" si="43"/>
        <v>0</v>
      </c>
    </row>
    <row r="284" spans="1:13" ht="24" hidden="1" x14ac:dyDescent="0.25">
      <c r="A284" s="238">
        <v>9200</v>
      </c>
      <c r="B284" s="71" t="s">
        <v>293</v>
      </c>
      <c r="C284" s="202">
        <f t="shared" si="36"/>
        <v>0</v>
      </c>
      <c r="D284" s="163">
        <f>D285</f>
        <v>0</v>
      </c>
      <c r="E284" s="163">
        <f t="shared" si="42"/>
        <v>0</v>
      </c>
      <c r="F284" s="163">
        <f t="shared" si="42"/>
        <v>0</v>
      </c>
      <c r="G284" s="164">
        <f t="shared" si="42"/>
        <v>0</v>
      </c>
      <c r="H284" s="117">
        <f t="shared" si="37"/>
        <v>0</v>
      </c>
      <c r="I284" s="163">
        <f t="shared" si="43"/>
        <v>0</v>
      </c>
      <c r="J284" s="163">
        <f t="shared" si="43"/>
        <v>0</v>
      </c>
      <c r="K284" s="163">
        <f t="shared" si="43"/>
        <v>0</v>
      </c>
      <c r="L284" s="165">
        <f t="shared" si="43"/>
        <v>0</v>
      </c>
    </row>
    <row r="285" spans="1:13" ht="24" hidden="1" x14ac:dyDescent="0.25">
      <c r="A285" s="239">
        <v>9230</v>
      </c>
      <c r="B285" s="71" t="s">
        <v>294</v>
      </c>
      <c r="C285" s="202">
        <f t="shared" si="36"/>
        <v>0</v>
      </c>
      <c r="D285" s="163"/>
      <c r="E285" s="163"/>
      <c r="F285" s="163"/>
      <c r="G285" s="164"/>
      <c r="H285" s="117">
        <f t="shared" si="37"/>
        <v>0</v>
      </c>
      <c r="I285" s="163">
        <v>0</v>
      </c>
      <c r="J285" s="163"/>
      <c r="K285" s="163"/>
      <c r="L285" s="165"/>
      <c r="M285" s="156"/>
    </row>
    <row r="286" spans="1:13" hidden="1" x14ac:dyDescent="0.25">
      <c r="A286" s="174"/>
      <c r="B286" s="71" t="s">
        <v>295</v>
      </c>
      <c r="C286" s="201">
        <f>SUM(D286:G286)</f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>SUM(I286:L286)</f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296</v>
      </c>
      <c r="B287" s="44" t="s">
        <v>297</v>
      </c>
      <c r="C287" s="201">
        <f t="shared" si="36"/>
        <v>0</v>
      </c>
      <c r="D287" s="74"/>
      <c r="E287" s="74"/>
      <c r="F287" s="74"/>
      <c r="G287" s="157"/>
      <c r="H287" s="72">
        <f t="shared" si="37"/>
        <v>0</v>
      </c>
      <c r="I287" s="74">
        <v>0</v>
      </c>
      <c r="J287" s="74"/>
      <c r="K287" s="74"/>
      <c r="L287" s="158"/>
      <c r="M287" s="156"/>
    </row>
    <row r="288" spans="1:13" ht="24" hidden="1" x14ac:dyDescent="0.25">
      <c r="A288" s="174" t="s">
        <v>298</v>
      </c>
      <c r="B288" s="240" t="s">
        <v>299</v>
      </c>
      <c r="C288" s="205">
        <f t="shared" si="36"/>
        <v>0</v>
      </c>
      <c r="D288" s="68"/>
      <c r="E288" s="68"/>
      <c r="F288" s="68"/>
      <c r="G288" s="154"/>
      <c r="H288" s="66">
        <f t="shared" si="37"/>
        <v>0</v>
      </c>
      <c r="I288" s="68">
        <v>0</v>
      </c>
      <c r="J288" s="68"/>
      <c r="K288" s="68"/>
      <c r="L288" s="155"/>
      <c r="M288" s="156"/>
    </row>
    <row r="289" spans="1:12" ht="12.75" thickBot="1" x14ac:dyDescent="0.3">
      <c r="A289" s="241"/>
      <c r="B289" s="241" t="s">
        <v>300</v>
      </c>
      <c r="C289" s="242">
        <f t="shared" ref="C289:L289" si="44">SUM(C286,C269,C230,C195,C187,C173,C75,C53,C283)</f>
        <v>2643168</v>
      </c>
      <c r="D289" s="242">
        <f t="shared" si="44"/>
        <v>2643168</v>
      </c>
      <c r="E289" s="242">
        <f t="shared" si="44"/>
        <v>0</v>
      </c>
      <c r="F289" s="242">
        <f t="shared" si="44"/>
        <v>0</v>
      </c>
      <c r="G289" s="243">
        <f t="shared" si="44"/>
        <v>0</v>
      </c>
      <c r="H289" s="244">
        <f t="shared" si="44"/>
        <v>2642168</v>
      </c>
      <c r="I289" s="242">
        <f t="shared" si="44"/>
        <v>2642168</v>
      </c>
      <c r="J289" s="242">
        <f t="shared" si="44"/>
        <v>0</v>
      </c>
      <c r="K289" s="242">
        <f t="shared" si="44"/>
        <v>0</v>
      </c>
      <c r="L289" s="245">
        <f t="shared" si="44"/>
        <v>0</v>
      </c>
    </row>
    <row r="290" spans="1:12" s="24" customFormat="1" ht="13.5" hidden="1" thickTop="1" thickBot="1" x14ac:dyDescent="0.3">
      <c r="A290" s="284" t="s">
        <v>301</v>
      </c>
      <c r="B290" s="285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272" t="s">
        <v>302</v>
      </c>
      <c r="B291" s="273"/>
      <c r="C291" s="250">
        <f t="shared" ref="C291:L291" si="45">SUM(C292,C293)-C300+C301</f>
        <v>0</v>
      </c>
      <c r="D291" s="251">
        <f t="shared" si="45"/>
        <v>0</v>
      </c>
      <c r="E291" s="251">
        <f t="shared" si="45"/>
        <v>0</v>
      </c>
      <c r="F291" s="251">
        <f t="shared" si="45"/>
        <v>0</v>
      </c>
      <c r="G291" s="252">
        <f t="shared" si="45"/>
        <v>0</v>
      </c>
      <c r="H291" s="253">
        <f t="shared" si="45"/>
        <v>0</v>
      </c>
      <c r="I291" s="251">
        <f t="shared" si="45"/>
        <v>0</v>
      </c>
      <c r="J291" s="251">
        <f t="shared" si="45"/>
        <v>0</v>
      </c>
      <c r="K291" s="251">
        <f t="shared" si="45"/>
        <v>0</v>
      </c>
      <c r="L291" s="254">
        <f t="shared" si="45"/>
        <v>0</v>
      </c>
    </row>
    <row r="292" spans="1:12" s="24" customFormat="1" ht="13.5" hidden="1" thickTop="1" thickBot="1" x14ac:dyDescent="0.3">
      <c r="A292" s="126" t="s">
        <v>303</v>
      </c>
      <c r="B292" s="126" t="s">
        <v>304</v>
      </c>
      <c r="C292" s="255">
        <f t="shared" ref="C292:L292" si="46">C21-C286</f>
        <v>0</v>
      </c>
      <c r="D292" s="128">
        <f t="shared" si="46"/>
        <v>0</v>
      </c>
      <c r="E292" s="128">
        <f t="shared" si="46"/>
        <v>0</v>
      </c>
      <c r="F292" s="128">
        <f t="shared" si="46"/>
        <v>0</v>
      </c>
      <c r="G292" s="129">
        <f t="shared" si="46"/>
        <v>0</v>
      </c>
      <c r="H292" s="256">
        <f t="shared" si="46"/>
        <v>0</v>
      </c>
      <c r="I292" s="128">
        <f t="shared" si="46"/>
        <v>0</v>
      </c>
      <c r="J292" s="128">
        <f t="shared" si="46"/>
        <v>0</v>
      </c>
      <c r="K292" s="128">
        <f t="shared" si="46"/>
        <v>0</v>
      </c>
      <c r="L292" s="130">
        <f t="shared" si="46"/>
        <v>0</v>
      </c>
    </row>
    <row r="293" spans="1:12" s="24" customFormat="1" ht="12.75" hidden="1" thickTop="1" x14ac:dyDescent="0.25">
      <c r="A293" s="257" t="s">
        <v>305</v>
      </c>
      <c r="B293" s="257" t="s">
        <v>306</v>
      </c>
      <c r="C293" s="250">
        <f t="shared" ref="C293:L293" si="47">SUM(C294,C296,C298)-SUM(C295,C297,C299)</f>
        <v>0</v>
      </c>
      <c r="D293" s="251">
        <f t="shared" si="47"/>
        <v>0</v>
      </c>
      <c r="E293" s="251">
        <f t="shared" si="47"/>
        <v>0</v>
      </c>
      <c r="F293" s="251">
        <f t="shared" si="47"/>
        <v>0</v>
      </c>
      <c r="G293" s="258">
        <f t="shared" si="47"/>
        <v>0</v>
      </c>
      <c r="H293" s="253">
        <f t="shared" si="47"/>
        <v>0</v>
      </c>
      <c r="I293" s="251">
        <f t="shared" si="47"/>
        <v>0</v>
      </c>
      <c r="J293" s="251">
        <f t="shared" si="47"/>
        <v>0</v>
      </c>
      <c r="K293" s="251">
        <f t="shared" si="47"/>
        <v>0</v>
      </c>
      <c r="L293" s="254">
        <f t="shared" si="47"/>
        <v>0</v>
      </c>
    </row>
    <row r="294" spans="1:12" ht="12.75" hidden="1" thickTop="1" x14ac:dyDescent="0.25">
      <c r="A294" s="259" t="s">
        <v>307</v>
      </c>
      <c r="B294" s="116" t="s">
        <v>308</v>
      </c>
      <c r="C294" s="79">
        <f t="shared" ref="C294:C299" si="48">SUM(D294:G294)</f>
        <v>0</v>
      </c>
      <c r="D294" s="81"/>
      <c r="E294" s="81"/>
      <c r="F294" s="81"/>
      <c r="G294" s="229"/>
      <c r="H294" s="79">
        <f t="shared" ref="H294:H299" si="49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309</v>
      </c>
      <c r="B295" s="43" t="s">
        <v>310</v>
      </c>
      <c r="C295" s="72">
        <f t="shared" si="48"/>
        <v>0</v>
      </c>
      <c r="D295" s="74"/>
      <c r="E295" s="74"/>
      <c r="F295" s="74"/>
      <c r="G295" s="157"/>
      <c r="H295" s="72">
        <f t="shared" si="49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311</v>
      </c>
      <c r="B296" s="43" t="s">
        <v>312</v>
      </c>
      <c r="C296" s="72">
        <f t="shared" si="48"/>
        <v>0</v>
      </c>
      <c r="D296" s="74"/>
      <c r="E296" s="74"/>
      <c r="F296" s="74"/>
      <c r="G296" s="157"/>
      <c r="H296" s="72">
        <f t="shared" si="49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313</v>
      </c>
      <c r="B297" s="43" t="s">
        <v>314</v>
      </c>
      <c r="C297" s="72">
        <f t="shared" si="48"/>
        <v>0</v>
      </c>
      <c r="D297" s="74"/>
      <c r="E297" s="74"/>
      <c r="F297" s="74"/>
      <c r="G297" s="157"/>
      <c r="H297" s="72">
        <f t="shared" si="49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315</v>
      </c>
      <c r="B298" s="43" t="s">
        <v>316</v>
      </c>
      <c r="C298" s="72">
        <f t="shared" si="48"/>
        <v>0</v>
      </c>
      <c r="D298" s="74"/>
      <c r="E298" s="74"/>
      <c r="F298" s="74"/>
      <c r="G298" s="157"/>
      <c r="H298" s="72">
        <f t="shared" si="49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317</v>
      </c>
      <c r="B299" s="261" t="s">
        <v>318</v>
      </c>
      <c r="C299" s="185">
        <f t="shared" si="48"/>
        <v>0</v>
      </c>
      <c r="D299" s="189"/>
      <c r="E299" s="189"/>
      <c r="F299" s="189"/>
      <c r="G299" s="262"/>
      <c r="H299" s="185">
        <f t="shared" si="49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319</v>
      </c>
      <c r="B300" s="263" t="s">
        <v>320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321</v>
      </c>
      <c r="B301" s="268" t="s">
        <v>322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XqI8klO2xHxNHjc+nKLrBS2kbQzWhb0flOCi8Vv4nVoWXmbsPiqwDmXqDoekKv4VzdqU/YQsDs3UZmoy0Jk1hg==" saltValue="Fayg0KW5/UfchLP/2iCWfg==" spinCount="100000" sheet="1" objects="1" scenarios="1" formatCells="0" formatColumns="0" formatRows="0" insertHyperlinks="0"/>
  <autoFilter ref="A18:M301">
    <filterColumn colId="7">
      <filters blank="1">
        <filter val="2 572 954"/>
        <filter val="2 602 954"/>
        <filter val="2 642 168"/>
        <filter val="30 000"/>
        <filter val="39 214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N319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5" width="0" style="1" hidden="1" customWidth="1"/>
    <col min="16" max="16384" width="9.140625" style="1"/>
  </cols>
  <sheetData>
    <row r="1" spans="1:14" x14ac:dyDescent="0.25">
      <c r="A1" s="299" t="s">
        <v>333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4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  <c r="N2" s="1" t="s">
        <v>334</v>
      </c>
    </row>
    <row r="3" spans="1:14" ht="12.75" customHeight="1" x14ac:dyDescent="0.25">
      <c r="A3" s="2" t="s">
        <v>3</v>
      </c>
      <c r="B3" s="3"/>
      <c r="C3" s="303" t="s">
        <v>4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4" ht="12.75" customHeight="1" x14ac:dyDescent="0.25">
      <c r="A4" s="2" t="s">
        <v>5</v>
      </c>
      <c r="B4" s="3"/>
      <c r="C4" s="303" t="s">
        <v>6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4" ht="12.75" customHeight="1" x14ac:dyDescent="0.25">
      <c r="A5" s="4" t="s">
        <v>7</v>
      </c>
      <c r="B5" s="5"/>
      <c r="C5" s="286" t="s">
        <v>8</v>
      </c>
      <c r="D5" s="286"/>
      <c r="E5" s="286"/>
      <c r="F5" s="286"/>
      <c r="G5" s="286"/>
      <c r="H5" s="286"/>
      <c r="I5" s="286"/>
      <c r="J5" s="286"/>
      <c r="K5" s="286"/>
      <c r="L5" s="287"/>
    </row>
    <row r="6" spans="1:14" ht="12.75" customHeight="1" x14ac:dyDescent="0.25">
      <c r="A6" s="4" t="s">
        <v>9</v>
      </c>
      <c r="B6" s="5"/>
      <c r="C6" s="286" t="s">
        <v>331</v>
      </c>
      <c r="D6" s="286"/>
      <c r="E6" s="286"/>
      <c r="F6" s="286"/>
      <c r="G6" s="286"/>
      <c r="H6" s="286"/>
      <c r="I6" s="286"/>
      <c r="J6" s="286"/>
      <c r="K6" s="286"/>
      <c r="L6" s="287"/>
    </row>
    <row r="7" spans="1:14" ht="24" customHeight="1" x14ac:dyDescent="0.25">
      <c r="A7" s="4" t="s">
        <v>11</v>
      </c>
      <c r="B7" s="5"/>
      <c r="C7" s="303" t="s">
        <v>335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4" ht="12.75" customHeight="1" x14ac:dyDescent="0.25">
      <c r="A8" s="6" t="s">
        <v>13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4" ht="12.75" customHeight="1" x14ac:dyDescent="0.25">
      <c r="A9" s="4"/>
      <c r="B9" s="5" t="s">
        <v>14</v>
      </c>
      <c r="C9" s="286" t="s">
        <v>15</v>
      </c>
      <c r="D9" s="286"/>
      <c r="E9" s="286"/>
      <c r="F9" s="286"/>
      <c r="G9" s="286"/>
      <c r="H9" s="286"/>
      <c r="I9" s="286"/>
      <c r="J9" s="286"/>
      <c r="K9" s="286"/>
      <c r="L9" s="287"/>
    </row>
    <row r="10" spans="1:14" ht="12.75" customHeight="1" x14ac:dyDescent="0.25">
      <c r="A10" s="4"/>
      <c r="B10" s="5" t="s">
        <v>16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7"/>
    </row>
    <row r="11" spans="1:14" ht="12.75" customHeight="1" x14ac:dyDescent="0.25">
      <c r="A11" s="4"/>
      <c r="B11" s="5" t="s">
        <v>17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4" ht="12.75" customHeight="1" x14ac:dyDescent="0.25">
      <c r="A12" s="4"/>
      <c r="B12" s="5" t="s">
        <v>18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7"/>
    </row>
    <row r="13" spans="1:14" ht="12.75" customHeight="1" x14ac:dyDescent="0.25">
      <c r="A13" s="4"/>
      <c r="B13" s="5" t="s">
        <v>19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7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88" t="s">
        <v>20</v>
      </c>
      <c r="B15" s="291" t="s">
        <v>21</v>
      </c>
      <c r="C15" s="293" t="s">
        <v>22</v>
      </c>
      <c r="D15" s="294"/>
      <c r="E15" s="294"/>
      <c r="F15" s="294"/>
      <c r="G15" s="295"/>
      <c r="H15" s="293" t="s">
        <v>23</v>
      </c>
      <c r="I15" s="294"/>
      <c r="J15" s="294"/>
      <c r="K15" s="294"/>
      <c r="L15" s="296"/>
    </row>
    <row r="16" spans="1:14" s="11" customFormat="1" ht="12.75" customHeight="1" x14ac:dyDescent="0.25">
      <c r="A16" s="289"/>
      <c r="B16" s="292"/>
      <c r="C16" s="274" t="s">
        <v>24</v>
      </c>
      <c r="D16" s="276" t="s">
        <v>25</v>
      </c>
      <c r="E16" s="278" t="s">
        <v>26</v>
      </c>
      <c r="F16" s="280" t="s">
        <v>27</v>
      </c>
      <c r="G16" s="298" t="s">
        <v>28</v>
      </c>
      <c r="H16" s="274" t="s">
        <v>24</v>
      </c>
      <c r="I16" s="276" t="s">
        <v>25</v>
      </c>
      <c r="J16" s="278" t="s">
        <v>26</v>
      </c>
      <c r="K16" s="280" t="s">
        <v>27</v>
      </c>
      <c r="L16" s="282" t="s">
        <v>28</v>
      </c>
    </row>
    <row r="17" spans="1:12" s="12" customFormat="1" ht="61.5" customHeight="1" thickBot="1" x14ac:dyDescent="0.3">
      <c r="A17" s="290"/>
      <c r="B17" s="292"/>
      <c r="C17" s="274"/>
      <c r="D17" s="297"/>
      <c r="E17" s="279"/>
      <c r="F17" s="281"/>
      <c r="G17" s="298"/>
      <c r="H17" s="275"/>
      <c r="I17" s="277"/>
      <c r="J17" s="279"/>
      <c r="K17" s="281"/>
      <c r="L17" s="283"/>
    </row>
    <row r="18" spans="1:12" s="12" customFormat="1" ht="9.75" customHeight="1" thickTop="1" x14ac:dyDescent="0.25">
      <c r="A18" s="13" t="s">
        <v>29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30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31</v>
      </c>
      <c r="C20" s="27">
        <f t="shared" ref="C20:C47" si="0">SUM(D20:G20)</f>
        <v>1421347</v>
      </c>
      <c r="D20" s="28">
        <f>SUM(D21,D24,D25,D41,D43)</f>
        <v>1421347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1421347</v>
      </c>
      <c r="I20" s="28">
        <f>SUM(I21,I24,I25,I41,I43)</f>
        <v>795965</v>
      </c>
      <c r="J20" s="28">
        <f>SUM(J21,J24,J43)</f>
        <v>625382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32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33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34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35</v>
      </c>
      <c r="C24" s="50">
        <f t="shared" si="0"/>
        <v>1421347</v>
      </c>
      <c r="D24" s="51">
        <f>1421347</f>
        <v>1421347</v>
      </c>
      <c r="E24" s="51"/>
      <c r="F24" s="52" t="s">
        <v>36</v>
      </c>
      <c r="G24" s="53" t="s">
        <v>36</v>
      </c>
      <c r="H24" s="50">
        <f t="shared" si="1"/>
        <v>1421347</v>
      </c>
      <c r="I24" s="51">
        <f>I51</f>
        <v>795965</v>
      </c>
      <c r="J24" s="51">
        <f>J51</f>
        <v>625382</v>
      </c>
      <c r="K24" s="52" t="s">
        <v>36</v>
      </c>
      <c r="L24" s="54" t="s">
        <v>36</v>
      </c>
    </row>
    <row r="25" spans="1:12" s="24" customFormat="1" ht="24.75" hidden="1" thickTop="1" x14ac:dyDescent="0.25">
      <c r="A25" s="55"/>
      <c r="B25" s="56" t="s">
        <v>37</v>
      </c>
      <c r="C25" s="57">
        <f t="shared" si="0"/>
        <v>0</v>
      </c>
      <c r="D25" s="58"/>
      <c r="E25" s="59" t="s">
        <v>36</v>
      </c>
      <c r="F25" s="59" t="s">
        <v>36</v>
      </c>
      <c r="G25" s="60" t="s">
        <v>36</v>
      </c>
      <c r="H25" s="57">
        <f t="shared" si="1"/>
        <v>0</v>
      </c>
      <c r="I25" s="61"/>
      <c r="J25" s="59" t="s">
        <v>36</v>
      </c>
      <c r="K25" s="59" t="s">
        <v>36</v>
      </c>
      <c r="L25" s="62" t="s">
        <v>36</v>
      </c>
    </row>
    <row r="26" spans="1:12" s="24" customFormat="1" ht="36.75" hidden="1" thickTop="1" x14ac:dyDescent="0.25">
      <c r="A26" s="56">
        <v>21300</v>
      </c>
      <c r="B26" s="56" t="s">
        <v>38</v>
      </c>
      <c r="C26" s="57">
        <f t="shared" si="0"/>
        <v>0</v>
      </c>
      <c r="D26" s="59" t="s">
        <v>36</v>
      </c>
      <c r="E26" s="59" t="s">
        <v>36</v>
      </c>
      <c r="F26" s="63">
        <f>SUM(F27,F31,F33,F36)</f>
        <v>0</v>
      </c>
      <c r="G26" s="60" t="s">
        <v>36</v>
      </c>
      <c r="H26" s="57">
        <f t="shared" si="1"/>
        <v>0</v>
      </c>
      <c r="I26" s="59" t="s">
        <v>36</v>
      </c>
      <c r="J26" s="59" t="s">
        <v>36</v>
      </c>
      <c r="K26" s="63">
        <f>SUM(K27,K31,K33,K36)</f>
        <v>0</v>
      </c>
      <c r="L26" s="62" t="s">
        <v>36</v>
      </c>
    </row>
    <row r="27" spans="1:12" s="24" customFormat="1" ht="24.75" hidden="1" thickTop="1" x14ac:dyDescent="0.25">
      <c r="A27" s="64">
        <v>21350</v>
      </c>
      <c r="B27" s="56" t="s">
        <v>39</v>
      </c>
      <c r="C27" s="57">
        <f t="shared" si="0"/>
        <v>0</v>
      </c>
      <c r="D27" s="59" t="s">
        <v>36</v>
      </c>
      <c r="E27" s="59" t="s">
        <v>36</v>
      </c>
      <c r="F27" s="63">
        <f>SUM(F28:F30)</f>
        <v>0</v>
      </c>
      <c r="G27" s="60" t="s">
        <v>36</v>
      </c>
      <c r="H27" s="57">
        <f t="shared" si="1"/>
        <v>0</v>
      </c>
      <c r="I27" s="59" t="s">
        <v>36</v>
      </c>
      <c r="J27" s="59" t="s">
        <v>36</v>
      </c>
      <c r="K27" s="63">
        <f>SUM(K28:K30)</f>
        <v>0</v>
      </c>
      <c r="L27" s="62" t="s">
        <v>36</v>
      </c>
    </row>
    <row r="28" spans="1:12" ht="12.75" hidden="1" thickTop="1" x14ac:dyDescent="0.25">
      <c r="A28" s="37">
        <v>21351</v>
      </c>
      <c r="B28" s="65" t="s">
        <v>40</v>
      </c>
      <c r="C28" s="66">
        <f t="shared" si="0"/>
        <v>0</v>
      </c>
      <c r="D28" s="67" t="s">
        <v>36</v>
      </c>
      <c r="E28" s="67" t="s">
        <v>36</v>
      </c>
      <c r="F28" s="68"/>
      <c r="G28" s="69" t="s">
        <v>36</v>
      </c>
      <c r="H28" s="66">
        <f t="shared" si="1"/>
        <v>0</v>
      </c>
      <c r="I28" s="67" t="s">
        <v>36</v>
      </c>
      <c r="J28" s="67" t="s">
        <v>36</v>
      </c>
      <c r="K28" s="68"/>
      <c r="L28" s="70" t="s">
        <v>36</v>
      </c>
    </row>
    <row r="29" spans="1:12" ht="12.75" hidden="1" thickTop="1" x14ac:dyDescent="0.25">
      <c r="A29" s="43">
        <v>21352</v>
      </c>
      <c r="B29" s="71" t="s">
        <v>41</v>
      </c>
      <c r="C29" s="72">
        <f t="shared" si="0"/>
        <v>0</v>
      </c>
      <c r="D29" s="73" t="s">
        <v>36</v>
      </c>
      <c r="E29" s="73" t="s">
        <v>36</v>
      </c>
      <c r="F29" s="74"/>
      <c r="G29" s="75" t="s">
        <v>36</v>
      </c>
      <c r="H29" s="72">
        <f t="shared" si="1"/>
        <v>0</v>
      </c>
      <c r="I29" s="73" t="s">
        <v>36</v>
      </c>
      <c r="J29" s="73" t="s">
        <v>36</v>
      </c>
      <c r="K29" s="74"/>
      <c r="L29" s="76" t="s">
        <v>36</v>
      </c>
    </row>
    <row r="30" spans="1:12" ht="24.75" hidden="1" thickTop="1" x14ac:dyDescent="0.25">
      <c r="A30" s="43">
        <v>21359</v>
      </c>
      <c r="B30" s="71" t="s">
        <v>42</v>
      </c>
      <c r="C30" s="72">
        <f t="shared" si="0"/>
        <v>0</v>
      </c>
      <c r="D30" s="73" t="s">
        <v>36</v>
      </c>
      <c r="E30" s="73" t="s">
        <v>36</v>
      </c>
      <c r="F30" s="74"/>
      <c r="G30" s="75" t="s">
        <v>36</v>
      </c>
      <c r="H30" s="72">
        <f t="shared" si="1"/>
        <v>0</v>
      </c>
      <c r="I30" s="73" t="s">
        <v>36</v>
      </c>
      <c r="J30" s="73" t="s">
        <v>36</v>
      </c>
      <c r="K30" s="74"/>
      <c r="L30" s="76" t="s">
        <v>36</v>
      </c>
    </row>
    <row r="31" spans="1:12" s="24" customFormat="1" ht="36.75" hidden="1" thickTop="1" x14ac:dyDescent="0.25">
      <c r="A31" s="64">
        <v>21370</v>
      </c>
      <c r="B31" s="56" t="s">
        <v>43</v>
      </c>
      <c r="C31" s="57">
        <f t="shared" si="0"/>
        <v>0</v>
      </c>
      <c r="D31" s="59" t="s">
        <v>36</v>
      </c>
      <c r="E31" s="59" t="s">
        <v>36</v>
      </c>
      <c r="F31" s="63">
        <f>SUM(F32)</f>
        <v>0</v>
      </c>
      <c r="G31" s="60" t="s">
        <v>36</v>
      </c>
      <c r="H31" s="57">
        <f t="shared" si="1"/>
        <v>0</v>
      </c>
      <c r="I31" s="59" t="s">
        <v>36</v>
      </c>
      <c r="J31" s="59" t="s">
        <v>36</v>
      </c>
      <c r="K31" s="63">
        <f>SUM(K32)</f>
        <v>0</v>
      </c>
      <c r="L31" s="62" t="s">
        <v>36</v>
      </c>
    </row>
    <row r="32" spans="1:12" ht="36.75" hidden="1" thickTop="1" x14ac:dyDescent="0.25">
      <c r="A32" s="77">
        <v>21379</v>
      </c>
      <c r="B32" s="78" t="s">
        <v>44</v>
      </c>
      <c r="C32" s="79">
        <f t="shared" si="0"/>
        <v>0</v>
      </c>
      <c r="D32" s="80" t="s">
        <v>36</v>
      </c>
      <c r="E32" s="80" t="s">
        <v>36</v>
      </c>
      <c r="F32" s="81"/>
      <c r="G32" s="82" t="s">
        <v>36</v>
      </c>
      <c r="H32" s="79">
        <f t="shared" si="1"/>
        <v>0</v>
      </c>
      <c r="I32" s="80" t="s">
        <v>36</v>
      </c>
      <c r="J32" s="80" t="s">
        <v>36</v>
      </c>
      <c r="K32" s="81"/>
      <c r="L32" s="83" t="s">
        <v>36</v>
      </c>
    </row>
    <row r="33" spans="1:12" s="24" customFormat="1" ht="12.75" hidden="1" thickTop="1" x14ac:dyDescent="0.25">
      <c r="A33" s="64">
        <v>21380</v>
      </c>
      <c r="B33" s="56" t="s">
        <v>45</v>
      </c>
      <c r="C33" s="57">
        <f t="shared" si="0"/>
        <v>0</v>
      </c>
      <c r="D33" s="59" t="s">
        <v>36</v>
      </c>
      <c r="E33" s="59" t="s">
        <v>36</v>
      </c>
      <c r="F33" s="63">
        <f>SUM(F34:F35)</f>
        <v>0</v>
      </c>
      <c r="G33" s="60" t="s">
        <v>36</v>
      </c>
      <c r="H33" s="57">
        <f t="shared" si="1"/>
        <v>0</v>
      </c>
      <c r="I33" s="59" t="s">
        <v>36</v>
      </c>
      <c r="J33" s="59" t="s">
        <v>36</v>
      </c>
      <c r="K33" s="63">
        <f>SUM(K34:K35)</f>
        <v>0</v>
      </c>
      <c r="L33" s="62" t="s">
        <v>36</v>
      </c>
    </row>
    <row r="34" spans="1:12" ht="12.75" hidden="1" thickTop="1" x14ac:dyDescent="0.25">
      <c r="A34" s="38">
        <v>21381</v>
      </c>
      <c r="B34" s="65" t="s">
        <v>46</v>
      </c>
      <c r="C34" s="66">
        <f t="shared" si="0"/>
        <v>0</v>
      </c>
      <c r="D34" s="67" t="s">
        <v>36</v>
      </c>
      <c r="E34" s="67" t="s">
        <v>36</v>
      </c>
      <c r="F34" s="68"/>
      <c r="G34" s="69" t="s">
        <v>36</v>
      </c>
      <c r="H34" s="66">
        <f t="shared" si="1"/>
        <v>0</v>
      </c>
      <c r="I34" s="67" t="s">
        <v>36</v>
      </c>
      <c r="J34" s="67" t="s">
        <v>36</v>
      </c>
      <c r="K34" s="68"/>
      <c r="L34" s="70" t="s">
        <v>36</v>
      </c>
    </row>
    <row r="35" spans="1:12" ht="24.75" hidden="1" thickTop="1" x14ac:dyDescent="0.25">
      <c r="A35" s="44">
        <v>21383</v>
      </c>
      <c r="B35" s="71" t="s">
        <v>47</v>
      </c>
      <c r="C35" s="72">
        <f>SUM(D35:G35)</f>
        <v>0</v>
      </c>
      <c r="D35" s="73" t="s">
        <v>36</v>
      </c>
      <c r="E35" s="73" t="s">
        <v>36</v>
      </c>
      <c r="F35" s="74"/>
      <c r="G35" s="75" t="s">
        <v>36</v>
      </c>
      <c r="H35" s="72">
        <f t="shared" si="1"/>
        <v>0</v>
      </c>
      <c r="I35" s="73" t="s">
        <v>36</v>
      </c>
      <c r="J35" s="73" t="s">
        <v>36</v>
      </c>
      <c r="K35" s="74"/>
      <c r="L35" s="76" t="s">
        <v>36</v>
      </c>
    </row>
    <row r="36" spans="1:12" s="24" customFormat="1" ht="25.5" hidden="1" customHeight="1" x14ac:dyDescent="0.25">
      <c r="A36" s="64">
        <v>21390</v>
      </c>
      <c r="B36" s="56" t="s">
        <v>48</v>
      </c>
      <c r="C36" s="57">
        <f t="shared" si="0"/>
        <v>0</v>
      </c>
      <c r="D36" s="59" t="s">
        <v>36</v>
      </c>
      <c r="E36" s="59" t="s">
        <v>36</v>
      </c>
      <c r="F36" s="63">
        <f>SUM(F37:F40)</f>
        <v>0</v>
      </c>
      <c r="G36" s="60" t="s">
        <v>36</v>
      </c>
      <c r="H36" s="57">
        <f t="shared" si="1"/>
        <v>0</v>
      </c>
      <c r="I36" s="59" t="s">
        <v>36</v>
      </c>
      <c r="J36" s="59" t="s">
        <v>36</v>
      </c>
      <c r="K36" s="63">
        <f>SUM(K37:K40)</f>
        <v>0</v>
      </c>
      <c r="L36" s="62" t="s">
        <v>36</v>
      </c>
    </row>
    <row r="37" spans="1:12" ht="24.75" hidden="1" thickTop="1" x14ac:dyDescent="0.25">
      <c r="A37" s="38">
        <v>21391</v>
      </c>
      <c r="B37" s="65" t="s">
        <v>49</v>
      </c>
      <c r="C37" s="66">
        <f t="shared" si="0"/>
        <v>0</v>
      </c>
      <c r="D37" s="67" t="s">
        <v>36</v>
      </c>
      <c r="E37" s="67" t="s">
        <v>36</v>
      </c>
      <c r="F37" s="68"/>
      <c r="G37" s="69" t="s">
        <v>36</v>
      </c>
      <c r="H37" s="66">
        <f t="shared" si="1"/>
        <v>0</v>
      </c>
      <c r="I37" s="67" t="s">
        <v>36</v>
      </c>
      <c r="J37" s="67" t="s">
        <v>36</v>
      </c>
      <c r="K37" s="68"/>
      <c r="L37" s="70" t="s">
        <v>36</v>
      </c>
    </row>
    <row r="38" spans="1:12" ht="12.75" hidden="1" thickTop="1" x14ac:dyDescent="0.25">
      <c r="A38" s="44">
        <v>21393</v>
      </c>
      <c r="B38" s="71" t="s">
        <v>50</v>
      </c>
      <c r="C38" s="72">
        <f t="shared" si="0"/>
        <v>0</v>
      </c>
      <c r="D38" s="73" t="s">
        <v>36</v>
      </c>
      <c r="E38" s="73" t="s">
        <v>36</v>
      </c>
      <c r="F38" s="74"/>
      <c r="G38" s="75" t="s">
        <v>36</v>
      </c>
      <c r="H38" s="72">
        <f t="shared" si="1"/>
        <v>0</v>
      </c>
      <c r="I38" s="73" t="s">
        <v>36</v>
      </c>
      <c r="J38" s="73" t="s">
        <v>36</v>
      </c>
      <c r="K38" s="74"/>
      <c r="L38" s="76" t="s">
        <v>36</v>
      </c>
    </row>
    <row r="39" spans="1:12" ht="12.75" hidden="1" thickTop="1" x14ac:dyDescent="0.25">
      <c r="A39" s="44">
        <v>21395</v>
      </c>
      <c r="B39" s="71" t="s">
        <v>51</v>
      </c>
      <c r="C39" s="72">
        <f t="shared" si="0"/>
        <v>0</v>
      </c>
      <c r="D39" s="73" t="s">
        <v>36</v>
      </c>
      <c r="E39" s="73" t="s">
        <v>36</v>
      </c>
      <c r="F39" s="74"/>
      <c r="G39" s="75" t="s">
        <v>36</v>
      </c>
      <c r="H39" s="72">
        <f t="shared" si="1"/>
        <v>0</v>
      </c>
      <c r="I39" s="73" t="s">
        <v>36</v>
      </c>
      <c r="J39" s="73" t="s">
        <v>36</v>
      </c>
      <c r="K39" s="74"/>
      <c r="L39" s="76" t="s">
        <v>36</v>
      </c>
    </row>
    <row r="40" spans="1:12" ht="24.75" hidden="1" thickTop="1" x14ac:dyDescent="0.25">
      <c r="A40" s="84">
        <v>21399</v>
      </c>
      <c r="B40" s="85" t="s">
        <v>52</v>
      </c>
      <c r="C40" s="86">
        <f t="shared" si="0"/>
        <v>0</v>
      </c>
      <c r="D40" s="87" t="s">
        <v>36</v>
      </c>
      <c r="E40" s="87" t="s">
        <v>36</v>
      </c>
      <c r="F40" s="88"/>
      <c r="G40" s="89" t="s">
        <v>36</v>
      </c>
      <c r="H40" s="86">
        <f t="shared" si="1"/>
        <v>0</v>
      </c>
      <c r="I40" s="87" t="s">
        <v>36</v>
      </c>
      <c r="J40" s="87" t="s">
        <v>36</v>
      </c>
      <c r="K40" s="88"/>
      <c r="L40" s="90" t="s">
        <v>36</v>
      </c>
    </row>
    <row r="41" spans="1:12" s="24" customFormat="1" ht="26.25" hidden="1" customHeight="1" x14ac:dyDescent="0.25">
      <c r="A41" s="91">
        <v>21420</v>
      </c>
      <c r="B41" s="92" t="s">
        <v>53</v>
      </c>
      <c r="C41" s="93">
        <f>SUM(D41:G41)</f>
        <v>0</v>
      </c>
      <c r="D41" s="94">
        <f>SUM(D42)</f>
        <v>0</v>
      </c>
      <c r="E41" s="95" t="s">
        <v>36</v>
      </c>
      <c r="F41" s="95" t="s">
        <v>36</v>
      </c>
      <c r="G41" s="96" t="s">
        <v>36</v>
      </c>
      <c r="H41" s="93">
        <f>SUM(I41:L41)</f>
        <v>0</v>
      </c>
      <c r="I41" s="94">
        <f>SUM(I42)</f>
        <v>0</v>
      </c>
      <c r="J41" s="95" t="s">
        <v>36</v>
      </c>
      <c r="K41" s="95" t="s">
        <v>36</v>
      </c>
      <c r="L41" s="97" t="s">
        <v>36</v>
      </c>
    </row>
    <row r="42" spans="1:12" s="24" customFormat="1" ht="26.25" hidden="1" customHeight="1" x14ac:dyDescent="0.25">
      <c r="A42" s="84">
        <v>21429</v>
      </c>
      <c r="B42" s="85" t="s">
        <v>54</v>
      </c>
      <c r="C42" s="86">
        <f>SUM(D42:G42)</f>
        <v>0</v>
      </c>
      <c r="D42" s="98"/>
      <c r="E42" s="87" t="s">
        <v>36</v>
      </c>
      <c r="F42" s="87" t="s">
        <v>36</v>
      </c>
      <c r="G42" s="89" t="s">
        <v>36</v>
      </c>
      <c r="H42" s="86">
        <f t="shared" ref="H42:H44" si="2">SUM(I42:L42)</f>
        <v>0</v>
      </c>
      <c r="I42" s="98"/>
      <c r="J42" s="87" t="s">
        <v>36</v>
      </c>
      <c r="K42" s="87" t="s">
        <v>36</v>
      </c>
      <c r="L42" s="90" t="s">
        <v>36</v>
      </c>
    </row>
    <row r="43" spans="1:12" s="24" customFormat="1" ht="24.75" hidden="1" thickTop="1" x14ac:dyDescent="0.25">
      <c r="A43" s="64">
        <v>21490</v>
      </c>
      <c r="B43" s="56" t="s">
        <v>55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36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36</v>
      </c>
    </row>
    <row r="44" spans="1:12" s="24" customFormat="1" ht="24.75" hidden="1" thickTop="1" x14ac:dyDescent="0.25">
      <c r="A44" s="44">
        <v>21499</v>
      </c>
      <c r="B44" s="71" t="s">
        <v>56</v>
      </c>
      <c r="C44" s="79">
        <f>SUM(D44:G44)</f>
        <v>0</v>
      </c>
      <c r="D44" s="101"/>
      <c r="E44" s="102"/>
      <c r="F44" s="102"/>
      <c r="G44" s="103" t="s">
        <v>36</v>
      </c>
      <c r="H44" s="104">
        <f t="shared" si="2"/>
        <v>0</v>
      </c>
      <c r="I44" s="40"/>
      <c r="J44" s="105"/>
      <c r="K44" s="105"/>
      <c r="L44" s="106" t="s">
        <v>36</v>
      </c>
    </row>
    <row r="45" spans="1:12" ht="12.75" hidden="1" customHeight="1" x14ac:dyDescent="0.25">
      <c r="A45" s="107">
        <v>23000</v>
      </c>
      <c r="B45" s="108" t="s">
        <v>57</v>
      </c>
      <c r="C45" s="109">
        <f>SUM(D45:G45)</f>
        <v>0</v>
      </c>
      <c r="D45" s="59" t="s">
        <v>36</v>
      </c>
      <c r="E45" s="59" t="s">
        <v>36</v>
      </c>
      <c r="F45" s="59" t="s">
        <v>36</v>
      </c>
      <c r="G45" s="99">
        <f>SUM(G46:G47)</f>
        <v>0</v>
      </c>
      <c r="H45" s="109">
        <f t="shared" si="1"/>
        <v>0</v>
      </c>
      <c r="I45" s="87" t="s">
        <v>36</v>
      </c>
      <c r="J45" s="87" t="s">
        <v>36</v>
      </c>
      <c r="K45" s="87" t="s">
        <v>36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58</v>
      </c>
      <c r="C46" s="113">
        <f t="shared" si="0"/>
        <v>0</v>
      </c>
      <c r="D46" s="95" t="s">
        <v>36</v>
      </c>
      <c r="E46" s="95" t="s">
        <v>36</v>
      </c>
      <c r="F46" s="95" t="s">
        <v>36</v>
      </c>
      <c r="G46" s="114"/>
      <c r="H46" s="113">
        <f t="shared" si="1"/>
        <v>0</v>
      </c>
      <c r="I46" s="95" t="s">
        <v>36</v>
      </c>
      <c r="J46" s="95" t="s">
        <v>36</v>
      </c>
      <c r="K46" s="95" t="s">
        <v>36</v>
      </c>
      <c r="L46" s="115"/>
    </row>
    <row r="47" spans="1:12" ht="24.75" hidden="1" thickTop="1" x14ac:dyDescent="0.25">
      <c r="A47" s="111">
        <v>23510</v>
      </c>
      <c r="B47" s="112" t="s">
        <v>59</v>
      </c>
      <c r="C47" s="93">
        <f t="shared" si="0"/>
        <v>0</v>
      </c>
      <c r="D47" s="95" t="s">
        <v>36</v>
      </c>
      <c r="E47" s="95" t="s">
        <v>36</v>
      </c>
      <c r="F47" s="95" t="s">
        <v>36</v>
      </c>
      <c r="G47" s="114"/>
      <c r="H47" s="93">
        <f t="shared" si="1"/>
        <v>0</v>
      </c>
      <c r="I47" s="95" t="s">
        <v>36</v>
      </c>
      <c r="J47" s="95" t="s">
        <v>36</v>
      </c>
      <c r="K47" s="95" t="s">
        <v>36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60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61</v>
      </c>
      <c r="C50" s="127">
        <f t="shared" ref="C50:C113" si="5">SUM(D50:G50)</f>
        <v>1421347</v>
      </c>
      <c r="D50" s="128">
        <f>SUM(D51,D286)</f>
        <v>1421347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1421347</v>
      </c>
      <c r="I50" s="128">
        <f>SUM(I51,I286)</f>
        <v>795965</v>
      </c>
      <c r="J50" s="128">
        <f>SUM(J51,J286)</f>
        <v>625382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62</v>
      </c>
      <c r="C51" s="133">
        <f t="shared" si="5"/>
        <v>1421347</v>
      </c>
      <c r="D51" s="134">
        <f>SUM(D52,D194)</f>
        <v>1421347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1421347</v>
      </c>
      <c r="I51" s="134">
        <f>SUM(I52,I194)</f>
        <v>795965</v>
      </c>
      <c r="J51" s="134">
        <f>SUM(J52,J194)</f>
        <v>625382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63</v>
      </c>
      <c r="C52" s="138">
        <f t="shared" si="5"/>
        <v>1421347</v>
      </c>
      <c r="D52" s="139">
        <f>SUM(D53,D75,D173,D187)</f>
        <v>1421347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1421347</v>
      </c>
      <c r="I52" s="139">
        <f>SUM(I53,I75,I173,I187)</f>
        <v>795965</v>
      </c>
      <c r="J52" s="139">
        <f>SUM(J53,J75,J173,J187)</f>
        <v>625382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64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65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66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67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>
        <v>0</v>
      </c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68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>
        <v>0</v>
      </c>
      <c r="K57" s="74"/>
      <c r="L57" s="158"/>
      <c r="M57" s="156"/>
    </row>
    <row r="58" spans="1:13" hidden="1" x14ac:dyDescent="0.25">
      <c r="A58" s="159">
        <v>1140</v>
      </c>
      <c r="B58" s="71" t="s">
        <v>69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70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>
        <v>0</v>
      </c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71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>
        <v>0</v>
      </c>
      <c r="K60" s="74"/>
      <c r="L60" s="158"/>
      <c r="M60" s="156"/>
    </row>
    <row r="61" spans="1:13" ht="24" hidden="1" x14ac:dyDescent="0.25">
      <c r="A61" s="44">
        <v>1145</v>
      </c>
      <c r="B61" s="71" t="s">
        <v>72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>
        <v>0</v>
      </c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73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>
        <v>0</v>
      </c>
      <c r="K62" s="74"/>
      <c r="L62" s="158"/>
      <c r="M62" s="156"/>
    </row>
    <row r="63" spans="1:13" hidden="1" x14ac:dyDescent="0.25">
      <c r="A63" s="44">
        <v>1147</v>
      </c>
      <c r="B63" s="71" t="s">
        <v>74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>
        <v>0</v>
      </c>
      <c r="K63" s="74"/>
      <c r="L63" s="158"/>
      <c r="M63" s="156"/>
    </row>
    <row r="64" spans="1:13" hidden="1" x14ac:dyDescent="0.25">
      <c r="A64" s="44">
        <v>1148</v>
      </c>
      <c r="B64" s="71" t="s">
        <v>75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>
        <v>0</v>
      </c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76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>
        <v>0</v>
      </c>
      <c r="K65" s="74"/>
      <c r="L65" s="158"/>
      <c r="M65" s="156"/>
    </row>
    <row r="66" spans="1:13" ht="36" hidden="1" x14ac:dyDescent="0.25">
      <c r="A66" s="150">
        <v>1150</v>
      </c>
      <c r="B66" s="112" t="s">
        <v>77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>
        <v>0</v>
      </c>
      <c r="K66" s="163"/>
      <c r="L66" s="165"/>
      <c r="M66" s="156"/>
    </row>
    <row r="67" spans="1:13" ht="24" hidden="1" x14ac:dyDescent="0.25">
      <c r="A67" s="56">
        <v>1200</v>
      </c>
      <c r="B67" s="147" t="s">
        <v>78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79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>
        <v>0</v>
      </c>
      <c r="K68" s="68"/>
      <c r="L68" s="155"/>
      <c r="M68" s="156"/>
    </row>
    <row r="69" spans="1:13" ht="24" hidden="1" x14ac:dyDescent="0.25">
      <c r="A69" s="159">
        <v>1220</v>
      </c>
      <c r="B69" s="71" t="s">
        <v>80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81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>
        <v>0</v>
      </c>
      <c r="K70" s="74"/>
      <c r="L70" s="158"/>
      <c r="M70" s="156"/>
    </row>
    <row r="71" spans="1:13" hidden="1" x14ac:dyDescent="0.25">
      <c r="A71" s="44">
        <v>1223</v>
      </c>
      <c r="B71" s="71" t="s">
        <v>82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>
        <v>0</v>
      </c>
      <c r="K71" s="74"/>
      <c r="L71" s="158"/>
      <c r="M71" s="156"/>
    </row>
    <row r="72" spans="1:13" ht="24" hidden="1" x14ac:dyDescent="0.25">
      <c r="A72" s="44">
        <v>1225</v>
      </c>
      <c r="B72" s="71" t="s">
        <v>83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>
        <v>0</v>
      </c>
      <c r="K72" s="74"/>
      <c r="L72" s="158"/>
      <c r="M72" s="156"/>
    </row>
    <row r="73" spans="1:13" ht="36" hidden="1" x14ac:dyDescent="0.25">
      <c r="A73" s="44">
        <v>1227</v>
      </c>
      <c r="B73" s="71" t="s">
        <v>84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>
        <v>0</v>
      </c>
      <c r="K73" s="74"/>
      <c r="L73" s="158"/>
      <c r="M73" s="156"/>
    </row>
    <row r="74" spans="1:13" ht="48" hidden="1" x14ac:dyDescent="0.25">
      <c r="A74" s="44">
        <v>1228</v>
      </c>
      <c r="B74" s="71" t="s">
        <v>85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>
        <v>0</v>
      </c>
      <c r="K74" s="74"/>
      <c r="L74" s="158"/>
      <c r="M74" s="156"/>
    </row>
    <row r="75" spans="1:13" x14ac:dyDescent="0.25">
      <c r="A75" s="142">
        <v>2000</v>
      </c>
      <c r="B75" s="142" t="s">
        <v>86</v>
      </c>
      <c r="C75" s="143">
        <f t="shared" si="5"/>
        <v>1421347</v>
      </c>
      <c r="D75" s="144">
        <f>SUM(D76,D83,D130,D164,D165,D172)</f>
        <v>1421347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1421347</v>
      </c>
      <c r="I75" s="144">
        <f>SUM(I76,I83,I130,I164,I165,I172)</f>
        <v>795965</v>
      </c>
      <c r="J75" s="144">
        <f>SUM(J76,J83,J130,J164,J165,J172)</f>
        <v>625382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87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88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89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>
        <v>0</v>
      </c>
      <c r="K78" s="74"/>
      <c r="L78" s="158"/>
      <c r="M78" s="156"/>
    </row>
    <row r="79" spans="1:13" ht="24" hidden="1" x14ac:dyDescent="0.25">
      <c r="A79" s="44">
        <v>2112</v>
      </c>
      <c r="B79" s="71" t="s">
        <v>90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>
        <v>0</v>
      </c>
      <c r="K79" s="74"/>
      <c r="L79" s="158"/>
      <c r="M79" s="156"/>
    </row>
    <row r="80" spans="1:13" ht="24" hidden="1" x14ac:dyDescent="0.25">
      <c r="A80" s="159">
        <v>2120</v>
      </c>
      <c r="B80" s="71" t="s">
        <v>91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89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>
        <v>0</v>
      </c>
      <c r="K81" s="74"/>
      <c r="L81" s="158"/>
      <c r="M81" s="156"/>
    </row>
    <row r="82" spans="1:13" ht="24" hidden="1" x14ac:dyDescent="0.25">
      <c r="A82" s="44">
        <v>2122</v>
      </c>
      <c r="B82" s="71" t="s">
        <v>90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>
        <v>0</v>
      </c>
      <c r="K82" s="74"/>
      <c r="L82" s="158"/>
      <c r="M82" s="156"/>
    </row>
    <row r="83" spans="1:13" x14ac:dyDescent="0.25">
      <c r="A83" s="56">
        <v>2200</v>
      </c>
      <c r="B83" s="147" t="s">
        <v>92</v>
      </c>
      <c r="C83" s="57">
        <f t="shared" si="5"/>
        <v>1421347</v>
      </c>
      <c r="D83" s="63">
        <f>SUM(D84,D89,D95,D103,D112,D116,D122,D128)</f>
        <v>1421347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1421347</v>
      </c>
      <c r="I83" s="63">
        <f>SUM(I84,I89,I95,I103,I112,I116,I122,I128)</f>
        <v>795965</v>
      </c>
      <c r="J83" s="63">
        <f>SUM(J84,J89,J95,J103,J112,J116,J122,J128)</f>
        <v>625382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93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94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>
        <v>0</v>
      </c>
      <c r="K85" s="68"/>
      <c r="L85" s="155"/>
      <c r="M85" s="156"/>
    </row>
    <row r="86" spans="1:13" ht="36" hidden="1" x14ac:dyDescent="0.25">
      <c r="A86" s="44">
        <v>2212</v>
      </c>
      <c r="B86" s="71" t="s">
        <v>95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>
        <v>0</v>
      </c>
      <c r="K86" s="74"/>
      <c r="L86" s="158"/>
      <c r="M86" s="156"/>
    </row>
    <row r="87" spans="1:13" ht="24" hidden="1" x14ac:dyDescent="0.25">
      <c r="A87" s="44">
        <v>2214</v>
      </c>
      <c r="B87" s="71" t="s">
        <v>96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>
        <v>0</v>
      </c>
      <c r="K87" s="74"/>
      <c r="L87" s="158"/>
      <c r="M87" s="156"/>
    </row>
    <row r="88" spans="1:13" hidden="1" x14ac:dyDescent="0.25">
      <c r="A88" s="44">
        <v>2219</v>
      </c>
      <c r="B88" s="71" t="s">
        <v>97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>
        <v>0</v>
      </c>
      <c r="K88" s="74"/>
      <c r="L88" s="158"/>
      <c r="M88" s="156"/>
    </row>
    <row r="89" spans="1:13" ht="24" hidden="1" x14ac:dyDescent="0.25">
      <c r="A89" s="159">
        <v>2220</v>
      </c>
      <c r="B89" s="71" t="s">
        <v>98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99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>
        <v>0</v>
      </c>
      <c r="K90" s="74"/>
      <c r="L90" s="158"/>
      <c r="M90" s="156"/>
    </row>
    <row r="91" spans="1:13" hidden="1" x14ac:dyDescent="0.25">
      <c r="A91" s="44">
        <v>2222</v>
      </c>
      <c r="B91" s="71" t="s">
        <v>100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>
        <v>0</v>
      </c>
      <c r="K91" s="74"/>
      <c r="L91" s="158"/>
      <c r="M91" s="156"/>
    </row>
    <row r="92" spans="1:13" hidden="1" x14ac:dyDescent="0.25">
      <c r="A92" s="44">
        <v>2223</v>
      </c>
      <c r="B92" s="71" t="s">
        <v>101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>
        <v>0</v>
      </c>
      <c r="K92" s="74"/>
      <c r="L92" s="158"/>
      <c r="M92" s="156"/>
    </row>
    <row r="93" spans="1:13" ht="48" hidden="1" x14ac:dyDescent="0.25">
      <c r="A93" s="44">
        <v>2224</v>
      </c>
      <c r="B93" s="71" t="s">
        <v>102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>
        <v>0</v>
      </c>
      <c r="K93" s="74"/>
      <c r="L93" s="158"/>
      <c r="M93" s="156"/>
    </row>
    <row r="94" spans="1:13" ht="24" hidden="1" x14ac:dyDescent="0.25">
      <c r="A94" s="44">
        <v>2229</v>
      </c>
      <c r="B94" s="71" t="s">
        <v>103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>
        <v>0</v>
      </c>
      <c r="K94" s="74"/>
      <c r="L94" s="158"/>
      <c r="M94" s="156"/>
    </row>
    <row r="95" spans="1:13" ht="36" hidden="1" x14ac:dyDescent="0.25">
      <c r="A95" s="159">
        <v>2230</v>
      </c>
      <c r="B95" s="71" t="s">
        <v>104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105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>
        <v>0</v>
      </c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106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>
        <v>0</v>
      </c>
      <c r="K97" s="74"/>
      <c r="L97" s="158"/>
      <c r="M97" s="156"/>
    </row>
    <row r="98" spans="1:13" ht="24" hidden="1" x14ac:dyDescent="0.25">
      <c r="A98" s="38">
        <v>2233</v>
      </c>
      <c r="B98" s="65" t="s">
        <v>107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>
        <v>0</v>
      </c>
      <c r="K98" s="68"/>
      <c r="L98" s="155"/>
      <c r="M98" s="156"/>
    </row>
    <row r="99" spans="1:13" ht="36" hidden="1" x14ac:dyDescent="0.25">
      <c r="A99" s="44">
        <v>2234</v>
      </c>
      <c r="B99" s="71" t="s">
        <v>108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>
        <v>0</v>
      </c>
      <c r="K99" s="74"/>
      <c r="L99" s="158"/>
      <c r="M99" s="156"/>
    </row>
    <row r="100" spans="1:13" ht="24" hidden="1" x14ac:dyDescent="0.25">
      <c r="A100" s="44">
        <v>2235</v>
      </c>
      <c r="B100" s="71" t="s">
        <v>109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>
        <v>0</v>
      </c>
      <c r="K100" s="74"/>
      <c r="L100" s="158"/>
      <c r="M100" s="156"/>
    </row>
    <row r="101" spans="1:13" hidden="1" x14ac:dyDescent="0.25">
      <c r="A101" s="44">
        <v>2236</v>
      </c>
      <c r="B101" s="71" t="s">
        <v>110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>
        <v>0</v>
      </c>
      <c r="K101" s="74"/>
      <c r="L101" s="158"/>
      <c r="M101" s="156"/>
    </row>
    <row r="102" spans="1:13" ht="24" hidden="1" x14ac:dyDescent="0.25">
      <c r="A102" s="44">
        <v>2239</v>
      </c>
      <c r="B102" s="71" t="s">
        <v>111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>
        <v>0</v>
      </c>
      <c r="K102" s="74"/>
      <c r="L102" s="158"/>
      <c r="M102" s="156"/>
    </row>
    <row r="103" spans="1:13" ht="36" x14ac:dyDescent="0.25">
      <c r="A103" s="159">
        <v>2240</v>
      </c>
      <c r="B103" s="71" t="s">
        <v>112</v>
      </c>
      <c r="C103" s="72">
        <f t="shared" si="5"/>
        <v>1421347</v>
      </c>
      <c r="D103" s="160">
        <f>SUM(D104:D111)</f>
        <v>1421347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1421347</v>
      </c>
      <c r="I103" s="160">
        <f>SUM(I104:I111)</f>
        <v>795965</v>
      </c>
      <c r="J103" s="160">
        <f>SUM(J104:J111)</f>
        <v>625382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113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>
        <v>0</v>
      </c>
      <c r="K104" s="74"/>
      <c r="L104" s="158"/>
      <c r="M104" s="156"/>
    </row>
    <row r="105" spans="1:13" ht="24" hidden="1" x14ac:dyDescent="0.25">
      <c r="A105" s="44">
        <v>2242</v>
      </c>
      <c r="B105" s="71" t="s">
        <v>114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>
        <v>0</v>
      </c>
      <c r="K105" s="74"/>
      <c r="L105" s="158"/>
      <c r="M105" s="156"/>
    </row>
    <row r="106" spans="1:13" ht="24" hidden="1" x14ac:dyDescent="0.25">
      <c r="A106" s="44">
        <v>2243</v>
      </c>
      <c r="B106" s="71" t="s">
        <v>115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>
        <v>0</v>
      </c>
      <c r="K106" s="74"/>
      <c r="L106" s="158"/>
      <c r="M106" s="156"/>
    </row>
    <row r="107" spans="1:13" x14ac:dyDescent="0.25">
      <c r="A107" s="44">
        <v>2244</v>
      </c>
      <c r="B107" s="71" t="s">
        <v>116</v>
      </c>
      <c r="C107" s="72">
        <f t="shared" si="5"/>
        <v>1421347</v>
      </c>
      <c r="D107" s="74">
        <v>1421347</v>
      </c>
      <c r="E107" s="74"/>
      <c r="F107" s="74"/>
      <c r="G107" s="157"/>
      <c r="H107" s="72">
        <f t="shared" si="6"/>
        <v>1421347</v>
      </c>
      <c r="I107" s="74">
        <v>795965</v>
      </c>
      <c r="J107" s="74">
        <v>625382</v>
      </c>
      <c r="K107" s="74"/>
      <c r="L107" s="158"/>
      <c r="M107" s="156"/>
    </row>
    <row r="108" spans="1:13" ht="24" hidden="1" x14ac:dyDescent="0.25">
      <c r="A108" s="44">
        <v>2246</v>
      </c>
      <c r="B108" s="71" t="s">
        <v>117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>
        <v>0</v>
      </c>
      <c r="K108" s="74"/>
      <c r="L108" s="158"/>
      <c r="M108" s="156"/>
    </row>
    <row r="109" spans="1:13" hidden="1" x14ac:dyDescent="0.25">
      <c r="A109" s="44">
        <v>2247</v>
      </c>
      <c r="B109" s="71" t="s">
        <v>118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>
        <v>0</v>
      </c>
      <c r="K109" s="74"/>
      <c r="L109" s="158"/>
      <c r="M109" s="156"/>
    </row>
    <row r="110" spans="1:13" ht="24" hidden="1" x14ac:dyDescent="0.25">
      <c r="A110" s="44">
        <v>2248</v>
      </c>
      <c r="B110" s="71" t="s">
        <v>119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>
        <v>0</v>
      </c>
      <c r="K110" s="74"/>
      <c r="L110" s="158"/>
      <c r="M110" s="156"/>
    </row>
    <row r="111" spans="1:13" ht="24" hidden="1" x14ac:dyDescent="0.25">
      <c r="A111" s="44">
        <v>2249</v>
      </c>
      <c r="B111" s="71" t="s">
        <v>120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>
        <v>0</v>
      </c>
      <c r="K111" s="74"/>
      <c r="L111" s="158"/>
      <c r="M111" s="156"/>
    </row>
    <row r="112" spans="1:13" hidden="1" x14ac:dyDescent="0.25">
      <c r="A112" s="159">
        <v>2250</v>
      </c>
      <c r="B112" s="71" t="s">
        <v>121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122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>
        <v>0</v>
      </c>
      <c r="K113" s="74"/>
      <c r="L113" s="158"/>
      <c r="M113" s="156"/>
    </row>
    <row r="114" spans="1:13" ht="24" hidden="1" x14ac:dyDescent="0.25">
      <c r="A114" s="44">
        <v>2252</v>
      </c>
      <c r="B114" s="71" t="s">
        <v>123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>
        <v>0</v>
      </c>
      <c r="K114" s="74"/>
      <c r="L114" s="158"/>
      <c r="M114" s="156"/>
    </row>
    <row r="115" spans="1:13" ht="24" hidden="1" x14ac:dyDescent="0.25">
      <c r="A115" s="44">
        <v>2259</v>
      </c>
      <c r="B115" s="71" t="s">
        <v>124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>
        <v>0</v>
      </c>
      <c r="K115" s="74"/>
      <c r="L115" s="158"/>
      <c r="M115" s="156"/>
    </row>
    <row r="116" spans="1:13" hidden="1" x14ac:dyDescent="0.25">
      <c r="A116" s="159">
        <v>2260</v>
      </c>
      <c r="B116" s="71" t="s">
        <v>125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126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>
        <v>0</v>
      </c>
      <c r="K117" s="74"/>
      <c r="L117" s="158"/>
      <c r="M117" s="156"/>
    </row>
    <row r="118" spans="1:13" hidden="1" x14ac:dyDescent="0.25">
      <c r="A118" s="44">
        <v>2262</v>
      </c>
      <c r="B118" s="71" t="s">
        <v>127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>
        <v>0</v>
      </c>
      <c r="K118" s="74"/>
      <c r="L118" s="158"/>
      <c r="M118" s="156"/>
    </row>
    <row r="119" spans="1:13" hidden="1" x14ac:dyDescent="0.25">
      <c r="A119" s="44">
        <v>2263</v>
      </c>
      <c r="B119" s="71" t="s">
        <v>128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>
        <v>0</v>
      </c>
      <c r="K119" s="74"/>
      <c r="L119" s="158"/>
      <c r="M119" s="156"/>
    </row>
    <row r="120" spans="1:13" ht="24" hidden="1" x14ac:dyDescent="0.25">
      <c r="A120" s="44">
        <v>2264</v>
      </c>
      <c r="B120" s="71" t="s">
        <v>129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>
        <v>0</v>
      </c>
      <c r="K120" s="74"/>
      <c r="L120" s="158"/>
      <c r="M120" s="156"/>
    </row>
    <row r="121" spans="1:13" hidden="1" x14ac:dyDescent="0.25">
      <c r="A121" s="44">
        <v>2269</v>
      </c>
      <c r="B121" s="71" t="s">
        <v>130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>
        <v>0</v>
      </c>
      <c r="K121" s="74"/>
      <c r="L121" s="158"/>
      <c r="M121" s="156"/>
    </row>
    <row r="122" spans="1:13" hidden="1" x14ac:dyDescent="0.25">
      <c r="A122" s="159">
        <v>2270</v>
      </c>
      <c r="B122" s="71" t="s">
        <v>131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132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>
        <v>0</v>
      </c>
      <c r="K123" s="74"/>
      <c r="L123" s="158"/>
      <c r="M123" s="156"/>
    </row>
    <row r="124" spans="1:13" ht="24" hidden="1" x14ac:dyDescent="0.25">
      <c r="A124" s="44">
        <v>2274</v>
      </c>
      <c r="B124" s="175" t="s">
        <v>133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>
        <v>0</v>
      </c>
      <c r="K124" s="74"/>
      <c r="L124" s="158"/>
      <c r="M124" s="156"/>
    </row>
    <row r="125" spans="1:13" ht="24" hidden="1" x14ac:dyDescent="0.25">
      <c r="A125" s="44">
        <v>2275</v>
      </c>
      <c r="B125" s="71" t="s">
        <v>134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>
        <v>0</v>
      </c>
      <c r="K125" s="74"/>
      <c r="L125" s="158"/>
      <c r="M125" s="156"/>
    </row>
    <row r="126" spans="1:13" ht="36" hidden="1" x14ac:dyDescent="0.25">
      <c r="A126" s="44">
        <v>2276</v>
      </c>
      <c r="B126" s="71" t="s">
        <v>135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>
        <v>0</v>
      </c>
      <c r="K126" s="74"/>
      <c r="L126" s="158"/>
      <c r="M126" s="156"/>
    </row>
    <row r="127" spans="1:13" ht="24" hidden="1" x14ac:dyDescent="0.25">
      <c r="A127" s="44">
        <v>2279</v>
      </c>
      <c r="B127" s="71" t="s">
        <v>136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>
        <v>0</v>
      </c>
      <c r="J127" s="74">
        <v>0</v>
      </c>
      <c r="K127" s="74"/>
      <c r="L127" s="158"/>
      <c r="M127" s="156"/>
    </row>
    <row r="128" spans="1:13" ht="48" hidden="1" x14ac:dyDescent="0.25">
      <c r="A128" s="168">
        <v>2280</v>
      </c>
      <c r="B128" s="65" t="s">
        <v>137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138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>
        <v>0</v>
      </c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139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140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141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>
        <v>0</v>
      </c>
      <c r="K132" s="74"/>
      <c r="L132" s="158"/>
      <c r="M132" s="156"/>
    </row>
    <row r="133" spans="1:13" hidden="1" x14ac:dyDescent="0.25">
      <c r="A133" s="44">
        <v>2312</v>
      </c>
      <c r="B133" s="71" t="s">
        <v>142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>
        <v>0</v>
      </c>
      <c r="K133" s="74"/>
      <c r="L133" s="158"/>
      <c r="M133" s="156"/>
    </row>
    <row r="134" spans="1:13" hidden="1" x14ac:dyDescent="0.25">
      <c r="A134" s="44">
        <v>2313</v>
      </c>
      <c r="B134" s="71" t="s">
        <v>143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>
        <v>0</v>
      </c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144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>
        <v>0</v>
      </c>
      <c r="K135" s="74"/>
      <c r="L135" s="158"/>
      <c r="M135" s="156"/>
    </row>
    <row r="136" spans="1:13" hidden="1" x14ac:dyDescent="0.25">
      <c r="A136" s="159">
        <v>2320</v>
      </c>
      <c r="B136" s="71" t="s">
        <v>145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146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>
        <v>0</v>
      </c>
      <c r="K137" s="74"/>
      <c r="L137" s="158"/>
      <c r="M137" s="156"/>
    </row>
    <row r="138" spans="1:13" hidden="1" x14ac:dyDescent="0.25">
      <c r="A138" s="44">
        <v>2322</v>
      </c>
      <c r="B138" s="71" t="s">
        <v>147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>
        <v>0</v>
      </c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148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>
        <v>0</v>
      </c>
      <c r="K139" s="74"/>
      <c r="L139" s="158"/>
      <c r="M139" s="156"/>
    </row>
    <row r="140" spans="1:13" hidden="1" x14ac:dyDescent="0.25">
      <c r="A140" s="159">
        <v>2330</v>
      </c>
      <c r="B140" s="71" t="s">
        <v>149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>
        <v>0</v>
      </c>
      <c r="K140" s="74"/>
      <c r="L140" s="158"/>
      <c r="M140" s="156"/>
    </row>
    <row r="141" spans="1:13" ht="48" hidden="1" x14ac:dyDescent="0.25">
      <c r="A141" s="159">
        <v>2340</v>
      </c>
      <c r="B141" s="71" t="s">
        <v>150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151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>
        <v>0</v>
      </c>
      <c r="K142" s="74"/>
      <c r="L142" s="158"/>
      <c r="M142" s="156"/>
    </row>
    <row r="143" spans="1:13" ht="24" hidden="1" x14ac:dyDescent="0.25">
      <c r="A143" s="44">
        <v>2344</v>
      </c>
      <c r="B143" s="71" t="s">
        <v>152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>
        <v>0</v>
      </c>
      <c r="K143" s="74"/>
      <c r="L143" s="158"/>
      <c r="M143" s="156"/>
    </row>
    <row r="144" spans="1:13" ht="24" hidden="1" x14ac:dyDescent="0.25">
      <c r="A144" s="150">
        <v>2350</v>
      </c>
      <c r="B144" s="112" t="s">
        <v>153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154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>
        <v>0</v>
      </c>
      <c r="K145" s="68"/>
      <c r="L145" s="155"/>
      <c r="M145" s="156"/>
    </row>
    <row r="146" spans="1:13" hidden="1" x14ac:dyDescent="0.25">
      <c r="A146" s="44">
        <v>2352</v>
      </c>
      <c r="B146" s="71" t="s">
        <v>155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>
        <v>0</v>
      </c>
      <c r="K146" s="74"/>
      <c r="L146" s="158"/>
      <c r="M146" s="156"/>
    </row>
    <row r="147" spans="1:13" ht="24" hidden="1" x14ac:dyDescent="0.25">
      <c r="A147" s="44">
        <v>2353</v>
      </c>
      <c r="B147" s="71" t="s">
        <v>156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>
        <v>0</v>
      </c>
      <c r="K147" s="74"/>
      <c r="L147" s="158"/>
      <c r="M147" s="156"/>
    </row>
    <row r="148" spans="1:13" ht="24" hidden="1" x14ac:dyDescent="0.25">
      <c r="A148" s="44">
        <v>2354</v>
      </c>
      <c r="B148" s="71" t="s">
        <v>157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>
        <v>0</v>
      </c>
      <c r="K148" s="74"/>
      <c r="L148" s="158"/>
      <c r="M148" s="156"/>
    </row>
    <row r="149" spans="1:13" ht="24" hidden="1" x14ac:dyDescent="0.25">
      <c r="A149" s="44">
        <v>2355</v>
      </c>
      <c r="B149" s="71" t="s">
        <v>158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>
        <v>0</v>
      </c>
      <c r="K149" s="74"/>
      <c r="L149" s="158"/>
      <c r="M149" s="156"/>
    </row>
    <row r="150" spans="1:13" ht="24" hidden="1" x14ac:dyDescent="0.25">
      <c r="A150" s="44">
        <v>2359</v>
      </c>
      <c r="B150" s="71" t="s">
        <v>159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>
        <v>0</v>
      </c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160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161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>
        <v>0</v>
      </c>
      <c r="K152" s="74"/>
      <c r="L152" s="158"/>
      <c r="M152" s="156"/>
    </row>
    <row r="153" spans="1:13" ht="24" hidden="1" x14ac:dyDescent="0.25">
      <c r="A153" s="43">
        <v>2362</v>
      </c>
      <c r="B153" s="71" t="s">
        <v>162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>
        <v>0</v>
      </c>
      <c r="K153" s="74"/>
      <c r="L153" s="158"/>
      <c r="M153" s="156"/>
    </row>
    <row r="154" spans="1:13" hidden="1" x14ac:dyDescent="0.25">
      <c r="A154" s="43">
        <v>2363</v>
      </c>
      <c r="B154" s="71" t="s">
        <v>163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>
        <v>0</v>
      </c>
      <c r="K154" s="74"/>
      <c r="L154" s="158"/>
      <c r="M154" s="156"/>
    </row>
    <row r="155" spans="1:13" hidden="1" x14ac:dyDescent="0.25">
      <c r="A155" s="43">
        <v>2364</v>
      </c>
      <c r="B155" s="71" t="s">
        <v>164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>
        <v>0</v>
      </c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165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>
        <v>0</v>
      </c>
      <c r="K156" s="74"/>
      <c r="L156" s="158"/>
      <c r="M156" s="156"/>
    </row>
    <row r="157" spans="1:13" ht="36" hidden="1" x14ac:dyDescent="0.25">
      <c r="A157" s="43">
        <v>2366</v>
      </c>
      <c r="B157" s="71" t="s">
        <v>166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>
        <v>0</v>
      </c>
      <c r="K157" s="74"/>
      <c r="L157" s="158"/>
      <c r="M157" s="156"/>
    </row>
    <row r="158" spans="1:13" ht="48" hidden="1" x14ac:dyDescent="0.25">
      <c r="A158" s="43">
        <v>2369</v>
      </c>
      <c r="B158" s="71" t="s">
        <v>167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>
        <v>0</v>
      </c>
      <c r="K158" s="74"/>
      <c r="L158" s="158"/>
      <c r="M158" s="156"/>
    </row>
    <row r="159" spans="1:13" hidden="1" x14ac:dyDescent="0.25">
      <c r="A159" s="150">
        <v>2370</v>
      </c>
      <c r="B159" s="112" t="s">
        <v>168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>
        <v>0</v>
      </c>
      <c r="K159" s="163"/>
      <c r="L159" s="165"/>
      <c r="M159" s="156"/>
    </row>
    <row r="160" spans="1:13" hidden="1" x14ac:dyDescent="0.25">
      <c r="A160" s="150">
        <v>2380</v>
      </c>
      <c r="B160" s="112" t="s">
        <v>169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170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>
        <v>0</v>
      </c>
      <c r="K161" s="68"/>
      <c r="L161" s="155"/>
      <c r="M161" s="156"/>
    </row>
    <row r="162" spans="1:13" ht="24" hidden="1" x14ac:dyDescent="0.25">
      <c r="A162" s="43">
        <v>2389</v>
      </c>
      <c r="B162" s="71" t="s">
        <v>171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>
        <v>0</v>
      </c>
      <c r="K162" s="74"/>
      <c r="L162" s="158"/>
      <c r="M162" s="156"/>
    </row>
    <row r="163" spans="1:13" hidden="1" x14ac:dyDescent="0.25">
      <c r="A163" s="150">
        <v>2390</v>
      </c>
      <c r="B163" s="112" t="s">
        <v>172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>
        <v>0</v>
      </c>
      <c r="K163" s="163"/>
      <c r="L163" s="165"/>
      <c r="M163" s="156"/>
    </row>
    <row r="164" spans="1:13" hidden="1" x14ac:dyDescent="0.25">
      <c r="A164" s="56">
        <v>2400</v>
      </c>
      <c r="B164" s="147" t="s">
        <v>173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>
        <v>0</v>
      </c>
      <c r="K164" s="177"/>
      <c r="L164" s="179"/>
      <c r="M164" s="156"/>
    </row>
    <row r="165" spans="1:13" ht="24" hidden="1" x14ac:dyDescent="0.25">
      <c r="A165" s="56">
        <v>2500</v>
      </c>
      <c r="B165" s="147" t="s">
        <v>174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175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176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>
        <v>0</v>
      </c>
      <c r="K167" s="74"/>
      <c r="L167" s="158"/>
      <c r="M167" s="156"/>
    </row>
    <row r="168" spans="1:13" ht="36" hidden="1" x14ac:dyDescent="0.25">
      <c r="A168" s="44">
        <v>2513</v>
      </c>
      <c r="B168" s="71" t="s">
        <v>177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>
        <v>0</v>
      </c>
      <c r="K168" s="74"/>
      <c r="L168" s="158"/>
      <c r="M168" s="156"/>
    </row>
    <row r="169" spans="1:13" ht="24" hidden="1" x14ac:dyDescent="0.25">
      <c r="A169" s="44">
        <v>2515</v>
      </c>
      <c r="B169" s="71" t="s">
        <v>178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>
        <v>0</v>
      </c>
      <c r="K169" s="74"/>
      <c r="L169" s="158"/>
      <c r="M169" s="156"/>
    </row>
    <row r="170" spans="1:13" ht="24" hidden="1" x14ac:dyDescent="0.25">
      <c r="A170" s="44">
        <v>2519</v>
      </c>
      <c r="B170" s="71" t="s">
        <v>179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>
        <v>0</v>
      </c>
      <c r="K170" s="74"/>
      <c r="L170" s="158"/>
      <c r="M170" s="156"/>
    </row>
    <row r="171" spans="1:13" ht="24" hidden="1" x14ac:dyDescent="0.25">
      <c r="A171" s="159">
        <v>2520</v>
      </c>
      <c r="B171" s="71" t="s">
        <v>180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>
        <v>0</v>
      </c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181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>
        <v>0</v>
      </c>
      <c r="K172" s="40"/>
      <c r="L172" s="42"/>
      <c r="M172" s="181"/>
    </row>
    <row r="173" spans="1:13" hidden="1" x14ac:dyDescent="0.25">
      <c r="A173" s="142">
        <v>3000</v>
      </c>
      <c r="B173" s="142" t="s">
        <v>182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183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184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185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>
        <v>0</v>
      </c>
      <c r="K176" s="74"/>
      <c r="L176" s="158"/>
      <c r="M176" s="156"/>
    </row>
    <row r="177" spans="1:13" ht="36" hidden="1" x14ac:dyDescent="0.25">
      <c r="A177" s="44">
        <v>3262</v>
      </c>
      <c r="B177" s="71" t="s">
        <v>186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>
        <v>0</v>
      </c>
      <c r="K177" s="74"/>
      <c r="L177" s="158"/>
      <c r="M177" s="156"/>
    </row>
    <row r="178" spans="1:13" ht="24" hidden="1" x14ac:dyDescent="0.25">
      <c r="A178" s="44">
        <v>3263</v>
      </c>
      <c r="B178" s="71" t="s">
        <v>187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>
        <v>0</v>
      </c>
      <c r="K178" s="74"/>
      <c r="L178" s="158"/>
      <c r="M178" s="156"/>
    </row>
    <row r="179" spans="1:13" ht="84" hidden="1" x14ac:dyDescent="0.25">
      <c r="A179" s="168">
        <v>3290</v>
      </c>
      <c r="B179" s="65" t="s">
        <v>188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189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>
        <v>0</v>
      </c>
      <c r="K180" s="74"/>
      <c r="L180" s="158"/>
      <c r="M180" s="156"/>
    </row>
    <row r="181" spans="1:13" ht="72" hidden="1" x14ac:dyDescent="0.25">
      <c r="A181" s="44">
        <v>3292</v>
      </c>
      <c r="B181" s="71" t="s">
        <v>190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>
        <v>0</v>
      </c>
      <c r="K181" s="74"/>
      <c r="L181" s="158"/>
      <c r="M181" s="156"/>
    </row>
    <row r="182" spans="1:13" ht="72" hidden="1" x14ac:dyDescent="0.25">
      <c r="A182" s="44">
        <v>3293</v>
      </c>
      <c r="B182" s="71" t="s">
        <v>191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>
        <v>0</v>
      </c>
      <c r="K182" s="74"/>
      <c r="L182" s="158"/>
      <c r="M182" s="156"/>
    </row>
    <row r="183" spans="1:13" ht="60" hidden="1" x14ac:dyDescent="0.25">
      <c r="A183" s="188">
        <v>3294</v>
      </c>
      <c r="B183" s="71" t="s">
        <v>192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>
        <v>0</v>
      </c>
      <c r="K183" s="189"/>
      <c r="L183" s="191"/>
      <c r="M183" s="156"/>
    </row>
    <row r="184" spans="1:13" ht="48" hidden="1" x14ac:dyDescent="0.25">
      <c r="A184" s="192">
        <v>3300</v>
      </c>
      <c r="B184" s="183" t="s">
        <v>193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194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>
        <v>0</v>
      </c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195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>
        <v>0</v>
      </c>
      <c r="K186" s="68"/>
      <c r="L186" s="155"/>
      <c r="M186" s="156"/>
    </row>
    <row r="187" spans="1:13" hidden="1" x14ac:dyDescent="0.25">
      <c r="A187" s="196">
        <v>4000</v>
      </c>
      <c r="B187" s="142" t="s">
        <v>196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197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198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>
        <v>0</v>
      </c>
      <c r="K189" s="68"/>
      <c r="L189" s="155"/>
      <c r="M189" s="156"/>
    </row>
    <row r="190" spans="1:13" ht="24" hidden="1" x14ac:dyDescent="0.25">
      <c r="A190" s="159">
        <v>4250</v>
      </c>
      <c r="B190" s="71" t="s">
        <v>199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>
        <v>0</v>
      </c>
      <c r="K190" s="74"/>
      <c r="L190" s="158"/>
      <c r="M190" s="156"/>
    </row>
    <row r="191" spans="1:13" hidden="1" x14ac:dyDescent="0.25">
      <c r="A191" s="56">
        <v>4300</v>
      </c>
      <c r="B191" s="147" t="s">
        <v>200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201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202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>
        <v>0</v>
      </c>
      <c r="K193" s="74"/>
      <c r="L193" s="158"/>
      <c r="M193" s="156"/>
    </row>
    <row r="194" spans="1:13" s="24" customFormat="1" ht="24" hidden="1" x14ac:dyDescent="0.25">
      <c r="A194" s="198"/>
      <c r="B194" s="19" t="s">
        <v>203</v>
      </c>
      <c r="C194" s="138">
        <f t="shared" si="23"/>
        <v>0</v>
      </c>
      <c r="D194" s="139">
        <f>SUM(D195,D230,D269,D283)</f>
        <v>0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138">
        <f t="shared" si="24"/>
        <v>0</v>
      </c>
      <c r="I194" s="139">
        <f>SUM(I195,I230,I269,I283)</f>
        <v>0</v>
      </c>
      <c r="J194" s="139">
        <f>SUM(J195,J230,J269,J283)</f>
        <v>0</v>
      </c>
      <c r="K194" s="139">
        <f>SUM(K195,K230,K269,K283)</f>
        <v>0</v>
      </c>
      <c r="L194" s="199">
        <f>SUM(L195,L230,L269,L283)</f>
        <v>0</v>
      </c>
    </row>
    <row r="195" spans="1:13" hidden="1" x14ac:dyDescent="0.25">
      <c r="A195" s="142">
        <v>5000</v>
      </c>
      <c r="B195" s="142" t="s">
        <v>204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205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206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>
        <v>0</v>
      </c>
      <c r="K197" s="68"/>
      <c r="L197" s="155"/>
      <c r="M197" s="156"/>
    </row>
    <row r="198" spans="1:13" ht="24" hidden="1" x14ac:dyDescent="0.25">
      <c r="A198" s="159">
        <v>5120</v>
      </c>
      <c r="B198" s="71" t="s">
        <v>207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208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>
        <v>0</v>
      </c>
      <c r="K199" s="74"/>
      <c r="L199" s="158"/>
      <c r="M199" s="156"/>
    </row>
    <row r="200" spans="1:13" ht="24" hidden="1" x14ac:dyDescent="0.25">
      <c r="A200" s="44">
        <v>5129</v>
      </c>
      <c r="B200" s="71" t="s">
        <v>209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>
        <v>0</v>
      </c>
      <c r="K200" s="74"/>
      <c r="L200" s="158"/>
      <c r="M200" s="156"/>
    </row>
    <row r="201" spans="1:13" hidden="1" x14ac:dyDescent="0.25">
      <c r="A201" s="159">
        <v>5130</v>
      </c>
      <c r="B201" s="71" t="s">
        <v>210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>
        <v>0</v>
      </c>
      <c r="K201" s="74"/>
      <c r="L201" s="158"/>
      <c r="M201" s="156"/>
    </row>
    <row r="202" spans="1:13" hidden="1" x14ac:dyDescent="0.25">
      <c r="A202" s="159">
        <v>5140</v>
      </c>
      <c r="B202" s="71" t="s">
        <v>211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>
        <v>0</v>
      </c>
      <c r="K202" s="74"/>
      <c r="L202" s="158"/>
      <c r="M202" s="156"/>
    </row>
    <row r="203" spans="1:13" ht="24" hidden="1" x14ac:dyDescent="0.25">
      <c r="A203" s="159">
        <v>5170</v>
      </c>
      <c r="B203" s="71" t="s">
        <v>212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>
        <v>0</v>
      </c>
      <c r="K203" s="74"/>
      <c r="L203" s="158"/>
      <c r="M203" s="156"/>
    </row>
    <row r="204" spans="1:13" hidden="1" x14ac:dyDescent="0.25">
      <c r="A204" s="56">
        <v>5200</v>
      </c>
      <c r="B204" s="147" t="s">
        <v>213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214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215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>
        <v>0</v>
      </c>
      <c r="K206" s="68"/>
      <c r="L206" s="155"/>
      <c r="M206" s="156"/>
    </row>
    <row r="207" spans="1:13" hidden="1" x14ac:dyDescent="0.25">
      <c r="A207" s="44">
        <v>5212</v>
      </c>
      <c r="B207" s="71" t="s">
        <v>216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>
        <v>0</v>
      </c>
      <c r="K207" s="74"/>
      <c r="L207" s="158"/>
      <c r="M207" s="156"/>
    </row>
    <row r="208" spans="1:13" hidden="1" x14ac:dyDescent="0.25">
      <c r="A208" s="44">
        <v>5213</v>
      </c>
      <c r="B208" s="71" t="s">
        <v>217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>
        <v>0</v>
      </c>
      <c r="K208" s="74"/>
      <c r="L208" s="158"/>
      <c r="M208" s="156"/>
    </row>
    <row r="209" spans="1:13" hidden="1" x14ac:dyDescent="0.25">
      <c r="A209" s="44">
        <v>5214</v>
      </c>
      <c r="B209" s="71" t="s">
        <v>218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>
        <v>0</v>
      </c>
      <c r="K209" s="74"/>
      <c r="L209" s="158"/>
      <c r="M209" s="156"/>
    </row>
    <row r="210" spans="1:13" hidden="1" x14ac:dyDescent="0.25">
      <c r="A210" s="44">
        <v>5215</v>
      </c>
      <c r="B210" s="71" t="s">
        <v>219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>
        <v>0</v>
      </c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220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>
        <v>0</v>
      </c>
      <c r="K211" s="74"/>
      <c r="L211" s="158"/>
      <c r="M211" s="156"/>
    </row>
    <row r="212" spans="1:13" hidden="1" x14ac:dyDescent="0.25">
      <c r="A212" s="44">
        <v>5217</v>
      </c>
      <c r="B212" s="71" t="s">
        <v>221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>
        <v>0</v>
      </c>
      <c r="K212" s="74"/>
      <c r="L212" s="158"/>
      <c r="M212" s="156"/>
    </row>
    <row r="213" spans="1:13" hidden="1" x14ac:dyDescent="0.25">
      <c r="A213" s="44">
        <v>5218</v>
      </c>
      <c r="B213" s="71" t="s">
        <v>222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>
        <v>0</v>
      </c>
      <c r="K213" s="74"/>
      <c r="L213" s="158"/>
      <c r="M213" s="156"/>
    </row>
    <row r="214" spans="1:13" hidden="1" x14ac:dyDescent="0.25">
      <c r="A214" s="44">
        <v>5219</v>
      </c>
      <c r="B214" s="71" t="s">
        <v>223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>
        <v>0</v>
      </c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224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>
        <v>0</v>
      </c>
      <c r="K215" s="74"/>
      <c r="L215" s="158"/>
      <c r="M215" s="156"/>
    </row>
    <row r="216" spans="1:13" hidden="1" x14ac:dyDescent="0.25">
      <c r="A216" s="159">
        <v>5230</v>
      </c>
      <c r="B216" s="71" t="s">
        <v>225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226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>
        <v>0</v>
      </c>
      <c r="K217" s="74"/>
      <c r="L217" s="158"/>
      <c r="M217" s="156"/>
    </row>
    <row r="218" spans="1:13" hidden="1" x14ac:dyDescent="0.25">
      <c r="A218" s="44">
        <v>5232</v>
      </c>
      <c r="B218" s="71" t="s">
        <v>227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>
        <v>0</v>
      </c>
      <c r="K218" s="74"/>
      <c r="L218" s="158"/>
      <c r="M218" s="156"/>
    </row>
    <row r="219" spans="1:13" hidden="1" x14ac:dyDescent="0.25">
      <c r="A219" s="44">
        <v>5233</v>
      </c>
      <c r="B219" s="71" t="s">
        <v>228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>
        <v>0</v>
      </c>
      <c r="K219" s="74"/>
      <c r="L219" s="158"/>
      <c r="M219" s="156"/>
    </row>
    <row r="220" spans="1:13" ht="24" hidden="1" x14ac:dyDescent="0.25">
      <c r="A220" s="44">
        <v>5234</v>
      </c>
      <c r="B220" s="71" t="s">
        <v>229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>
        <v>0</v>
      </c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230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>
        <v>0</v>
      </c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231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>
        <v>0</v>
      </c>
      <c r="K222" s="74"/>
      <c r="L222" s="158"/>
      <c r="M222" s="156"/>
    </row>
    <row r="223" spans="1:13" ht="24" hidden="1" x14ac:dyDescent="0.25">
      <c r="A223" s="44">
        <v>5238</v>
      </c>
      <c r="B223" s="71" t="s">
        <v>232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>
        <v>0</v>
      </c>
      <c r="K223" s="74"/>
      <c r="L223" s="158"/>
      <c r="M223" s="156"/>
    </row>
    <row r="224" spans="1:13" ht="24" hidden="1" x14ac:dyDescent="0.25">
      <c r="A224" s="44">
        <v>5239</v>
      </c>
      <c r="B224" s="71" t="s">
        <v>233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>
        <v>0</v>
      </c>
      <c r="K224" s="74"/>
      <c r="L224" s="158"/>
      <c r="M224" s="156"/>
    </row>
    <row r="225" spans="1:13" ht="24" hidden="1" x14ac:dyDescent="0.25">
      <c r="A225" s="159">
        <v>5240</v>
      </c>
      <c r="B225" s="71" t="s">
        <v>234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>
        <v>0</v>
      </c>
      <c r="K225" s="74"/>
      <c r="L225" s="158"/>
      <c r="M225" s="156"/>
    </row>
    <row r="226" spans="1:13" hidden="1" x14ac:dyDescent="0.25">
      <c r="A226" s="159">
        <v>5250</v>
      </c>
      <c r="B226" s="71" t="s">
        <v>235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>
        <v>0</v>
      </c>
      <c r="K226" s="74"/>
      <c r="L226" s="158"/>
      <c r="M226" s="156"/>
    </row>
    <row r="227" spans="1:13" hidden="1" x14ac:dyDescent="0.25">
      <c r="A227" s="159">
        <v>5260</v>
      </c>
      <c r="B227" s="71" t="s">
        <v>236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237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>
        <v>0</v>
      </c>
      <c r="K228" s="74"/>
      <c r="L228" s="158"/>
      <c r="M228" s="156"/>
    </row>
    <row r="229" spans="1:13" ht="24" hidden="1" x14ac:dyDescent="0.25">
      <c r="A229" s="150">
        <v>5270</v>
      </c>
      <c r="B229" s="112" t="s">
        <v>238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>
        <v>0</v>
      </c>
      <c r="K229" s="163"/>
      <c r="L229" s="165"/>
      <c r="M229" s="156"/>
    </row>
    <row r="230" spans="1:13" hidden="1" x14ac:dyDescent="0.25">
      <c r="A230" s="142">
        <v>6000</v>
      </c>
      <c r="B230" s="142" t="s">
        <v>239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240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241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>
        <v>0</v>
      </c>
      <c r="K232" s="68"/>
      <c r="L232" s="155"/>
      <c r="M232" s="156"/>
    </row>
    <row r="233" spans="1:13" hidden="1" x14ac:dyDescent="0.25">
      <c r="A233" s="159">
        <v>6230</v>
      </c>
      <c r="B233" s="71" t="s">
        <v>242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hidden="1" x14ac:dyDescent="0.25">
      <c r="A234" s="44">
        <v>6239</v>
      </c>
      <c r="B234" s="65" t="s">
        <v>243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>
        <v>0</v>
      </c>
      <c r="K234" s="68"/>
      <c r="L234" s="155"/>
      <c r="M234" s="156"/>
    </row>
    <row r="235" spans="1:13" ht="24" hidden="1" x14ac:dyDescent="0.25">
      <c r="A235" s="159">
        <v>6240</v>
      </c>
      <c r="B235" s="71" t="s">
        <v>244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245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>
        <v>0</v>
      </c>
      <c r="K236" s="74"/>
      <c r="L236" s="158"/>
      <c r="M236" s="156"/>
    </row>
    <row r="237" spans="1:13" hidden="1" x14ac:dyDescent="0.25">
      <c r="A237" s="44">
        <v>6242</v>
      </c>
      <c r="B237" s="71" t="s">
        <v>246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>
        <v>0</v>
      </c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247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248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>
        <v>0</v>
      </c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249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>
        <v>0</v>
      </c>
      <c r="K240" s="74"/>
      <c r="L240" s="158"/>
      <c r="M240" s="156"/>
    </row>
    <row r="241" spans="1:13" ht="24" hidden="1" x14ac:dyDescent="0.25">
      <c r="A241" s="44">
        <v>6254</v>
      </c>
      <c r="B241" s="71" t="s">
        <v>250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>
        <v>0</v>
      </c>
      <c r="K241" s="74"/>
      <c r="L241" s="158"/>
      <c r="M241" s="156"/>
    </row>
    <row r="242" spans="1:13" ht="24" hidden="1" x14ac:dyDescent="0.25">
      <c r="A242" s="44">
        <v>6255</v>
      </c>
      <c r="B242" s="71" t="s">
        <v>251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>
        <v>0</v>
      </c>
      <c r="K242" s="74"/>
      <c r="L242" s="158"/>
      <c r="M242" s="156"/>
    </row>
    <row r="243" spans="1:13" hidden="1" x14ac:dyDescent="0.25">
      <c r="A243" s="44">
        <v>6259</v>
      </c>
      <c r="B243" s="71" t="s">
        <v>252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>
        <v>0</v>
      </c>
      <c r="K243" s="74"/>
      <c r="L243" s="158"/>
      <c r="M243" s="156"/>
    </row>
    <row r="244" spans="1:13" ht="24" hidden="1" x14ac:dyDescent="0.25">
      <c r="A244" s="159">
        <v>6260</v>
      </c>
      <c r="B244" s="71" t="s">
        <v>253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>
        <v>0</v>
      </c>
      <c r="K244" s="74"/>
      <c r="L244" s="158"/>
      <c r="M244" s="156"/>
    </row>
    <row r="245" spans="1:13" hidden="1" x14ac:dyDescent="0.25">
      <c r="A245" s="159">
        <v>6270</v>
      </c>
      <c r="B245" s="71" t="s">
        <v>254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>
        <v>0</v>
      </c>
      <c r="K245" s="74"/>
      <c r="L245" s="158"/>
      <c r="M245" s="156"/>
    </row>
    <row r="246" spans="1:13" ht="24" hidden="1" x14ac:dyDescent="0.25">
      <c r="A246" s="168">
        <v>6290</v>
      </c>
      <c r="B246" s="65" t="s">
        <v>255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hidden="1" x14ac:dyDescent="0.25">
      <c r="A247" s="44">
        <v>6291</v>
      </c>
      <c r="B247" s="71" t="s">
        <v>256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>
        <v>0</v>
      </c>
      <c r="K247" s="74"/>
      <c r="L247" s="158"/>
      <c r="M247" s="156"/>
    </row>
    <row r="248" spans="1:13" hidden="1" x14ac:dyDescent="0.25">
      <c r="A248" s="44">
        <v>6292</v>
      </c>
      <c r="B248" s="71" t="s">
        <v>257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>
        <v>0</v>
      </c>
      <c r="K248" s="74"/>
      <c r="L248" s="158"/>
      <c r="M248" s="156"/>
    </row>
    <row r="249" spans="1:13" ht="72" hidden="1" x14ac:dyDescent="0.25">
      <c r="A249" s="44">
        <v>6296</v>
      </c>
      <c r="B249" s="71" t="s">
        <v>258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>
        <v>0</v>
      </c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259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>
        <v>0</v>
      </c>
      <c r="K250" s="74"/>
      <c r="L250" s="158"/>
      <c r="M250" s="156"/>
    </row>
    <row r="251" spans="1:13" hidden="1" x14ac:dyDescent="0.25">
      <c r="A251" s="56">
        <v>6300</v>
      </c>
      <c r="B251" s="147" t="s">
        <v>260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hidden="1" x14ac:dyDescent="0.25">
      <c r="A252" s="168">
        <v>6320</v>
      </c>
      <c r="B252" s="65" t="s">
        <v>261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hidden="1" x14ac:dyDescent="0.25">
      <c r="A253" s="44">
        <v>6322</v>
      </c>
      <c r="B253" s="71" t="s">
        <v>262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>
        <v>0</v>
      </c>
      <c r="K253" s="74"/>
      <c r="L253" s="158"/>
      <c r="M253" s="156"/>
    </row>
    <row r="254" spans="1:13" ht="24" hidden="1" x14ac:dyDescent="0.25">
      <c r="A254" s="44">
        <v>6323</v>
      </c>
      <c r="B254" s="71" t="s">
        <v>263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>
        <v>0</v>
      </c>
      <c r="K254" s="74"/>
      <c r="L254" s="158"/>
      <c r="M254" s="156"/>
    </row>
    <row r="255" spans="1:13" ht="24" hidden="1" x14ac:dyDescent="0.25">
      <c r="A255" s="44">
        <v>6324</v>
      </c>
      <c r="B255" s="71" t="s">
        <v>264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>
        <v>0</v>
      </c>
      <c r="K255" s="74"/>
      <c r="L255" s="158"/>
      <c r="M255" s="156"/>
    </row>
    <row r="256" spans="1:13" hidden="1" x14ac:dyDescent="0.25">
      <c r="A256" s="38">
        <v>6329</v>
      </c>
      <c r="B256" s="65" t="s">
        <v>265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>
        <v>0</v>
      </c>
      <c r="K256" s="68"/>
      <c r="L256" s="155"/>
      <c r="M256" s="156"/>
    </row>
    <row r="257" spans="1:13" ht="24" hidden="1" x14ac:dyDescent="0.25">
      <c r="A257" s="215">
        <v>6330</v>
      </c>
      <c r="B257" s="216" t="s">
        <v>266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>
        <v>0</v>
      </c>
      <c r="K257" s="189"/>
      <c r="L257" s="191"/>
      <c r="M257" s="156"/>
    </row>
    <row r="258" spans="1:13" hidden="1" x14ac:dyDescent="0.25">
      <c r="A258" s="159">
        <v>6360</v>
      </c>
      <c r="B258" s="71" t="s">
        <v>267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>
        <v>0</v>
      </c>
      <c r="K258" s="74"/>
      <c r="L258" s="158"/>
      <c r="M258" s="156"/>
    </row>
    <row r="259" spans="1:13" ht="36" hidden="1" x14ac:dyDescent="0.25">
      <c r="A259" s="56">
        <v>6400</v>
      </c>
      <c r="B259" s="147" t="s">
        <v>268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hidden="1" x14ac:dyDescent="0.25">
      <c r="A260" s="168">
        <v>6410</v>
      </c>
      <c r="B260" s="65" t="s">
        <v>269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hidden="1" x14ac:dyDescent="0.25">
      <c r="A261" s="44">
        <v>6411</v>
      </c>
      <c r="B261" s="174" t="s">
        <v>270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>
        <v>0</v>
      </c>
      <c r="K261" s="74"/>
      <c r="L261" s="158"/>
      <c r="M261" s="156"/>
    </row>
    <row r="262" spans="1:13" ht="36" hidden="1" x14ac:dyDescent="0.25">
      <c r="A262" s="44">
        <v>6412</v>
      </c>
      <c r="B262" s="71" t="s">
        <v>271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>
        <v>0</v>
      </c>
      <c r="K262" s="74"/>
      <c r="L262" s="158"/>
      <c r="M262" s="156"/>
    </row>
    <row r="263" spans="1:13" ht="36" hidden="1" x14ac:dyDescent="0.25">
      <c r="A263" s="44">
        <v>6419</v>
      </c>
      <c r="B263" s="71" t="s">
        <v>272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>
        <v>0</v>
      </c>
      <c r="K263" s="74"/>
      <c r="L263" s="158"/>
      <c r="M263" s="156"/>
    </row>
    <row r="264" spans="1:13" ht="48" hidden="1" x14ac:dyDescent="0.25">
      <c r="A264" s="159">
        <v>6420</v>
      </c>
      <c r="B264" s="71" t="s">
        <v>273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274</v>
      </c>
      <c r="C265" s="201">
        <f t="shared" ref="C265:C288" si="36">SUM(D265:G265)</f>
        <v>0</v>
      </c>
      <c r="D265" s="74"/>
      <c r="E265" s="74"/>
      <c r="F265" s="74"/>
      <c r="G265" s="157"/>
      <c r="H265" s="208">
        <f t="shared" ref="H265:H288" si="37">SUM(I265:L265)</f>
        <v>0</v>
      </c>
      <c r="I265" s="74">
        <v>0</v>
      </c>
      <c r="J265" s="74">
        <v>0</v>
      </c>
      <c r="K265" s="74"/>
      <c r="L265" s="158"/>
      <c r="M265" s="156"/>
    </row>
    <row r="266" spans="1:13" hidden="1" x14ac:dyDescent="0.25">
      <c r="A266" s="44">
        <v>6422</v>
      </c>
      <c r="B266" s="71" t="s">
        <v>275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>
        <v>0</v>
      </c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276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>
        <v>0</v>
      </c>
      <c r="K267" s="74"/>
      <c r="L267" s="158"/>
      <c r="M267" s="156"/>
    </row>
    <row r="268" spans="1:13" ht="36" hidden="1" x14ac:dyDescent="0.25">
      <c r="A268" s="44">
        <v>6424</v>
      </c>
      <c r="B268" s="71" t="s">
        <v>277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>
        <v>0</v>
      </c>
      <c r="K268" s="74"/>
      <c r="L268" s="158"/>
      <c r="M268" s="219"/>
    </row>
    <row r="269" spans="1:13" ht="48" hidden="1" x14ac:dyDescent="0.25">
      <c r="A269" s="220">
        <v>7000</v>
      </c>
      <c r="B269" s="220" t="s">
        <v>278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279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280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>
        <v>0</v>
      </c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281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282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>
        <v>0</v>
      </c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283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>
        <v>0</v>
      </c>
      <c r="K274" s="74"/>
      <c r="L274" s="158"/>
      <c r="M274" s="219"/>
    </row>
    <row r="275" spans="1:13" ht="24" hidden="1" x14ac:dyDescent="0.25">
      <c r="A275" s="159">
        <v>7230</v>
      </c>
      <c r="B275" s="71" t="s">
        <v>284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>
        <v>0</v>
      </c>
      <c r="K275" s="74"/>
      <c r="L275" s="158"/>
      <c r="M275" s="156"/>
    </row>
    <row r="276" spans="1:13" ht="24" hidden="1" x14ac:dyDescent="0.25">
      <c r="A276" s="159">
        <v>7240</v>
      </c>
      <c r="B276" s="71" t="s">
        <v>285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hidden="1" x14ac:dyDescent="0.25">
      <c r="A277" s="44">
        <v>7245</v>
      </c>
      <c r="B277" s="71" t="s">
        <v>286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>
        <v>0</v>
      </c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287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>
        <v>0</v>
      </c>
      <c r="K278" s="74"/>
      <c r="L278" s="158"/>
      <c r="M278" s="156"/>
    </row>
    <row r="279" spans="1:13" ht="36" hidden="1" x14ac:dyDescent="0.25">
      <c r="A279" s="44">
        <v>7247</v>
      </c>
      <c r="B279" s="71" t="s">
        <v>288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>
        <v>0</v>
      </c>
      <c r="K279" s="74"/>
      <c r="L279" s="158"/>
      <c r="M279" s="156"/>
    </row>
    <row r="280" spans="1:13" ht="24" hidden="1" x14ac:dyDescent="0.25">
      <c r="A280" s="168">
        <v>7260</v>
      </c>
      <c r="B280" s="65" t="s">
        <v>289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>
        <v>0</v>
      </c>
      <c r="K280" s="68"/>
      <c r="L280" s="155"/>
      <c r="M280" s="156"/>
    </row>
    <row r="281" spans="1:13" hidden="1" x14ac:dyDescent="0.25">
      <c r="A281" s="108">
        <v>7700</v>
      </c>
      <c r="B281" s="85" t="s">
        <v>290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hidden="1" x14ac:dyDescent="0.25">
      <c r="A282" s="150">
        <v>7720</v>
      </c>
      <c r="B282" s="65" t="s">
        <v>291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>
        <v>0</v>
      </c>
      <c r="K282" s="81"/>
      <c r="L282" s="230"/>
      <c r="M282" s="156"/>
    </row>
    <row r="283" spans="1:13" hidden="1" x14ac:dyDescent="0.25">
      <c r="A283" s="231">
        <v>9000</v>
      </c>
      <c r="B283" s="232" t="s">
        <v>292</v>
      </c>
      <c r="C283" s="233">
        <f t="shared" si="36"/>
        <v>0</v>
      </c>
      <c r="D283" s="234">
        <f>D284</f>
        <v>0</v>
      </c>
      <c r="E283" s="234">
        <f t="shared" ref="E283:G284" si="42">E284</f>
        <v>0</v>
      </c>
      <c r="F283" s="234">
        <f t="shared" si="42"/>
        <v>0</v>
      </c>
      <c r="G283" s="235">
        <f t="shared" si="42"/>
        <v>0</v>
      </c>
      <c r="H283" s="236">
        <f t="shared" si="37"/>
        <v>0</v>
      </c>
      <c r="I283" s="234">
        <f t="shared" ref="I283:L284" si="43">I284</f>
        <v>0</v>
      </c>
      <c r="J283" s="234">
        <f>J284</f>
        <v>0</v>
      </c>
      <c r="K283" s="234">
        <f t="shared" si="43"/>
        <v>0</v>
      </c>
      <c r="L283" s="237">
        <f t="shared" si="43"/>
        <v>0</v>
      </c>
    </row>
    <row r="284" spans="1:13" ht="24" hidden="1" x14ac:dyDescent="0.25">
      <c r="A284" s="238">
        <v>9200</v>
      </c>
      <c r="B284" s="71" t="s">
        <v>293</v>
      </c>
      <c r="C284" s="202">
        <f t="shared" si="36"/>
        <v>0</v>
      </c>
      <c r="D284" s="163">
        <f>D285</f>
        <v>0</v>
      </c>
      <c r="E284" s="163">
        <f t="shared" si="42"/>
        <v>0</v>
      </c>
      <c r="F284" s="163">
        <f t="shared" si="42"/>
        <v>0</v>
      </c>
      <c r="G284" s="164">
        <f t="shared" si="42"/>
        <v>0</v>
      </c>
      <c r="H284" s="117">
        <f t="shared" si="37"/>
        <v>0</v>
      </c>
      <c r="I284" s="163">
        <f t="shared" si="43"/>
        <v>0</v>
      </c>
      <c r="J284" s="163">
        <f t="shared" si="43"/>
        <v>0</v>
      </c>
      <c r="K284" s="163">
        <f t="shared" si="43"/>
        <v>0</v>
      </c>
      <c r="L284" s="165">
        <f t="shared" si="43"/>
        <v>0</v>
      </c>
    </row>
    <row r="285" spans="1:13" ht="24" hidden="1" x14ac:dyDescent="0.25">
      <c r="A285" s="239">
        <v>9230</v>
      </c>
      <c r="B285" s="71" t="s">
        <v>294</v>
      </c>
      <c r="C285" s="202">
        <f t="shared" si="36"/>
        <v>0</v>
      </c>
      <c r="D285" s="163"/>
      <c r="E285" s="163"/>
      <c r="F285" s="163"/>
      <c r="G285" s="164"/>
      <c r="H285" s="117">
        <f t="shared" si="37"/>
        <v>0</v>
      </c>
      <c r="I285" s="163">
        <v>0</v>
      </c>
      <c r="J285" s="163">
        <v>0</v>
      </c>
      <c r="K285" s="163"/>
      <c r="L285" s="165"/>
      <c r="M285" s="156"/>
    </row>
    <row r="286" spans="1:13" hidden="1" x14ac:dyDescent="0.25">
      <c r="A286" s="174"/>
      <c r="B286" s="71" t="s">
        <v>295</v>
      </c>
      <c r="C286" s="201">
        <f>SUM(D286:G286)</f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>SUM(I286:L286)</f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296</v>
      </c>
      <c r="B287" s="44" t="s">
        <v>297</v>
      </c>
      <c r="C287" s="201">
        <f t="shared" si="36"/>
        <v>0</v>
      </c>
      <c r="D287" s="74"/>
      <c r="E287" s="74"/>
      <c r="F287" s="74"/>
      <c r="G287" s="157"/>
      <c r="H287" s="72">
        <f t="shared" si="37"/>
        <v>0</v>
      </c>
      <c r="I287" s="74">
        <v>0</v>
      </c>
      <c r="J287" s="74">
        <v>0</v>
      </c>
      <c r="K287" s="74"/>
      <c r="L287" s="158"/>
      <c r="M287" s="156"/>
    </row>
    <row r="288" spans="1:13" ht="24" hidden="1" x14ac:dyDescent="0.25">
      <c r="A288" s="174" t="s">
        <v>298</v>
      </c>
      <c r="B288" s="240" t="s">
        <v>299</v>
      </c>
      <c r="C288" s="205">
        <f t="shared" si="36"/>
        <v>0</v>
      </c>
      <c r="D288" s="68"/>
      <c r="E288" s="68"/>
      <c r="F288" s="68"/>
      <c r="G288" s="154"/>
      <c r="H288" s="66">
        <f t="shared" si="37"/>
        <v>0</v>
      </c>
      <c r="I288" s="68">
        <v>0</v>
      </c>
      <c r="J288" s="68">
        <v>0</v>
      </c>
      <c r="K288" s="68"/>
      <c r="L288" s="155"/>
      <c r="M288" s="156"/>
    </row>
    <row r="289" spans="1:12" ht="12.75" thickBot="1" x14ac:dyDescent="0.3">
      <c r="A289" s="241"/>
      <c r="B289" s="241" t="s">
        <v>300</v>
      </c>
      <c r="C289" s="242">
        <f t="shared" ref="C289:L289" si="44">SUM(C286,C269,C230,C195,C187,C173,C75,C53,C283)</f>
        <v>1421347</v>
      </c>
      <c r="D289" s="242">
        <f t="shared" si="44"/>
        <v>1421347</v>
      </c>
      <c r="E289" s="242">
        <f t="shared" si="44"/>
        <v>0</v>
      </c>
      <c r="F289" s="242">
        <f t="shared" si="44"/>
        <v>0</v>
      </c>
      <c r="G289" s="243">
        <f t="shared" si="44"/>
        <v>0</v>
      </c>
      <c r="H289" s="244">
        <f t="shared" si="44"/>
        <v>1421347</v>
      </c>
      <c r="I289" s="242">
        <f t="shared" si="44"/>
        <v>795965</v>
      </c>
      <c r="J289" s="242">
        <f t="shared" si="44"/>
        <v>625382</v>
      </c>
      <c r="K289" s="242">
        <f t="shared" si="44"/>
        <v>0</v>
      </c>
      <c r="L289" s="245">
        <f t="shared" si="44"/>
        <v>0</v>
      </c>
    </row>
    <row r="290" spans="1:12" s="24" customFormat="1" ht="13.5" hidden="1" thickTop="1" thickBot="1" x14ac:dyDescent="0.3">
      <c r="A290" s="284" t="s">
        <v>301</v>
      </c>
      <c r="B290" s="285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272" t="s">
        <v>302</v>
      </c>
      <c r="B291" s="273"/>
      <c r="C291" s="250">
        <f t="shared" ref="C291:L291" si="45">SUM(C292,C293)-C300+C301</f>
        <v>0</v>
      </c>
      <c r="D291" s="251">
        <f t="shared" si="45"/>
        <v>0</v>
      </c>
      <c r="E291" s="251">
        <f t="shared" si="45"/>
        <v>0</v>
      </c>
      <c r="F291" s="251">
        <f t="shared" si="45"/>
        <v>0</v>
      </c>
      <c r="G291" s="252">
        <f t="shared" si="45"/>
        <v>0</v>
      </c>
      <c r="H291" s="253">
        <f t="shared" si="45"/>
        <v>0</v>
      </c>
      <c r="I291" s="251">
        <f t="shared" si="45"/>
        <v>0</v>
      </c>
      <c r="J291" s="251">
        <f t="shared" si="45"/>
        <v>0</v>
      </c>
      <c r="K291" s="251">
        <f t="shared" si="45"/>
        <v>0</v>
      </c>
      <c r="L291" s="254">
        <f t="shared" si="45"/>
        <v>0</v>
      </c>
    </row>
    <row r="292" spans="1:12" s="24" customFormat="1" ht="13.5" hidden="1" thickTop="1" thickBot="1" x14ac:dyDescent="0.3">
      <c r="A292" s="126" t="s">
        <v>303</v>
      </c>
      <c r="B292" s="126" t="s">
        <v>304</v>
      </c>
      <c r="C292" s="255">
        <f t="shared" ref="C292:L292" si="46">C21-C286</f>
        <v>0</v>
      </c>
      <c r="D292" s="128">
        <f t="shared" si="46"/>
        <v>0</v>
      </c>
      <c r="E292" s="128">
        <f t="shared" si="46"/>
        <v>0</v>
      </c>
      <c r="F292" s="128">
        <f t="shared" si="46"/>
        <v>0</v>
      </c>
      <c r="G292" s="129">
        <f t="shared" si="46"/>
        <v>0</v>
      </c>
      <c r="H292" s="256">
        <f t="shared" si="46"/>
        <v>0</v>
      </c>
      <c r="I292" s="128">
        <f t="shared" si="46"/>
        <v>0</v>
      </c>
      <c r="J292" s="128">
        <f t="shared" si="46"/>
        <v>0</v>
      </c>
      <c r="K292" s="128">
        <f t="shared" si="46"/>
        <v>0</v>
      </c>
      <c r="L292" s="130">
        <f t="shared" si="46"/>
        <v>0</v>
      </c>
    </row>
    <row r="293" spans="1:12" s="24" customFormat="1" ht="12.75" hidden="1" thickTop="1" x14ac:dyDescent="0.25">
      <c r="A293" s="257" t="s">
        <v>305</v>
      </c>
      <c r="B293" s="257" t="s">
        <v>306</v>
      </c>
      <c r="C293" s="250">
        <f t="shared" ref="C293:L293" si="47">SUM(C294,C296,C298)-SUM(C295,C297,C299)</f>
        <v>0</v>
      </c>
      <c r="D293" s="251">
        <f t="shared" si="47"/>
        <v>0</v>
      </c>
      <c r="E293" s="251">
        <f t="shared" si="47"/>
        <v>0</v>
      </c>
      <c r="F293" s="251">
        <f t="shared" si="47"/>
        <v>0</v>
      </c>
      <c r="G293" s="258">
        <f t="shared" si="47"/>
        <v>0</v>
      </c>
      <c r="H293" s="253">
        <f t="shared" si="47"/>
        <v>0</v>
      </c>
      <c r="I293" s="251">
        <f t="shared" si="47"/>
        <v>0</v>
      </c>
      <c r="J293" s="251">
        <f t="shared" si="47"/>
        <v>0</v>
      </c>
      <c r="K293" s="251">
        <f t="shared" si="47"/>
        <v>0</v>
      </c>
      <c r="L293" s="254">
        <f t="shared" si="47"/>
        <v>0</v>
      </c>
    </row>
    <row r="294" spans="1:12" ht="12.75" hidden="1" thickTop="1" x14ac:dyDescent="0.25">
      <c r="A294" s="259" t="s">
        <v>307</v>
      </c>
      <c r="B294" s="116" t="s">
        <v>308</v>
      </c>
      <c r="C294" s="79">
        <f t="shared" ref="C294:C299" si="48">SUM(D294:G294)</f>
        <v>0</v>
      </c>
      <c r="D294" s="81"/>
      <c r="E294" s="81"/>
      <c r="F294" s="81"/>
      <c r="G294" s="229"/>
      <c r="H294" s="79">
        <f t="shared" ref="H294:H299" si="49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309</v>
      </c>
      <c r="B295" s="43" t="s">
        <v>310</v>
      </c>
      <c r="C295" s="72">
        <f t="shared" si="48"/>
        <v>0</v>
      </c>
      <c r="D295" s="74"/>
      <c r="E295" s="74"/>
      <c r="F295" s="74"/>
      <c r="G295" s="157"/>
      <c r="H295" s="72">
        <f t="shared" si="49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311</v>
      </c>
      <c r="B296" s="43" t="s">
        <v>312</v>
      </c>
      <c r="C296" s="72">
        <f t="shared" si="48"/>
        <v>0</v>
      </c>
      <c r="D296" s="74"/>
      <c r="E296" s="74"/>
      <c r="F296" s="74"/>
      <c r="G296" s="157"/>
      <c r="H296" s="72">
        <f t="shared" si="49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313</v>
      </c>
      <c r="B297" s="43" t="s">
        <v>314</v>
      </c>
      <c r="C297" s="72">
        <f t="shared" si="48"/>
        <v>0</v>
      </c>
      <c r="D297" s="74"/>
      <c r="E297" s="74"/>
      <c r="F297" s="74"/>
      <c r="G297" s="157"/>
      <c r="H297" s="72">
        <f t="shared" si="49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315</v>
      </c>
      <c r="B298" s="43" t="s">
        <v>316</v>
      </c>
      <c r="C298" s="72">
        <f t="shared" si="48"/>
        <v>0</v>
      </c>
      <c r="D298" s="74"/>
      <c r="E298" s="74"/>
      <c r="F298" s="74"/>
      <c r="G298" s="157"/>
      <c r="H298" s="72">
        <f t="shared" si="49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317</v>
      </c>
      <c r="B299" s="261" t="s">
        <v>318</v>
      </c>
      <c r="C299" s="185">
        <f t="shared" si="48"/>
        <v>0</v>
      </c>
      <c r="D299" s="189"/>
      <c r="E299" s="189"/>
      <c r="F299" s="189"/>
      <c r="G299" s="262"/>
      <c r="H299" s="185">
        <f t="shared" si="49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319</v>
      </c>
      <c r="B300" s="263" t="s">
        <v>320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321</v>
      </c>
      <c r="B301" s="268" t="s">
        <v>322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zsBLDxpsdmig5xN7w/RLkEJ0QoIyp0BMwvn/YLgLwqNSDwminqUMzVJrqspOfQI52AKFzFXBZRNVMzfvu7u+VQ==" saltValue="KKq98CWUlDdyRzWqVmKCVw==" spinCount="100000" sheet="1" objects="1" scenarios="1" formatCells="0" formatColumns="0" formatRows="0" insertHyperlinks="0"/>
  <autoFilter ref="A18:M301">
    <filterColumn colId="7">
      <filters>
        <filter val="1 421 347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384" width="9.140625" style="1"/>
  </cols>
  <sheetData>
    <row r="1" spans="1:12" x14ac:dyDescent="0.25">
      <c r="A1" s="299" t="s">
        <v>336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3</v>
      </c>
      <c r="B3" s="3"/>
      <c r="C3" s="303" t="s">
        <v>337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5</v>
      </c>
      <c r="B4" s="3"/>
      <c r="C4" s="303" t="s">
        <v>338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7</v>
      </c>
      <c r="B5" s="5"/>
      <c r="C5" s="286" t="s">
        <v>339</v>
      </c>
      <c r="D5" s="286"/>
      <c r="E5" s="286"/>
      <c r="F5" s="286"/>
      <c r="G5" s="286"/>
      <c r="H5" s="286"/>
      <c r="I5" s="286"/>
      <c r="J5" s="286"/>
      <c r="K5" s="286"/>
      <c r="L5" s="287"/>
    </row>
    <row r="6" spans="1:12" ht="12.75" customHeight="1" x14ac:dyDescent="0.25">
      <c r="A6" s="4" t="s">
        <v>9</v>
      </c>
      <c r="B6" s="5"/>
      <c r="C6" s="286" t="s">
        <v>340</v>
      </c>
      <c r="D6" s="286"/>
      <c r="E6" s="286"/>
      <c r="F6" s="286"/>
      <c r="G6" s="286"/>
      <c r="H6" s="286"/>
      <c r="I6" s="286"/>
      <c r="J6" s="286"/>
      <c r="K6" s="286"/>
      <c r="L6" s="287"/>
    </row>
    <row r="7" spans="1:12" ht="24.75" customHeight="1" x14ac:dyDescent="0.25">
      <c r="A7" s="4" t="s">
        <v>11</v>
      </c>
      <c r="B7" s="5"/>
      <c r="C7" s="303" t="s">
        <v>341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13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2" ht="12.75" customHeight="1" x14ac:dyDescent="0.25">
      <c r="A9" s="4"/>
      <c r="B9" s="5" t="s">
        <v>14</v>
      </c>
      <c r="C9" s="286" t="s">
        <v>342</v>
      </c>
      <c r="D9" s="286"/>
      <c r="E9" s="286"/>
      <c r="F9" s="286"/>
      <c r="G9" s="286"/>
      <c r="H9" s="286"/>
      <c r="I9" s="286"/>
      <c r="J9" s="286"/>
      <c r="K9" s="286"/>
      <c r="L9" s="287"/>
    </row>
    <row r="10" spans="1:12" ht="12.75" customHeight="1" x14ac:dyDescent="0.25">
      <c r="A10" s="4"/>
      <c r="B10" s="5" t="s">
        <v>16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7"/>
    </row>
    <row r="11" spans="1:12" ht="12.75" customHeight="1" x14ac:dyDescent="0.25">
      <c r="A11" s="4"/>
      <c r="B11" s="5" t="s">
        <v>17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18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7"/>
    </row>
    <row r="13" spans="1:12" ht="12.75" customHeight="1" x14ac:dyDescent="0.25">
      <c r="A13" s="4"/>
      <c r="B13" s="5" t="s">
        <v>19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7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88" t="s">
        <v>20</v>
      </c>
      <c r="B15" s="291" t="s">
        <v>21</v>
      </c>
      <c r="C15" s="293" t="s">
        <v>22</v>
      </c>
      <c r="D15" s="294"/>
      <c r="E15" s="294"/>
      <c r="F15" s="294"/>
      <c r="G15" s="295"/>
      <c r="H15" s="293" t="s">
        <v>23</v>
      </c>
      <c r="I15" s="294"/>
      <c r="J15" s="294"/>
      <c r="K15" s="294"/>
      <c r="L15" s="296"/>
    </row>
    <row r="16" spans="1:12" s="11" customFormat="1" ht="12.75" customHeight="1" x14ac:dyDescent="0.25">
      <c r="A16" s="289"/>
      <c r="B16" s="292"/>
      <c r="C16" s="274" t="s">
        <v>24</v>
      </c>
      <c r="D16" s="276" t="s">
        <v>25</v>
      </c>
      <c r="E16" s="278" t="s">
        <v>26</v>
      </c>
      <c r="F16" s="280" t="s">
        <v>27</v>
      </c>
      <c r="G16" s="298" t="s">
        <v>28</v>
      </c>
      <c r="H16" s="274" t="s">
        <v>24</v>
      </c>
      <c r="I16" s="276" t="s">
        <v>25</v>
      </c>
      <c r="J16" s="278" t="s">
        <v>26</v>
      </c>
      <c r="K16" s="280" t="s">
        <v>27</v>
      </c>
      <c r="L16" s="282" t="s">
        <v>28</v>
      </c>
    </row>
    <row r="17" spans="1:12" s="12" customFormat="1" ht="61.5" customHeight="1" thickBot="1" x14ac:dyDescent="0.3">
      <c r="A17" s="290"/>
      <c r="B17" s="292"/>
      <c r="C17" s="274"/>
      <c r="D17" s="297"/>
      <c r="E17" s="279"/>
      <c r="F17" s="281"/>
      <c r="G17" s="298"/>
      <c r="H17" s="275"/>
      <c r="I17" s="277"/>
      <c r="J17" s="279"/>
      <c r="K17" s="281"/>
      <c r="L17" s="283"/>
    </row>
    <row r="18" spans="1:12" s="12" customFormat="1" ht="9.75" customHeight="1" thickTop="1" x14ac:dyDescent="0.25">
      <c r="A18" s="13" t="s">
        <v>29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30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31</v>
      </c>
      <c r="C20" s="27">
        <f t="shared" ref="C20:C47" si="0">SUM(D20:G20)</f>
        <v>868867</v>
      </c>
      <c r="D20" s="28">
        <f>SUM(D21,D24,D25,D41,D43)</f>
        <v>868867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400579</v>
      </c>
      <c r="I20" s="28">
        <f>SUM(I21,I24,I25,I41,I43)</f>
        <v>400579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32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33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34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35</v>
      </c>
      <c r="C24" s="50">
        <f t="shared" si="0"/>
        <v>868867</v>
      </c>
      <c r="D24" s="51">
        <f>D51</f>
        <v>868867</v>
      </c>
      <c r="E24" s="51"/>
      <c r="F24" s="52" t="s">
        <v>36</v>
      </c>
      <c r="G24" s="53" t="s">
        <v>36</v>
      </c>
      <c r="H24" s="50">
        <f t="shared" si="1"/>
        <v>400579</v>
      </c>
      <c r="I24" s="51">
        <f>I51</f>
        <v>400579</v>
      </c>
      <c r="J24" s="51"/>
      <c r="K24" s="52" t="s">
        <v>36</v>
      </c>
      <c r="L24" s="54" t="s">
        <v>36</v>
      </c>
    </row>
    <row r="25" spans="1:12" s="24" customFormat="1" ht="24.75" hidden="1" thickTop="1" x14ac:dyDescent="0.25">
      <c r="A25" s="55"/>
      <c r="B25" s="56" t="s">
        <v>37</v>
      </c>
      <c r="C25" s="57">
        <f t="shared" si="0"/>
        <v>0</v>
      </c>
      <c r="D25" s="58"/>
      <c r="E25" s="59" t="s">
        <v>36</v>
      </c>
      <c r="F25" s="59" t="s">
        <v>36</v>
      </c>
      <c r="G25" s="60" t="s">
        <v>36</v>
      </c>
      <c r="H25" s="57">
        <f t="shared" si="1"/>
        <v>0</v>
      </c>
      <c r="I25" s="61"/>
      <c r="J25" s="59" t="s">
        <v>36</v>
      </c>
      <c r="K25" s="59" t="s">
        <v>36</v>
      </c>
      <c r="L25" s="62" t="s">
        <v>36</v>
      </c>
    </row>
    <row r="26" spans="1:12" s="24" customFormat="1" ht="36.75" hidden="1" thickTop="1" x14ac:dyDescent="0.25">
      <c r="A26" s="56">
        <v>21300</v>
      </c>
      <c r="B26" s="56" t="s">
        <v>38</v>
      </c>
      <c r="C26" s="57">
        <f t="shared" si="0"/>
        <v>0</v>
      </c>
      <c r="D26" s="59" t="s">
        <v>36</v>
      </c>
      <c r="E26" s="59" t="s">
        <v>36</v>
      </c>
      <c r="F26" s="63">
        <f>SUM(F27,F31,F33,F36)</f>
        <v>0</v>
      </c>
      <c r="G26" s="60" t="s">
        <v>36</v>
      </c>
      <c r="H26" s="57">
        <f t="shared" si="1"/>
        <v>0</v>
      </c>
      <c r="I26" s="59" t="s">
        <v>36</v>
      </c>
      <c r="J26" s="59" t="s">
        <v>36</v>
      </c>
      <c r="K26" s="63">
        <f>SUM(K27,K31,K33,K36)</f>
        <v>0</v>
      </c>
      <c r="L26" s="62" t="s">
        <v>36</v>
      </c>
    </row>
    <row r="27" spans="1:12" s="24" customFormat="1" ht="24.75" hidden="1" thickTop="1" x14ac:dyDescent="0.25">
      <c r="A27" s="64">
        <v>21350</v>
      </c>
      <c r="B27" s="56" t="s">
        <v>39</v>
      </c>
      <c r="C27" s="57">
        <f t="shared" si="0"/>
        <v>0</v>
      </c>
      <c r="D27" s="59" t="s">
        <v>36</v>
      </c>
      <c r="E27" s="59" t="s">
        <v>36</v>
      </c>
      <c r="F27" s="63">
        <f>SUM(F28:F30)</f>
        <v>0</v>
      </c>
      <c r="G27" s="60" t="s">
        <v>36</v>
      </c>
      <c r="H27" s="57">
        <f t="shared" si="1"/>
        <v>0</v>
      </c>
      <c r="I27" s="59" t="s">
        <v>36</v>
      </c>
      <c r="J27" s="59" t="s">
        <v>36</v>
      </c>
      <c r="K27" s="63">
        <f>SUM(K28:K30)</f>
        <v>0</v>
      </c>
      <c r="L27" s="62" t="s">
        <v>36</v>
      </c>
    </row>
    <row r="28" spans="1:12" ht="12.75" hidden="1" thickTop="1" x14ac:dyDescent="0.25">
      <c r="A28" s="37">
        <v>21351</v>
      </c>
      <c r="B28" s="65" t="s">
        <v>40</v>
      </c>
      <c r="C28" s="66">
        <f t="shared" si="0"/>
        <v>0</v>
      </c>
      <c r="D28" s="67" t="s">
        <v>36</v>
      </c>
      <c r="E28" s="67" t="s">
        <v>36</v>
      </c>
      <c r="F28" s="68"/>
      <c r="G28" s="69" t="s">
        <v>36</v>
      </c>
      <c r="H28" s="66">
        <f t="shared" si="1"/>
        <v>0</v>
      </c>
      <c r="I28" s="67" t="s">
        <v>36</v>
      </c>
      <c r="J28" s="67" t="s">
        <v>36</v>
      </c>
      <c r="K28" s="68"/>
      <c r="L28" s="70" t="s">
        <v>36</v>
      </c>
    </row>
    <row r="29" spans="1:12" ht="12.75" hidden="1" thickTop="1" x14ac:dyDescent="0.25">
      <c r="A29" s="43">
        <v>21352</v>
      </c>
      <c r="B29" s="71" t="s">
        <v>41</v>
      </c>
      <c r="C29" s="72">
        <f t="shared" si="0"/>
        <v>0</v>
      </c>
      <c r="D29" s="73" t="s">
        <v>36</v>
      </c>
      <c r="E29" s="73" t="s">
        <v>36</v>
      </c>
      <c r="F29" s="74"/>
      <c r="G29" s="75" t="s">
        <v>36</v>
      </c>
      <c r="H29" s="72">
        <f t="shared" si="1"/>
        <v>0</v>
      </c>
      <c r="I29" s="73" t="s">
        <v>36</v>
      </c>
      <c r="J29" s="73" t="s">
        <v>36</v>
      </c>
      <c r="K29" s="74"/>
      <c r="L29" s="76" t="s">
        <v>36</v>
      </c>
    </row>
    <row r="30" spans="1:12" ht="24.75" hidden="1" thickTop="1" x14ac:dyDescent="0.25">
      <c r="A30" s="43">
        <v>21359</v>
      </c>
      <c r="B30" s="71" t="s">
        <v>42</v>
      </c>
      <c r="C30" s="72">
        <f t="shared" si="0"/>
        <v>0</v>
      </c>
      <c r="D30" s="73" t="s">
        <v>36</v>
      </c>
      <c r="E30" s="73" t="s">
        <v>36</v>
      </c>
      <c r="F30" s="74"/>
      <c r="G30" s="75" t="s">
        <v>36</v>
      </c>
      <c r="H30" s="72">
        <f t="shared" si="1"/>
        <v>0</v>
      </c>
      <c r="I30" s="73" t="s">
        <v>36</v>
      </c>
      <c r="J30" s="73" t="s">
        <v>36</v>
      </c>
      <c r="K30" s="74"/>
      <c r="L30" s="76" t="s">
        <v>36</v>
      </c>
    </row>
    <row r="31" spans="1:12" s="24" customFormat="1" ht="36.75" hidden="1" thickTop="1" x14ac:dyDescent="0.25">
      <c r="A31" s="64">
        <v>21370</v>
      </c>
      <c r="B31" s="56" t="s">
        <v>43</v>
      </c>
      <c r="C31" s="57">
        <f t="shared" si="0"/>
        <v>0</v>
      </c>
      <c r="D31" s="59" t="s">
        <v>36</v>
      </c>
      <c r="E31" s="59" t="s">
        <v>36</v>
      </c>
      <c r="F31" s="63">
        <f>SUM(F32)</f>
        <v>0</v>
      </c>
      <c r="G31" s="60" t="s">
        <v>36</v>
      </c>
      <c r="H31" s="57">
        <f t="shared" si="1"/>
        <v>0</v>
      </c>
      <c r="I31" s="59" t="s">
        <v>36</v>
      </c>
      <c r="J31" s="59" t="s">
        <v>36</v>
      </c>
      <c r="K31" s="63">
        <f>SUM(K32)</f>
        <v>0</v>
      </c>
      <c r="L31" s="62" t="s">
        <v>36</v>
      </c>
    </row>
    <row r="32" spans="1:12" ht="36.75" hidden="1" thickTop="1" x14ac:dyDescent="0.25">
      <c r="A32" s="77">
        <v>21379</v>
      </c>
      <c r="B32" s="78" t="s">
        <v>44</v>
      </c>
      <c r="C32" s="79">
        <f t="shared" si="0"/>
        <v>0</v>
      </c>
      <c r="D32" s="80" t="s">
        <v>36</v>
      </c>
      <c r="E32" s="80" t="s">
        <v>36</v>
      </c>
      <c r="F32" s="81"/>
      <c r="G32" s="82" t="s">
        <v>36</v>
      </c>
      <c r="H32" s="79">
        <f t="shared" si="1"/>
        <v>0</v>
      </c>
      <c r="I32" s="80" t="s">
        <v>36</v>
      </c>
      <c r="J32" s="80" t="s">
        <v>36</v>
      </c>
      <c r="K32" s="81"/>
      <c r="L32" s="83" t="s">
        <v>36</v>
      </c>
    </row>
    <row r="33" spans="1:12" s="24" customFormat="1" ht="12.75" hidden="1" thickTop="1" x14ac:dyDescent="0.25">
      <c r="A33" s="64">
        <v>21380</v>
      </c>
      <c r="B33" s="56" t="s">
        <v>45</v>
      </c>
      <c r="C33" s="57">
        <f t="shared" si="0"/>
        <v>0</v>
      </c>
      <c r="D33" s="59" t="s">
        <v>36</v>
      </c>
      <c r="E33" s="59" t="s">
        <v>36</v>
      </c>
      <c r="F33" s="63">
        <f>SUM(F34:F35)</f>
        <v>0</v>
      </c>
      <c r="G33" s="60" t="s">
        <v>36</v>
      </c>
      <c r="H33" s="57">
        <f t="shared" si="1"/>
        <v>0</v>
      </c>
      <c r="I33" s="59" t="s">
        <v>36</v>
      </c>
      <c r="J33" s="59" t="s">
        <v>36</v>
      </c>
      <c r="K33" s="63">
        <f>SUM(K34:K35)</f>
        <v>0</v>
      </c>
      <c r="L33" s="62" t="s">
        <v>36</v>
      </c>
    </row>
    <row r="34" spans="1:12" ht="12.75" hidden="1" thickTop="1" x14ac:dyDescent="0.25">
      <c r="A34" s="38">
        <v>21381</v>
      </c>
      <c r="B34" s="65" t="s">
        <v>46</v>
      </c>
      <c r="C34" s="66">
        <f t="shared" si="0"/>
        <v>0</v>
      </c>
      <c r="D34" s="67" t="s">
        <v>36</v>
      </c>
      <c r="E34" s="67" t="s">
        <v>36</v>
      </c>
      <c r="F34" s="68"/>
      <c r="G34" s="69" t="s">
        <v>36</v>
      </c>
      <c r="H34" s="66">
        <f t="shared" si="1"/>
        <v>0</v>
      </c>
      <c r="I34" s="67" t="s">
        <v>36</v>
      </c>
      <c r="J34" s="67" t="s">
        <v>36</v>
      </c>
      <c r="K34" s="68"/>
      <c r="L34" s="70" t="s">
        <v>36</v>
      </c>
    </row>
    <row r="35" spans="1:12" ht="24.75" hidden="1" thickTop="1" x14ac:dyDescent="0.25">
      <c r="A35" s="44">
        <v>21383</v>
      </c>
      <c r="B35" s="71" t="s">
        <v>47</v>
      </c>
      <c r="C35" s="72">
        <f>SUM(D35:G35)</f>
        <v>0</v>
      </c>
      <c r="D35" s="73" t="s">
        <v>36</v>
      </c>
      <c r="E35" s="73" t="s">
        <v>36</v>
      </c>
      <c r="F35" s="74"/>
      <c r="G35" s="75" t="s">
        <v>36</v>
      </c>
      <c r="H35" s="72">
        <f t="shared" si="1"/>
        <v>0</v>
      </c>
      <c r="I35" s="73" t="s">
        <v>36</v>
      </c>
      <c r="J35" s="73" t="s">
        <v>36</v>
      </c>
      <c r="K35" s="74"/>
      <c r="L35" s="76" t="s">
        <v>36</v>
      </c>
    </row>
    <row r="36" spans="1:12" s="24" customFormat="1" ht="25.5" hidden="1" customHeight="1" x14ac:dyDescent="0.25">
      <c r="A36" s="64">
        <v>21390</v>
      </c>
      <c r="B36" s="56" t="s">
        <v>48</v>
      </c>
      <c r="C36" s="57">
        <f t="shared" si="0"/>
        <v>0</v>
      </c>
      <c r="D36" s="59" t="s">
        <v>36</v>
      </c>
      <c r="E36" s="59" t="s">
        <v>36</v>
      </c>
      <c r="F36" s="63">
        <f>SUM(F37:F40)</f>
        <v>0</v>
      </c>
      <c r="G36" s="60" t="s">
        <v>36</v>
      </c>
      <c r="H36" s="57">
        <f t="shared" si="1"/>
        <v>0</v>
      </c>
      <c r="I36" s="59" t="s">
        <v>36</v>
      </c>
      <c r="J36" s="59" t="s">
        <v>36</v>
      </c>
      <c r="K36" s="63">
        <f>SUM(K37:K40)</f>
        <v>0</v>
      </c>
      <c r="L36" s="62" t="s">
        <v>36</v>
      </c>
    </row>
    <row r="37" spans="1:12" ht="24.75" hidden="1" thickTop="1" x14ac:dyDescent="0.25">
      <c r="A37" s="38">
        <v>21391</v>
      </c>
      <c r="B37" s="65" t="s">
        <v>49</v>
      </c>
      <c r="C37" s="66">
        <f t="shared" si="0"/>
        <v>0</v>
      </c>
      <c r="D37" s="67" t="s">
        <v>36</v>
      </c>
      <c r="E37" s="67" t="s">
        <v>36</v>
      </c>
      <c r="F37" s="68"/>
      <c r="G37" s="69" t="s">
        <v>36</v>
      </c>
      <c r="H37" s="66">
        <f t="shared" si="1"/>
        <v>0</v>
      </c>
      <c r="I37" s="67" t="s">
        <v>36</v>
      </c>
      <c r="J37" s="67" t="s">
        <v>36</v>
      </c>
      <c r="K37" s="68"/>
      <c r="L37" s="70" t="s">
        <v>36</v>
      </c>
    </row>
    <row r="38" spans="1:12" ht="12.75" hidden="1" thickTop="1" x14ac:dyDescent="0.25">
      <c r="A38" s="44">
        <v>21393</v>
      </c>
      <c r="B38" s="71" t="s">
        <v>50</v>
      </c>
      <c r="C38" s="72">
        <f t="shared" si="0"/>
        <v>0</v>
      </c>
      <c r="D38" s="73" t="s">
        <v>36</v>
      </c>
      <c r="E38" s="73" t="s">
        <v>36</v>
      </c>
      <c r="F38" s="74"/>
      <c r="G38" s="75" t="s">
        <v>36</v>
      </c>
      <c r="H38" s="72">
        <f t="shared" si="1"/>
        <v>0</v>
      </c>
      <c r="I38" s="73" t="s">
        <v>36</v>
      </c>
      <c r="J38" s="73" t="s">
        <v>36</v>
      </c>
      <c r="K38" s="74"/>
      <c r="L38" s="76" t="s">
        <v>36</v>
      </c>
    </row>
    <row r="39" spans="1:12" ht="12.75" hidden="1" thickTop="1" x14ac:dyDescent="0.25">
      <c r="A39" s="44">
        <v>21395</v>
      </c>
      <c r="B39" s="71" t="s">
        <v>51</v>
      </c>
      <c r="C39" s="72">
        <f t="shared" si="0"/>
        <v>0</v>
      </c>
      <c r="D39" s="73" t="s">
        <v>36</v>
      </c>
      <c r="E39" s="73" t="s">
        <v>36</v>
      </c>
      <c r="F39" s="74"/>
      <c r="G39" s="75" t="s">
        <v>36</v>
      </c>
      <c r="H39" s="72">
        <f t="shared" si="1"/>
        <v>0</v>
      </c>
      <c r="I39" s="73" t="s">
        <v>36</v>
      </c>
      <c r="J39" s="73" t="s">
        <v>36</v>
      </c>
      <c r="K39" s="74"/>
      <c r="L39" s="76" t="s">
        <v>36</v>
      </c>
    </row>
    <row r="40" spans="1:12" ht="24.75" hidden="1" thickTop="1" x14ac:dyDescent="0.25">
      <c r="A40" s="84">
        <v>21399</v>
      </c>
      <c r="B40" s="85" t="s">
        <v>52</v>
      </c>
      <c r="C40" s="86">
        <f t="shared" si="0"/>
        <v>0</v>
      </c>
      <c r="D40" s="87" t="s">
        <v>36</v>
      </c>
      <c r="E40" s="87" t="s">
        <v>36</v>
      </c>
      <c r="F40" s="88"/>
      <c r="G40" s="89" t="s">
        <v>36</v>
      </c>
      <c r="H40" s="86">
        <f t="shared" si="1"/>
        <v>0</v>
      </c>
      <c r="I40" s="87" t="s">
        <v>36</v>
      </c>
      <c r="J40" s="87" t="s">
        <v>36</v>
      </c>
      <c r="K40" s="88"/>
      <c r="L40" s="90" t="s">
        <v>36</v>
      </c>
    </row>
    <row r="41" spans="1:12" s="24" customFormat="1" ht="26.25" hidden="1" customHeight="1" x14ac:dyDescent="0.25">
      <c r="A41" s="91">
        <v>21420</v>
      </c>
      <c r="B41" s="92" t="s">
        <v>53</v>
      </c>
      <c r="C41" s="93">
        <f>SUM(D41:G41)</f>
        <v>0</v>
      </c>
      <c r="D41" s="94">
        <f>SUM(D42)</f>
        <v>0</v>
      </c>
      <c r="E41" s="95" t="s">
        <v>36</v>
      </c>
      <c r="F41" s="95" t="s">
        <v>36</v>
      </c>
      <c r="G41" s="96" t="s">
        <v>36</v>
      </c>
      <c r="H41" s="93">
        <f>SUM(I41:L41)</f>
        <v>0</v>
      </c>
      <c r="I41" s="94">
        <f>SUM(I42)</f>
        <v>0</v>
      </c>
      <c r="J41" s="95" t="s">
        <v>36</v>
      </c>
      <c r="K41" s="95" t="s">
        <v>36</v>
      </c>
      <c r="L41" s="97" t="s">
        <v>36</v>
      </c>
    </row>
    <row r="42" spans="1:12" s="24" customFormat="1" ht="26.25" hidden="1" customHeight="1" x14ac:dyDescent="0.25">
      <c r="A42" s="84">
        <v>21429</v>
      </c>
      <c r="B42" s="85" t="s">
        <v>54</v>
      </c>
      <c r="C42" s="86">
        <f>SUM(D42:G42)</f>
        <v>0</v>
      </c>
      <c r="D42" s="98"/>
      <c r="E42" s="87" t="s">
        <v>36</v>
      </c>
      <c r="F42" s="87" t="s">
        <v>36</v>
      </c>
      <c r="G42" s="89" t="s">
        <v>36</v>
      </c>
      <c r="H42" s="86">
        <f t="shared" ref="H42:H44" si="2">SUM(I42:L42)</f>
        <v>0</v>
      </c>
      <c r="I42" s="98"/>
      <c r="J42" s="87" t="s">
        <v>36</v>
      </c>
      <c r="K42" s="87" t="s">
        <v>36</v>
      </c>
      <c r="L42" s="90" t="s">
        <v>36</v>
      </c>
    </row>
    <row r="43" spans="1:12" s="24" customFormat="1" ht="24.75" hidden="1" thickTop="1" x14ac:dyDescent="0.25">
      <c r="A43" s="64">
        <v>21490</v>
      </c>
      <c r="B43" s="56" t="s">
        <v>55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36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36</v>
      </c>
    </row>
    <row r="44" spans="1:12" s="24" customFormat="1" ht="24.75" hidden="1" thickTop="1" x14ac:dyDescent="0.25">
      <c r="A44" s="44">
        <v>21499</v>
      </c>
      <c r="B44" s="71" t="s">
        <v>56</v>
      </c>
      <c r="C44" s="79">
        <f>SUM(D44:G44)</f>
        <v>0</v>
      </c>
      <c r="D44" s="101"/>
      <c r="E44" s="102"/>
      <c r="F44" s="102"/>
      <c r="G44" s="103" t="s">
        <v>36</v>
      </c>
      <c r="H44" s="104">
        <f t="shared" si="2"/>
        <v>0</v>
      </c>
      <c r="I44" s="40"/>
      <c r="J44" s="105"/>
      <c r="K44" s="105"/>
      <c r="L44" s="106" t="s">
        <v>36</v>
      </c>
    </row>
    <row r="45" spans="1:12" ht="12.75" hidden="1" customHeight="1" x14ac:dyDescent="0.25">
      <c r="A45" s="107">
        <v>23000</v>
      </c>
      <c r="B45" s="108" t="s">
        <v>57</v>
      </c>
      <c r="C45" s="109">
        <f>SUM(D45:G45)</f>
        <v>0</v>
      </c>
      <c r="D45" s="59" t="s">
        <v>36</v>
      </c>
      <c r="E45" s="59" t="s">
        <v>36</v>
      </c>
      <c r="F45" s="59" t="s">
        <v>36</v>
      </c>
      <c r="G45" s="99">
        <f>SUM(G46:G47)</f>
        <v>0</v>
      </c>
      <c r="H45" s="109">
        <f t="shared" si="1"/>
        <v>0</v>
      </c>
      <c r="I45" s="87" t="s">
        <v>36</v>
      </c>
      <c r="J45" s="87" t="s">
        <v>36</v>
      </c>
      <c r="K45" s="87" t="s">
        <v>36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58</v>
      </c>
      <c r="C46" s="113">
        <f t="shared" si="0"/>
        <v>0</v>
      </c>
      <c r="D46" s="95" t="s">
        <v>36</v>
      </c>
      <c r="E46" s="95" t="s">
        <v>36</v>
      </c>
      <c r="F46" s="95" t="s">
        <v>36</v>
      </c>
      <c r="G46" s="114"/>
      <c r="H46" s="113">
        <f t="shared" si="1"/>
        <v>0</v>
      </c>
      <c r="I46" s="95" t="s">
        <v>36</v>
      </c>
      <c r="J46" s="95" t="s">
        <v>36</v>
      </c>
      <c r="K46" s="95" t="s">
        <v>36</v>
      </c>
      <c r="L46" s="115"/>
    </row>
    <row r="47" spans="1:12" ht="24.75" hidden="1" thickTop="1" x14ac:dyDescent="0.25">
      <c r="A47" s="111">
        <v>23510</v>
      </c>
      <c r="B47" s="112" t="s">
        <v>59</v>
      </c>
      <c r="C47" s="93">
        <f t="shared" si="0"/>
        <v>0</v>
      </c>
      <c r="D47" s="95" t="s">
        <v>36</v>
      </c>
      <c r="E47" s="95" t="s">
        <v>36</v>
      </c>
      <c r="F47" s="95" t="s">
        <v>36</v>
      </c>
      <c r="G47" s="114"/>
      <c r="H47" s="93">
        <f t="shared" si="1"/>
        <v>0</v>
      </c>
      <c r="I47" s="95" t="s">
        <v>36</v>
      </c>
      <c r="J47" s="95" t="s">
        <v>36</v>
      </c>
      <c r="K47" s="95" t="s">
        <v>36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60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61</v>
      </c>
      <c r="C50" s="127">
        <f t="shared" ref="C50:C113" si="5">SUM(D50:G50)</f>
        <v>868867</v>
      </c>
      <c r="D50" s="128">
        <f>SUM(D51,D286)</f>
        <v>868867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400579</v>
      </c>
      <c r="I50" s="128">
        <f>SUM(I51,I286)</f>
        <v>400579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62</v>
      </c>
      <c r="C51" s="133">
        <f t="shared" si="5"/>
        <v>868867</v>
      </c>
      <c r="D51" s="134">
        <f>SUM(D52,D194)</f>
        <v>868867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400579</v>
      </c>
      <c r="I51" s="134">
        <f>SUM(I52,I194)</f>
        <v>400579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63</v>
      </c>
      <c r="C52" s="138">
        <f t="shared" si="5"/>
        <v>868867</v>
      </c>
      <c r="D52" s="139">
        <f>SUM(D53,D75,D173,D187)</f>
        <v>868867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400579</v>
      </c>
      <c r="I52" s="139">
        <f>SUM(I53,I75,I173,I187)</f>
        <v>400579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hidden="1" x14ac:dyDescent="0.25">
      <c r="A53" s="142">
        <v>1000</v>
      </c>
      <c r="B53" s="142" t="s">
        <v>64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hidden="1" x14ac:dyDescent="0.25">
      <c r="A54" s="56">
        <v>1100</v>
      </c>
      <c r="B54" s="147" t="s">
        <v>65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hidden="1" x14ac:dyDescent="0.25">
      <c r="A55" s="150">
        <v>1110</v>
      </c>
      <c r="B55" s="112" t="s">
        <v>66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67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hidden="1" customHeight="1" x14ac:dyDescent="0.25">
      <c r="A57" s="44">
        <v>1119</v>
      </c>
      <c r="B57" s="71" t="s">
        <v>68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hidden="1" x14ac:dyDescent="0.25">
      <c r="A58" s="159">
        <v>1140</v>
      </c>
      <c r="B58" s="71" t="s">
        <v>69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hidden="1" x14ac:dyDescent="0.25">
      <c r="A59" s="44">
        <v>1141</v>
      </c>
      <c r="B59" s="71" t="s">
        <v>70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hidden="1" customHeight="1" x14ac:dyDescent="0.25">
      <c r="A60" s="44">
        <v>1142</v>
      </c>
      <c r="B60" s="71" t="s">
        <v>71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hidden="1" x14ac:dyDescent="0.25">
      <c r="A61" s="44">
        <v>1145</v>
      </c>
      <c r="B61" s="71" t="s">
        <v>72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73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hidden="1" x14ac:dyDescent="0.25">
      <c r="A63" s="44">
        <v>1147</v>
      </c>
      <c r="B63" s="71" t="s">
        <v>74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hidden="1" x14ac:dyDescent="0.25">
      <c r="A64" s="44">
        <v>1148</v>
      </c>
      <c r="B64" s="71" t="s">
        <v>75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76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hidden="1" x14ac:dyDescent="0.25">
      <c r="A66" s="150">
        <v>1150</v>
      </c>
      <c r="B66" s="112" t="s">
        <v>77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hidden="1" x14ac:dyDescent="0.25">
      <c r="A67" s="56">
        <v>1200</v>
      </c>
      <c r="B67" s="147" t="s">
        <v>78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hidden="1" x14ac:dyDescent="0.25">
      <c r="A68" s="168">
        <v>1210</v>
      </c>
      <c r="B68" s="65" t="s">
        <v>79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</row>
    <row r="69" spans="1:12" ht="24" hidden="1" x14ac:dyDescent="0.25">
      <c r="A69" s="159">
        <v>1220</v>
      </c>
      <c r="B69" s="71" t="s">
        <v>80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hidden="1" x14ac:dyDescent="0.25">
      <c r="A70" s="44">
        <v>1221</v>
      </c>
      <c r="B70" s="71" t="s">
        <v>81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hidden="1" x14ac:dyDescent="0.25">
      <c r="A71" s="44">
        <v>1223</v>
      </c>
      <c r="B71" s="71" t="s">
        <v>82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83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hidden="1" x14ac:dyDescent="0.25">
      <c r="A73" s="44">
        <v>1227</v>
      </c>
      <c r="B73" s="71" t="s">
        <v>84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hidden="1" x14ac:dyDescent="0.25">
      <c r="A74" s="44">
        <v>1228</v>
      </c>
      <c r="B74" s="71" t="s">
        <v>85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hidden="1" x14ac:dyDescent="0.25">
      <c r="A75" s="142">
        <v>2000</v>
      </c>
      <c r="B75" s="142" t="s">
        <v>86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hidden="1" x14ac:dyDescent="0.25">
      <c r="A76" s="56">
        <v>2100</v>
      </c>
      <c r="B76" s="147" t="s">
        <v>87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hidden="1" x14ac:dyDescent="0.25">
      <c r="A77" s="168">
        <v>2110</v>
      </c>
      <c r="B77" s="65" t="s">
        <v>88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idden="1" x14ac:dyDescent="0.25">
      <c r="A78" s="44">
        <v>2111</v>
      </c>
      <c r="B78" s="71" t="s">
        <v>89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hidden="1" x14ac:dyDescent="0.25">
      <c r="A79" s="44">
        <v>2112</v>
      </c>
      <c r="B79" s="71" t="s">
        <v>90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hidden="1" x14ac:dyDescent="0.25">
      <c r="A80" s="159">
        <v>2120</v>
      </c>
      <c r="B80" s="71" t="s">
        <v>91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89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90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hidden="1" x14ac:dyDescent="0.25">
      <c r="A83" s="56">
        <v>2200</v>
      </c>
      <c r="B83" s="147" t="s">
        <v>92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idden="1" x14ac:dyDescent="0.25">
      <c r="A84" s="150">
        <v>2210</v>
      </c>
      <c r="B84" s="112" t="s">
        <v>93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94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hidden="1" x14ac:dyDescent="0.25">
      <c r="A86" s="44">
        <v>2212</v>
      </c>
      <c r="B86" s="71" t="s">
        <v>95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hidden="1" x14ac:dyDescent="0.25">
      <c r="A87" s="44">
        <v>2214</v>
      </c>
      <c r="B87" s="71" t="s">
        <v>96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hidden="1" x14ac:dyDescent="0.25">
      <c r="A88" s="44">
        <v>2219</v>
      </c>
      <c r="B88" s="71" t="s">
        <v>97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hidden="1" x14ac:dyDescent="0.25">
      <c r="A89" s="159">
        <v>2220</v>
      </c>
      <c r="B89" s="71" t="s">
        <v>98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hidden="1" x14ac:dyDescent="0.25">
      <c r="A90" s="44">
        <v>2221</v>
      </c>
      <c r="B90" s="71" t="s">
        <v>99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hidden="1" x14ac:dyDescent="0.25">
      <c r="A91" s="44">
        <v>2222</v>
      </c>
      <c r="B91" s="71" t="s">
        <v>100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hidden="1" x14ac:dyDescent="0.25">
      <c r="A92" s="44">
        <v>2223</v>
      </c>
      <c r="B92" s="71" t="s">
        <v>101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hidden="1" x14ac:dyDescent="0.25">
      <c r="A93" s="44">
        <v>2224</v>
      </c>
      <c r="B93" s="71" t="s">
        <v>102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hidden="1" x14ac:dyDescent="0.25">
      <c r="A94" s="44">
        <v>2229</v>
      </c>
      <c r="B94" s="71" t="s">
        <v>103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hidden="1" x14ac:dyDescent="0.25">
      <c r="A95" s="159">
        <v>2230</v>
      </c>
      <c r="B95" s="71" t="s">
        <v>104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105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106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107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108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hidden="1" x14ac:dyDescent="0.25">
      <c r="A100" s="44">
        <v>2235</v>
      </c>
      <c r="B100" s="71" t="s">
        <v>109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hidden="1" x14ac:dyDescent="0.25">
      <c r="A101" s="44">
        <v>2236</v>
      </c>
      <c r="B101" s="71" t="s">
        <v>110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hidden="1" x14ac:dyDescent="0.25">
      <c r="A102" s="44">
        <v>2239</v>
      </c>
      <c r="B102" s="71" t="s">
        <v>111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hidden="1" x14ac:dyDescent="0.25">
      <c r="A103" s="159">
        <v>2240</v>
      </c>
      <c r="B103" s="71" t="s">
        <v>112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113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hidden="1" x14ac:dyDescent="0.25">
      <c r="A105" s="44">
        <v>2242</v>
      </c>
      <c r="B105" s="71" t="s">
        <v>114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hidden="1" x14ac:dyDescent="0.25">
      <c r="A106" s="44">
        <v>2243</v>
      </c>
      <c r="B106" s="71" t="s">
        <v>115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hidden="1" x14ac:dyDescent="0.25">
      <c r="A107" s="44">
        <v>2244</v>
      </c>
      <c r="B107" s="71" t="s">
        <v>116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hidden="1" x14ac:dyDescent="0.25">
      <c r="A108" s="44">
        <v>2246</v>
      </c>
      <c r="B108" s="71" t="s">
        <v>117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118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hidden="1" x14ac:dyDescent="0.25">
      <c r="A110" s="44">
        <v>2248</v>
      </c>
      <c r="B110" s="71" t="s">
        <v>119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hidden="1" x14ac:dyDescent="0.25">
      <c r="A111" s="44">
        <v>2249</v>
      </c>
      <c r="B111" s="71" t="s">
        <v>120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idden="1" x14ac:dyDescent="0.25">
      <c r="A112" s="159">
        <v>2250</v>
      </c>
      <c r="B112" s="71" t="s">
        <v>121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122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123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124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hidden="1" x14ac:dyDescent="0.25">
      <c r="A116" s="159">
        <v>2260</v>
      </c>
      <c r="B116" s="71" t="s">
        <v>125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126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idden="1" x14ac:dyDescent="0.25">
      <c r="A118" s="44">
        <v>2262</v>
      </c>
      <c r="B118" s="71" t="s">
        <v>127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hidden="1" x14ac:dyDescent="0.25">
      <c r="A119" s="44">
        <v>2263</v>
      </c>
      <c r="B119" s="71" t="s">
        <v>128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hidden="1" x14ac:dyDescent="0.25">
      <c r="A120" s="44">
        <v>2264</v>
      </c>
      <c r="B120" s="71" t="s">
        <v>129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hidden="1" x14ac:dyDescent="0.25">
      <c r="A121" s="44">
        <v>2269</v>
      </c>
      <c r="B121" s="71" t="s">
        <v>130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hidden="1" x14ac:dyDescent="0.25">
      <c r="A122" s="159">
        <v>2270</v>
      </c>
      <c r="B122" s="71" t="s">
        <v>131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132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133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134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135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hidden="1" x14ac:dyDescent="0.25">
      <c r="A127" s="44">
        <v>2279</v>
      </c>
      <c r="B127" s="71" t="s">
        <v>136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48" hidden="1" x14ac:dyDescent="0.25">
      <c r="A128" s="168">
        <v>2280</v>
      </c>
      <c r="B128" s="65" t="s">
        <v>137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138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hidden="1" customHeight="1" x14ac:dyDescent="0.25">
      <c r="A130" s="56">
        <v>2300</v>
      </c>
      <c r="B130" s="147" t="s">
        <v>139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hidden="1" x14ac:dyDescent="0.25">
      <c r="A131" s="168">
        <v>2310</v>
      </c>
      <c r="B131" s="65" t="s">
        <v>140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hidden="1" x14ac:dyDescent="0.25">
      <c r="A132" s="44">
        <v>2311</v>
      </c>
      <c r="B132" s="71" t="s">
        <v>141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hidden="1" x14ac:dyDescent="0.25">
      <c r="A133" s="44">
        <v>2312</v>
      </c>
      <c r="B133" s="71" t="s">
        <v>142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hidden="1" x14ac:dyDescent="0.25">
      <c r="A134" s="44">
        <v>2313</v>
      </c>
      <c r="B134" s="71" t="s">
        <v>143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hidden="1" customHeight="1" x14ac:dyDescent="0.25">
      <c r="A135" s="44">
        <v>2314</v>
      </c>
      <c r="B135" s="71" t="s">
        <v>144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hidden="1" x14ac:dyDescent="0.25">
      <c r="A136" s="159">
        <v>2320</v>
      </c>
      <c r="B136" s="71" t="s">
        <v>145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idden="1" x14ac:dyDescent="0.25">
      <c r="A137" s="44">
        <v>2321</v>
      </c>
      <c r="B137" s="71" t="s">
        <v>146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hidden="1" x14ac:dyDescent="0.25">
      <c r="A138" s="44">
        <v>2322</v>
      </c>
      <c r="B138" s="71" t="s">
        <v>147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148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149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hidden="1" x14ac:dyDescent="0.25">
      <c r="A141" s="159">
        <v>2340</v>
      </c>
      <c r="B141" s="71" t="s">
        <v>150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hidden="1" x14ac:dyDescent="0.25">
      <c r="A142" s="44">
        <v>2341</v>
      </c>
      <c r="B142" s="71" t="s">
        <v>151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hidden="1" x14ac:dyDescent="0.25">
      <c r="A143" s="44">
        <v>2344</v>
      </c>
      <c r="B143" s="71" t="s">
        <v>152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hidden="1" x14ac:dyDescent="0.25">
      <c r="A144" s="150">
        <v>2350</v>
      </c>
      <c r="B144" s="112" t="s">
        <v>153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idden="1" x14ac:dyDescent="0.25">
      <c r="A145" s="38">
        <v>2351</v>
      </c>
      <c r="B145" s="65" t="s">
        <v>154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hidden="1" x14ac:dyDescent="0.25">
      <c r="A146" s="44">
        <v>2352</v>
      </c>
      <c r="B146" s="71" t="s">
        <v>155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hidden="1" x14ac:dyDescent="0.25">
      <c r="A147" s="44">
        <v>2353</v>
      </c>
      <c r="B147" s="71" t="s">
        <v>156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hidden="1" x14ac:dyDescent="0.25">
      <c r="A148" s="44">
        <v>2354</v>
      </c>
      <c r="B148" s="71" t="s">
        <v>157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hidden="1" x14ac:dyDescent="0.25">
      <c r="A149" s="44">
        <v>2355</v>
      </c>
      <c r="B149" s="71" t="s">
        <v>158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hidden="1" x14ac:dyDescent="0.25">
      <c r="A150" s="44">
        <v>2359</v>
      </c>
      <c r="B150" s="71" t="s">
        <v>159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hidden="1" customHeight="1" x14ac:dyDescent="0.25">
      <c r="A151" s="159">
        <v>2360</v>
      </c>
      <c r="B151" s="71" t="s">
        <v>160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hidden="1" x14ac:dyDescent="0.25">
      <c r="A152" s="43">
        <v>2361</v>
      </c>
      <c r="B152" s="71" t="s">
        <v>161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hidden="1" x14ac:dyDescent="0.25">
      <c r="A153" s="43">
        <v>2362</v>
      </c>
      <c r="B153" s="71" t="s">
        <v>162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hidden="1" x14ac:dyDescent="0.25">
      <c r="A154" s="43">
        <v>2363</v>
      </c>
      <c r="B154" s="71" t="s">
        <v>163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hidden="1" x14ac:dyDescent="0.25">
      <c r="A155" s="43">
        <v>2364</v>
      </c>
      <c r="B155" s="71" t="s">
        <v>164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165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166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hidden="1" x14ac:dyDescent="0.25">
      <c r="A158" s="43">
        <v>2369</v>
      </c>
      <c r="B158" s="71" t="s">
        <v>167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hidden="1" x14ac:dyDescent="0.25">
      <c r="A159" s="150">
        <v>2370</v>
      </c>
      <c r="B159" s="112" t="s">
        <v>168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idden="1" x14ac:dyDescent="0.25">
      <c r="A160" s="150">
        <v>2380</v>
      </c>
      <c r="B160" s="112" t="s">
        <v>169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170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171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idden="1" x14ac:dyDescent="0.25">
      <c r="A163" s="150">
        <v>2390</v>
      </c>
      <c r="B163" s="112" t="s">
        <v>172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173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hidden="1" x14ac:dyDescent="0.25">
      <c r="A165" s="56">
        <v>2500</v>
      </c>
      <c r="B165" s="147" t="s">
        <v>174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8">
        <v>2510</v>
      </c>
      <c r="B166" s="65" t="s">
        <v>175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176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177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178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hidden="1" x14ac:dyDescent="0.25">
      <c r="A170" s="44">
        <v>2519</v>
      </c>
      <c r="B170" s="71" t="s">
        <v>179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hidden="1" x14ac:dyDescent="0.25">
      <c r="A171" s="159">
        <v>2520</v>
      </c>
      <c r="B171" s="71" t="s">
        <v>180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181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182</v>
      </c>
      <c r="C173" s="143">
        <f t="shared" si="7"/>
        <v>868867</v>
      </c>
      <c r="D173" s="144">
        <f>SUM(D174,D184)</f>
        <v>868867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400579</v>
      </c>
      <c r="I173" s="144">
        <f>SUM(I174,I184)</f>
        <v>400579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183</v>
      </c>
      <c r="C174" s="184">
        <f t="shared" si="7"/>
        <v>868867</v>
      </c>
      <c r="D174" s="63">
        <f>SUM(D175,D179)</f>
        <v>868867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400579</v>
      </c>
      <c r="I174" s="63">
        <f>SUM(I175,I179)</f>
        <v>400579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x14ac:dyDescent="0.25">
      <c r="A175" s="168">
        <v>3260</v>
      </c>
      <c r="B175" s="65" t="s">
        <v>184</v>
      </c>
      <c r="C175" s="66">
        <f t="shared" si="7"/>
        <v>868867</v>
      </c>
      <c r="D175" s="169">
        <f>SUM(D176:D178)</f>
        <v>868867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400579</v>
      </c>
      <c r="I175" s="169">
        <f>SUM(I176:I178)</f>
        <v>400579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185</v>
      </c>
      <c r="C176" s="72">
        <f>SUM(D176:G176)</f>
        <v>868867</v>
      </c>
      <c r="D176" s="74">
        <v>868867</v>
      </c>
      <c r="E176" s="74"/>
      <c r="F176" s="74"/>
      <c r="G176" s="157"/>
      <c r="H176" s="72">
        <f>SUM(I176:L176)</f>
        <v>400579</v>
      </c>
      <c r="I176" s="74">
        <v>400579</v>
      </c>
      <c r="J176" s="74"/>
      <c r="K176" s="74"/>
      <c r="L176" s="158"/>
    </row>
    <row r="177" spans="1:12" ht="36" hidden="1" x14ac:dyDescent="0.25">
      <c r="A177" s="44">
        <v>3262</v>
      </c>
      <c r="B177" s="71" t="s">
        <v>186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187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188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189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190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191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192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193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194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195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196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197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198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199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200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201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202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hidden="1" x14ac:dyDescent="0.25">
      <c r="A194" s="198"/>
      <c r="B194" s="19" t="s">
        <v>203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hidden="1" x14ac:dyDescent="0.25">
      <c r="A195" s="142">
        <v>5000</v>
      </c>
      <c r="B195" s="142" t="s">
        <v>204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205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206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207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208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hidden="1" x14ac:dyDescent="0.25">
      <c r="A200" s="44">
        <v>5129</v>
      </c>
      <c r="B200" s="71" t="s">
        <v>209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210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211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212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hidden="1" x14ac:dyDescent="0.25">
      <c r="A204" s="56">
        <v>5200</v>
      </c>
      <c r="B204" s="147" t="s">
        <v>213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214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215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216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217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218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219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220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221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222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223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224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hidden="1" x14ac:dyDescent="0.25">
      <c r="A216" s="159">
        <v>5230</v>
      </c>
      <c r="B216" s="71" t="s">
        <v>225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226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idden="1" x14ac:dyDescent="0.25">
      <c r="A218" s="44">
        <v>5232</v>
      </c>
      <c r="B218" s="71" t="s">
        <v>227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idden="1" x14ac:dyDescent="0.25">
      <c r="A219" s="44">
        <v>5233</v>
      </c>
      <c r="B219" s="71" t="s">
        <v>228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229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230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231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hidden="1" x14ac:dyDescent="0.25">
      <c r="A223" s="44">
        <v>5238</v>
      </c>
      <c r="B223" s="71" t="s">
        <v>232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hidden="1" x14ac:dyDescent="0.25">
      <c r="A224" s="44">
        <v>5239</v>
      </c>
      <c r="B224" s="71" t="s">
        <v>233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234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235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236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237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238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idden="1" x14ac:dyDescent="0.25">
      <c r="A230" s="142">
        <v>6000</v>
      </c>
      <c r="B230" s="142" t="s">
        <v>239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240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241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242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243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244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245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246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247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248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249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250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251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252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253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254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255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256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257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258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259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260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261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262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263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264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265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266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267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268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269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270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271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272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273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274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275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276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277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278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279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280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281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282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283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284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285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286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287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288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289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290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291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292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293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294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idden="1" x14ac:dyDescent="0.25">
      <c r="A286" s="174"/>
      <c r="B286" s="71" t="s">
        <v>295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296</v>
      </c>
      <c r="B287" s="44" t="s">
        <v>297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hidden="1" x14ac:dyDescent="0.25">
      <c r="A288" s="174" t="s">
        <v>298</v>
      </c>
      <c r="B288" s="240" t="s">
        <v>299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300</v>
      </c>
      <c r="C289" s="242">
        <f>SUM(C286,C269,C230,C195,C187,C173,C75,C53,C283)</f>
        <v>868867</v>
      </c>
      <c r="D289" s="242">
        <f t="shared" ref="D289:L289" si="46">SUM(D286,D269,D230,D195,D187,D173,D75,D53,D283)</f>
        <v>868867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400579</v>
      </c>
      <c r="I289" s="242">
        <f t="shared" si="46"/>
        <v>400579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hidden="1" thickTop="1" thickBot="1" x14ac:dyDescent="0.3">
      <c r="A290" s="284" t="s">
        <v>301</v>
      </c>
      <c r="B290" s="285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272" t="s">
        <v>302</v>
      </c>
      <c r="B291" s="273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303</v>
      </c>
      <c r="B292" s="126" t="s">
        <v>304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305</v>
      </c>
      <c r="B293" s="257" t="s">
        <v>306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307</v>
      </c>
      <c r="B294" s="116" t="s">
        <v>308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309</v>
      </c>
      <c r="B295" s="43" t="s">
        <v>310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311</v>
      </c>
      <c r="B296" s="43" t="s">
        <v>312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313</v>
      </c>
      <c r="B297" s="43" t="s">
        <v>314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315</v>
      </c>
      <c r="B298" s="43" t="s">
        <v>316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317</v>
      </c>
      <c r="B299" s="261" t="s">
        <v>318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319</v>
      </c>
      <c r="B300" s="263" t="s">
        <v>320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321</v>
      </c>
      <c r="B301" s="268" t="s">
        <v>322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V02GUxnd9I1pn7DHpHh3XPD0xLSSNFMjJxtjN14Edz4xqqFAFLxmfRUK7ku0v6zor48ougOFZk+9t9lT0d6Iqw==" saltValue="ubeElFCBW3QRBmjR4Mmvxw==" spinCount="100000" sheet="1" objects="1" scenarios="1" formatCells="0" formatColumns="0" formatRows="0" insertHyperlinks="0"/>
  <autoFilter ref="A18:L301">
    <filterColumn colId="7">
      <filters>
        <filter val="400 579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384" width="9.140625" style="1"/>
  </cols>
  <sheetData>
    <row r="1" spans="1:12" x14ac:dyDescent="0.25">
      <c r="A1" s="299" t="s">
        <v>343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5.25" customHeight="1" x14ac:dyDescent="0.2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2.75" customHeight="1" x14ac:dyDescent="0.25">
      <c r="A3" s="2" t="s">
        <v>3</v>
      </c>
      <c r="B3" s="3"/>
      <c r="C3" s="303" t="s">
        <v>337</v>
      </c>
      <c r="D3" s="303"/>
      <c r="E3" s="303"/>
      <c r="F3" s="303"/>
      <c r="G3" s="303"/>
      <c r="H3" s="303"/>
      <c r="I3" s="303"/>
      <c r="J3" s="303"/>
      <c r="K3" s="303"/>
      <c r="L3" s="304"/>
    </row>
    <row r="4" spans="1:12" ht="12.75" customHeight="1" x14ac:dyDescent="0.25">
      <c r="A4" s="2" t="s">
        <v>5</v>
      </c>
      <c r="B4" s="3"/>
      <c r="C4" s="303" t="s">
        <v>338</v>
      </c>
      <c r="D4" s="303"/>
      <c r="E4" s="303"/>
      <c r="F4" s="303"/>
      <c r="G4" s="303"/>
      <c r="H4" s="303"/>
      <c r="I4" s="303"/>
      <c r="J4" s="303"/>
      <c r="K4" s="303"/>
      <c r="L4" s="304"/>
    </row>
    <row r="5" spans="1:12" ht="12.75" customHeight="1" x14ac:dyDescent="0.25">
      <c r="A5" s="4" t="s">
        <v>7</v>
      </c>
      <c r="B5" s="5"/>
      <c r="C5" s="286" t="s">
        <v>339</v>
      </c>
      <c r="D5" s="286"/>
      <c r="E5" s="286"/>
      <c r="F5" s="286"/>
      <c r="G5" s="286"/>
      <c r="H5" s="286"/>
      <c r="I5" s="286"/>
      <c r="J5" s="286"/>
      <c r="K5" s="286"/>
      <c r="L5" s="287"/>
    </row>
    <row r="6" spans="1:12" ht="12.75" customHeight="1" x14ac:dyDescent="0.25">
      <c r="A6" s="4" t="s">
        <v>9</v>
      </c>
      <c r="B6" s="5"/>
      <c r="C6" s="286" t="s">
        <v>340</v>
      </c>
      <c r="D6" s="286"/>
      <c r="E6" s="286"/>
      <c r="F6" s="286"/>
      <c r="G6" s="286"/>
      <c r="H6" s="286"/>
      <c r="I6" s="286"/>
      <c r="J6" s="286"/>
      <c r="K6" s="286"/>
      <c r="L6" s="287"/>
    </row>
    <row r="7" spans="1:12" ht="24.75" customHeight="1" x14ac:dyDescent="0.25">
      <c r="A7" s="4" t="s">
        <v>11</v>
      </c>
      <c r="B7" s="5"/>
      <c r="C7" s="303" t="s">
        <v>344</v>
      </c>
      <c r="D7" s="303"/>
      <c r="E7" s="303"/>
      <c r="F7" s="303"/>
      <c r="G7" s="303"/>
      <c r="H7" s="303"/>
      <c r="I7" s="303"/>
      <c r="J7" s="303"/>
      <c r="K7" s="303"/>
      <c r="L7" s="304"/>
    </row>
    <row r="8" spans="1:12" ht="12.75" customHeight="1" x14ac:dyDescent="0.25">
      <c r="A8" s="6" t="s">
        <v>13</v>
      </c>
      <c r="B8" s="5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1:12" ht="12.75" customHeight="1" x14ac:dyDescent="0.25">
      <c r="A9" s="4"/>
      <c r="B9" s="5" t="s">
        <v>14</v>
      </c>
      <c r="C9" s="286" t="s">
        <v>345</v>
      </c>
      <c r="D9" s="286"/>
      <c r="E9" s="286"/>
      <c r="F9" s="286"/>
      <c r="G9" s="286"/>
      <c r="H9" s="286"/>
      <c r="I9" s="286"/>
      <c r="J9" s="286"/>
      <c r="K9" s="286"/>
      <c r="L9" s="287"/>
    </row>
    <row r="10" spans="1:12" ht="12.75" customHeight="1" x14ac:dyDescent="0.25">
      <c r="A10" s="4"/>
      <c r="B10" s="5" t="s">
        <v>16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7"/>
    </row>
    <row r="11" spans="1:12" ht="12.75" customHeight="1" x14ac:dyDescent="0.25">
      <c r="A11" s="4"/>
      <c r="B11" s="5" t="s">
        <v>17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</row>
    <row r="12" spans="1:12" ht="12.75" customHeight="1" x14ac:dyDescent="0.25">
      <c r="A12" s="4"/>
      <c r="B12" s="5" t="s">
        <v>18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7"/>
    </row>
    <row r="13" spans="1:12" ht="12.75" customHeight="1" x14ac:dyDescent="0.25">
      <c r="A13" s="4"/>
      <c r="B13" s="5" t="s">
        <v>19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7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88" t="s">
        <v>20</v>
      </c>
      <c r="B15" s="291" t="s">
        <v>21</v>
      </c>
      <c r="C15" s="293" t="s">
        <v>22</v>
      </c>
      <c r="D15" s="294"/>
      <c r="E15" s="294"/>
      <c r="F15" s="294"/>
      <c r="G15" s="295"/>
      <c r="H15" s="293" t="s">
        <v>23</v>
      </c>
      <c r="I15" s="294"/>
      <c r="J15" s="294"/>
      <c r="K15" s="294"/>
      <c r="L15" s="296"/>
    </row>
    <row r="16" spans="1:12" s="11" customFormat="1" ht="12.75" customHeight="1" x14ac:dyDescent="0.25">
      <c r="A16" s="289"/>
      <c r="B16" s="292"/>
      <c r="C16" s="274" t="s">
        <v>24</v>
      </c>
      <c r="D16" s="276" t="s">
        <v>25</v>
      </c>
      <c r="E16" s="278" t="s">
        <v>26</v>
      </c>
      <c r="F16" s="280" t="s">
        <v>27</v>
      </c>
      <c r="G16" s="298" t="s">
        <v>28</v>
      </c>
      <c r="H16" s="274" t="s">
        <v>24</v>
      </c>
      <c r="I16" s="276" t="s">
        <v>25</v>
      </c>
      <c r="J16" s="278" t="s">
        <v>26</v>
      </c>
      <c r="K16" s="280" t="s">
        <v>27</v>
      </c>
      <c r="L16" s="282" t="s">
        <v>28</v>
      </c>
    </row>
    <row r="17" spans="1:12" s="12" customFormat="1" ht="61.5" customHeight="1" thickBot="1" x14ac:dyDescent="0.3">
      <c r="A17" s="290"/>
      <c r="B17" s="292"/>
      <c r="C17" s="274"/>
      <c r="D17" s="297"/>
      <c r="E17" s="279"/>
      <c r="F17" s="281"/>
      <c r="G17" s="298"/>
      <c r="H17" s="275"/>
      <c r="I17" s="277"/>
      <c r="J17" s="279"/>
      <c r="K17" s="281"/>
      <c r="L17" s="283"/>
    </row>
    <row r="18" spans="1:12" s="12" customFormat="1" ht="9.75" customHeight="1" thickTop="1" x14ac:dyDescent="0.25">
      <c r="A18" s="13" t="s">
        <v>29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30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31</v>
      </c>
      <c r="C20" s="27">
        <f t="shared" ref="C20:C47" si="0">SUM(D20:G20)</f>
        <v>868461</v>
      </c>
      <c r="D20" s="28">
        <f>SUM(D21,D24,D25,D41,D43)</f>
        <v>868461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762530</v>
      </c>
      <c r="I20" s="28">
        <f>SUM(I21,I24,I25,I41,I43)</f>
        <v>762530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32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33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34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35</v>
      </c>
      <c r="C24" s="50">
        <f t="shared" si="0"/>
        <v>868461</v>
      </c>
      <c r="D24" s="51">
        <f>D51</f>
        <v>868461</v>
      </c>
      <c r="E24" s="51"/>
      <c r="F24" s="52" t="s">
        <v>36</v>
      </c>
      <c r="G24" s="53" t="s">
        <v>36</v>
      </c>
      <c r="H24" s="50">
        <f t="shared" si="1"/>
        <v>762530</v>
      </c>
      <c r="I24" s="51">
        <f>I51</f>
        <v>762530</v>
      </c>
      <c r="J24" s="51"/>
      <c r="K24" s="52" t="s">
        <v>36</v>
      </c>
      <c r="L24" s="54" t="s">
        <v>36</v>
      </c>
    </row>
    <row r="25" spans="1:12" s="24" customFormat="1" ht="24.75" hidden="1" thickTop="1" x14ac:dyDescent="0.25">
      <c r="A25" s="55"/>
      <c r="B25" s="56" t="s">
        <v>37</v>
      </c>
      <c r="C25" s="57">
        <f t="shared" si="0"/>
        <v>0</v>
      </c>
      <c r="D25" s="58"/>
      <c r="E25" s="59" t="s">
        <v>36</v>
      </c>
      <c r="F25" s="59" t="s">
        <v>36</v>
      </c>
      <c r="G25" s="60" t="s">
        <v>36</v>
      </c>
      <c r="H25" s="57">
        <f t="shared" si="1"/>
        <v>0</v>
      </c>
      <c r="I25" s="61"/>
      <c r="J25" s="59" t="s">
        <v>36</v>
      </c>
      <c r="K25" s="59" t="s">
        <v>36</v>
      </c>
      <c r="L25" s="62" t="s">
        <v>36</v>
      </c>
    </row>
    <row r="26" spans="1:12" s="24" customFormat="1" ht="36.75" hidden="1" thickTop="1" x14ac:dyDescent="0.25">
      <c r="A26" s="56">
        <v>21300</v>
      </c>
      <c r="B26" s="56" t="s">
        <v>38</v>
      </c>
      <c r="C26" s="57">
        <f t="shared" si="0"/>
        <v>0</v>
      </c>
      <c r="D26" s="59" t="s">
        <v>36</v>
      </c>
      <c r="E26" s="59" t="s">
        <v>36</v>
      </c>
      <c r="F26" s="63">
        <f>SUM(F27,F31,F33,F36)</f>
        <v>0</v>
      </c>
      <c r="G26" s="60" t="s">
        <v>36</v>
      </c>
      <c r="H26" s="57">
        <f t="shared" si="1"/>
        <v>0</v>
      </c>
      <c r="I26" s="59" t="s">
        <v>36</v>
      </c>
      <c r="J26" s="59" t="s">
        <v>36</v>
      </c>
      <c r="K26" s="63">
        <f>SUM(K27,K31,K33,K36)</f>
        <v>0</v>
      </c>
      <c r="L26" s="62" t="s">
        <v>36</v>
      </c>
    </row>
    <row r="27" spans="1:12" s="24" customFormat="1" ht="24.75" hidden="1" thickTop="1" x14ac:dyDescent="0.25">
      <c r="A27" s="64">
        <v>21350</v>
      </c>
      <c r="B27" s="56" t="s">
        <v>39</v>
      </c>
      <c r="C27" s="57">
        <f t="shared" si="0"/>
        <v>0</v>
      </c>
      <c r="D27" s="59" t="s">
        <v>36</v>
      </c>
      <c r="E27" s="59" t="s">
        <v>36</v>
      </c>
      <c r="F27" s="63">
        <f>SUM(F28:F30)</f>
        <v>0</v>
      </c>
      <c r="G27" s="60" t="s">
        <v>36</v>
      </c>
      <c r="H27" s="57">
        <f t="shared" si="1"/>
        <v>0</v>
      </c>
      <c r="I27" s="59" t="s">
        <v>36</v>
      </c>
      <c r="J27" s="59" t="s">
        <v>36</v>
      </c>
      <c r="K27" s="63">
        <f>SUM(K28:K30)</f>
        <v>0</v>
      </c>
      <c r="L27" s="62" t="s">
        <v>36</v>
      </c>
    </row>
    <row r="28" spans="1:12" ht="12.75" hidden="1" thickTop="1" x14ac:dyDescent="0.25">
      <c r="A28" s="37">
        <v>21351</v>
      </c>
      <c r="B28" s="65" t="s">
        <v>40</v>
      </c>
      <c r="C28" s="66">
        <f t="shared" si="0"/>
        <v>0</v>
      </c>
      <c r="D28" s="67" t="s">
        <v>36</v>
      </c>
      <c r="E28" s="67" t="s">
        <v>36</v>
      </c>
      <c r="F28" s="68"/>
      <c r="G28" s="69" t="s">
        <v>36</v>
      </c>
      <c r="H28" s="66">
        <f t="shared" si="1"/>
        <v>0</v>
      </c>
      <c r="I28" s="67" t="s">
        <v>36</v>
      </c>
      <c r="J28" s="67" t="s">
        <v>36</v>
      </c>
      <c r="K28" s="68"/>
      <c r="L28" s="70" t="s">
        <v>36</v>
      </c>
    </row>
    <row r="29" spans="1:12" ht="12.75" hidden="1" thickTop="1" x14ac:dyDescent="0.25">
      <c r="A29" s="43">
        <v>21352</v>
      </c>
      <c r="B29" s="71" t="s">
        <v>41</v>
      </c>
      <c r="C29" s="72">
        <f t="shared" si="0"/>
        <v>0</v>
      </c>
      <c r="D29" s="73" t="s">
        <v>36</v>
      </c>
      <c r="E29" s="73" t="s">
        <v>36</v>
      </c>
      <c r="F29" s="74"/>
      <c r="G29" s="75" t="s">
        <v>36</v>
      </c>
      <c r="H29" s="72">
        <f t="shared" si="1"/>
        <v>0</v>
      </c>
      <c r="I29" s="73" t="s">
        <v>36</v>
      </c>
      <c r="J29" s="73" t="s">
        <v>36</v>
      </c>
      <c r="K29" s="74"/>
      <c r="L29" s="76" t="s">
        <v>36</v>
      </c>
    </row>
    <row r="30" spans="1:12" ht="24.75" hidden="1" thickTop="1" x14ac:dyDescent="0.25">
      <c r="A30" s="43">
        <v>21359</v>
      </c>
      <c r="B30" s="71" t="s">
        <v>42</v>
      </c>
      <c r="C30" s="72">
        <f t="shared" si="0"/>
        <v>0</v>
      </c>
      <c r="D30" s="73" t="s">
        <v>36</v>
      </c>
      <c r="E30" s="73" t="s">
        <v>36</v>
      </c>
      <c r="F30" s="74"/>
      <c r="G30" s="75" t="s">
        <v>36</v>
      </c>
      <c r="H30" s="72">
        <f t="shared" si="1"/>
        <v>0</v>
      </c>
      <c r="I30" s="73" t="s">
        <v>36</v>
      </c>
      <c r="J30" s="73" t="s">
        <v>36</v>
      </c>
      <c r="K30" s="74"/>
      <c r="L30" s="76" t="s">
        <v>36</v>
      </c>
    </row>
    <row r="31" spans="1:12" s="24" customFormat="1" ht="36.75" hidden="1" thickTop="1" x14ac:dyDescent="0.25">
      <c r="A31" s="64">
        <v>21370</v>
      </c>
      <c r="B31" s="56" t="s">
        <v>43</v>
      </c>
      <c r="C31" s="57">
        <f t="shared" si="0"/>
        <v>0</v>
      </c>
      <c r="D31" s="59" t="s">
        <v>36</v>
      </c>
      <c r="E31" s="59" t="s">
        <v>36</v>
      </c>
      <c r="F31" s="63">
        <f>SUM(F32)</f>
        <v>0</v>
      </c>
      <c r="G31" s="60" t="s">
        <v>36</v>
      </c>
      <c r="H31" s="57">
        <f t="shared" si="1"/>
        <v>0</v>
      </c>
      <c r="I31" s="59" t="s">
        <v>36</v>
      </c>
      <c r="J31" s="59" t="s">
        <v>36</v>
      </c>
      <c r="K31" s="63">
        <f>SUM(K32)</f>
        <v>0</v>
      </c>
      <c r="L31" s="62" t="s">
        <v>36</v>
      </c>
    </row>
    <row r="32" spans="1:12" ht="36.75" hidden="1" thickTop="1" x14ac:dyDescent="0.25">
      <c r="A32" s="77">
        <v>21379</v>
      </c>
      <c r="B32" s="78" t="s">
        <v>44</v>
      </c>
      <c r="C32" s="79">
        <f t="shared" si="0"/>
        <v>0</v>
      </c>
      <c r="D32" s="80" t="s">
        <v>36</v>
      </c>
      <c r="E32" s="80" t="s">
        <v>36</v>
      </c>
      <c r="F32" s="81"/>
      <c r="G32" s="82" t="s">
        <v>36</v>
      </c>
      <c r="H32" s="79">
        <f t="shared" si="1"/>
        <v>0</v>
      </c>
      <c r="I32" s="80" t="s">
        <v>36</v>
      </c>
      <c r="J32" s="80" t="s">
        <v>36</v>
      </c>
      <c r="K32" s="81"/>
      <c r="L32" s="83" t="s">
        <v>36</v>
      </c>
    </row>
    <row r="33" spans="1:12" s="24" customFormat="1" ht="12.75" hidden="1" thickTop="1" x14ac:dyDescent="0.25">
      <c r="A33" s="64">
        <v>21380</v>
      </c>
      <c r="B33" s="56" t="s">
        <v>45</v>
      </c>
      <c r="C33" s="57">
        <f t="shared" si="0"/>
        <v>0</v>
      </c>
      <c r="D33" s="59" t="s">
        <v>36</v>
      </c>
      <c r="E33" s="59" t="s">
        <v>36</v>
      </c>
      <c r="F33" s="63">
        <f>SUM(F34:F35)</f>
        <v>0</v>
      </c>
      <c r="G33" s="60" t="s">
        <v>36</v>
      </c>
      <c r="H33" s="57">
        <f t="shared" si="1"/>
        <v>0</v>
      </c>
      <c r="I33" s="59" t="s">
        <v>36</v>
      </c>
      <c r="J33" s="59" t="s">
        <v>36</v>
      </c>
      <c r="K33" s="63">
        <f>SUM(K34:K35)</f>
        <v>0</v>
      </c>
      <c r="L33" s="62" t="s">
        <v>36</v>
      </c>
    </row>
    <row r="34" spans="1:12" ht="12.75" hidden="1" thickTop="1" x14ac:dyDescent="0.25">
      <c r="A34" s="38">
        <v>21381</v>
      </c>
      <c r="B34" s="65" t="s">
        <v>46</v>
      </c>
      <c r="C34" s="66">
        <f t="shared" si="0"/>
        <v>0</v>
      </c>
      <c r="D34" s="67" t="s">
        <v>36</v>
      </c>
      <c r="E34" s="67" t="s">
        <v>36</v>
      </c>
      <c r="F34" s="68"/>
      <c r="G34" s="69" t="s">
        <v>36</v>
      </c>
      <c r="H34" s="66">
        <f t="shared" si="1"/>
        <v>0</v>
      </c>
      <c r="I34" s="67" t="s">
        <v>36</v>
      </c>
      <c r="J34" s="67" t="s">
        <v>36</v>
      </c>
      <c r="K34" s="68"/>
      <c r="L34" s="70" t="s">
        <v>36</v>
      </c>
    </row>
    <row r="35" spans="1:12" ht="24.75" hidden="1" thickTop="1" x14ac:dyDescent="0.25">
      <c r="A35" s="44">
        <v>21383</v>
      </c>
      <c r="B35" s="71" t="s">
        <v>47</v>
      </c>
      <c r="C35" s="72">
        <f>SUM(D35:G35)</f>
        <v>0</v>
      </c>
      <c r="D35" s="73" t="s">
        <v>36</v>
      </c>
      <c r="E35" s="73" t="s">
        <v>36</v>
      </c>
      <c r="F35" s="74"/>
      <c r="G35" s="75" t="s">
        <v>36</v>
      </c>
      <c r="H35" s="72">
        <f t="shared" si="1"/>
        <v>0</v>
      </c>
      <c r="I35" s="73" t="s">
        <v>36</v>
      </c>
      <c r="J35" s="73" t="s">
        <v>36</v>
      </c>
      <c r="K35" s="74"/>
      <c r="L35" s="76" t="s">
        <v>36</v>
      </c>
    </row>
    <row r="36" spans="1:12" s="24" customFormat="1" ht="25.5" hidden="1" customHeight="1" x14ac:dyDescent="0.25">
      <c r="A36" s="64">
        <v>21390</v>
      </c>
      <c r="B36" s="56" t="s">
        <v>48</v>
      </c>
      <c r="C36" s="57">
        <f t="shared" si="0"/>
        <v>0</v>
      </c>
      <c r="D36" s="59" t="s">
        <v>36</v>
      </c>
      <c r="E36" s="59" t="s">
        <v>36</v>
      </c>
      <c r="F36" s="63">
        <f>SUM(F37:F40)</f>
        <v>0</v>
      </c>
      <c r="G36" s="60" t="s">
        <v>36</v>
      </c>
      <c r="H36" s="57">
        <f t="shared" si="1"/>
        <v>0</v>
      </c>
      <c r="I36" s="59" t="s">
        <v>36</v>
      </c>
      <c r="J36" s="59" t="s">
        <v>36</v>
      </c>
      <c r="K36" s="63">
        <f>SUM(K37:K40)</f>
        <v>0</v>
      </c>
      <c r="L36" s="62" t="s">
        <v>36</v>
      </c>
    </row>
    <row r="37" spans="1:12" ht="24.75" hidden="1" thickTop="1" x14ac:dyDescent="0.25">
      <c r="A37" s="38">
        <v>21391</v>
      </c>
      <c r="B37" s="65" t="s">
        <v>49</v>
      </c>
      <c r="C37" s="66">
        <f t="shared" si="0"/>
        <v>0</v>
      </c>
      <c r="D37" s="67" t="s">
        <v>36</v>
      </c>
      <c r="E37" s="67" t="s">
        <v>36</v>
      </c>
      <c r="F37" s="68"/>
      <c r="G37" s="69" t="s">
        <v>36</v>
      </c>
      <c r="H37" s="66">
        <f t="shared" si="1"/>
        <v>0</v>
      </c>
      <c r="I37" s="67" t="s">
        <v>36</v>
      </c>
      <c r="J37" s="67" t="s">
        <v>36</v>
      </c>
      <c r="K37" s="68"/>
      <c r="L37" s="70" t="s">
        <v>36</v>
      </c>
    </row>
    <row r="38" spans="1:12" ht="12.75" hidden="1" thickTop="1" x14ac:dyDescent="0.25">
      <c r="A38" s="44">
        <v>21393</v>
      </c>
      <c r="B38" s="71" t="s">
        <v>50</v>
      </c>
      <c r="C38" s="72">
        <f t="shared" si="0"/>
        <v>0</v>
      </c>
      <c r="D38" s="73" t="s">
        <v>36</v>
      </c>
      <c r="E38" s="73" t="s">
        <v>36</v>
      </c>
      <c r="F38" s="74"/>
      <c r="G38" s="75" t="s">
        <v>36</v>
      </c>
      <c r="H38" s="72">
        <f t="shared" si="1"/>
        <v>0</v>
      </c>
      <c r="I38" s="73" t="s">
        <v>36</v>
      </c>
      <c r="J38" s="73" t="s">
        <v>36</v>
      </c>
      <c r="K38" s="74"/>
      <c r="L38" s="76" t="s">
        <v>36</v>
      </c>
    </row>
    <row r="39" spans="1:12" ht="12.75" hidden="1" thickTop="1" x14ac:dyDescent="0.25">
      <c r="A39" s="44">
        <v>21395</v>
      </c>
      <c r="B39" s="71" t="s">
        <v>51</v>
      </c>
      <c r="C39" s="72">
        <f t="shared" si="0"/>
        <v>0</v>
      </c>
      <c r="D39" s="73" t="s">
        <v>36</v>
      </c>
      <c r="E39" s="73" t="s">
        <v>36</v>
      </c>
      <c r="F39" s="74"/>
      <c r="G39" s="75" t="s">
        <v>36</v>
      </c>
      <c r="H39" s="72">
        <f t="shared" si="1"/>
        <v>0</v>
      </c>
      <c r="I39" s="73" t="s">
        <v>36</v>
      </c>
      <c r="J39" s="73" t="s">
        <v>36</v>
      </c>
      <c r="K39" s="74"/>
      <c r="L39" s="76" t="s">
        <v>36</v>
      </c>
    </row>
    <row r="40" spans="1:12" ht="24.75" hidden="1" thickTop="1" x14ac:dyDescent="0.25">
      <c r="A40" s="84">
        <v>21399</v>
      </c>
      <c r="B40" s="85" t="s">
        <v>52</v>
      </c>
      <c r="C40" s="86">
        <f t="shared" si="0"/>
        <v>0</v>
      </c>
      <c r="D40" s="87" t="s">
        <v>36</v>
      </c>
      <c r="E40" s="87" t="s">
        <v>36</v>
      </c>
      <c r="F40" s="88"/>
      <c r="G40" s="89" t="s">
        <v>36</v>
      </c>
      <c r="H40" s="86">
        <f t="shared" si="1"/>
        <v>0</v>
      </c>
      <c r="I40" s="87" t="s">
        <v>36</v>
      </c>
      <c r="J40" s="87" t="s">
        <v>36</v>
      </c>
      <c r="K40" s="88"/>
      <c r="L40" s="90" t="s">
        <v>36</v>
      </c>
    </row>
    <row r="41" spans="1:12" s="24" customFormat="1" ht="26.25" hidden="1" customHeight="1" x14ac:dyDescent="0.25">
      <c r="A41" s="91">
        <v>21420</v>
      </c>
      <c r="B41" s="92" t="s">
        <v>53</v>
      </c>
      <c r="C41" s="93">
        <f>SUM(D41:G41)</f>
        <v>0</v>
      </c>
      <c r="D41" s="94">
        <f>SUM(D42)</f>
        <v>0</v>
      </c>
      <c r="E41" s="95" t="s">
        <v>36</v>
      </c>
      <c r="F41" s="95" t="s">
        <v>36</v>
      </c>
      <c r="G41" s="96" t="s">
        <v>36</v>
      </c>
      <c r="H41" s="93">
        <f>SUM(I41:L41)</f>
        <v>0</v>
      </c>
      <c r="I41" s="94">
        <f>SUM(I42)</f>
        <v>0</v>
      </c>
      <c r="J41" s="95" t="s">
        <v>36</v>
      </c>
      <c r="K41" s="95" t="s">
        <v>36</v>
      </c>
      <c r="L41" s="97" t="s">
        <v>36</v>
      </c>
    </row>
    <row r="42" spans="1:12" s="24" customFormat="1" ht="26.25" hidden="1" customHeight="1" x14ac:dyDescent="0.25">
      <c r="A42" s="84">
        <v>21429</v>
      </c>
      <c r="B42" s="85" t="s">
        <v>54</v>
      </c>
      <c r="C42" s="86">
        <f>SUM(D42:G42)</f>
        <v>0</v>
      </c>
      <c r="D42" s="98"/>
      <c r="E42" s="87" t="s">
        <v>36</v>
      </c>
      <c r="F42" s="87" t="s">
        <v>36</v>
      </c>
      <c r="G42" s="89" t="s">
        <v>36</v>
      </c>
      <c r="H42" s="86">
        <f t="shared" ref="H42:H44" si="2">SUM(I42:L42)</f>
        <v>0</v>
      </c>
      <c r="I42" s="98"/>
      <c r="J42" s="87" t="s">
        <v>36</v>
      </c>
      <c r="K42" s="87" t="s">
        <v>36</v>
      </c>
      <c r="L42" s="90" t="s">
        <v>36</v>
      </c>
    </row>
    <row r="43" spans="1:12" s="24" customFormat="1" ht="24.75" hidden="1" thickTop="1" x14ac:dyDescent="0.25">
      <c r="A43" s="64">
        <v>21490</v>
      </c>
      <c r="B43" s="56" t="s">
        <v>55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36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36</v>
      </c>
    </row>
    <row r="44" spans="1:12" s="24" customFormat="1" ht="24.75" hidden="1" thickTop="1" x14ac:dyDescent="0.25">
      <c r="A44" s="44">
        <v>21499</v>
      </c>
      <c r="B44" s="71" t="s">
        <v>56</v>
      </c>
      <c r="C44" s="79">
        <f>SUM(D44:G44)</f>
        <v>0</v>
      </c>
      <c r="D44" s="101"/>
      <c r="E44" s="102"/>
      <c r="F44" s="102"/>
      <c r="G44" s="103" t="s">
        <v>36</v>
      </c>
      <c r="H44" s="104">
        <f t="shared" si="2"/>
        <v>0</v>
      </c>
      <c r="I44" s="40"/>
      <c r="J44" s="105"/>
      <c r="K44" s="105"/>
      <c r="L44" s="106" t="s">
        <v>36</v>
      </c>
    </row>
    <row r="45" spans="1:12" ht="12.75" hidden="1" customHeight="1" x14ac:dyDescent="0.25">
      <c r="A45" s="107">
        <v>23000</v>
      </c>
      <c r="B45" s="108" t="s">
        <v>57</v>
      </c>
      <c r="C45" s="109">
        <f>SUM(D45:G45)</f>
        <v>0</v>
      </c>
      <c r="D45" s="59" t="s">
        <v>36</v>
      </c>
      <c r="E45" s="59" t="s">
        <v>36</v>
      </c>
      <c r="F45" s="59" t="s">
        <v>36</v>
      </c>
      <c r="G45" s="99">
        <f>SUM(G46:G47)</f>
        <v>0</v>
      </c>
      <c r="H45" s="109">
        <f t="shared" si="1"/>
        <v>0</v>
      </c>
      <c r="I45" s="87" t="s">
        <v>36</v>
      </c>
      <c r="J45" s="87" t="s">
        <v>36</v>
      </c>
      <c r="K45" s="87" t="s">
        <v>36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58</v>
      </c>
      <c r="C46" s="113">
        <f t="shared" si="0"/>
        <v>0</v>
      </c>
      <c r="D46" s="95" t="s">
        <v>36</v>
      </c>
      <c r="E46" s="95" t="s">
        <v>36</v>
      </c>
      <c r="F46" s="95" t="s">
        <v>36</v>
      </c>
      <c r="G46" s="114"/>
      <c r="H46" s="113">
        <f t="shared" si="1"/>
        <v>0</v>
      </c>
      <c r="I46" s="95" t="s">
        <v>36</v>
      </c>
      <c r="J46" s="95" t="s">
        <v>36</v>
      </c>
      <c r="K46" s="95" t="s">
        <v>36</v>
      </c>
      <c r="L46" s="115"/>
    </row>
    <row r="47" spans="1:12" ht="24.75" hidden="1" thickTop="1" x14ac:dyDescent="0.25">
      <c r="A47" s="111">
        <v>23510</v>
      </c>
      <c r="B47" s="112" t="s">
        <v>59</v>
      </c>
      <c r="C47" s="93">
        <f t="shared" si="0"/>
        <v>0</v>
      </c>
      <c r="D47" s="95" t="s">
        <v>36</v>
      </c>
      <c r="E47" s="95" t="s">
        <v>36</v>
      </c>
      <c r="F47" s="95" t="s">
        <v>36</v>
      </c>
      <c r="G47" s="114"/>
      <c r="H47" s="93">
        <f t="shared" si="1"/>
        <v>0</v>
      </c>
      <c r="I47" s="95" t="s">
        <v>36</v>
      </c>
      <c r="J47" s="95" t="s">
        <v>36</v>
      </c>
      <c r="K47" s="95" t="s">
        <v>36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60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61</v>
      </c>
      <c r="C50" s="127">
        <f t="shared" ref="C50:C113" si="5">SUM(D50:G50)</f>
        <v>868461</v>
      </c>
      <c r="D50" s="128">
        <f>SUM(D51,D286)</f>
        <v>868461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762530</v>
      </c>
      <c r="I50" s="128">
        <f>SUM(I51,I286)</f>
        <v>762530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62</v>
      </c>
      <c r="C51" s="133">
        <f t="shared" si="5"/>
        <v>868461</v>
      </c>
      <c r="D51" s="134">
        <f>SUM(D52,D194)</f>
        <v>868461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762530</v>
      </c>
      <c r="I51" s="134">
        <f>SUM(I52,I194)</f>
        <v>762530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63</v>
      </c>
      <c r="C52" s="138">
        <f t="shared" si="5"/>
        <v>868461</v>
      </c>
      <c r="D52" s="139">
        <f>SUM(D53,D75,D173,D187)</f>
        <v>868461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762530</v>
      </c>
      <c r="I52" s="139">
        <f>SUM(I53,I75,I173,I187)</f>
        <v>762530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hidden="1" x14ac:dyDescent="0.25">
      <c r="A53" s="142">
        <v>1000</v>
      </c>
      <c r="B53" s="142" t="s">
        <v>64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hidden="1" x14ac:dyDescent="0.25">
      <c r="A54" s="56">
        <v>1100</v>
      </c>
      <c r="B54" s="147" t="s">
        <v>65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hidden="1" x14ac:dyDescent="0.25">
      <c r="A55" s="150">
        <v>1110</v>
      </c>
      <c r="B55" s="112" t="s">
        <v>66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hidden="1" x14ac:dyDescent="0.25">
      <c r="A56" s="38">
        <v>1111</v>
      </c>
      <c r="B56" s="65" t="s">
        <v>67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hidden="1" customHeight="1" x14ac:dyDescent="0.25">
      <c r="A57" s="44">
        <v>1119</v>
      </c>
      <c r="B57" s="71" t="s">
        <v>68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hidden="1" x14ac:dyDescent="0.25">
      <c r="A58" s="159">
        <v>1140</v>
      </c>
      <c r="B58" s="71" t="s">
        <v>69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hidden="1" x14ac:dyDescent="0.25">
      <c r="A59" s="44">
        <v>1141</v>
      </c>
      <c r="B59" s="71" t="s">
        <v>70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hidden="1" customHeight="1" x14ac:dyDescent="0.25">
      <c r="A60" s="44">
        <v>1142</v>
      </c>
      <c r="B60" s="71" t="s">
        <v>71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hidden="1" x14ac:dyDescent="0.25">
      <c r="A61" s="44">
        <v>1145</v>
      </c>
      <c r="B61" s="71" t="s">
        <v>72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73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hidden="1" x14ac:dyDescent="0.25">
      <c r="A63" s="44">
        <v>1147</v>
      </c>
      <c r="B63" s="71" t="s">
        <v>74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hidden="1" x14ac:dyDescent="0.25">
      <c r="A64" s="44">
        <v>1148</v>
      </c>
      <c r="B64" s="71" t="s">
        <v>75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76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hidden="1" x14ac:dyDescent="0.25">
      <c r="A66" s="150">
        <v>1150</v>
      </c>
      <c r="B66" s="112" t="s">
        <v>77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hidden="1" x14ac:dyDescent="0.25">
      <c r="A67" s="56">
        <v>1200</v>
      </c>
      <c r="B67" s="147" t="s">
        <v>78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hidden="1" x14ac:dyDescent="0.25">
      <c r="A68" s="168">
        <v>1210</v>
      </c>
      <c r="B68" s="65" t="s">
        <v>79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</row>
    <row r="69" spans="1:12" ht="24" hidden="1" x14ac:dyDescent="0.25">
      <c r="A69" s="159">
        <v>1220</v>
      </c>
      <c r="B69" s="71" t="s">
        <v>80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hidden="1" x14ac:dyDescent="0.25">
      <c r="A70" s="44">
        <v>1221</v>
      </c>
      <c r="B70" s="71" t="s">
        <v>81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hidden="1" x14ac:dyDescent="0.25">
      <c r="A71" s="44">
        <v>1223</v>
      </c>
      <c r="B71" s="71" t="s">
        <v>82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83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hidden="1" x14ac:dyDescent="0.25">
      <c r="A73" s="44">
        <v>1227</v>
      </c>
      <c r="B73" s="71" t="s">
        <v>84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hidden="1" x14ac:dyDescent="0.25">
      <c r="A74" s="44">
        <v>1228</v>
      </c>
      <c r="B74" s="71" t="s">
        <v>85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hidden="1" x14ac:dyDescent="0.25">
      <c r="A75" s="142">
        <v>2000</v>
      </c>
      <c r="B75" s="142" t="s">
        <v>86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hidden="1" x14ac:dyDescent="0.25">
      <c r="A76" s="56">
        <v>2100</v>
      </c>
      <c r="B76" s="147" t="s">
        <v>87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hidden="1" x14ac:dyDescent="0.25">
      <c r="A77" s="168">
        <v>2110</v>
      </c>
      <c r="B77" s="65" t="s">
        <v>88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idden="1" x14ac:dyDescent="0.25">
      <c r="A78" s="44">
        <v>2111</v>
      </c>
      <c r="B78" s="71" t="s">
        <v>89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hidden="1" x14ac:dyDescent="0.25">
      <c r="A79" s="44">
        <v>2112</v>
      </c>
      <c r="B79" s="71" t="s">
        <v>90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hidden="1" x14ac:dyDescent="0.25">
      <c r="A80" s="159">
        <v>2120</v>
      </c>
      <c r="B80" s="71" t="s">
        <v>91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89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90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hidden="1" x14ac:dyDescent="0.25">
      <c r="A83" s="56">
        <v>2200</v>
      </c>
      <c r="B83" s="147" t="s">
        <v>92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idden="1" x14ac:dyDescent="0.25">
      <c r="A84" s="150">
        <v>2210</v>
      </c>
      <c r="B84" s="112" t="s">
        <v>93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94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hidden="1" x14ac:dyDescent="0.25">
      <c r="A86" s="44">
        <v>2212</v>
      </c>
      <c r="B86" s="71" t="s">
        <v>95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hidden="1" x14ac:dyDescent="0.25">
      <c r="A87" s="44">
        <v>2214</v>
      </c>
      <c r="B87" s="71" t="s">
        <v>96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hidden="1" x14ac:dyDescent="0.25">
      <c r="A88" s="44">
        <v>2219</v>
      </c>
      <c r="B88" s="71" t="s">
        <v>97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hidden="1" x14ac:dyDescent="0.25">
      <c r="A89" s="159">
        <v>2220</v>
      </c>
      <c r="B89" s="71" t="s">
        <v>98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hidden="1" x14ac:dyDescent="0.25">
      <c r="A90" s="44">
        <v>2221</v>
      </c>
      <c r="B90" s="71" t="s">
        <v>99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hidden="1" x14ac:dyDescent="0.25">
      <c r="A91" s="44">
        <v>2222</v>
      </c>
      <c r="B91" s="71" t="s">
        <v>100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hidden="1" x14ac:dyDescent="0.25">
      <c r="A92" s="44">
        <v>2223</v>
      </c>
      <c r="B92" s="71" t="s">
        <v>101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hidden="1" x14ac:dyDescent="0.25">
      <c r="A93" s="44">
        <v>2224</v>
      </c>
      <c r="B93" s="71" t="s">
        <v>102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hidden="1" x14ac:dyDescent="0.25">
      <c r="A94" s="44">
        <v>2229</v>
      </c>
      <c r="B94" s="71" t="s">
        <v>103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hidden="1" x14ac:dyDescent="0.25">
      <c r="A95" s="159">
        <v>2230</v>
      </c>
      <c r="B95" s="71" t="s">
        <v>104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105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106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hidden="1" x14ac:dyDescent="0.25">
      <c r="A98" s="38">
        <v>2233</v>
      </c>
      <c r="B98" s="65" t="s">
        <v>107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hidden="1" x14ac:dyDescent="0.25">
      <c r="A99" s="44">
        <v>2234</v>
      </c>
      <c r="B99" s="71" t="s">
        <v>108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hidden="1" x14ac:dyDescent="0.25">
      <c r="A100" s="44">
        <v>2235</v>
      </c>
      <c r="B100" s="71" t="s">
        <v>109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hidden="1" x14ac:dyDescent="0.25">
      <c r="A101" s="44">
        <v>2236</v>
      </c>
      <c r="B101" s="71" t="s">
        <v>110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hidden="1" x14ac:dyDescent="0.25">
      <c r="A102" s="44">
        <v>2239</v>
      </c>
      <c r="B102" s="71" t="s">
        <v>111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hidden="1" x14ac:dyDescent="0.25">
      <c r="A103" s="159">
        <v>2240</v>
      </c>
      <c r="B103" s="71" t="s">
        <v>112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hidden="1" x14ac:dyDescent="0.25">
      <c r="A104" s="44">
        <v>2241</v>
      </c>
      <c r="B104" s="71" t="s">
        <v>113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hidden="1" x14ac:dyDescent="0.25">
      <c r="A105" s="44">
        <v>2242</v>
      </c>
      <c r="B105" s="71" t="s">
        <v>114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hidden="1" x14ac:dyDescent="0.25">
      <c r="A106" s="44">
        <v>2243</v>
      </c>
      <c r="B106" s="71" t="s">
        <v>115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hidden="1" x14ac:dyDescent="0.25">
      <c r="A107" s="44">
        <v>2244</v>
      </c>
      <c r="B107" s="71" t="s">
        <v>116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hidden="1" x14ac:dyDescent="0.25">
      <c r="A108" s="44">
        <v>2246</v>
      </c>
      <c r="B108" s="71" t="s">
        <v>117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118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hidden="1" x14ac:dyDescent="0.25">
      <c r="A110" s="44">
        <v>2248</v>
      </c>
      <c r="B110" s="71" t="s">
        <v>119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hidden="1" x14ac:dyDescent="0.25">
      <c r="A111" s="44">
        <v>2249</v>
      </c>
      <c r="B111" s="71" t="s">
        <v>120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hidden="1" x14ac:dyDescent="0.25">
      <c r="A112" s="159">
        <v>2250</v>
      </c>
      <c r="B112" s="71" t="s">
        <v>121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hidden="1" x14ac:dyDescent="0.25">
      <c r="A113" s="44">
        <v>2251</v>
      </c>
      <c r="B113" s="71" t="s">
        <v>122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hidden="1" x14ac:dyDescent="0.25">
      <c r="A114" s="44">
        <v>2252</v>
      </c>
      <c r="B114" s="71" t="s">
        <v>123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hidden="1" x14ac:dyDescent="0.25">
      <c r="A115" s="44">
        <v>2259</v>
      </c>
      <c r="B115" s="71" t="s">
        <v>124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hidden="1" x14ac:dyDescent="0.25">
      <c r="A116" s="159">
        <v>2260</v>
      </c>
      <c r="B116" s="71" t="s">
        <v>125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hidden="1" x14ac:dyDescent="0.25">
      <c r="A117" s="44">
        <v>2261</v>
      </c>
      <c r="B117" s="71" t="s">
        <v>126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hidden="1" x14ac:dyDescent="0.25">
      <c r="A118" s="44">
        <v>2262</v>
      </c>
      <c r="B118" s="71" t="s">
        <v>127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hidden="1" x14ac:dyDescent="0.25">
      <c r="A119" s="44">
        <v>2263</v>
      </c>
      <c r="B119" s="71" t="s">
        <v>128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hidden="1" x14ac:dyDescent="0.25">
      <c r="A120" s="44">
        <v>2264</v>
      </c>
      <c r="B120" s="71" t="s">
        <v>129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hidden="1" x14ac:dyDescent="0.25">
      <c r="A121" s="44">
        <v>2269</v>
      </c>
      <c r="B121" s="71" t="s">
        <v>130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hidden="1" x14ac:dyDescent="0.25">
      <c r="A122" s="159">
        <v>2270</v>
      </c>
      <c r="B122" s="71" t="s">
        <v>131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132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133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134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135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hidden="1" x14ac:dyDescent="0.25">
      <c r="A127" s="44">
        <v>2279</v>
      </c>
      <c r="B127" s="71" t="s">
        <v>136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48" hidden="1" x14ac:dyDescent="0.25">
      <c r="A128" s="168">
        <v>2280</v>
      </c>
      <c r="B128" s="65" t="s">
        <v>137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138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hidden="1" customHeight="1" x14ac:dyDescent="0.25">
      <c r="A130" s="56">
        <v>2300</v>
      </c>
      <c r="B130" s="147" t="s">
        <v>139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hidden="1" x14ac:dyDescent="0.25">
      <c r="A131" s="168">
        <v>2310</v>
      </c>
      <c r="B131" s="65" t="s">
        <v>140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hidden="1" x14ac:dyDescent="0.25">
      <c r="A132" s="44">
        <v>2311</v>
      </c>
      <c r="B132" s="71" t="s">
        <v>141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hidden="1" x14ac:dyDescent="0.25">
      <c r="A133" s="44">
        <v>2312</v>
      </c>
      <c r="B133" s="71" t="s">
        <v>142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hidden="1" x14ac:dyDescent="0.25">
      <c r="A134" s="44">
        <v>2313</v>
      </c>
      <c r="B134" s="71" t="s">
        <v>143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hidden="1" customHeight="1" x14ac:dyDescent="0.25">
      <c r="A135" s="44">
        <v>2314</v>
      </c>
      <c r="B135" s="71" t="s">
        <v>144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hidden="1" x14ac:dyDescent="0.25">
      <c r="A136" s="159">
        <v>2320</v>
      </c>
      <c r="B136" s="71" t="s">
        <v>145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hidden="1" x14ac:dyDescent="0.25">
      <c r="A137" s="44">
        <v>2321</v>
      </c>
      <c r="B137" s="71" t="s">
        <v>146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hidden="1" x14ac:dyDescent="0.25">
      <c r="A138" s="44">
        <v>2322</v>
      </c>
      <c r="B138" s="71" t="s">
        <v>147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148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149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hidden="1" x14ac:dyDescent="0.25">
      <c r="A141" s="159">
        <v>2340</v>
      </c>
      <c r="B141" s="71" t="s">
        <v>150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hidden="1" x14ac:dyDescent="0.25">
      <c r="A142" s="44">
        <v>2341</v>
      </c>
      <c r="B142" s="71" t="s">
        <v>151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hidden="1" x14ac:dyDescent="0.25">
      <c r="A143" s="44">
        <v>2344</v>
      </c>
      <c r="B143" s="71" t="s">
        <v>152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hidden="1" x14ac:dyDescent="0.25">
      <c r="A144" s="150">
        <v>2350</v>
      </c>
      <c r="B144" s="112" t="s">
        <v>153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hidden="1" x14ac:dyDescent="0.25">
      <c r="A145" s="38">
        <v>2351</v>
      </c>
      <c r="B145" s="65" t="s">
        <v>154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hidden="1" x14ac:dyDescent="0.25">
      <c r="A146" s="44">
        <v>2352</v>
      </c>
      <c r="B146" s="71" t="s">
        <v>155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hidden="1" x14ac:dyDescent="0.25">
      <c r="A147" s="44">
        <v>2353</v>
      </c>
      <c r="B147" s="71" t="s">
        <v>156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hidden="1" x14ac:dyDescent="0.25">
      <c r="A148" s="44">
        <v>2354</v>
      </c>
      <c r="B148" s="71" t="s">
        <v>157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hidden="1" x14ac:dyDescent="0.25">
      <c r="A149" s="44">
        <v>2355</v>
      </c>
      <c r="B149" s="71" t="s">
        <v>158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hidden="1" x14ac:dyDescent="0.25">
      <c r="A150" s="44">
        <v>2359</v>
      </c>
      <c r="B150" s="71" t="s">
        <v>159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hidden="1" customHeight="1" x14ac:dyDescent="0.25">
      <c r="A151" s="159">
        <v>2360</v>
      </c>
      <c r="B151" s="71" t="s">
        <v>160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hidden="1" x14ac:dyDescent="0.25">
      <c r="A152" s="43">
        <v>2361</v>
      </c>
      <c r="B152" s="71" t="s">
        <v>161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hidden="1" x14ac:dyDescent="0.25">
      <c r="A153" s="43">
        <v>2362</v>
      </c>
      <c r="B153" s="71" t="s">
        <v>162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hidden="1" x14ac:dyDescent="0.25">
      <c r="A154" s="43">
        <v>2363</v>
      </c>
      <c r="B154" s="71" t="s">
        <v>163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hidden="1" x14ac:dyDescent="0.25">
      <c r="A155" s="43">
        <v>2364</v>
      </c>
      <c r="B155" s="71" t="s">
        <v>164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165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166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hidden="1" x14ac:dyDescent="0.25">
      <c r="A158" s="43">
        <v>2369</v>
      </c>
      <c r="B158" s="71" t="s">
        <v>167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hidden="1" x14ac:dyDescent="0.25">
      <c r="A159" s="150">
        <v>2370</v>
      </c>
      <c r="B159" s="112" t="s">
        <v>168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hidden="1" x14ac:dyDescent="0.25">
      <c r="A160" s="150">
        <v>2380</v>
      </c>
      <c r="B160" s="112" t="s">
        <v>169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170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hidden="1" x14ac:dyDescent="0.25">
      <c r="A162" s="43">
        <v>2389</v>
      </c>
      <c r="B162" s="71" t="s">
        <v>171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hidden="1" x14ac:dyDescent="0.25">
      <c r="A163" s="150">
        <v>2390</v>
      </c>
      <c r="B163" s="112" t="s">
        <v>172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173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hidden="1" x14ac:dyDescent="0.25">
      <c r="A165" s="56">
        <v>2500</v>
      </c>
      <c r="B165" s="147" t="s">
        <v>174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hidden="1" customHeight="1" x14ac:dyDescent="0.25">
      <c r="A166" s="168">
        <v>2510</v>
      </c>
      <c r="B166" s="65" t="s">
        <v>175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176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hidden="1" x14ac:dyDescent="0.25">
      <c r="A168" s="44">
        <v>2513</v>
      </c>
      <c r="B168" s="71" t="s">
        <v>177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hidden="1" x14ac:dyDescent="0.25">
      <c r="A169" s="44">
        <v>2515</v>
      </c>
      <c r="B169" s="71" t="s">
        <v>178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hidden="1" x14ac:dyDescent="0.25">
      <c r="A170" s="44">
        <v>2519</v>
      </c>
      <c r="B170" s="71" t="s">
        <v>179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hidden="1" x14ac:dyDescent="0.25">
      <c r="A171" s="159">
        <v>2520</v>
      </c>
      <c r="B171" s="71" t="s">
        <v>180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181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182</v>
      </c>
      <c r="C173" s="143">
        <f t="shared" si="7"/>
        <v>868461</v>
      </c>
      <c r="D173" s="144">
        <f>SUM(D174,D184)</f>
        <v>868461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762530</v>
      </c>
      <c r="I173" s="144">
        <f>SUM(I174,I184)</f>
        <v>762530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183</v>
      </c>
      <c r="C174" s="184">
        <f t="shared" si="7"/>
        <v>868461</v>
      </c>
      <c r="D174" s="63">
        <f>SUM(D175,D179)</f>
        <v>868461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762530</v>
      </c>
      <c r="I174" s="63">
        <f>SUM(I175,I179)</f>
        <v>762530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x14ac:dyDescent="0.25">
      <c r="A175" s="168">
        <v>3260</v>
      </c>
      <c r="B175" s="65" t="s">
        <v>184</v>
      </c>
      <c r="C175" s="66">
        <f t="shared" si="7"/>
        <v>868461</v>
      </c>
      <c r="D175" s="169">
        <f>SUM(D176:D178)</f>
        <v>868461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762530</v>
      </c>
      <c r="I175" s="169">
        <f>SUM(I176:I178)</f>
        <v>762530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185</v>
      </c>
      <c r="C176" s="72">
        <f>SUM(D176:G176)</f>
        <v>868461</v>
      </c>
      <c r="D176" s="74">
        <v>868461</v>
      </c>
      <c r="E176" s="74"/>
      <c r="F176" s="74"/>
      <c r="G176" s="157"/>
      <c r="H176" s="72">
        <f>SUM(I176:L176)</f>
        <v>762530</v>
      </c>
      <c r="I176" s="74">
        <v>762530</v>
      </c>
      <c r="J176" s="74"/>
      <c r="K176" s="74"/>
      <c r="L176" s="158"/>
    </row>
    <row r="177" spans="1:12" ht="36" hidden="1" x14ac:dyDescent="0.25">
      <c r="A177" s="44">
        <v>3262</v>
      </c>
      <c r="B177" s="71" t="s">
        <v>186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187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188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189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190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191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192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193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194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195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196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197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198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199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200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201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202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hidden="1" x14ac:dyDescent="0.25">
      <c r="A194" s="198"/>
      <c r="B194" s="19" t="s">
        <v>203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2" hidden="1" x14ac:dyDescent="0.25">
      <c r="A195" s="142">
        <v>5000</v>
      </c>
      <c r="B195" s="142" t="s">
        <v>204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205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206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207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208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hidden="1" x14ac:dyDescent="0.25">
      <c r="A200" s="44">
        <v>5129</v>
      </c>
      <c r="B200" s="71" t="s">
        <v>209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210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211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212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hidden="1" x14ac:dyDescent="0.25">
      <c r="A204" s="56">
        <v>5200</v>
      </c>
      <c r="B204" s="147" t="s">
        <v>213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214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215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216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217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218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219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220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221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222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223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224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hidden="1" x14ac:dyDescent="0.25">
      <c r="A216" s="159">
        <v>5230</v>
      </c>
      <c r="B216" s="71" t="s">
        <v>225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226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hidden="1" x14ac:dyDescent="0.25">
      <c r="A218" s="44">
        <v>5232</v>
      </c>
      <c r="B218" s="71" t="s">
        <v>227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idden="1" x14ac:dyDescent="0.25">
      <c r="A219" s="44">
        <v>5233</v>
      </c>
      <c r="B219" s="71" t="s">
        <v>228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229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230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231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hidden="1" x14ac:dyDescent="0.25">
      <c r="A223" s="44">
        <v>5238</v>
      </c>
      <c r="B223" s="71" t="s">
        <v>232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hidden="1" x14ac:dyDescent="0.25">
      <c r="A224" s="44">
        <v>5239</v>
      </c>
      <c r="B224" s="71" t="s">
        <v>233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hidden="1" x14ac:dyDescent="0.25">
      <c r="A225" s="159">
        <v>5240</v>
      </c>
      <c r="B225" s="71" t="s">
        <v>234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235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236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237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238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hidden="1" x14ac:dyDescent="0.25">
      <c r="A230" s="142">
        <v>6000</v>
      </c>
      <c r="B230" s="142" t="s">
        <v>239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240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241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242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243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244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245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246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247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248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249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250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251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252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253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254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255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256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257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258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259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260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261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262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263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264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265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266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267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hidden="1" x14ac:dyDescent="0.25">
      <c r="A259" s="56">
        <v>6400</v>
      </c>
      <c r="B259" s="147" t="s">
        <v>268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269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270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271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272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hidden="1" x14ac:dyDescent="0.25">
      <c r="A264" s="159">
        <v>6420</v>
      </c>
      <c r="B264" s="71" t="s">
        <v>273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274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275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276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hidden="1" x14ac:dyDescent="0.25">
      <c r="A268" s="44">
        <v>6424</v>
      </c>
      <c r="B268" s="71" t="s">
        <v>277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48" hidden="1" x14ac:dyDescent="0.25">
      <c r="A269" s="220">
        <v>7000</v>
      </c>
      <c r="B269" s="220" t="s">
        <v>278</v>
      </c>
      <c r="C269" s="221">
        <f t="shared" si="38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279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280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281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282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283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hidden="1" x14ac:dyDescent="0.25">
      <c r="A275" s="159">
        <v>7230</v>
      </c>
      <c r="B275" s="71" t="s">
        <v>284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</row>
    <row r="276" spans="1:12" ht="24" hidden="1" x14ac:dyDescent="0.25">
      <c r="A276" s="159">
        <v>7240</v>
      </c>
      <c r="B276" s="71" t="s">
        <v>285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286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287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288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289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290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291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292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293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294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idden="1" x14ac:dyDescent="0.25">
      <c r="A286" s="174"/>
      <c r="B286" s="71" t="s">
        <v>295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296</v>
      </c>
      <c r="B287" s="44" t="s">
        <v>297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hidden="1" x14ac:dyDescent="0.25">
      <c r="A288" s="174" t="s">
        <v>298</v>
      </c>
      <c r="B288" s="240" t="s">
        <v>299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300</v>
      </c>
      <c r="C289" s="242">
        <f>SUM(C286,C269,C230,C195,C187,C173,C75,C53,C283)</f>
        <v>868461</v>
      </c>
      <c r="D289" s="242">
        <f t="shared" ref="D289:L289" si="46">SUM(D286,D269,D230,D195,D187,D173,D75,D53,D283)</f>
        <v>868461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762530</v>
      </c>
      <c r="I289" s="242">
        <f t="shared" si="46"/>
        <v>762530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hidden="1" thickTop="1" thickBot="1" x14ac:dyDescent="0.3">
      <c r="A290" s="284" t="s">
        <v>301</v>
      </c>
      <c r="B290" s="285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272" t="s">
        <v>302</v>
      </c>
      <c r="B291" s="273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303</v>
      </c>
      <c r="B292" s="126" t="s">
        <v>304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305</v>
      </c>
      <c r="B293" s="257" t="s">
        <v>306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307</v>
      </c>
      <c r="B294" s="116" t="s">
        <v>308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309</v>
      </c>
      <c r="B295" s="43" t="s">
        <v>310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311</v>
      </c>
      <c r="B296" s="43" t="s">
        <v>312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313</v>
      </c>
      <c r="B297" s="43" t="s">
        <v>314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315</v>
      </c>
      <c r="B298" s="43" t="s">
        <v>316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317</v>
      </c>
      <c r="B299" s="261" t="s">
        <v>318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319</v>
      </c>
      <c r="B300" s="263" t="s">
        <v>320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321</v>
      </c>
      <c r="B301" s="268" t="s">
        <v>322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rFuk1xe83QN/JjAqrSWlM7pO4Uzi/2Tk0OdefccUFkVoWbEMlJDSkeBUem7FbcnZ+zXFXngaZnoG7oUQUbr/gQ==" saltValue="gPwEUicEku8/lMZwrT1TUg==" spinCount="100000" sheet="1" objects="1" scenarios="1" formatCells="0" formatColumns="0" formatRows="0" insertHyperlinks="0"/>
  <autoFilter ref="A18:L301">
    <filterColumn colId="7">
      <filters>
        <filter val="762 530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05.1.1.</vt:lpstr>
      <vt:lpstr>05.1.2.</vt:lpstr>
      <vt:lpstr>05.1.3.</vt:lpstr>
      <vt:lpstr>05.1.4.</vt:lpstr>
      <vt:lpstr>05.1.5.</vt:lpstr>
      <vt:lpstr>05.2.1.</vt:lpstr>
      <vt:lpstr>05.2.2.</vt:lpstr>
      <vt:lpstr>'05.1.1.'!Print_Titles</vt:lpstr>
      <vt:lpstr>'05.1.2.'!Print_Titles</vt:lpstr>
      <vt:lpstr>'05.1.3.'!Print_Titles</vt:lpstr>
      <vt:lpstr>'05.1.4.'!Print_Titles</vt:lpstr>
      <vt:lpstr>'05.1.5.'!Print_Titles</vt:lpstr>
      <vt:lpstr>'05.2.1.'!Print_Titles</vt:lpstr>
      <vt:lpstr>'05.2.2.'!Print_Titles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Elina Markaine</cp:lastModifiedBy>
  <dcterms:created xsi:type="dcterms:W3CDTF">2018-12-14T11:59:21Z</dcterms:created>
  <dcterms:modified xsi:type="dcterms:W3CDTF">2018-12-20T11:46:20Z</dcterms:modified>
</cp:coreProperties>
</file>