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9\TAMES_2019\2019_Publicesanai\"/>
    </mc:Choice>
  </mc:AlternateContent>
  <bookViews>
    <workbookView xWindow="0" yWindow="0" windowWidth="28800" windowHeight="12435" tabRatio="894"/>
  </bookViews>
  <sheets>
    <sheet name="10.1.1." sheetId="25" r:id="rId1"/>
    <sheet name="10.1.2." sheetId="2" r:id="rId2"/>
    <sheet name="10.2.1." sheetId="7" r:id="rId3"/>
    <sheet name="10.2.2." sheetId="8" r:id="rId4"/>
    <sheet name="10.2.3." sheetId="9" r:id="rId5"/>
    <sheet name="10.2.4." sheetId="10" r:id="rId6"/>
    <sheet name="10.2.5." sheetId="11" r:id="rId7"/>
    <sheet name="10.2.6." sheetId="12" r:id="rId8"/>
    <sheet name="10.2.7." sheetId="13" r:id="rId9"/>
    <sheet name="10.2.8." sheetId="14" r:id="rId10"/>
    <sheet name="10.2.9." sheetId="5" r:id="rId11"/>
    <sheet name="10.2.10." sheetId="6" r:id="rId12"/>
    <sheet name="10.3.1." sheetId="15" r:id="rId13"/>
    <sheet name="10.3.2." sheetId="16" r:id="rId14"/>
    <sheet name="10.3.3." sheetId="17" r:id="rId15"/>
    <sheet name="10.3.4." sheetId="18" r:id="rId16"/>
    <sheet name="10.3.5." sheetId="19" r:id="rId17"/>
    <sheet name="10.3.6." sheetId="20" r:id="rId18"/>
    <sheet name="10.3.7." sheetId="21" r:id="rId19"/>
    <sheet name="10.3.8." sheetId="22" r:id="rId20"/>
    <sheet name="10.4.1." sheetId="23" r:id="rId21"/>
    <sheet name="10.5.1." sheetId="24" r:id="rId22"/>
    <sheet name="10.6.1." sheetId="3" r:id="rId23"/>
    <sheet name="10.6.2." sheetId="4" r:id="rId24"/>
  </sheets>
  <definedNames>
    <definedName name="_xlnm._FilterDatabase" localSheetId="0" hidden="1">'10.1.1.'!$A$18:$M$301</definedName>
    <definedName name="_xlnm._FilterDatabase" localSheetId="1" hidden="1">'10.1.2.'!$A$18:$M$301</definedName>
    <definedName name="_xlnm._FilterDatabase" localSheetId="2" hidden="1">'10.2.1.'!$A$18:$L$301</definedName>
    <definedName name="_xlnm._FilterDatabase" localSheetId="11" hidden="1">'10.2.10.'!$A$18:$L$301</definedName>
    <definedName name="_xlnm._FilterDatabase" localSheetId="3" hidden="1">'10.2.2.'!$A$18:$M$301</definedName>
    <definedName name="_xlnm._FilterDatabase" localSheetId="4" hidden="1">'10.2.3.'!$A$18:$M$301</definedName>
    <definedName name="_xlnm._FilterDatabase" localSheetId="5" hidden="1">'10.2.4.'!$A$18:$M$301</definedName>
    <definedName name="_xlnm._FilterDatabase" localSheetId="6" hidden="1">'10.2.5.'!$A$18:$M$301</definedName>
    <definedName name="_xlnm._FilterDatabase" localSheetId="7" hidden="1">'10.2.6.'!$A$18:$M$301</definedName>
    <definedName name="_xlnm._FilterDatabase" localSheetId="8" hidden="1">'10.2.7.'!$A$18:$M$301</definedName>
    <definedName name="_xlnm._FilterDatabase" localSheetId="9" hidden="1">'10.2.8.'!$A$18:$L$301</definedName>
    <definedName name="_xlnm._FilterDatabase" localSheetId="10" hidden="1">'10.2.9.'!$A$18:$L$301</definedName>
    <definedName name="_xlnm._FilterDatabase" localSheetId="12" hidden="1">'10.3.1.'!$A$18:$L$301</definedName>
    <definedName name="_xlnm._FilterDatabase" localSheetId="13" hidden="1">'10.3.2.'!$A$18:$L$301</definedName>
    <definedName name="_xlnm._FilterDatabase" localSheetId="14" hidden="1">'10.3.3.'!$A$18:$L$301</definedName>
    <definedName name="_xlnm._FilterDatabase" localSheetId="15" hidden="1">'10.3.4.'!$A$18:$L$301</definedName>
    <definedName name="_xlnm._FilterDatabase" localSheetId="16" hidden="1">'10.3.5.'!$A$18:$L$301</definedName>
    <definedName name="_xlnm._FilterDatabase" localSheetId="17" hidden="1">'10.3.6.'!$A$18:$L$301</definedName>
    <definedName name="_xlnm._FilterDatabase" localSheetId="18" hidden="1">'10.3.7.'!$A$18:$L$301</definedName>
    <definedName name="_xlnm._FilterDatabase" localSheetId="19" hidden="1">'10.3.8.'!$A$18:$L$301</definedName>
    <definedName name="_xlnm._FilterDatabase" localSheetId="20" hidden="1">'10.4.1.'!$A$18:$L$301</definedName>
    <definedName name="_xlnm._FilterDatabase" localSheetId="21" hidden="1">'10.5.1.'!$A$18:$L$301</definedName>
    <definedName name="_xlnm._FilterDatabase" localSheetId="22" hidden="1">'10.6.1.'!$A$18:$L$301</definedName>
    <definedName name="_xlnm._FilterDatabase" localSheetId="23" hidden="1">'10.6.2.'!$A$18:$L$301</definedName>
    <definedName name="_xlnm.Print_Titles" localSheetId="0">'10.1.1.'!$18:$18</definedName>
    <definedName name="_xlnm.Print_Titles" localSheetId="1">'10.1.2.'!$18:$18</definedName>
    <definedName name="_xlnm.Print_Titles" localSheetId="2">'10.2.1.'!$18:$18</definedName>
    <definedName name="_xlnm.Print_Titles" localSheetId="11">'10.2.10.'!$18:$18</definedName>
    <definedName name="_xlnm.Print_Titles" localSheetId="3">'10.2.2.'!$18:$18</definedName>
    <definedName name="_xlnm.Print_Titles" localSheetId="4">'10.2.3.'!$18:$18</definedName>
    <definedName name="_xlnm.Print_Titles" localSheetId="5">'10.2.4.'!$18:$18</definedName>
    <definedName name="_xlnm.Print_Titles" localSheetId="6">'10.2.5.'!$18:$18</definedName>
    <definedName name="_xlnm.Print_Titles" localSheetId="7">'10.2.6.'!$18:$18</definedName>
    <definedName name="_xlnm.Print_Titles" localSheetId="8">'10.2.7.'!$18:$18</definedName>
    <definedName name="_xlnm.Print_Titles" localSheetId="9">'10.2.8.'!$18:$18</definedName>
    <definedName name="_xlnm.Print_Titles" localSheetId="10">'10.2.9.'!$18:$18</definedName>
    <definedName name="_xlnm.Print_Titles" localSheetId="12">'10.3.1.'!$18:$18</definedName>
    <definedName name="_xlnm.Print_Titles" localSheetId="13">'10.3.2.'!$18:$18</definedName>
    <definedName name="_xlnm.Print_Titles" localSheetId="14">'10.3.3.'!$18:$18</definedName>
    <definedName name="_xlnm.Print_Titles" localSheetId="15">'10.3.4.'!$18:$18</definedName>
    <definedName name="_xlnm.Print_Titles" localSheetId="16">'10.3.5.'!$18:$18</definedName>
    <definedName name="_xlnm.Print_Titles" localSheetId="17">'10.3.6.'!$18:$18</definedName>
    <definedName name="_xlnm.Print_Titles" localSheetId="18">'10.3.7.'!$18:$18</definedName>
    <definedName name="_xlnm.Print_Titles" localSheetId="19">'10.3.8.'!$18:$18</definedName>
    <definedName name="_xlnm.Print_Titles" localSheetId="20">'10.4.1.'!$18:$18</definedName>
    <definedName name="_xlnm.Print_Titles" localSheetId="21">'10.5.1.'!$18:$18</definedName>
    <definedName name="_xlnm.Print_Titles" localSheetId="22">'10.6.1.'!$18:$18</definedName>
    <definedName name="_xlnm.Print_Titles" localSheetId="23">'10.6.2.'!$18:$18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1" i="25" l="1"/>
  <c r="C301" i="25"/>
  <c r="H300" i="25"/>
  <c r="C300" i="25"/>
  <c r="H299" i="25"/>
  <c r="C299" i="25"/>
  <c r="H298" i="25"/>
  <c r="C298" i="25"/>
  <c r="H297" i="25"/>
  <c r="C297" i="25"/>
  <c r="H296" i="25"/>
  <c r="C296" i="25"/>
  <c r="H295" i="25"/>
  <c r="C295" i="25"/>
  <c r="H294" i="25"/>
  <c r="C294" i="25"/>
  <c r="C293" i="25" s="1"/>
  <c r="L293" i="25"/>
  <c r="K293" i="25"/>
  <c r="J293" i="25"/>
  <c r="I293" i="25"/>
  <c r="H293" i="25"/>
  <c r="G293" i="25"/>
  <c r="F293" i="25"/>
  <c r="E293" i="25"/>
  <c r="D293" i="25"/>
  <c r="H288" i="25"/>
  <c r="C288" i="25"/>
  <c r="I286" i="25"/>
  <c r="H287" i="25"/>
  <c r="C287" i="25"/>
  <c r="L286" i="25"/>
  <c r="K286" i="25"/>
  <c r="J286" i="25"/>
  <c r="G286" i="25"/>
  <c r="F286" i="25"/>
  <c r="E286" i="25"/>
  <c r="D286" i="25"/>
  <c r="C285" i="25"/>
  <c r="L284" i="25"/>
  <c r="L283" i="25" s="1"/>
  <c r="K284" i="25"/>
  <c r="K283" i="25" s="1"/>
  <c r="J284" i="25"/>
  <c r="G284" i="25"/>
  <c r="G283" i="25" s="1"/>
  <c r="F284" i="25"/>
  <c r="E284" i="25"/>
  <c r="E283" i="25" s="1"/>
  <c r="D284" i="25"/>
  <c r="D283" i="25" s="1"/>
  <c r="J283" i="25"/>
  <c r="F283" i="25"/>
  <c r="I281" i="25"/>
  <c r="H282" i="25"/>
  <c r="C282" i="25"/>
  <c r="L281" i="25"/>
  <c r="K281" i="25"/>
  <c r="J281" i="25"/>
  <c r="G281" i="25"/>
  <c r="F281" i="25"/>
  <c r="E281" i="25"/>
  <c r="D281" i="25"/>
  <c r="H280" i="25"/>
  <c r="C280" i="25"/>
  <c r="H279" i="25"/>
  <c r="C279" i="25"/>
  <c r="H278" i="25"/>
  <c r="C278" i="25"/>
  <c r="H277" i="25"/>
  <c r="C277" i="25"/>
  <c r="L276" i="25"/>
  <c r="K276" i="25"/>
  <c r="J276" i="25"/>
  <c r="G276" i="25"/>
  <c r="F276" i="25"/>
  <c r="E276" i="25"/>
  <c r="D276" i="25"/>
  <c r="H275" i="25"/>
  <c r="C275" i="25"/>
  <c r="H274" i="25"/>
  <c r="C274" i="25"/>
  <c r="C273" i="25"/>
  <c r="L272" i="25"/>
  <c r="L270" i="25" s="1"/>
  <c r="L269" i="25" s="1"/>
  <c r="K272" i="25"/>
  <c r="K270" i="25" s="1"/>
  <c r="K269" i="25" s="1"/>
  <c r="J272" i="25"/>
  <c r="G272" i="25"/>
  <c r="G270" i="25" s="1"/>
  <c r="F272" i="25"/>
  <c r="C272" i="25" s="1"/>
  <c r="E272" i="25"/>
  <c r="E270" i="25" s="1"/>
  <c r="E269" i="25" s="1"/>
  <c r="D272" i="25"/>
  <c r="H271" i="25"/>
  <c r="C271" i="25"/>
  <c r="J270" i="25"/>
  <c r="J269" i="25" s="1"/>
  <c r="F270" i="25"/>
  <c r="H268" i="25"/>
  <c r="C268" i="25"/>
  <c r="H267" i="25"/>
  <c r="C267" i="25"/>
  <c r="H266" i="25"/>
  <c r="C266" i="25"/>
  <c r="H265" i="25"/>
  <c r="C265" i="25"/>
  <c r="L264" i="25"/>
  <c r="K264" i="25"/>
  <c r="J264" i="25"/>
  <c r="G264" i="25"/>
  <c r="F264" i="25"/>
  <c r="E264" i="25"/>
  <c r="D264" i="25"/>
  <c r="C264" i="25" s="1"/>
  <c r="H263" i="25"/>
  <c r="C263" i="25"/>
  <c r="H262" i="25"/>
  <c r="C262" i="25"/>
  <c r="C261" i="25"/>
  <c r="L260" i="25"/>
  <c r="K260" i="25"/>
  <c r="K259" i="25" s="1"/>
  <c r="J260" i="25"/>
  <c r="G260" i="25"/>
  <c r="G259" i="25" s="1"/>
  <c r="F260" i="25"/>
  <c r="E260" i="25"/>
  <c r="D260" i="25"/>
  <c r="D259" i="25" s="1"/>
  <c r="E259" i="25"/>
  <c r="H258" i="25"/>
  <c r="C258" i="25"/>
  <c r="H257" i="25"/>
  <c r="C257" i="25"/>
  <c r="H256" i="25"/>
  <c r="C256" i="25"/>
  <c r="H255" i="25"/>
  <c r="C255" i="25"/>
  <c r="H254" i="25"/>
  <c r="C254" i="25"/>
  <c r="H253" i="25"/>
  <c r="C253" i="25"/>
  <c r="L252" i="25"/>
  <c r="K252" i="25"/>
  <c r="K251" i="25" s="1"/>
  <c r="J252" i="25"/>
  <c r="J251" i="25" s="1"/>
  <c r="G252" i="25"/>
  <c r="F252" i="25"/>
  <c r="F251" i="25" s="1"/>
  <c r="E252" i="25"/>
  <c r="D252" i="25"/>
  <c r="L251" i="25"/>
  <c r="G251" i="25"/>
  <c r="D251" i="25"/>
  <c r="H250" i="25"/>
  <c r="C250" i="25"/>
  <c r="C249" i="25"/>
  <c r="H248" i="25"/>
  <c r="C248" i="25"/>
  <c r="H247" i="25"/>
  <c r="C247" i="25"/>
  <c r="L246" i="25"/>
  <c r="K246" i="25"/>
  <c r="J246" i="25"/>
  <c r="G246" i="25"/>
  <c r="F246" i="25"/>
  <c r="E246" i="25"/>
  <c r="D246" i="25"/>
  <c r="H245" i="25"/>
  <c r="C245" i="25"/>
  <c r="H244" i="25"/>
  <c r="C244" i="25"/>
  <c r="H243" i="25"/>
  <c r="C243" i="25"/>
  <c r="H242" i="25"/>
  <c r="C242" i="25"/>
  <c r="H241" i="25"/>
  <c r="C241" i="25"/>
  <c r="H240" i="25"/>
  <c r="C240" i="25"/>
  <c r="H239" i="25"/>
  <c r="C239" i="25"/>
  <c r="L238" i="25"/>
  <c r="K238" i="25"/>
  <c r="J238" i="25"/>
  <c r="G238" i="25"/>
  <c r="F238" i="25"/>
  <c r="E238" i="25"/>
  <c r="D238" i="25"/>
  <c r="C238" i="25" s="1"/>
  <c r="H237" i="25"/>
  <c r="C237" i="25"/>
  <c r="H236" i="25"/>
  <c r="C236" i="25"/>
  <c r="L235" i="25"/>
  <c r="K235" i="25"/>
  <c r="J235" i="25"/>
  <c r="G235" i="25"/>
  <c r="F235" i="25"/>
  <c r="E235" i="25"/>
  <c r="D235" i="25"/>
  <c r="H234" i="25"/>
  <c r="C234" i="25"/>
  <c r="L233" i="25"/>
  <c r="K233" i="25"/>
  <c r="J233" i="25"/>
  <c r="I233" i="25"/>
  <c r="G233" i="25"/>
  <c r="F233" i="25"/>
  <c r="F231" i="25" s="1"/>
  <c r="E233" i="25"/>
  <c r="D233" i="25"/>
  <c r="H232" i="25"/>
  <c r="C232" i="25"/>
  <c r="J231" i="25"/>
  <c r="H229" i="25"/>
  <c r="C229" i="25"/>
  <c r="H228" i="25"/>
  <c r="C228" i="25"/>
  <c r="L227" i="25"/>
  <c r="K227" i="25"/>
  <c r="J227" i="25"/>
  <c r="H227" i="25" s="1"/>
  <c r="I227" i="25"/>
  <c r="G227" i="25"/>
  <c r="F227" i="25"/>
  <c r="E227" i="25"/>
  <c r="D227" i="25"/>
  <c r="H226" i="25"/>
  <c r="D226" i="25"/>
  <c r="C226" i="25" s="1"/>
  <c r="H225" i="25"/>
  <c r="D225" i="25"/>
  <c r="C225" i="25" s="1"/>
  <c r="H224" i="25"/>
  <c r="C224" i="25"/>
  <c r="H223" i="25"/>
  <c r="C223" i="25"/>
  <c r="H222" i="25"/>
  <c r="C222" i="25"/>
  <c r="H221" i="25"/>
  <c r="C221" i="25"/>
  <c r="H220" i="25"/>
  <c r="C220" i="25"/>
  <c r="H219" i="25"/>
  <c r="C219" i="25"/>
  <c r="H218" i="25"/>
  <c r="C218" i="25"/>
  <c r="H217" i="25"/>
  <c r="C217" i="25"/>
  <c r="L216" i="25"/>
  <c r="K216" i="25"/>
  <c r="J216" i="25"/>
  <c r="G216" i="25"/>
  <c r="F216" i="25"/>
  <c r="E216" i="25"/>
  <c r="E204" i="25" s="1"/>
  <c r="D216" i="25"/>
  <c r="H215" i="25"/>
  <c r="C215" i="25"/>
  <c r="H214" i="25"/>
  <c r="C214" i="25"/>
  <c r="H213" i="25"/>
  <c r="C213" i="25"/>
  <c r="H212" i="25"/>
  <c r="C212" i="25"/>
  <c r="H211" i="25"/>
  <c r="C211" i="25"/>
  <c r="H210" i="25"/>
  <c r="C210" i="25"/>
  <c r="H209" i="25"/>
  <c r="C209" i="25"/>
  <c r="H208" i="25"/>
  <c r="C208" i="25"/>
  <c r="H207" i="25"/>
  <c r="C207" i="25"/>
  <c r="H206" i="25"/>
  <c r="C206" i="25"/>
  <c r="L205" i="25"/>
  <c r="L204" i="25" s="1"/>
  <c r="L195" i="25" s="1"/>
  <c r="K205" i="25"/>
  <c r="J205" i="25"/>
  <c r="J204" i="25" s="1"/>
  <c r="G205" i="25"/>
  <c r="F205" i="25"/>
  <c r="E205" i="25"/>
  <c r="D205" i="25"/>
  <c r="C205" i="25" s="1"/>
  <c r="H203" i="25"/>
  <c r="C203" i="25"/>
  <c r="H202" i="25"/>
  <c r="C202" i="25"/>
  <c r="H201" i="25"/>
  <c r="C201" i="25"/>
  <c r="H200" i="25"/>
  <c r="C200" i="25"/>
  <c r="H199" i="25"/>
  <c r="C199" i="25"/>
  <c r="L198" i="25"/>
  <c r="K198" i="25"/>
  <c r="K196" i="25" s="1"/>
  <c r="J198" i="25"/>
  <c r="J196" i="25" s="1"/>
  <c r="I198" i="25"/>
  <c r="G198" i="25"/>
  <c r="G196" i="25" s="1"/>
  <c r="F198" i="25"/>
  <c r="E198" i="25"/>
  <c r="D198" i="25"/>
  <c r="H197" i="25"/>
  <c r="C197" i="25"/>
  <c r="L196" i="25"/>
  <c r="F196" i="25"/>
  <c r="D196" i="25"/>
  <c r="H193" i="25"/>
  <c r="C193" i="25"/>
  <c r="L192" i="25"/>
  <c r="L191" i="25" s="1"/>
  <c r="K192" i="25"/>
  <c r="K191" i="25" s="1"/>
  <c r="K187" i="25" s="1"/>
  <c r="J192" i="25"/>
  <c r="G192" i="25"/>
  <c r="G191" i="25" s="1"/>
  <c r="F192" i="25"/>
  <c r="E192" i="25"/>
  <c r="C192" i="25" s="1"/>
  <c r="D192" i="25"/>
  <c r="D191" i="25" s="1"/>
  <c r="J191" i="25"/>
  <c r="F191" i="25"/>
  <c r="H190" i="25"/>
  <c r="C190" i="25"/>
  <c r="H189" i="25"/>
  <c r="C189" i="25"/>
  <c r="L188" i="25"/>
  <c r="K188" i="25"/>
  <c r="J188" i="25"/>
  <c r="J187" i="25" s="1"/>
  <c r="G188" i="25"/>
  <c r="F188" i="25"/>
  <c r="E188" i="25"/>
  <c r="D188" i="25"/>
  <c r="C188" i="25" s="1"/>
  <c r="H186" i="25"/>
  <c r="C186" i="25"/>
  <c r="H185" i="25"/>
  <c r="C185" i="25"/>
  <c r="L184" i="25"/>
  <c r="K184" i="25"/>
  <c r="J184" i="25"/>
  <c r="G184" i="25"/>
  <c r="F184" i="25"/>
  <c r="E184" i="25"/>
  <c r="C184" i="25" s="1"/>
  <c r="D184" i="25"/>
  <c r="H183" i="25"/>
  <c r="C183" i="25"/>
  <c r="H182" i="25"/>
  <c r="C182" i="25"/>
  <c r="H181" i="25"/>
  <c r="C181" i="25"/>
  <c r="C180" i="25"/>
  <c r="L179" i="25"/>
  <c r="K179" i="25"/>
  <c r="J179" i="25"/>
  <c r="G179" i="25"/>
  <c r="F179" i="25"/>
  <c r="E179" i="25"/>
  <c r="D179" i="25"/>
  <c r="H178" i="25"/>
  <c r="C178" i="25"/>
  <c r="C177" i="25"/>
  <c r="H176" i="25"/>
  <c r="C176" i="25"/>
  <c r="L175" i="25"/>
  <c r="K175" i="25"/>
  <c r="K174" i="25" s="1"/>
  <c r="K173" i="25" s="1"/>
  <c r="J175" i="25"/>
  <c r="G175" i="25"/>
  <c r="F175" i="25"/>
  <c r="E175" i="25"/>
  <c r="D175" i="25"/>
  <c r="L174" i="25"/>
  <c r="L173" i="25" s="1"/>
  <c r="J174" i="25"/>
  <c r="J173" i="25" s="1"/>
  <c r="F174" i="25"/>
  <c r="F173" i="25" s="1"/>
  <c r="H172" i="25"/>
  <c r="C172" i="25"/>
  <c r="H171" i="25"/>
  <c r="C171" i="25"/>
  <c r="H170" i="25"/>
  <c r="C170" i="25"/>
  <c r="H169" i="25"/>
  <c r="C169" i="25"/>
  <c r="H168" i="25"/>
  <c r="C168" i="25"/>
  <c r="C167" i="25"/>
  <c r="L166" i="25"/>
  <c r="K166" i="25"/>
  <c r="K165" i="25" s="1"/>
  <c r="J166" i="25"/>
  <c r="J165" i="25" s="1"/>
  <c r="G166" i="25"/>
  <c r="G165" i="25" s="1"/>
  <c r="F166" i="25"/>
  <c r="F165" i="25" s="1"/>
  <c r="E166" i="25"/>
  <c r="D166" i="25"/>
  <c r="L165" i="25"/>
  <c r="E165" i="25"/>
  <c r="D165" i="25"/>
  <c r="H164" i="25"/>
  <c r="C164" i="25"/>
  <c r="H163" i="25"/>
  <c r="C163" i="25"/>
  <c r="H162" i="25"/>
  <c r="C162" i="25"/>
  <c r="C161" i="25"/>
  <c r="L160" i="25"/>
  <c r="K160" i="25"/>
  <c r="J160" i="25"/>
  <c r="G160" i="25"/>
  <c r="F160" i="25"/>
  <c r="E160" i="25"/>
  <c r="C160" i="25" s="1"/>
  <c r="D160" i="25"/>
  <c r="H159" i="25"/>
  <c r="C159" i="25"/>
  <c r="H158" i="25"/>
  <c r="C158" i="25"/>
  <c r="H157" i="25"/>
  <c r="C157" i="25"/>
  <c r="H156" i="25"/>
  <c r="C156" i="25"/>
  <c r="H155" i="25"/>
  <c r="C155" i="25"/>
  <c r="H154" i="25"/>
  <c r="C154" i="25"/>
  <c r="H153" i="25"/>
  <c r="C153" i="25"/>
  <c r="H152" i="25"/>
  <c r="C152" i="25"/>
  <c r="L151" i="25"/>
  <c r="K151" i="25"/>
  <c r="J151" i="25"/>
  <c r="G151" i="25"/>
  <c r="F151" i="25"/>
  <c r="E151" i="25"/>
  <c r="C151" i="25" s="1"/>
  <c r="D151" i="25"/>
  <c r="H150" i="25"/>
  <c r="C150" i="25"/>
  <c r="H149" i="25"/>
  <c r="C149" i="25"/>
  <c r="H148" i="25"/>
  <c r="C148" i="25"/>
  <c r="H147" i="25"/>
  <c r="C147" i="25"/>
  <c r="H146" i="25"/>
  <c r="C146" i="25"/>
  <c r="H145" i="25"/>
  <c r="C145" i="25"/>
  <c r="L144" i="25"/>
  <c r="K144" i="25"/>
  <c r="J144" i="25"/>
  <c r="G144" i="25"/>
  <c r="F144" i="25"/>
  <c r="E144" i="25"/>
  <c r="D144" i="25"/>
  <c r="H143" i="25"/>
  <c r="C143" i="25"/>
  <c r="H142" i="25"/>
  <c r="C142" i="25"/>
  <c r="L141" i="25"/>
  <c r="K141" i="25"/>
  <c r="K130" i="25" s="1"/>
  <c r="J141" i="25"/>
  <c r="I141" i="25"/>
  <c r="H141" i="25" s="1"/>
  <c r="G141" i="25"/>
  <c r="F141" i="25"/>
  <c r="E141" i="25"/>
  <c r="D141" i="25"/>
  <c r="H140" i="25"/>
  <c r="C140" i="25"/>
  <c r="H139" i="25"/>
  <c r="C139" i="25"/>
  <c r="H138" i="25"/>
  <c r="C138" i="25"/>
  <c r="C137" i="25"/>
  <c r="L136" i="25"/>
  <c r="K136" i="25"/>
  <c r="J136" i="25"/>
  <c r="G136" i="25"/>
  <c r="F136" i="25"/>
  <c r="E136" i="25"/>
  <c r="D136" i="25"/>
  <c r="C136" i="25" s="1"/>
  <c r="H135" i="25"/>
  <c r="C135" i="25"/>
  <c r="H134" i="25"/>
  <c r="C134" i="25"/>
  <c r="H133" i="25"/>
  <c r="C133" i="25"/>
  <c r="H132" i="25"/>
  <c r="C132" i="25"/>
  <c r="L131" i="25"/>
  <c r="L130" i="25" s="1"/>
  <c r="K131" i="25"/>
  <c r="J131" i="25"/>
  <c r="G131" i="25"/>
  <c r="G130" i="25" s="1"/>
  <c r="F131" i="25"/>
  <c r="F130" i="25" s="1"/>
  <c r="E131" i="25"/>
  <c r="D131" i="25"/>
  <c r="J130" i="25"/>
  <c r="I128" i="25"/>
  <c r="H129" i="25"/>
  <c r="H128" i="25" s="1"/>
  <c r="C129" i="25"/>
  <c r="L128" i="25"/>
  <c r="K128" i="25"/>
  <c r="J128" i="25"/>
  <c r="G128" i="25"/>
  <c r="F128" i="25"/>
  <c r="E128" i="25"/>
  <c r="D128" i="25"/>
  <c r="C128" i="25"/>
  <c r="H127" i="25"/>
  <c r="C127" i="25"/>
  <c r="H126" i="25"/>
  <c r="C126" i="25"/>
  <c r="H125" i="25"/>
  <c r="C125" i="25"/>
  <c r="H124" i="25"/>
  <c r="C124" i="25"/>
  <c r="H123" i="25"/>
  <c r="C123" i="25"/>
  <c r="L122" i="25"/>
  <c r="K122" i="25"/>
  <c r="J122" i="25"/>
  <c r="I122" i="25"/>
  <c r="H122" i="25" s="1"/>
  <c r="G122" i="25"/>
  <c r="F122" i="25"/>
  <c r="E122" i="25"/>
  <c r="D122" i="25"/>
  <c r="H121" i="25"/>
  <c r="C121" i="25"/>
  <c r="H120" i="25"/>
  <c r="C120" i="25"/>
  <c r="H119" i="25"/>
  <c r="C119" i="25"/>
  <c r="C118" i="25"/>
  <c r="H117" i="25"/>
  <c r="C117" i="25"/>
  <c r="L116" i="25"/>
  <c r="K116" i="25"/>
  <c r="J116" i="25"/>
  <c r="J83" i="25" s="1"/>
  <c r="G116" i="25"/>
  <c r="F116" i="25"/>
  <c r="E116" i="25"/>
  <c r="D116" i="25"/>
  <c r="C116" i="25" s="1"/>
  <c r="H115" i="25"/>
  <c r="C115" i="25"/>
  <c r="H114" i="25"/>
  <c r="C114" i="25"/>
  <c r="H113" i="25"/>
  <c r="C113" i="25"/>
  <c r="L112" i="25"/>
  <c r="K112" i="25"/>
  <c r="J112" i="25"/>
  <c r="G112" i="25"/>
  <c r="F112" i="25"/>
  <c r="E112" i="25"/>
  <c r="C112" i="25" s="1"/>
  <c r="D112" i="25"/>
  <c r="H111" i="25"/>
  <c r="C111" i="25"/>
  <c r="H110" i="25"/>
  <c r="C110" i="25"/>
  <c r="H109" i="25"/>
  <c r="C109" i="25"/>
  <c r="H108" i="25"/>
  <c r="C108" i="25"/>
  <c r="H107" i="25"/>
  <c r="C107" i="25"/>
  <c r="H106" i="25"/>
  <c r="C106" i="25"/>
  <c r="H105" i="25"/>
  <c r="C105" i="25"/>
  <c r="D104" i="25"/>
  <c r="C104" i="25" s="1"/>
  <c r="L103" i="25"/>
  <c r="K103" i="25"/>
  <c r="J103" i="25"/>
  <c r="G103" i="25"/>
  <c r="F103" i="25"/>
  <c r="E103" i="25"/>
  <c r="D103" i="25"/>
  <c r="H102" i="25"/>
  <c r="C102" i="25"/>
  <c r="H101" i="25"/>
  <c r="C101" i="25"/>
  <c r="H100" i="25"/>
  <c r="C100" i="25"/>
  <c r="H99" i="25"/>
  <c r="C99" i="25"/>
  <c r="H98" i="25"/>
  <c r="C98" i="25"/>
  <c r="H97" i="25"/>
  <c r="C97" i="25"/>
  <c r="C96" i="25"/>
  <c r="L95" i="25"/>
  <c r="K95" i="25"/>
  <c r="J95" i="25"/>
  <c r="G95" i="25"/>
  <c r="C95" i="25" s="1"/>
  <c r="F95" i="25"/>
  <c r="E95" i="25"/>
  <c r="D95" i="25"/>
  <c r="H94" i="25"/>
  <c r="C94" i="25"/>
  <c r="H93" i="25"/>
  <c r="C93" i="25"/>
  <c r="H92" i="25"/>
  <c r="C92" i="25"/>
  <c r="H91" i="25"/>
  <c r="C91" i="25"/>
  <c r="H90" i="25"/>
  <c r="C90" i="25"/>
  <c r="L89" i="25"/>
  <c r="K89" i="25"/>
  <c r="J89" i="25"/>
  <c r="G89" i="25"/>
  <c r="F89" i="25"/>
  <c r="E89" i="25"/>
  <c r="D89" i="25"/>
  <c r="H88" i="25"/>
  <c r="C88" i="25"/>
  <c r="H87" i="25"/>
  <c r="C87" i="25"/>
  <c r="C86" i="25"/>
  <c r="H85" i="25"/>
  <c r="C85" i="25"/>
  <c r="L84" i="25"/>
  <c r="K84" i="25"/>
  <c r="J84" i="25"/>
  <c r="G84" i="25"/>
  <c r="F84" i="25"/>
  <c r="E84" i="25"/>
  <c r="D84" i="25"/>
  <c r="D83" i="25" s="1"/>
  <c r="L83" i="25"/>
  <c r="H82" i="25"/>
  <c r="C82" i="25"/>
  <c r="H81" i="25"/>
  <c r="C81" i="25"/>
  <c r="L80" i="25"/>
  <c r="K80" i="25"/>
  <c r="J80" i="25"/>
  <c r="J76" i="25" s="1"/>
  <c r="J75" i="25" s="1"/>
  <c r="G80" i="25"/>
  <c r="F80" i="25"/>
  <c r="F76" i="25" s="1"/>
  <c r="E80" i="25"/>
  <c r="D80" i="25"/>
  <c r="C80" i="25" s="1"/>
  <c r="H79" i="25"/>
  <c r="C79" i="25"/>
  <c r="I77" i="25"/>
  <c r="C78" i="25"/>
  <c r="L77" i="25"/>
  <c r="K77" i="25"/>
  <c r="K76" i="25" s="1"/>
  <c r="J77" i="25"/>
  <c r="G77" i="25"/>
  <c r="G76" i="25" s="1"/>
  <c r="F77" i="25"/>
  <c r="E77" i="25"/>
  <c r="D77" i="25"/>
  <c r="E76" i="25"/>
  <c r="H74" i="25"/>
  <c r="C74" i="25"/>
  <c r="H73" i="25"/>
  <c r="C73" i="25"/>
  <c r="H72" i="25"/>
  <c r="C72" i="25"/>
  <c r="H71" i="25"/>
  <c r="C71" i="25"/>
  <c r="H70" i="25"/>
  <c r="C70" i="25"/>
  <c r="L69" i="25"/>
  <c r="L67" i="25" s="1"/>
  <c r="K69" i="25"/>
  <c r="K67" i="25" s="1"/>
  <c r="J69" i="25"/>
  <c r="J67" i="25" s="1"/>
  <c r="G69" i="25"/>
  <c r="G67" i="25" s="1"/>
  <c r="F69" i="25"/>
  <c r="E69" i="25"/>
  <c r="E67" i="25" s="1"/>
  <c r="D69" i="25"/>
  <c r="C69" i="25" s="1"/>
  <c r="H68" i="25"/>
  <c r="C68" i="25"/>
  <c r="F67" i="25"/>
  <c r="H66" i="25"/>
  <c r="C66" i="25"/>
  <c r="H65" i="25"/>
  <c r="C65" i="25"/>
  <c r="H64" i="25"/>
  <c r="C64" i="25"/>
  <c r="H63" i="25"/>
  <c r="C63" i="25"/>
  <c r="H62" i="25"/>
  <c r="C62" i="25"/>
  <c r="H61" i="25"/>
  <c r="C61" i="25"/>
  <c r="H60" i="25"/>
  <c r="C60" i="25"/>
  <c r="I58" i="25"/>
  <c r="H58" i="25" s="1"/>
  <c r="C59" i="25"/>
  <c r="L58" i="25"/>
  <c r="K58" i="25"/>
  <c r="J58" i="25"/>
  <c r="J54" i="25" s="1"/>
  <c r="G58" i="25"/>
  <c r="F58" i="25"/>
  <c r="F54" i="25" s="1"/>
  <c r="E58" i="25"/>
  <c r="D58" i="25"/>
  <c r="C58" i="25" s="1"/>
  <c r="H57" i="25"/>
  <c r="C57" i="25"/>
  <c r="H56" i="25"/>
  <c r="C56" i="25"/>
  <c r="L55" i="25"/>
  <c r="K55" i="25"/>
  <c r="J55" i="25"/>
  <c r="G55" i="25"/>
  <c r="G54" i="25" s="1"/>
  <c r="G53" i="25" s="1"/>
  <c r="F55" i="25"/>
  <c r="E55" i="25"/>
  <c r="D55" i="25"/>
  <c r="E54" i="25"/>
  <c r="H47" i="25"/>
  <c r="C47" i="25"/>
  <c r="H46" i="25"/>
  <c r="C46" i="25"/>
  <c r="L45" i="25"/>
  <c r="H45" i="25"/>
  <c r="G45" i="25"/>
  <c r="C45" i="25" s="1"/>
  <c r="H44" i="25"/>
  <c r="C44" i="25"/>
  <c r="K43" i="25"/>
  <c r="J43" i="25"/>
  <c r="I43" i="25"/>
  <c r="H43" i="25" s="1"/>
  <c r="F43" i="25"/>
  <c r="E43" i="25"/>
  <c r="D43" i="25"/>
  <c r="C43" i="25" s="1"/>
  <c r="H42" i="25"/>
  <c r="C42" i="25"/>
  <c r="I41" i="25"/>
  <c r="H41" i="25" s="1"/>
  <c r="D41" i="25"/>
  <c r="C41" i="25" s="1"/>
  <c r="H40" i="25"/>
  <c r="C40" i="25"/>
  <c r="H39" i="25"/>
  <c r="C39" i="25"/>
  <c r="H38" i="25"/>
  <c r="C38" i="25"/>
  <c r="H37" i="25"/>
  <c r="C37" i="25"/>
  <c r="K36" i="25"/>
  <c r="H36" i="25"/>
  <c r="F36" i="25"/>
  <c r="C36" i="25" s="1"/>
  <c r="H35" i="25"/>
  <c r="C35" i="25"/>
  <c r="H34" i="25"/>
  <c r="C34" i="25"/>
  <c r="K33" i="25"/>
  <c r="H33" i="25" s="1"/>
  <c r="F33" i="25"/>
  <c r="C33" i="25" s="1"/>
  <c r="H32" i="25"/>
  <c r="C32" i="25"/>
  <c r="K31" i="25"/>
  <c r="H31" i="25" s="1"/>
  <c r="F31" i="25"/>
  <c r="C31" i="25" s="1"/>
  <c r="H30" i="25"/>
  <c r="C30" i="25"/>
  <c r="H29" i="25"/>
  <c r="C29" i="25"/>
  <c r="H28" i="25"/>
  <c r="C28" i="25"/>
  <c r="K27" i="25"/>
  <c r="H27" i="25" s="1"/>
  <c r="F27" i="25"/>
  <c r="C27" i="25" s="1"/>
  <c r="H25" i="25"/>
  <c r="C25" i="25"/>
  <c r="D24" i="25"/>
  <c r="C24" i="25"/>
  <c r="H23" i="25"/>
  <c r="C23" i="25"/>
  <c r="H22" i="25"/>
  <c r="C22" i="25"/>
  <c r="L21" i="25"/>
  <c r="L292" i="25" s="1"/>
  <c r="L291" i="25" s="1"/>
  <c r="K21" i="25"/>
  <c r="J21" i="25"/>
  <c r="J292" i="25" s="1"/>
  <c r="J291" i="25" s="1"/>
  <c r="I21" i="25"/>
  <c r="G21" i="25"/>
  <c r="G292" i="25" s="1"/>
  <c r="G291" i="25" s="1"/>
  <c r="F21" i="25"/>
  <c r="E21" i="25"/>
  <c r="E292" i="25" s="1"/>
  <c r="E291" i="25" s="1"/>
  <c r="D21" i="25"/>
  <c r="D292" i="25" s="1"/>
  <c r="C77" i="25" l="1"/>
  <c r="G174" i="25"/>
  <c r="G173" i="25" s="1"/>
  <c r="J259" i="25"/>
  <c r="G20" i="25"/>
  <c r="K292" i="25"/>
  <c r="K291" i="25" s="1"/>
  <c r="C55" i="25"/>
  <c r="H77" i="25"/>
  <c r="C103" i="25"/>
  <c r="C122" i="25"/>
  <c r="C141" i="25"/>
  <c r="C144" i="25"/>
  <c r="L187" i="25"/>
  <c r="K195" i="25"/>
  <c r="D204" i="25"/>
  <c r="K204" i="25"/>
  <c r="K231" i="25"/>
  <c r="K230" i="25" s="1"/>
  <c r="G269" i="25"/>
  <c r="C284" i="25"/>
  <c r="J53" i="25"/>
  <c r="J52" i="25" s="1"/>
  <c r="G83" i="25"/>
  <c r="G75" i="25" s="1"/>
  <c r="G52" i="25" s="1"/>
  <c r="C166" i="25"/>
  <c r="J20" i="25"/>
  <c r="F53" i="25"/>
  <c r="E83" i="25"/>
  <c r="C83" i="25" s="1"/>
  <c r="K83" i="25"/>
  <c r="K75" i="25" s="1"/>
  <c r="D130" i="25"/>
  <c r="C165" i="25"/>
  <c r="C179" i="25"/>
  <c r="F187" i="25"/>
  <c r="F204" i="25"/>
  <c r="F195" i="25" s="1"/>
  <c r="C227" i="25"/>
  <c r="G231" i="25"/>
  <c r="G230" i="25" s="1"/>
  <c r="C246" i="25"/>
  <c r="F259" i="25"/>
  <c r="F230" i="25" s="1"/>
  <c r="F289" i="25" s="1"/>
  <c r="D291" i="25"/>
  <c r="I292" i="25"/>
  <c r="I291" i="25" s="1"/>
  <c r="F26" i="25"/>
  <c r="D54" i="25"/>
  <c r="D53" i="25" s="1"/>
  <c r="L54" i="25"/>
  <c r="D67" i="25"/>
  <c r="L76" i="25"/>
  <c r="L75" i="25" s="1"/>
  <c r="F83" i="25"/>
  <c r="F75" i="25" s="1"/>
  <c r="F52" i="25" s="1"/>
  <c r="C89" i="25"/>
  <c r="G187" i="25"/>
  <c r="E191" i="25"/>
  <c r="D187" i="25"/>
  <c r="H198" i="25"/>
  <c r="G204" i="25"/>
  <c r="G195" i="25" s="1"/>
  <c r="C216" i="25"/>
  <c r="H233" i="25"/>
  <c r="L231" i="25"/>
  <c r="C260" i="25"/>
  <c r="C53" i="25"/>
  <c r="L53" i="25"/>
  <c r="L52" i="25" s="1"/>
  <c r="C67" i="25"/>
  <c r="I69" i="25"/>
  <c r="H137" i="25"/>
  <c r="I136" i="25"/>
  <c r="H136" i="25" s="1"/>
  <c r="H167" i="25"/>
  <c r="I166" i="25"/>
  <c r="C286" i="25"/>
  <c r="D20" i="25"/>
  <c r="L20" i="25"/>
  <c r="F292" i="25"/>
  <c r="F291" i="25" s="1"/>
  <c r="K26" i="25"/>
  <c r="E53" i="25"/>
  <c r="D76" i="25"/>
  <c r="I80" i="25"/>
  <c r="H80" i="25" s="1"/>
  <c r="C84" i="25"/>
  <c r="H86" i="25"/>
  <c r="I84" i="25"/>
  <c r="I89" i="25"/>
  <c r="H89" i="25" s="1"/>
  <c r="H96" i="25"/>
  <c r="I95" i="25"/>
  <c r="H95" i="25" s="1"/>
  <c r="I112" i="25"/>
  <c r="H112" i="25" s="1"/>
  <c r="I131" i="25"/>
  <c r="I151" i="25"/>
  <c r="H151" i="25" s="1"/>
  <c r="D195" i="25"/>
  <c r="C276" i="25"/>
  <c r="D270" i="25"/>
  <c r="C281" i="25"/>
  <c r="F269" i="25"/>
  <c r="E20" i="25"/>
  <c r="C21" i="25"/>
  <c r="K54" i="25"/>
  <c r="K53" i="25" s="1"/>
  <c r="I55" i="25"/>
  <c r="E75" i="25"/>
  <c r="H78" i="25"/>
  <c r="H104" i="25"/>
  <c r="I103" i="25"/>
  <c r="H103" i="25" s="1"/>
  <c r="C131" i="25"/>
  <c r="E130" i="25"/>
  <c r="C130" i="25" s="1"/>
  <c r="I144" i="25"/>
  <c r="H144" i="25" s="1"/>
  <c r="H161" i="25"/>
  <c r="I160" i="25"/>
  <c r="H160" i="25" s="1"/>
  <c r="H21" i="25"/>
  <c r="H59" i="25"/>
  <c r="H118" i="25"/>
  <c r="I116" i="25"/>
  <c r="H116" i="25" s="1"/>
  <c r="H180" i="25"/>
  <c r="I179" i="25"/>
  <c r="H179" i="25" s="1"/>
  <c r="H249" i="25"/>
  <c r="I246" i="25"/>
  <c r="H246" i="25" s="1"/>
  <c r="I188" i="25"/>
  <c r="C198" i="25"/>
  <c r="E196" i="25"/>
  <c r="E195" i="25" s="1"/>
  <c r="I205" i="25"/>
  <c r="I216" i="25"/>
  <c r="H216" i="25" s="1"/>
  <c r="J230" i="25"/>
  <c r="I252" i="25"/>
  <c r="L259" i="25"/>
  <c r="L230" i="25" s="1"/>
  <c r="C283" i="25"/>
  <c r="I284" i="25"/>
  <c r="H285" i="25"/>
  <c r="C175" i="25"/>
  <c r="H177" i="25"/>
  <c r="I175" i="25"/>
  <c r="I184" i="25"/>
  <c r="H184" i="25" s="1"/>
  <c r="I192" i="25"/>
  <c r="C233" i="25"/>
  <c r="E231" i="25"/>
  <c r="E230" i="25" s="1"/>
  <c r="C252" i="25"/>
  <c r="E251" i="25"/>
  <c r="C251" i="25" s="1"/>
  <c r="I272" i="25"/>
  <c r="H273" i="25"/>
  <c r="D174" i="25"/>
  <c r="E174" i="25"/>
  <c r="E173" i="25" s="1"/>
  <c r="J195" i="25"/>
  <c r="J194" i="25" s="1"/>
  <c r="J51" i="25" s="1"/>
  <c r="I196" i="25"/>
  <c r="D231" i="25"/>
  <c r="C235" i="25"/>
  <c r="C259" i="25"/>
  <c r="I260" i="25"/>
  <c r="H261" i="25"/>
  <c r="H281" i="25"/>
  <c r="H286" i="25"/>
  <c r="I235" i="25"/>
  <c r="H235" i="25" s="1"/>
  <c r="I238" i="25"/>
  <c r="H238" i="25" s="1"/>
  <c r="I264" i="25"/>
  <c r="H264" i="25" s="1"/>
  <c r="I276" i="25"/>
  <c r="H276" i="25" s="1"/>
  <c r="G289" i="25" l="1"/>
  <c r="G194" i="25"/>
  <c r="K194" i="25"/>
  <c r="K289" i="25"/>
  <c r="F51" i="25"/>
  <c r="F50" i="25" s="1"/>
  <c r="G51" i="25"/>
  <c r="G50" i="25" s="1"/>
  <c r="K52" i="25"/>
  <c r="K51" i="25" s="1"/>
  <c r="K50" i="25" s="1"/>
  <c r="C204" i="25"/>
  <c r="C191" i="25"/>
  <c r="E187" i="25"/>
  <c r="C187" i="25" s="1"/>
  <c r="C26" i="25"/>
  <c r="F20" i="25"/>
  <c r="F194" i="25"/>
  <c r="I76" i="25"/>
  <c r="C196" i="25"/>
  <c r="C54" i="25"/>
  <c r="J290" i="25"/>
  <c r="J50" i="25"/>
  <c r="L289" i="25"/>
  <c r="L194" i="25"/>
  <c r="H205" i="25"/>
  <c r="I204" i="25"/>
  <c r="H204" i="25" s="1"/>
  <c r="D173" i="25"/>
  <c r="C173" i="25" s="1"/>
  <c r="C174" i="25"/>
  <c r="H272" i="25"/>
  <c r="I270" i="25"/>
  <c r="I174" i="25"/>
  <c r="H175" i="25"/>
  <c r="I251" i="25"/>
  <c r="H251" i="25" s="1"/>
  <c r="H252" i="25"/>
  <c r="E194" i="25"/>
  <c r="G290" i="25"/>
  <c r="I231" i="25"/>
  <c r="E52" i="25"/>
  <c r="E51" i="25" s="1"/>
  <c r="L51" i="25"/>
  <c r="H196" i="25"/>
  <c r="I195" i="25"/>
  <c r="J289" i="25"/>
  <c r="H284" i="25"/>
  <c r="I283" i="25"/>
  <c r="H283" i="25" s="1"/>
  <c r="F290" i="25"/>
  <c r="C292" i="25"/>
  <c r="C291" i="25" s="1"/>
  <c r="C195" i="25"/>
  <c r="H131" i="25"/>
  <c r="I130" i="25"/>
  <c r="H130" i="25" s="1"/>
  <c r="C20" i="25"/>
  <c r="H166" i="25"/>
  <c r="I165" i="25"/>
  <c r="H165" i="25" s="1"/>
  <c r="H69" i="25"/>
  <c r="I67" i="25"/>
  <c r="H67" i="25" s="1"/>
  <c r="H192" i="25"/>
  <c r="I191" i="25"/>
  <c r="H191" i="25" s="1"/>
  <c r="H292" i="25"/>
  <c r="H291" i="25" s="1"/>
  <c r="D269" i="25"/>
  <c r="D194" i="25" s="1"/>
  <c r="C194" i="25" s="1"/>
  <c r="C270" i="25"/>
  <c r="I83" i="25"/>
  <c r="H83" i="25" s="1"/>
  <c r="H84" i="25"/>
  <c r="I75" i="25"/>
  <c r="H75" i="25" s="1"/>
  <c r="H76" i="25"/>
  <c r="H26" i="25"/>
  <c r="K20" i="25"/>
  <c r="C231" i="25"/>
  <c r="D230" i="25"/>
  <c r="C230" i="25" s="1"/>
  <c r="H260" i="25"/>
  <c r="I259" i="25"/>
  <c r="H259" i="25" s="1"/>
  <c r="H188" i="25"/>
  <c r="I187" i="25"/>
  <c r="H187" i="25" s="1"/>
  <c r="H55" i="25"/>
  <c r="I54" i="25"/>
  <c r="C76" i="25"/>
  <c r="D75" i="25"/>
  <c r="E289" i="25" l="1"/>
  <c r="I53" i="25"/>
  <c r="H54" i="25"/>
  <c r="C75" i="25"/>
  <c r="D52" i="25"/>
  <c r="K290" i="25"/>
  <c r="H195" i="25"/>
  <c r="E290" i="25"/>
  <c r="E50" i="25"/>
  <c r="I173" i="25"/>
  <c r="H173" i="25" s="1"/>
  <c r="H174" i="25"/>
  <c r="H231" i="25"/>
  <c r="I230" i="25"/>
  <c r="H230" i="25" s="1"/>
  <c r="I269" i="25"/>
  <c r="H270" i="25"/>
  <c r="C269" i="25"/>
  <c r="C289" i="25" s="1"/>
  <c r="D289" i="25"/>
  <c r="L50" i="25"/>
  <c r="L290" i="25"/>
  <c r="I194" i="25" l="1"/>
  <c r="H194" i="25" s="1"/>
  <c r="C52" i="25"/>
  <c r="D51" i="25"/>
  <c r="H269" i="25"/>
  <c r="I289" i="25"/>
  <c r="H53" i="25"/>
  <c r="I52" i="25"/>
  <c r="I51" i="25" l="1"/>
  <c r="H52" i="25"/>
  <c r="D290" i="25"/>
  <c r="C290" i="25" s="1"/>
  <c r="D50" i="25"/>
  <c r="C50" i="25" s="1"/>
  <c r="C51" i="25"/>
  <c r="H289" i="25"/>
  <c r="I24" i="25" l="1"/>
  <c r="I50" i="25"/>
  <c r="H50" i="25" s="1"/>
  <c r="H51" i="25"/>
  <c r="H24" i="25" l="1"/>
  <c r="I20" i="25"/>
  <c r="H20" i="25" s="1"/>
  <c r="I290" i="25"/>
  <c r="H290" i="25" s="1"/>
  <c r="H301" i="24" l="1"/>
  <c r="C301" i="24"/>
  <c r="H300" i="24"/>
  <c r="C300" i="24"/>
  <c r="H299" i="24"/>
  <c r="C299" i="24"/>
  <c r="H298" i="24"/>
  <c r="C298" i="24"/>
  <c r="H297" i="24"/>
  <c r="C297" i="24"/>
  <c r="H296" i="24"/>
  <c r="C296" i="24"/>
  <c r="H295" i="24"/>
  <c r="C295" i="24"/>
  <c r="H294" i="24"/>
  <c r="H293" i="24" s="1"/>
  <c r="C294" i="24"/>
  <c r="C293" i="24" s="1"/>
  <c r="L293" i="24"/>
  <c r="K293" i="24"/>
  <c r="J293" i="24"/>
  <c r="I293" i="24"/>
  <c r="G293" i="24"/>
  <c r="F293" i="24"/>
  <c r="E293" i="24"/>
  <c r="D293" i="24"/>
  <c r="H288" i="24"/>
  <c r="C288" i="24"/>
  <c r="H287" i="24"/>
  <c r="C287" i="24"/>
  <c r="L286" i="24"/>
  <c r="K286" i="24"/>
  <c r="J286" i="24"/>
  <c r="I286" i="24"/>
  <c r="H286" i="24" s="1"/>
  <c r="G286" i="24"/>
  <c r="F286" i="24"/>
  <c r="E286" i="24"/>
  <c r="D286" i="24"/>
  <c r="H285" i="24"/>
  <c r="C285" i="24"/>
  <c r="L284" i="24"/>
  <c r="L283" i="24" s="1"/>
  <c r="K284" i="24"/>
  <c r="J284" i="24"/>
  <c r="I284" i="24"/>
  <c r="H284" i="24" s="1"/>
  <c r="G284" i="24"/>
  <c r="F284" i="24"/>
  <c r="F283" i="24" s="1"/>
  <c r="E284" i="24"/>
  <c r="E283" i="24" s="1"/>
  <c r="D284" i="24"/>
  <c r="D283" i="24" s="1"/>
  <c r="K283" i="24"/>
  <c r="J283" i="24"/>
  <c r="I283" i="24"/>
  <c r="G283" i="24"/>
  <c r="H282" i="24"/>
  <c r="C282" i="24"/>
  <c r="L281" i="24"/>
  <c r="K281" i="24"/>
  <c r="J281" i="24"/>
  <c r="H281" i="24" s="1"/>
  <c r="I281" i="24"/>
  <c r="G281" i="24"/>
  <c r="F281" i="24"/>
  <c r="E281" i="24"/>
  <c r="D281" i="24"/>
  <c r="H280" i="24"/>
  <c r="C280" i="24"/>
  <c r="H279" i="24"/>
  <c r="C279" i="24"/>
  <c r="H278" i="24"/>
  <c r="C278" i="24"/>
  <c r="H277" i="24"/>
  <c r="C277" i="24"/>
  <c r="L276" i="24"/>
  <c r="K276" i="24"/>
  <c r="K270" i="24" s="1"/>
  <c r="K269" i="24" s="1"/>
  <c r="J276" i="24"/>
  <c r="I276" i="24"/>
  <c r="H276" i="24" s="1"/>
  <c r="G276" i="24"/>
  <c r="G270" i="24" s="1"/>
  <c r="G269" i="24" s="1"/>
  <c r="F276" i="24"/>
  <c r="E276" i="24"/>
  <c r="D276" i="24"/>
  <c r="H275" i="24"/>
  <c r="C275" i="24"/>
  <c r="H274" i="24"/>
  <c r="C274" i="24"/>
  <c r="H273" i="24"/>
  <c r="C273" i="24"/>
  <c r="L272" i="24"/>
  <c r="K272" i="24"/>
  <c r="J272" i="24"/>
  <c r="J270" i="24" s="1"/>
  <c r="J269" i="24" s="1"/>
  <c r="I272" i="24"/>
  <c r="H272" i="24" s="1"/>
  <c r="G272" i="24"/>
  <c r="F272" i="24"/>
  <c r="F270" i="24" s="1"/>
  <c r="F269" i="24" s="1"/>
  <c r="E272" i="24"/>
  <c r="E270" i="24" s="1"/>
  <c r="E269" i="24" s="1"/>
  <c r="D272" i="24"/>
  <c r="H271" i="24"/>
  <c r="C271" i="24"/>
  <c r="L270" i="24"/>
  <c r="L269" i="24" s="1"/>
  <c r="D270" i="24"/>
  <c r="D269" i="24" s="1"/>
  <c r="H268" i="24"/>
  <c r="C268" i="24"/>
  <c r="H267" i="24"/>
  <c r="C267" i="24"/>
  <c r="H266" i="24"/>
  <c r="C266" i="24"/>
  <c r="H265" i="24"/>
  <c r="C265" i="24"/>
  <c r="L264" i="24"/>
  <c r="K264" i="24"/>
  <c r="H264" i="24" s="1"/>
  <c r="J264" i="24"/>
  <c r="I264" i="24"/>
  <c r="G264" i="24"/>
  <c r="F264" i="24"/>
  <c r="E264" i="24"/>
  <c r="D264" i="24"/>
  <c r="H263" i="24"/>
  <c r="C263" i="24"/>
  <c r="H262" i="24"/>
  <c r="C262" i="24"/>
  <c r="H261" i="24"/>
  <c r="C261" i="24"/>
  <c r="L260" i="24"/>
  <c r="K260" i="24"/>
  <c r="J260" i="24"/>
  <c r="I260" i="24"/>
  <c r="H260" i="24" s="1"/>
  <c r="G260" i="24"/>
  <c r="G259" i="24" s="1"/>
  <c r="F260" i="24"/>
  <c r="F259" i="24" s="1"/>
  <c r="E260" i="24"/>
  <c r="D260" i="24"/>
  <c r="J259" i="24"/>
  <c r="I259" i="24"/>
  <c r="E259" i="24"/>
  <c r="H258" i="24"/>
  <c r="C258" i="24"/>
  <c r="H257" i="24"/>
  <c r="C257" i="24"/>
  <c r="H256" i="24"/>
  <c r="C256" i="24"/>
  <c r="H255" i="24"/>
  <c r="C255" i="24"/>
  <c r="H254" i="24"/>
  <c r="C254" i="24"/>
  <c r="H253" i="24"/>
  <c r="C253" i="24"/>
  <c r="L252" i="24"/>
  <c r="L251" i="24" s="1"/>
  <c r="K252" i="24"/>
  <c r="J252" i="24"/>
  <c r="I252" i="24"/>
  <c r="H252" i="24" s="1"/>
  <c r="G252" i="24"/>
  <c r="F252" i="24"/>
  <c r="F251" i="24" s="1"/>
  <c r="E252" i="24"/>
  <c r="E251" i="24" s="1"/>
  <c r="D252" i="24"/>
  <c r="D251" i="24" s="1"/>
  <c r="K251" i="24"/>
  <c r="J251" i="24"/>
  <c r="I251" i="24"/>
  <c r="G251" i="24"/>
  <c r="H250" i="24"/>
  <c r="C250" i="24"/>
  <c r="H249" i="24"/>
  <c r="C249" i="24"/>
  <c r="H248" i="24"/>
  <c r="C248" i="24"/>
  <c r="H247" i="24"/>
  <c r="C247" i="24"/>
  <c r="L246" i="24"/>
  <c r="K246" i="24"/>
  <c r="J246" i="24"/>
  <c r="I246" i="24"/>
  <c r="H246" i="24"/>
  <c r="G246" i="24"/>
  <c r="F246" i="24"/>
  <c r="E246" i="24"/>
  <c r="D246" i="24"/>
  <c r="C246" i="24" s="1"/>
  <c r="H245" i="24"/>
  <c r="C245" i="24"/>
  <c r="H244" i="24"/>
  <c r="C244" i="24"/>
  <c r="H243" i="24"/>
  <c r="C243" i="24"/>
  <c r="H242" i="24"/>
  <c r="C242" i="24"/>
  <c r="H241" i="24"/>
  <c r="C241" i="24"/>
  <c r="H240" i="24"/>
  <c r="C240" i="24"/>
  <c r="H239" i="24"/>
  <c r="C239" i="24"/>
  <c r="L238" i="24"/>
  <c r="K238" i="24"/>
  <c r="H238" i="24" s="1"/>
  <c r="J238" i="24"/>
  <c r="I238" i="24"/>
  <c r="G238" i="24"/>
  <c r="F238" i="24"/>
  <c r="E238" i="24"/>
  <c r="D238" i="24"/>
  <c r="H237" i="24"/>
  <c r="C237" i="24"/>
  <c r="H236" i="24"/>
  <c r="C236" i="24"/>
  <c r="L235" i="24"/>
  <c r="K235" i="24"/>
  <c r="J235" i="24"/>
  <c r="I235" i="24"/>
  <c r="G235" i="24"/>
  <c r="G231" i="24" s="1"/>
  <c r="G230" i="24" s="1"/>
  <c r="F235" i="24"/>
  <c r="E235" i="24"/>
  <c r="D235" i="24"/>
  <c r="H234" i="24"/>
  <c r="C234" i="24"/>
  <c r="L233" i="24"/>
  <c r="K233" i="24"/>
  <c r="J233" i="24"/>
  <c r="H233" i="24" s="1"/>
  <c r="I233" i="24"/>
  <c r="I231" i="24" s="1"/>
  <c r="I230" i="24" s="1"/>
  <c r="G233" i="24"/>
  <c r="F233" i="24"/>
  <c r="E233" i="24"/>
  <c r="E231" i="24" s="1"/>
  <c r="E230" i="24" s="1"/>
  <c r="D233" i="24"/>
  <c r="H232" i="24"/>
  <c r="C232" i="24"/>
  <c r="K231" i="24"/>
  <c r="F231" i="24"/>
  <c r="H229" i="24"/>
  <c r="C229" i="24"/>
  <c r="H228" i="24"/>
  <c r="C228" i="24"/>
  <c r="L227" i="24"/>
  <c r="K227" i="24"/>
  <c r="J227" i="24"/>
  <c r="I227" i="24"/>
  <c r="G227" i="24"/>
  <c r="F227" i="24"/>
  <c r="E227" i="24"/>
  <c r="C227" i="24" s="1"/>
  <c r="D227" i="24"/>
  <c r="H226" i="24"/>
  <c r="C226" i="24"/>
  <c r="H225" i="24"/>
  <c r="C225" i="24"/>
  <c r="H224" i="24"/>
  <c r="C224" i="24"/>
  <c r="H223" i="24"/>
  <c r="C223" i="24"/>
  <c r="H222" i="24"/>
  <c r="C222" i="24"/>
  <c r="H221" i="24"/>
  <c r="C221" i="24"/>
  <c r="H220" i="24"/>
  <c r="C220" i="24"/>
  <c r="H219" i="24"/>
  <c r="C219" i="24"/>
  <c r="H218" i="24"/>
  <c r="C218" i="24"/>
  <c r="H217" i="24"/>
  <c r="C217" i="24"/>
  <c r="L216" i="24"/>
  <c r="K216" i="24"/>
  <c r="J216" i="24"/>
  <c r="I216" i="24"/>
  <c r="H216" i="24" s="1"/>
  <c r="G216" i="24"/>
  <c r="F216" i="24"/>
  <c r="E216" i="24"/>
  <c r="D216" i="24"/>
  <c r="H215" i="24"/>
  <c r="C215" i="24"/>
  <c r="H214" i="24"/>
  <c r="C214" i="24"/>
  <c r="H213" i="24"/>
  <c r="C213" i="24"/>
  <c r="H212" i="24"/>
  <c r="C212" i="24"/>
  <c r="H211" i="24"/>
  <c r="C211" i="24"/>
  <c r="H210" i="24"/>
  <c r="C210" i="24"/>
  <c r="H209" i="24"/>
  <c r="C209" i="24"/>
  <c r="H208" i="24"/>
  <c r="C208" i="24"/>
  <c r="H207" i="24"/>
  <c r="C207" i="24"/>
  <c r="H206" i="24"/>
  <c r="C206" i="24"/>
  <c r="L205" i="24"/>
  <c r="K205" i="24"/>
  <c r="J205" i="24"/>
  <c r="I205" i="24"/>
  <c r="G205" i="24"/>
  <c r="G204" i="24" s="1"/>
  <c r="F205" i="24"/>
  <c r="F204" i="24" s="1"/>
  <c r="E205" i="24"/>
  <c r="D205" i="24"/>
  <c r="L204" i="24"/>
  <c r="K204" i="24"/>
  <c r="I204" i="24"/>
  <c r="D204" i="24"/>
  <c r="H203" i="24"/>
  <c r="C203" i="24"/>
  <c r="H202" i="24"/>
  <c r="C202" i="24"/>
  <c r="H201" i="24"/>
  <c r="C201" i="24"/>
  <c r="H200" i="24"/>
  <c r="C200" i="24"/>
  <c r="H199" i="24"/>
  <c r="C199" i="24"/>
  <c r="L198" i="24"/>
  <c r="L196" i="24" s="1"/>
  <c r="L195" i="24" s="1"/>
  <c r="K198" i="24"/>
  <c r="H198" i="24" s="1"/>
  <c r="J198" i="24"/>
  <c r="I198" i="24"/>
  <c r="G198" i="24"/>
  <c r="G196" i="24" s="1"/>
  <c r="G195" i="24" s="1"/>
  <c r="G194" i="24" s="1"/>
  <c r="F198" i="24"/>
  <c r="E198" i="24"/>
  <c r="D198" i="24"/>
  <c r="H197" i="24"/>
  <c r="C197" i="24"/>
  <c r="J196" i="24"/>
  <c r="I196" i="24"/>
  <c r="F196" i="24"/>
  <c r="E196" i="24"/>
  <c r="I195" i="24"/>
  <c r="H193" i="24"/>
  <c r="C193" i="24"/>
  <c r="L192" i="24"/>
  <c r="L191" i="24" s="1"/>
  <c r="K192" i="24"/>
  <c r="J192" i="24"/>
  <c r="I192" i="24"/>
  <c r="H192" i="24" s="1"/>
  <c r="G192" i="24"/>
  <c r="F192" i="24"/>
  <c r="F191" i="24" s="1"/>
  <c r="F187" i="24" s="1"/>
  <c r="E192" i="24"/>
  <c r="E191" i="24" s="1"/>
  <c r="D192" i="24"/>
  <c r="D191" i="24" s="1"/>
  <c r="K191" i="24"/>
  <c r="J191" i="24"/>
  <c r="J187" i="24" s="1"/>
  <c r="I191" i="24"/>
  <c r="I187" i="24" s="1"/>
  <c r="G191" i="24"/>
  <c r="H190" i="24"/>
  <c r="C190" i="24"/>
  <c r="H189" i="24"/>
  <c r="C189" i="24"/>
  <c r="L188" i="24"/>
  <c r="K188" i="24"/>
  <c r="J188" i="24"/>
  <c r="I188" i="24"/>
  <c r="H188" i="24"/>
  <c r="G188" i="24"/>
  <c r="F188" i="24"/>
  <c r="E188" i="24"/>
  <c r="E187" i="24" s="1"/>
  <c r="D188" i="24"/>
  <c r="K187" i="24"/>
  <c r="G187" i="24"/>
  <c r="H186" i="24"/>
  <c r="C186" i="24"/>
  <c r="H185" i="24"/>
  <c r="C185" i="24"/>
  <c r="L184" i="24"/>
  <c r="K184" i="24"/>
  <c r="H184" i="24" s="1"/>
  <c r="J184" i="24"/>
  <c r="I184" i="24"/>
  <c r="G184" i="24"/>
  <c r="F184" i="24"/>
  <c r="E184" i="24"/>
  <c r="D184" i="24"/>
  <c r="H183" i="24"/>
  <c r="C183" i="24"/>
  <c r="H182" i="24"/>
  <c r="C182" i="24"/>
  <c r="H181" i="24"/>
  <c r="C181" i="24"/>
  <c r="H180" i="24"/>
  <c r="C180" i="24"/>
  <c r="L179" i="24"/>
  <c r="K179" i="24"/>
  <c r="J179" i="24"/>
  <c r="I179" i="24"/>
  <c r="G179" i="24"/>
  <c r="G174" i="24" s="1"/>
  <c r="G173" i="24" s="1"/>
  <c r="F179" i="24"/>
  <c r="E179" i="24"/>
  <c r="D179" i="24"/>
  <c r="D174" i="24" s="1"/>
  <c r="D173" i="24" s="1"/>
  <c r="C179" i="24"/>
  <c r="H178" i="24"/>
  <c r="C178" i="24"/>
  <c r="H177" i="24"/>
  <c r="C177" i="24"/>
  <c r="H176" i="24"/>
  <c r="C176" i="24"/>
  <c r="L175" i="24"/>
  <c r="K175" i="24"/>
  <c r="K174" i="24" s="1"/>
  <c r="K173" i="24" s="1"/>
  <c r="J175" i="24"/>
  <c r="J174" i="24" s="1"/>
  <c r="I175" i="24"/>
  <c r="G175" i="24"/>
  <c r="F175" i="24"/>
  <c r="F174" i="24" s="1"/>
  <c r="F173" i="24" s="1"/>
  <c r="E175" i="24"/>
  <c r="D175" i="24"/>
  <c r="L174" i="24"/>
  <c r="L173" i="24" s="1"/>
  <c r="E174" i="24"/>
  <c r="E173" i="24" s="1"/>
  <c r="H172" i="24"/>
  <c r="C172" i="24"/>
  <c r="H171" i="24"/>
  <c r="C171" i="24"/>
  <c r="H170" i="24"/>
  <c r="C170" i="24"/>
  <c r="H169" i="24"/>
  <c r="C169" i="24"/>
  <c r="H168" i="24"/>
  <c r="C168" i="24"/>
  <c r="H167" i="24"/>
  <c r="C167" i="24"/>
  <c r="L166" i="24"/>
  <c r="L165" i="24" s="1"/>
  <c r="K166" i="24"/>
  <c r="K165" i="24" s="1"/>
  <c r="J166" i="24"/>
  <c r="J165" i="24" s="1"/>
  <c r="I166" i="24"/>
  <c r="G166" i="24"/>
  <c r="F166" i="24"/>
  <c r="F165" i="24" s="1"/>
  <c r="E166" i="24"/>
  <c r="C166" i="24" s="1"/>
  <c r="D166" i="24"/>
  <c r="D165" i="24" s="1"/>
  <c r="I165" i="24"/>
  <c r="G165" i="24"/>
  <c r="H164" i="24"/>
  <c r="C164" i="24"/>
  <c r="H163" i="24"/>
  <c r="C163" i="24"/>
  <c r="H162" i="24"/>
  <c r="C162" i="24"/>
  <c r="H161" i="24"/>
  <c r="C161" i="24"/>
  <c r="L160" i="24"/>
  <c r="K160" i="24"/>
  <c r="J160" i="24"/>
  <c r="I160" i="24"/>
  <c r="G160" i="24"/>
  <c r="F160" i="24"/>
  <c r="E160" i="24"/>
  <c r="D160" i="24"/>
  <c r="H159" i="24"/>
  <c r="C159" i="24"/>
  <c r="H158" i="24"/>
  <c r="C158" i="24"/>
  <c r="H157" i="24"/>
  <c r="C157" i="24"/>
  <c r="H156" i="24"/>
  <c r="C156" i="24"/>
  <c r="H155" i="24"/>
  <c r="C155" i="24"/>
  <c r="H154" i="24"/>
  <c r="C154" i="24"/>
  <c r="H153" i="24"/>
  <c r="C153" i="24"/>
  <c r="H152" i="24"/>
  <c r="C152" i="24"/>
  <c r="L151" i="24"/>
  <c r="L130" i="24" s="1"/>
  <c r="K151" i="24"/>
  <c r="J151" i="24"/>
  <c r="I151" i="24"/>
  <c r="G151" i="24"/>
  <c r="F151" i="24"/>
  <c r="E151" i="24"/>
  <c r="D151" i="24"/>
  <c r="C151" i="24"/>
  <c r="H150" i="24"/>
  <c r="C150" i="24"/>
  <c r="H149" i="24"/>
  <c r="C149" i="24"/>
  <c r="H148" i="24"/>
  <c r="C148" i="24"/>
  <c r="H147" i="24"/>
  <c r="C147" i="24"/>
  <c r="H146" i="24"/>
  <c r="C146" i="24"/>
  <c r="H145" i="24"/>
  <c r="C145" i="24"/>
  <c r="L144" i="24"/>
  <c r="K144" i="24"/>
  <c r="J144" i="24"/>
  <c r="I144" i="24"/>
  <c r="H144" i="24" s="1"/>
  <c r="G144" i="24"/>
  <c r="F144" i="24"/>
  <c r="E144" i="24"/>
  <c r="D144" i="24"/>
  <c r="C144" i="24" s="1"/>
  <c r="H143" i="24"/>
  <c r="C143" i="24"/>
  <c r="H142" i="24"/>
  <c r="C142" i="24"/>
  <c r="L141" i="24"/>
  <c r="K141" i="24"/>
  <c r="J141" i="24"/>
  <c r="I141" i="24"/>
  <c r="H141" i="24" s="1"/>
  <c r="G141" i="24"/>
  <c r="F141" i="24"/>
  <c r="E141" i="24"/>
  <c r="D141" i="24"/>
  <c r="C141" i="24" s="1"/>
  <c r="H140" i="24"/>
  <c r="C140" i="24"/>
  <c r="H139" i="24"/>
  <c r="C139" i="24"/>
  <c r="H138" i="24"/>
  <c r="C138" i="24"/>
  <c r="H137" i="24"/>
  <c r="C137" i="24"/>
  <c r="L136" i="24"/>
  <c r="K136" i="24"/>
  <c r="J136" i="24"/>
  <c r="I136" i="24"/>
  <c r="G136" i="24"/>
  <c r="F136" i="24"/>
  <c r="E136" i="24"/>
  <c r="E130" i="24" s="1"/>
  <c r="D136" i="24"/>
  <c r="C136" i="24" s="1"/>
  <c r="H135" i="24"/>
  <c r="C135" i="24"/>
  <c r="H134" i="24"/>
  <c r="C134" i="24"/>
  <c r="H133" i="24"/>
  <c r="C133" i="24"/>
  <c r="H132" i="24"/>
  <c r="C132" i="24"/>
  <c r="L131" i="24"/>
  <c r="K131" i="24"/>
  <c r="J131" i="24"/>
  <c r="I131" i="24"/>
  <c r="G131" i="24"/>
  <c r="G130" i="24" s="1"/>
  <c r="F131" i="24"/>
  <c r="F130" i="24" s="1"/>
  <c r="E131" i="24"/>
  <c r="D131" i="24"/>
  <c r="K130" i="24"/>
  <c r="D130" i="24"/>
  <c r="H129" i="24"/>
  <c r="C129" i="24"/>
  <c r="L128" i="24"/>
  <c r="K128" i="24"/>
  <c r="J128" i="24"/>
  <c r="I128" i="24"/>
  <c r="H128" i="24"/>
  <c r="G128" i="24"/>
  <c r="F128" i="24"/>
  <c r="E128" i="24"/>
  <c r="D128" i="24"/>
  <c r="C128" i="24"/>
  <c r="H127" i="24"/>
  <c r="C127" i="24"/>
  <c r="H126" i="24"/>
  <c r="C126" i="24"/>
  <c r="H125" i="24"/>
  <c r="C125" i="24"/>
  <c r="H124" i="24"/>
  <c r="C124" i="24"/>
  <c r="H123" i="24"/>
  <c r="C123" i="24"/>
  <c r="L122" i="24"/>
  <c r="K122" i="24"/>
  <c r="J122" i="24"/>
  <c r="I122" i="24"/>
  <c r="G122" i="24"/>
  <c r="F122" i="24"/>
  <c r="C122" i="24" s="1"/>
  <c r="E122" i="24"/>
  <c r="D122" i="24"/>
  <c r="H121" i="24"/>
  <c r="C121" i="24"/>
  <c r="H120" i="24"/>
  <c r="C120" i="24"/>
  <c r="H119" i="24"/>
  <c r="C119" i="24"/>
  <c r="H118" i="24"/>
  <c r="C118" i="24"/>
  <c r="H117" i="24"/>
  <c r="C117" i="24"/>
  <c r="L116" i="24"/>
  <c r="K116" i="24"/>
  <c r="J116" i="24"/>
  <c r="J83" i="24" s="1"/>
  <c r="I116" i="24"/>
  <c r="G116" i="24"/>
  <c r="F116" i="24"/>
  <c r="E116" i="24"/>
  <c r="E83" i="24" s="1"/>
  <c r="D116" i="24"/>
  <c r="C116" i="24" s="1"/>
  <c r="H115" i="24"/>
  <c r="C115" i="24"/>
  <c r="H114" i="24"/>
  <c r="C114" i="24"/>
  <c r="H113" i="24"/>
  <c r="C113" i="24"/>
  <c r="L112" i="24"/>
  <c r="K112" i="24"/>
  <c r="J112" i="24"/>
  <c r="I112" i="24"/>
  <c r="H112" i="24" s="1"/>
  <c r="G112" i="24"/>
  <c r="F112" i="24"/>
  <c r="E112" i="24"/>
  <c r="D112" i="24"/>
  <c r="H111" i="24"/>
  <c r="C111" i="24"/>
  <c r="H110" i="24"/>
  <c r="C110" i="24"/>
  <c r="H109" i="24"/>
  <c r="C109" i="24"/>
  <c r="H108" i="24"/>
  <c r="C108" i="24"/>
  <c r="H107" i="24"/>
  <c r="C107" i="24"/>
  <c r="H106" i="24"/>
  <c r="C106" i="24"/>
  <c r="H105" i="24"/>
  <c r="C105" i="24"/>
  <c r="H104" i="24"/>
  <c r="C104" i="24"/>
  <c r="L103" i="24"/>
  <c r="K103" i="24"/>
  <c r="J103" i="24"/>
  <c r="I103" i="24"/>
  <c r="H103" i="24" s="1"/>
  <c r="G103" i="24"/>
  <c r="F103" i="24"/>
  <c r="E103" i="24"/>
  <c r="D103" i="24"/>
  <c r="H102" i="24"/>
  <c r="C102" i="24"/>
  <c r="H101" i="24"/>
  <c r="C101" i="24"/>
  <c r="H100" i="24"/>
  <c r="C100" i="24"/>
  <c r="H99" i="24"/>
  <c r="C99" i="24"/>
  <c r="H98" i="24"/>
  <c r="C98" i="24"/>
  <c r="H97" i="24"/>
  <c r="C97" i="24"/>
  <c r="H96" i="24"/>
  <c r="C96" i="24"/>
  <c r="L95" i="24"/>
  <c r="K95" i="24"/>
  <c r="K83" i="24" s="1"/>
  <c r="J95" i="24"/>
  <c r="I95" i="24"/>
  <c r="G95" i="24"/>
  <c r="G83" i="24" s="1"/>
  <c r="F95" i="24"/>
  <c r="F83" i="24" s="1"/>
  <c r="E95" i="24"/>
  <c r="D95" i="24"/>
  <c r="H94" i="24"/>
  <c r="C94" i="24"/>
  <c r="H93" i="24"/>
  <c r="C93" i="24"/>
  <c r="H92" i="24"/>
  <c r="C92" i="24"/>
  <c r="H91" i="24"/>
  <c r="C91" i="24"/>
  <c r="H90" i="24"/>
  <c r="C90" i="24"/>
  <c r="L89" i="24"/>
  <c r="K89" i="24"/>
  <c r="J89" i="24"/>
  <c r="I89" i="24"/>
  <c r="H89" i="24" s="1"/>
  <c r="G89" i="24"/>
  <c r="F89" i="24"/>
  <c r="E89" i="24"/>
  <c r="D89" i="24"/>
  <c r="H88" i="24"/>
  <c r="C88" i="24"/>
  <c r="H87" i="24"/>
  <c r="C87" i="24"/>
  <c r="H86" i="24"/>
  <c r="C86" i="24"/>
  <c r="H85" i="24"/>
  <c r="C85" i="24"/>
  <c r="L84" i="24"/>
  <c r="K84" i="24"/>
  <c r="J84" i="24"/>
  <c r="I84" i="24"/>
  <c r="H84" i="24" s="1"/>
  <c r="G84" i="24"/>
  <c r="F84" i="24"/>
  <c r="E84" i="24"/>
  <c r="D84" i="24"/>
  <c r="D83" i="24" s="1"/>
  <c r="I83" i="24"/>
  <c r="H82" i="24"/>
  <c r="C82" i="24"/>
  <c r="H81" i="24"/>
  <c r="C81" i="24"/>
  <c r="L80" i="24"/>
  <c r="L76" i="24" s="1"/>
  <c r="K80" i="24"/>
  <c r="K76" i="24" s="1"/>
  <c r="K75" i="24" s="1"/>
  <c r="J80" i="24"/>
  <c r="I80" i="24"/>
  <c r="G80" i="24"/>
  <c r="F80" i="24"/>
  <c r="E80" i="24"/>
  <c r="D80" i="24"/>
  <c r="C80" i="24"/>
  <c r="H79" i="24"/>
  <c r="C79" i="24"/>
  <c r="H78" i="24"/>
  <c r="C78" i="24"/>
  <c r="L77" i="24"/>
  <c r="K77" i="24"/>
  <c r="J77" i="24"/>
  <c r="J76" i="24" s="1"/>
  <c r="I77" i="24"/>
  <c r="H77" i="24" s="1"/>
  <c r="G77" i="24"/>
  <c r="F77" i="24"/>
  <c r="E77" i="24"/>
  <c r="D77" i="24"/>
  <c r="D76" i="24" s="1"/>
  <c r="D75" i="24" s="1"/>
  <c r="G76" i="24"/>
  <c r="H74" i="24"/>
  <c r="C74" i="24"/>
  <c r="H73" i="24"/>
  <c r="C73" i="24"/>
  <c r="H72" i="24"/>
  <c r="C72" i="24"/>
  <c r="H71" i="24"/>
  <c r="C71" i="24"/>
  <c r="H70" i="24"/>
  <c r="C70" i="24"/>
  <c r="L69" i="24"/>
  <c r="K69" i="24"/>
  <c r="J69" i="24"/>
  <c r="J67" i="24" s="1"/>
  <c r="I69" i="24"/>
  <c r="H69" i="24" s="1"/>
  <c r="G69" i="24"/>
  <c r="F69" i="24"/>
  <c r="E69" i="24"/>
  <c r="D69" i="24"/>
  <c r="D67" i="24" s="1"/>
  <c r="H68" i="24"/>
  <c r="C68" i="24"/>
  <c r="L67" i="24"/>
  <c r="K67" i="24"/>
  <c r="G67" i="24"/>
  <c r="F67" i="24"/>
  <c r="H66" i="24"/>
  <c r="C66" i="24"/>
  <c r="H65" i="24"/>
  <c r="C65" i="24"/>
  <c r="H64" i="24"/>
  <c r="C64" i="24"/>
  <c r="H63" i="24"/>
  <c r="C63" i="24"/>
  <c r="H62" i="24"/>
  <c r="C62" i="24"/>
  <c r="H61" i="24"/>
  <c r="C61" i="24"/>
  <c r="H60" i="24"/>
  <c r="C60" i="24"/>
  <c r="H59" i="24"/>
  <c r="C59" i="24"/>
  <c r="L58" i="24"/>
  <c r="K58" i="24"/>
  <c r="K54" i="24" s="1"/>
  <c r="K53" i="24" s="1"/>
  <c r="K52" i="24" s="1"/>
  <c r="J58" i="24"/>
  <c r="I58" i="24"/>
  <c r="G58" i="24"/>
  <c r="F58" i="24"/>
  <c r="C58" i="24" s="1"/>
  <c r="E58" i="24"/>
  <c r="D58" i="24"/>
  <c r="H57" i="24"/>
  <c r="C57" i="24"/>
  <c r="H56" i="24"/>
  <c r="C56" i="24"/>
  <c r="L55" i="24"/>
  <c r="K55" i="24"/>
  <c r="J55" i="24"/>
  <c r="I55" i="24"/>
  <c r="G55" i="24"/>
  <c r="G54" i="24" s="1"/>
  <c r="G53" i="24" s="1"/>
  <c r="F55" i="24"/>
  <c r="E55" i="24"/>
  <c r="D55" i="24"/>
  <c r="L54" i="24"/>
  <c r="L53" i="24" s="1"/>
  <c r="D54" i="24"/>
  <c r="H47" i="24"/>
  <c r="C47" i="24"/>
  <c r="H46" i="24"/>
  <c r="C46" i="24"/>
  <c r="L45" i="24"/>
  <c r="H45" i="24" s="1"/>
  <c r="G45" i="24"/>
  <c r="C45" i="24"/>
  <c r="H44" i="24"/>
  <c r="C44" i="24"/>
  <c r="K43" i="24"/>
  <c r="J43" i="24"/>
  <c r="I43" i="24"/>
  <c r="F43" i="24"/>
  <c r="E43" i="24"/>
  <c r="E20" i="24" s="1"/>
  <c r="D43" i="24"/>
  <c r="C43" i="24" s="1"/>
  <c r="H42" i="24"/>
  <c r="C42" i="24"/>
  <c r="I41" i="24"/>
  <c r="H41" i="24" s="1"/>
  <c r="D41" i="24"/>
  <c r="C41" i="24" s="1"/>
  <c r="H40" i="24"/>
  <c r="C40" i="24"/>
  <c r="H39" i="24"/>
  <c r="C39" i="24"/>
  <c r="H38" i="24"/>
  <c r="C38" i="24"/>
  <c r="H37" i="24"/>
  <c r="C37" i="24"/>
  <c r="K36" i="24"/>
  <c r="H36" i="24" s="1"/>
  <c r="F36" i="24"/>
  <c r="C36" i="24"/>
  <c r="H35" i="24"/>
  <c r="C35" i="24"/>
  <c r="H34" i="24"/>
  <c r="C34" i="24"/>
  <c r="K33" i="24"/>
  <c r="H33" i="24" s="1"/>
  <c r="F33" i="24"/>
  <c r="C33" i="24"/>
  <c r="H32" i="24"/>
  <c r="C32" i="24"/>
  <c r="K31" i="24"/>
  <c r="H31" i="24"/>
  <c r="F31" i="24"/>
  <c r="C31" i="24" s="1"/>
  <c r="H30" i="24"/>
  <c r="C30" i="24"/>
  <c r="H29" i="24"/>
  <c r="C29" i="24"/>
  <c r="H28" i="24"/>
  <c r="C28" i="24"/>
  <c r="K27" i="24"/>
  <c r="H27" i="24" s="1"/>
  <c r="F27" i="24"/>
  <c r="C27" i="24" s="1"/>
  <c r="H25" i="24"/>
  <c r="C25" i="24"/>
  <c r="C24" i="24"/>
  <c r="H23" i="24"/>
  <c r="C23" i="24"/>
  <c r="H22" i="24"/>
  <c r="C22" i="24"/>
  <c r="L21" i="24"/>
  <c r="L292" i="24" s="1"/>
  <c r="L291" i="24" s="1"/>
  <c r="K21" i="24"/>
  <c r="J21" i="24"/>
  <c r="I21" i="24"/>
  <c r="I292" i="24" s="1"/>
  <c r="G21" i="24"/>
  <c r="G292" i="24" s="1"/>
  <c r="G291" i="24" s="1"/>
  <c r="F21" i="24"/>
  <c r="E21" i="24"/>
  <c r="E292" i="24" s="1"/>
  <c r="D21" i="24"/>
  <c r="D292" i="24" s="1"/>
  <c r="L20" i="24"/>
  <c r="H301" i="23"/>
  <c r="C301" i="23"/>
  <c r="H300" i="23"/>
  <c r="C300" i="23"/>
  <c r="H299" i="23"/>
  <c r="C299" i="23"/>
  <c r="H298" i="23"/>
  <c r="C298" i="23"/>
  <c r="H297" i="23"/>
  <c r="C297" i="23"/>
  <c r="H296" i="23"/>
  <c r="C296" i="23"/>
  <c r="H295" i="23"/>
  <c r="C295" i="23"/>
  <c r="H294" i="23"/>
  <c r="H293" i="23" s="1"/>
  <c r="C294" i="23"/>
  <c r="L293" i="23"/>
  <c r="K293" i="23"/>
  <c r="J293" i="23"/>
  <c r="I293" i="23"/>
  <c r="G293" i="23"/>
  <c r="F293" i="23"/>
  <c r="E293" i="23"/>
  <c r="D293" i="23"/>
  <c r="C293" i="23"/>
  <c r="H288" i="23"/>
  <c r="C288" i="23"/>
  <c r="H287" i="23"/>
  <c r="C287" i="23"/>
  <c r="L286" i="23"/>
  <c r="K286" i="23"/>
  <c r="J286" i="23"/>
  <c r="I286" i="23"/>
  <c r="H286" i="23" s="1"/>
  <c r="G286" i="23"/>
  <c r="F286" i="23"/>
  <c r="E286" i="23"/>
  <c r="D286" i="23"/>
  <c r="H285" i="23"/>
  <c r="C285" i="23"/>
  <c r="L284" i="23"/>
  <c r="L283" i="23" s="1"/>
  <c r="K284" i="23"/>
  <c r="J284" i="23"/>
  <c r="H284" i="23" s="1"/>
  <c r="I284" i="23"/>
  <c r="I283" i="23" s="1"/>
  <c r="G284" i="23"/>
  <c r="F284" i="23"/>
  <c r="F283" i="23" s="1"/>
  <c r="E284" i="23"/>
  <c r="E283" i="23" s="1"/>
  <c r="D284" i="23"/>
  <c r="K283" i="23"/>
  <c r="J283" i="23"/>
  <c r="G283" i="23"/>
  <c r="H282" i="23"/>
  <c r="C282" i="23"/>
  <c r="L281" i="23"/>
  <c r="K281" i="23"/>
  <c r="J281" i="23"/>
  <c r="I281" i="23"/>
  <c r="H281" i="23" s="1"/>
  <c r="G281" i="23"/>
  <c r="F281" i="23"/>
  <c r="E281" i="23"/>
  <c r="D281" i="23"/>
  <c r="H280" i="23"/>
  <c r="C280" i="23"/>
  <c r="H279" i="23"/>
  <c r="C279" i="23"/>
  <c r="H278" i="23"/>
  <c r="C278" i="23"/>
  <c r="H277" i="23"/>
  <c r="C277" i="23"/>
  <c r="L276" i="23"/>
  <c r="K276" i="23"/>
  <c r="J276" i="23"/>
  <c r="I276" i="23"/>
  <c r="H276" i="23" s="1"/>
  <c r="G276" i="23"/>
  <c r="F276" i="23"/>
  <c r="E276" i="23"/>
  <c r="E270" i="23" s="1"/>
  <c r="E269" i="23" s="1"/>
  <c r="D276" i="23"/>
  <c r="H275" i="23"/>
  <c r="C275" i="23"/>
  <c r="H274" i="23"/>
  <c r="C274" i="23"/>
  <c r="H273" i="23"/>
  <c r="C273" i="23"/>
  <c r="L272" i="23"/>
  <c r="L270" i="23" s="1"/>
  <c r="L269" i="23" s="1"/>
  <c r="K272" i="23"/>
  <c r="J272" i="23"/>
  <c r="J270" i="23" s="1"/>
  <c r="J269" i="23" s="1"/>
  <c r="I272" i="23"/>
  <c r="H272" i="23"/>
  <c r="G272" i="23"/>
  <c r="F272" i="23"/>
  <c r="F270" i="23" s="1"/>
  <c r="F269" i="23" s="1"/>
  <c r="E272" i="23"/>
  <c r="D272" i="23"/>
  <c r="C272" i="23" s="1"/>
  <c r="H271" i="23"/>
  <c r="C271" i="23"/>
  <c r="K270" i="23"/>
  <c r="G270" i="23"/>
  <c r="G269" i="23" s="1"/>
  <c r="K269" i="23"/>
  <c r="H268" i="23"/>
  <c r="C268" i="23"/>
  <c r="H267" i="23"/>
  <c r="C267" i="23"/>
  <c r="H266" i="23"/>
  <c r="C266" i="23"/>
  <c r="H265" i="23"/>
  <c r="C265" i="23"/>
  <c r="L264" i="23"/>
  <c r="K264" i="23"/>
  <c r="J264" i="23"/>
  <c r="J259" i="23" s="1"/>
  <c r="I264" i="23"/>
  <c r="H264" i="23"/>
  <c r="G264" i="23"/>
  <c r="F264" i="23"/>
  <c r="F259" i="23" s="1"/>
  <c r="E264" i="23"/>
  <c r="D264" i="23"/>
  <c r="C264" i="23" s="1"/>
  <c r="H263" i="23"/>
  <c r="C263" i="23"/>
  <c r="H262" i="23"/>
  <c r="C262" i="23"/>
  <c r="H261" i="23"/>
  <c r="C261" i="23"/>
  <c r="L260" i="23"/>
  <c r="K260" i="23"/>
  <c r="J260" i="23"/>
  <c r="I260" i="23"/>
  <c r="I259" i="23" s="1"/>
  <c r="G260" i="23"/>
  <c r="G259" i="23" s="1"/>
  <c r="F260" i="23"/>
  <c r="E260" i="23"/>
  <c r="D260" i="23"/>
  <c r="K259" i="23"/>
  <c r="E259" i="23"/>
  <c r="H258" i="23"/>
  <c r="C258" i="23"/>
  <c r="H257" i="23"/>
  <c r="C257" i="23"/>
  <c r="H256" i="23"/>
  <c r="C256" i="23"/>
  <c r="H255" i="23"/>
  <c r="C255" i="23"/>
  <c r="H254" i="23"/>
  <c r="C254" i="23"/>
  <c r="H253" i="23"/>
  <c r="C253" i="23"/>
  <c r="L252" i="23"/>
  <c r="K252" i="23"/>
  <c r="K251" i="23" s="1"/>
  <c r="J252" i="23"/>
  <c r="I252" i="23"/>
  <c r="I251" i="23" s="1"/>
  <c r="G252" i="23"/>
  <c r="G251" i="23" s="1"/>
  <c r="F252" i="23"/>
  <c r="E252" i="23"/>
  <c r="E251" i="23" s="1"/>
  <c r="D252" i="23"/>
  <c r="L251" i="23"/>
  <c r="J251" i="23"/>
  <c r="F251" i="23"/>
  <c r="D251" i="23"/>
  <c r="H250" i="23"/>
  <c r="C250" i="23"/>
  <c r="H249" i="23"/>
  <c r="C249" i="23"/>
  <c r="H248" i="23"/>
  <c r="C248" i="23"/>
  <c r="H247" i="23"/>
  <c r="C247" i="23"/>
  <c r="L246" i="23"/>
  <c r="K246" i="23"/>
  <c r="J246" i="23"/>
  <c r="I246" i="23"/>
  <c r="G246" i="23"/>
  <c r="F246" i="23"/>
  <c r="E246" i="23"/>
  <c r="D246" i="23"/>
  <c r="D231" i="23" s="1"/>
  <c r="H245" i="23"/>
  <c r="C245" i="23"/>
  <c r="H244" i="23"/>
  <c r="C244" i="23"/>
  <c r="H243" i="23"/>
  <c r="C243" i="23"/>
  <c r="H242" i="23"/>
  <c r="C242" i="23"/>
  <c r="H241" i="23"/>
  <c r="C241" i="23"/>
  <c r="H240" i="23"/>
  <c r="C240" i="23"/>
  <c r="H239" i="23"/>
  <c r="C239" i="23"/>
  <c r="L238" i="23"/>
  <c r="K238" i="23"/>
  <c r="J238" i="23"/>
  <c r="I238" i="23"/>
  <c r="G238" i="23"/>
  <c r="F238" i="23"/>
  <c r="E238" i="23"/>
  <c r="D238" i="23"/>
  <c r="H237" i="23"/>
  <c r="C237" i="23"/>
  <c r="H236" i="23"/>
  <c r="C236" i="23"/>
  <c r="L235" i="23"/>
  <c r="K235" i="23"/>
  <c r="K231" i="23" s="1"/>
  <c r="K230" i="23" s="1"/>
  <c r="J235" i="23"/>
  <c r="I235" i="23"/>
  <c r="H235" i="23" s="1"/>
  <c r="G235" i="23"/>
  <c r="F235" i="23"/>
  <c r="E235" i="23"/>
  <c r="E231" i="23" s="1"/>
  <c r="D235" i="23"/>
  <c r="H234" i="23"/>
  <c r="C234" i="23"/>
  <c r="L233" i="23"/>
  <c r="L231" i="23" s="1"/>
  <c r="K233" i="23"/>
  <c r="J233" i="23"/>
  <c r="H233" i="23" s="1"/>
  <c r="I233" i="23"/>
  <c r="G233" i="23"/>
  <c r="F233" i="23"/>
  <c r="E233" i="23"/>
  <c r="D233" i="23"/>
  <c r="H232" i="23"/>
  <c r="C232" i="23"/>
  <c r="G231" i="23"/>
  <c r="H229" i="23"/>
  <c r="C229" i="23"/>
  <c r="H228" i="23"/>
  <c r="C228" i="23"/>
  <c r="L227" i="23"/>
  <c r="K227" i="23"/>
  <c r="K204" i="23" s="1"/>
  <c r="J227" i="23"/>
  <c r="I227" i="23"/>
  <c r="H227" i="23" s="1"/>
  <c r="G227" i="23"/>
  <c r="F227" i="23"/>
  <c r="E227" i="23"/>
  <c r="D227" i="23"/>
  <c r="H226" i="23"/>
  <c r="C226" i="23"/>
  <c r="H225" i="23"/>
  <c r="C225" i="23"/>
  <c r="H224" i="23"/>
  <c r="C224" i="23"/>
  <c r="H223" i="23"/>
  <c r="C223" i="23"/>
  <c r="H222" i="23"/>
  <c r="C222" i="23"/>
  <c r="H221" i="23"/>
  <c r="C221" i="23"/>
  <c r="H220" i="23"/>
  <c r="C220" i="23"/>
  <c r="H219" i="23"/>
  <c r="C219" i="23"/>
  <c r="H218" i="23"/>
  <c r="C218" i="23"/>
  <c r="H217" i="23"/>
  <c r="C217" i="23"/>
  <c r="L216" i="23"/>
  <c r="K216" i="23"/>
  <c r="J216" i="23"/>
  <c r="I216" i="23"/>
  <c r="G216" i="23"/>
  <c r="F216" i="23"/>
  <c r="E216" i="23"/>
  <c r="D216" i="23"/>
  <c r="H215" i="23"/>
  <c r="C215" i="23"/>
  <c r="H214" i="23"/>
  <c r="C214" i="23"/>
  <c r="H213" i="23"/>
  <c r="C213" i="23"/>
  <c r="H212" i="23"/>
  <c r="C212" i="23"/>
  <c r="H211" i="23"/>
  <c r="C211" i="23"/>
  <c r="H210" i="23"/>
  <c r="C210" i="23"/>
  <c r="H209" i="23"/>
  <c r="C209" i="23"/>
  <c r="H208" i="23"/>
  <c r="C208" i="23"/>
  <c r="H207" i="23"/>
  <c r="C207" i="23"/>
  <c r="H206" i="23"/>
  <c r="C206" i="23"/>
  <c r="L205" i="23"/>
  <c r="K205" i="23"/>
  <c r="J205" i="23"/>
  <c r="I205" i="23"/>
  <c r="H205" i="23"/>
  <c r="G205" i="23"/>
  <c r="F205" i="23"/>
  <c r="F204" i="23" s="1"/>
  <c r="E205" i="23"/>
  <c r="D205" i="23"/>
  <c r="J204" i="23"/>
  <c r="I204" i="23"/>
  <c r="G204" i="23"/>
  <c r="E204" i="23"/>
  <c r="H203" i="23"/>
  <c r="C203" i="23"/>
  <c r="H202" i="23"/>
  <c r="C202" i="23"/>
  <c r="H201" i="23"/>
  <c r="C201" i="23"/>
  <c r="H200" i="23"/>
  <c r="C200" i="23"/>
  <c r="H199" i="23"/>
  <c r="C199" i="23"/>
  <c r="L198" i="23"/>
  <c r="K198" i="23"/>
  <c r="J198" i="23"/>
  <c r="I198" i="23"/>
  <c r="I196" i="23" s="1"/>
  <c r="I195" i="23" s="1"/>
  <c r="G198" i="23"/>
  <c r="F198" i="23"/>
  <c r="F196" i="23" s="1"/>
  <c r="E198" i="23"/>
  <c r="D198" i="23"/>
  <c r="C198" i="23" s="1"/>
  <c r="H197" i="23"/>
  <c r="C197" i="23"/>
  <c r="L196" i="23"/>
  <c r="K196" i="23"/>
  <c r="K195" i="23" s="1"/>
  <c r="G196" i="23"/>
  <c r="E196" i="23"/>
  <c r="E195" i="23" s="1"/>
  <c r="G195" i="23"/>
  <c r="H193" i="23"/>
  <c r="C193" i="23"/>
  <c r="L192" i="23"/>
  <c r="K192" i="23"/>
  <c r="J192" i="23"/>
  <c r="I192" i="23"/>
  <c r="G192" i="23"/>
  <c r="G191" i="23" s="1"/>
  <c r="F192" i="23"/>
  <c r="F191" i="23" s="1"/>
  <c r="E192" i="23"/>
  <c r="E191" i="23" s="1"/>
  <c r="E187" i="23" s="1"/>
  <c r="D192" i="23"/>
  <c r="L191" i="23"/>
  <c r="K191" i="23"/>
  <c r="K187" i="23" s="1"/>
  <c r="I191" i="23"/>
  <c r="I187" i="23" s="1"/>
  <c r="D191" i="23"/>
  <c r="H190" i="23"/>
  <c r="C190" i="23"/>
  <c r="H189" i="23"/>
  <c r="C189" i="23"/>
  <c r="L188" i="23"/>
  <c r="K188" i="23"/>
  <c r="J188" i="23"/>
  <c r="I188" i="23"/>
  <c r="G188" i="23"/>
  <c r="G187" i="23" s="1"/>
  <c r="F188" i="23"/>
  <c r="E188" i="23"/>
  <c r="D188" i="23"/>
  <c r="D187" i="23" s="1"/>
  <c r="L187" i="23"/>
  <c r="H186" i="23"/>
  <c r="C186" i="23"/>
  <c r="H185" i="23"/>
  <c r="C185" i="23"/>
  <c r="L184" i="23"/>
  <c r="K184" i="23"/>
  <c r="J184" i="23"/>
  <c r="H184" i="23" s="1"/>
  <c r="I184" i="23"/>
  <c r="G184" i="23"/>
  <c r="F184" i="23"/>
  <c r="E184" i="23"/>
  <c r="D184" i="23"/>
  <c r="H183" i="23"/>
  <c r="C183" i="23"/>
  <c r="H182" i="23"/>
  <c r="C182" i="23"/>
  <c r="H181" i="23"/>
  <c r="C181" i="23"/>
  <c r="H180" i="23"/>
  <c r="C180" i="23"/>
  <c r="L179" i="23"/>
  <c r="K179" i="23"/>
  <c r="J179" i="23"/>
  <c r="J174" i="23" s="1"/>
  <c r="I179" i="23"/>
  <c r="G179" i="23"/>
  <c r="F179" i="23"/>
  <c r="F174" i="23" s="1"/>
  <c r="E179" i="23"/>
  <c r="D179" i="23"/>
  <c r="H178" i="23"/>
  <c r="C178" i="23"/>
  <c r="H177" i="23"/>
  <c r="C177" i="23"/>
  <c r="H176" i="23"/>
  <c r="C176" i="23"/>
  <c r="L175" i="23"/>
  <c r="K175" i="23"/>
  <c r="J175" i="23"/>
  <c r="I175" i="23"/>
  <c r="H175" i="23" s="1"/>
  <c r="G175" i="23"/>
  <c r="G174" i="23" s="1"/>
  <c r="G173" i="23" s="1"/>
  <c r="F175" i="23"/>
  <c r="E175" i="23"/>
  <c r="E174" i="23" s="1"/>
  <c r="E173" i="23" s="1"/>
  <c r="D175" i="23"/>
  <c r="K174" i="23"/>
  <c r="I174" i="23"/>
  <c r="I173" i="23" s="1"/>
  <c r="K173" i="23"/>
  <c r="H172" i="23"/>
  <c r="C172" i="23"/>
  <c r="H171" i="23"/>
  <c r="C171" i="23"/>
  <c r="H170" i="23"/>
  <c r="C170" i="23"/>
  <c r="H169" i="23"/>
  <c r="C169" i="23"/>
  <c r="H168" i="23"/>
  <c r="C168" i="23"/>
  <c r="H167" i="23"/>
  <c r="C167" i="23"/>
  <c r="L166" i="23"/>
  <c r="K166" i="23"/>
  <c r="J166" i="23"/>
  <c r="I166" i="23"/>
  <c r="G166" i="23"/>
  <c r="G165" i="23" s="1"/>
  <c r="F166" i="23"/>
  <c r="F165" i="23" s="1"/>
  <c r="E166" i="23"/>
  <c r="D166" i="23"/>
  <c r="L165" i="23"/>
  <c r="K165" i="23"/>
  <c r="I165" i="23"/>
  <c r="E165" i="23"/>
  <c r="D165" i="23"/>
  <c r="H164" i="23"/>
  <c r="C164" i="23"/>
  <c r="H163" i="23"/>
  <c r="C163" i="23"/>
  <c r="H162" i="23"/>
  <c r="C162" i="23"/>
  <c r="H161" i="23"/>
  <c r="C161" i="23"/>
  <c r="L160" i="23"/>
  <c r="K160" i="23"/>
  <c r="J160" i="23"/>
  <c r="H160" i="23" s="1"/>
  <c r="I160" i="23"/>
  <c r="G160" i="23"/>
  <c r="F160" i="23"/>
  <c r="E160" i="23"/>
  <c r="E130" i="23" s="1"/>
  <c r="D160" i="23"/>
  <c r="H159" i="23"/>
  <c r="C159" i="23"/>
  <c r="H158" i="23"/>
  <c r="C158" i="23"/>
  <c r="H157" i="23"/>
  <c r="C157" i="23"/>
  <c r="H156" i="23"/>
  <c r="C156" i="23"/>
  <c r="H155" i="23"/>
  <c r="C155" i="23"/>
  <c r="H154" i="23"/>
  <c r="C154" i="23"/>
  <c r="H153" i="23"/>
  <c r="C153" i="23"/>
  <c r="H152" i="23"/>
  <c r="C152" i="23"/>
  <c r="L151" i="23"/>
  <c r="K151" i="23"/>
  <c r="J151" i="23"/>
  <c r="H151" i="23" s="1"/>
  <c r="I151" i="23"/>
  <c r="G151" i="23"/>
  <c r="F151" i="23"/>
  <c r="E151" i="23"/>
  <c r="D151" i="23"/>
  <c r="H150" i="23"/>
  <c r="C150" i="23"/>
  <c r="H149" i="23"/>
  <c r="C149" i="23"/>
  <c r="H148" i="23"/>
  <c r="C148" i="23"/>
  <c r="H147" i="23"/>
  <c r="C147" i="23"/>
  <c r="H146" i="23"/>
  <c r="C146" i="23"/>
  <c r="H145" i="23"/>
  <c r="C145" i="23"/>
  <c r="L144" i="23"/>
  <c r="K144" i="23"/>
  <c r="J144" i="23"/>
  <c r="I144" i="23"/>
  <c r="G144" i="23"/>
  <c r="F144" i="23"/>
  <c r="E144" i="23"/>
  <c r="D144" i="23"/>
  <c r="H143" i="23"/>
  <c r="C143" i="23"/>
  <c r="H142" i="23"/>
  <c r="C142" i="23"/>
  <c r="L141" i="23"/>
  <c r="K141" i="23"/>
  <c r="K130" i="23" s="1"/>
  <c r="J141" i="23"/>
  <c r="I141" i="23"/>
  <c r="H141" i="23" s="1"/>
  <c r="G141" i="23"/>
  <c r="F141" i="23"/>
  <c r="E141" i="23"/>
  <c r="D141" i="23"/>
  <c r="H140" i="23"/>
  <c r="C140" i="23"/>
  <c r="H139" i="23"/>
  <c r="C139" i="23"/>
  <c r="H138" i="23"/>
  <c r="C138" i="23"/>
  <c r="H137" i="23"/>
  <c r="C137" i="23"/>
  <c r="L136" i="23"/>
  <c r="K136" i="23"/>
  <c r="J136" i="23"/>
  <c r="I136" i="23"/>
  <c r="G136" i="23"/>
  <c r="F136" i="23"/>
  <c r="E136" i="23"/>
  <c r="D136" i="23"/>
  <c r="H135" i="23"/>
  <c r="C135" i="23"/>
  <c r="H134" i="23"/>
  <c r="C134" i="23"/>
  <c r="H133" i="23"/>
  <c r="C133" i="23"/>
  <c r="H132" i="23"/>
  <c r="C132" i="23"/>
  <c r="L131" i="23"/>
  <c r="L130" i="23" s="1"/>
  <c r="K131" i="23"/>
  <c r="J131" i="23"/>
  <c r="I131" i="23"/>
  <c r="H131" i="23"/>
  <c r="G131" i="23"/>
  <c r="F131" i="23"/>
  <c r="F130" i="23" s="1"/>
  <c r="E131" i="23"/>
  <c r="D131" i="23"/>
  <c r="I130" i="23"/>
  <c r="G130" i="23"/>
  <c r="H129" i="23"/>
  <c r="H128" i="23" s="1"/>
  <c r="C129" i="23"/>
  <c r="C128" i="23" s="1"/>
  <c r="L128" i="23"/>
  <c r="K128" i="23"/>
  <c r="J128" i="23"/>
  <c r="I128" i="23"/>
  <c r="G128" i="23"/>
  <c r="F128" i="23"/>
  <c r="E128" i="23"/>
  <c r="D128" i="23"/>
  <c r="H127" i="23"/>
  <c r="C127" i="23"/>
  <c r="H126" i="23"/>
  <c r="C126" i="23"/>
  <c r="H125" i="23"/>
  <c r="C125" i="23"/>
  <c r="H124" i="23"/>
  <c r="C124" i="23"/>
  <c r="H123" i="23"/>
  <c r="C123" i="23"/>
  <c r="L122" i="23"/>
  <c r="K122" i="23"/>
  <c r="J122" i="23"/>
  <c r="I122" i="23"/>
  <c r="G122" i="23"/>
  <c r="F122" i="23"/>
  <c r="E122" i="23"/>
  <c r="D122" i="23"/>
  <c r="H121" i="23"/>
  <c r="C121" i="23"/>
  <c r="H120" i="23"/>
  <c r="C120" i="23"/>
  <c r="H119" i="23"/>
  <c r="C119" i="23"/>
  <c r="H118" i="23"/>
  <c r="C118" i="23"/>
  <c r="H117" i="23"/>
  <c r="C117" i="23"/>
  <c r="L116" i="23"/>
  <c r="K116" i="23"/>
  <c r="J116" i="23"/>
  <c r="H116" i="23" s="1"/>
  <c r="I116" i="23"/>
  <c r="G116" i="23"/>
  <c r="F116" i="23"/>
  <c r="E116" i="23"/>
  <c r="E83" i="23" s="1"/>
  <c r="D116" i="23"/>
  <c r="H115" i="23"/>
  <c r="C115" i="23"/>
  <c r="H114" i="23"/>
  <c r="C114" i="23"/>
  <c r="H113" i="23"/>
  <c r="C113" i="23"/>
  <c r="L112" i="23"/>
  <c r="K112" i="23"/>
  <c r="J112" i="23"/>
  <c r="I112" i="23"/>
  <c r="G112" i="23"/>
  <c r="F112" i="23"/>
  <c r="E112" i="23"/>
  <c r="D112" i="23"/>
  <c r="H111" i="23"/>
  <c r="C111" i="23"/>
  <c r="H110" i="23"/>
  <c r="C110" i="23"/>
  <c r="H109" i="23"/>
  <c r="C109" i="23"/>
  <c r="H108" i="23"/>
  <c r="C108" i="23"/>
  <c r="H107" i="23"/>
  <c r="C107" i="23"/>
  <c r="H106" i="23"/>
  <c r="C106" i="23"/>
  <c r="H105" i="23"/>
  <c r="C105" i="23"/>
  <c r="H104" i="23"/>
  <c r="C104" i="23"/>
  <c r="L103" i="23"/>
  <c r="L83" i="23" s="1"/>
  <c r="L75" i="23" s="1"/>
  <c r="K103" i="23"/>
  <c r="J103" i="23"/>
  <c r="I103" i="23"/>
  <c r="H103" i="23"/>
  <c r="G103" i="23"/>
  <c r="F103" i="23"/>
  <c r="E103" i="23"/>
  <c r="D103" i="23"/>
  <c r="C103" i="23" s="1"/>
  <c r="H102" i="23"/>
  <c r="C102" i="23"/>
  <c r="H101" i="23"/>
  <c r="C101" i="23"/>
  <c r="H100" i="23"/>
  <c r="C100" i="23"/>
  <c r="H99" i="23"/>
  <c r="C99" i="23"/>
  <c r="H98" i="23"/>
  <c r="C98" i="23"/>
  <c r="H97" i="23"/>
  <c r="C97" i="23"/>
  <c r="H96" i="23"/>
  <c r="C96" i="23"/>
  <c r="L95" i="23"/>
  <c r="K95" i="23"/>
  <c r="J95" i="23"/>
  <c r="I95" i="23"/>
  <c r="H95" i="23" s="1"/>
  <c r="G95" i="23"/>
  <c r="G83" i="23" s="1"/>
  <c r="F95" i="23"/>
  <c r="E95" i="23"/>
  <c r="D95" i="23"/>
  <c r="H94" i="23"/>
  <c r="C94" i="23"/>
  <c r="H93" i="23"/>
  <c r="C93" i="23"/>
  <c r="H92" i="23"/>
  <c r="C92" i="23"/>
  <c r="H91" i="23"/>
  <c r="C91" i="23"/>
  <c r="H90" i="23"/>
  <c r="C90" i="23"/>
  <c r="L89" i="23"/>
  <c r="K89" i="23"/>
  <c r="J89" i="23"/>
  <c r="H89" i="23" s="1"/>
  <c r="I89" i="23"/>
  <c r="G89" i="23"/>
  <c r="F89" i="23"/>
  <c r="E89" i="23"/>
  <c r="D89" i="23"/>
  <c r="H88" i="23"/>
  <c r="C88" i="23"/>
  <c r="H87" i="23"/>
  <c r="C87" i="23"/>
  <c r="H86" i="23"/>
  <c r="C86" i="23"/>
  <c r="H85" i="23"/>
  <c r="C85" i="23"/>
  <c r="L84" i="23"/>
  <c r="K84" i="23"/>
  <c r="J84" i="23"/>
  <c r="I84" i="23"/>
  <c r="I83" i="23" s="1"/>
  <c r="G84" i="23"/>
  <c r="F84" i="23"/>
  <c r="F83" i="23" s="1"/>
  <c r="E84" i="23"/>
  <c r="D84" i="23"/>
  <c r="K83" i="23"/>
  <c r="D83" i="23"/>
  <c r="H82" i="23"/>
  <c r="C82" i="23"/>
  <c r="H81" i="23"/>
  <c r="C81" i="23"/>
  <c r="L80" i="23"/>
  <c r="K80" i="23"/>
  <c r="J80" i="23"/>
  <c r="I80" i="23"/>
  <c r="G80" i="23"/>
  <c r="F80" i="23"/>
  <c r="E80" i="23"/>
  <c r="D80" i="23"/>
  <c r="H79" i="23"/>
  <c r="C79" i="23"/>
  <c r="H78" i="23"/>
  <c r="C78" i="23"/>
  <c r="L77" i="23"/>
  <c r="L76" i="23" s="1"/>
  <c r="K77" i="23"/>
  <c r="J77" i="23"/>
  <c r="I77" i="23"/>
  <c r="H77" i="23" s="1"/>
  <c r="G77" i="23"/>
  <c r="G76" i="23" s="1"/>
  <c r="F77" i="23"/>
  <c r="E77" i="23"/>
  <c r="E76" i="23" s="1"/>
  <c r="D77" i="23"/>
  <c r="K76" i="23"/>
  <c r="J76" i="23"/>
  <c r="I76" i="23"/>
  <c r="F76" i="23"/>
  <c r="H74" i="23"/>
  <c r="C74" i="23"/>
  <c r="H73" i="23"/>
  <c r="C73" i="23"/>
  <c r="H72" i="23"/>
  <c r="C72" i="23"/>
  <c r="H71" i="23"/>
  <c r="C71" i="23"/>
  <c r="H70" i="23"/>
  <c r="C70" i="23"/>
  <c r="L69" i="23"/>
  <c r="L67" i="23" s="1"/>
  <c r="K69" i="23"/>
  <c r="H69" i="23" s="1"/>
  <c r="J69" i="23"/>
  <c r="I69" i="23"/>
  <c r="G69" i="23"/>
  <c r="G67" i="23" s="1"/>
  <c r="F69" i="23"/>
  <c r="E69" i="23"/>
  <c r="D69" i="23"/>
  <c r="H68" i="23"/>
  <c r="C68" i="23"/>
  <c r="J67" i="23"/>
  <c r="I67" i="23"/>
  <c r="F67" i="23"/>
  <c r="E67" i="23"/>
  <c r="H66" i="23"/>
  <c r="C66" i="23"/>
  <c r="H65" i="23"/>
  <c r="C65" i="23"/>
  <c r="H64" i="23"/>
  <c r="C64" i="23"/>
  <c r="H63" i="23"/>
  <c r="C63" i="23"/>
  <c r="H62" i="23"/>
  <c r="C62" i="23"/>
  <c r="H61" i="23"/>
  <c r="C61" i="23"/>
  <c r="H60" i="23"/>
  <c r="C60" i="23"/>
  <c r="H59" i="23"/>
  <c r="C59" i="23"/>
  <c r="L58" i="23"/>
  <c r="K58" i="23"/>
  <c r="J58" i="23"/>
  <c r="I58" i="23"/>
  <c r="G58" i="23"/>
  <c r="F58" i="23"/>
  <c r="E58" i="23"/>
  <c r="D58" i="23"/>
  <c r="H57" i="23"/>
  <c r="C57" i="23"/>
  <c r="H56" i="23"/>
  <c r="C56" i="23"/>
  <c r="L55" i="23"/>
  <c r="L54" i="23" s="1"/>
  <c r="K55" i="23"/>
  <c r="J55" i="23"/>
  <c r="I55" i="23"/>
  <c r="H55" i="23"/>
  <c r="G55" i="23"/>
  <c r="F55" i="23"/>
  <c r="F54" i="23" s="1"/>
  <c r="F53" i="23" s="1"/>
  <c r="E55" i="23"/>
  <c r="E54" i="23" s="1"/>
  <c r="E53" i="23" s="1"/>
  <c r="D55" i="23"/>
  <c r="K54" i="23"/>
  <c r="J54" i="23"/>
  <c r="J53" i="23" s="1"/>
  <c r="I54" i="23"/>
  <c r="G54" i="23"/>
  <c r="I53" i="23"/>
  <c r="H47" i="23"/>
  <c r="C47" i="23"/>
  <c r="H46" i="23"/>
  <c r="C46" i="23"/>
  <c r="L45" i="23"/>
  <c r="H45" i="23" s="1"/>
  <c r="G45" i="23"/>
  <c r="C45" i="23"/>
  <c r="H44" i="23"/>
  <c r="C44" i="23"/>
  <c r="K43" i="23"/>
  <c r="J43" i="23"/>
  <c r="I43" i="23"/>
  <c r="H43" i="23" s="1"/>
  <c r="F43" i="23"/>
  <c r="E43" i="23"/>
  <c r="D43" i="23"/>
  <c r="H42" i="23"/>
  <c r="C42" i="23"/>
  <c r="I41" i="23"/>
  <c r="H41" i="23" s="1"/>
  <c r="D41" i="23"/>
  <c r="C41" i="23"/>
  <c r="H40" i="23"/>
  <c r="C40" i="23"/>
  <c r="H39" i="23"/>
  <c r="C39" i="23"/>
  <c r="H38" i="23"/>
  <c r="C38" i="23"/>
  <c r="H37" i="23"/>
  <c r="C37" i="23"/>
  <c r="K36" i="23"/>
  <c r="H36" i="23" s="1"/>
  <c r="F36" i="23"/>
  <c r="C36" i="23"/>
  <c r="H35" i="23"/>
  <c r="C35" i="23"/>
  <c r="H34" i="23"/>
  <c r="C34" i="23"/>
  <c r="K33" i="23"/>
  <c r="H33" i="23" s="1"/>
  <c r="F33" i="23"/>
  <c r="C33" i="23" s="1"/>
  <c r="H32" i="23"/>
  <c r="C32" i="23"/>
  <c r="K31" i="23"/>
  <c r="H31" i="23" s="1"/>
  <c r="F31" i="23"/>
  <c r="H30" i="23"/>
  <c r="C30" i="23"/>
  <c r="H29" i="23"/>
  <c r="C29" i="23"/>
  <c r="H28" i="23"/>
  <c r="C28" i="23"/>
  <c r="K27" i="23"/>
  <c r="H27" i="23" s="1"/>
  <c r="F27" i="23"/>
  <c r="C27" i="23"/>
  <c r="K26" i="23"/>
  <c r="H25" i="23"/>
  <c r="C25" i="23"/>
  <c r="H23" i="23"/>
  <c r="C23" i="23"/>
  <c r="H22" i="23"/>
  <c r="C22" i="23"/>
  <c r="L21" i="23"/>
  <c r="L292" i="23" s="1"/>
  <c r="L291" i="23" s="1"/>
  <c r="K21" i="23"/>
  <c r="K292" i="23" s="1"/>
  <c r="K291" i="23" s="1"/>
  <c r="J21" i="23"/>
  <c r="J292" i="23" s="1"/>
  <c r="I21" i="23"/>
  <c r="I292" i="23" s="1"/>
  <c r="I291" i="23" s="1"/>
  <c r="G21" i="23"/>
  <c r="F21" i="23"/>
  <c r="F292" i="23" s="1"/>
  <c r="F291" i="23" s="1"/>
  <c r="E21" i="23"/>
  <c r="E292" i="23" s="1"/>
  <c r="D21" i="23"/>
  <c r="D292" i="23" s="1"/>
  <c r="D291" i="23" s="1"/>
  <c r="L20" i="23"/>
  <c r="J20" i="23"/>
  <c r="G20" i="23"/>
  <c r="E20" i="23"/>
  <c r="H301" i="22"/>
  <c r="C301" i="22"/>
  <c r="H300" i="22"/>
  <c r="C300" i="22"/>
  <c r="H299" i="22"/>
  <c r="C299" i="22"/>
  <c r="H298" i="22"/>
  <c r="C298" i="22"/>
  <c r="H297" i="22"/>
  <c r="C297" i="22"/>
  <c r="H296" i="22"/>
  <c r="C296" i="22"/>
  <c r="H295" i="22"/>
  <c r="C295" i="22"/>
  <c r="H294" i="22"/>
  <c r="C294" i="22"/>
  <c r="L293" i="22"/>
  <c r="K293" i="22"/>
  <c r="J293" i="22"/>
  <c r="I293" i="22"/>
  <c r="H293" i="22"/>
  <c r="G293" i="22"/>
  <c r="F293" i="22"/>
  <c r="E293" i="22"/>
  <c r="D293" i="22"/>
  <c r="C293" i="22"/>
  <c r="H288" i="22"/>
  <c r="C288" i="22"/>
  <c r="H287" i="22"/>
  <c r="C287" i="22"/>
  <c r="L286" i="22"/>
  <c r="K286" i="22"/>
  <c r="J286" i="22"/>
  <c r="I286" i="22"/>
  <c r="H286" i="22" s="1"/>
  <c r="G286" i="22"/>
  <c r="F286" i="22"/>
  <c r="E286" i="22"/>
  <c r="D286" i="22"/>
  <c r="H285" i="22"/>
  <c r="C285" i="22"/>
  <c r="L284" i="22"/>
  <c r="K284" i="22"/>
  <c r="J284" i="22"/>
  <c r="I284" i="22"/>
  <c r="G284" i="22"/>
  <c r="F284" i="22"/>
  <c r="F283" i="22" s="1"/>
  <c r="E284" i="22"/>
  <c r="D284" i="22"/>
  <c r="L283" i="22"/>
  <c r="K283" i="22"/>
  <c r="J283" i="22"/>
  <c r="I283" i="22"/>
  <c r="H283" i="22" s="1"/>
  <c r="G283" i="22"/>
  <c r="E283" i="22"/>
  <c r="D283" i="22"/>
  <c r="H282" i="22"/>
  <c r="C282" i="22"/>
  <c r="L281" i="22"/>
  <c r="K281" i="22"/>
  <c r="J281" i="22"/>
  <c r="H281" i="22" s="1"/>
  <c r="I281" i="22"/>
  <c r="G281" i="22"/>
  <c r="F281" i="22"/>
  <c r="E281" i="22"/>
  <c r="D281" i="22"/>
  <c r="H280" i="22"/>
  <c r="C280" i="22"/>
  <c r="H279" i="22"/>
  <c r="C279" i="22"/>
  <c r="H278" i="22"/>
  <c r="C278" i="22"/>
  <c r="H277" i="22"/>
  <c r="C277" i="22"/>
  <c r="L276" i="22"/>
  <c r="K276" i="22"/>
  <c r="K270" i="22" s="1"/>
  <c r="K269" i="22" s="1"/>
  <c r="J276" i="22"/>
  <c r="I276" i="22"/>
  <c r="G276" i="22"/>
  <c r="F276" i="22"/>
  <c r="F270" i="22" s="1"/>
  <c r="F269" i="22" s="1"/>
  <c r="E276" i="22"/>
  <c r="D276" i="22"/>
  <c r="C276" i="22" s="1"/>
  <c r="H275" i="22"/>
  <c r="C275" i="22"/>
  <c r="H274" i="22"/>
  <c r="C274" i="22"/>
  <c r="H273" i="22"/>
  <c r="C273" i="22"/>
  <c r="L272" i="22"/>
  <c r="K272" i="22"/>
  <c r="J272" i="22"/>
  <c r="J270" i="22" s="1"/>
  <c r="J269" i="22" s="1"/>
  <c r="I272" i="22"/>
  <c r="G272" i="22"/>
  <c r="F272" i="22"/>
  <c r="E272" i="22"/>
  <c r="E270" i="22" s="1"/>
  <c r="E269" i="22" s="1"/>
  <c r="D272" i="22"/>
  <c r="C272" i="22" s="1"/>
  <c r="H271" i="22"/>
  <c r="C271" i="22"/>
  <c r="L270" i="22"/>
  <c r="I270" i="22"/>
  <c r="I269" i="22" s="1"/>
  <c r="G270" i="22"/>
  <c r="D270" i="22"/>
  <c r="L269" i="22"/>
  <c r="G269" i="22"/>
  <c r="H268" i="22"/>
  <c r="C268" i="22"/>
  <c r="H267" i="22"/>
  <c r="C267" i="22"/>
  <c r="H266" i="22"/>
  <c r="C266" i="22"/>
  <c r="H265" i="22"/>
  <c r="C265" i="22"/>
  <c r="L264" i="22"/>
  <c r="K264" i="22"/>
  <c r="J264" i="22"/>
  <c r="I264" i="22"/>
  <c r="G264" i="22"/>
  <c r="G259" i="22" s="1"/>
  <c r="F264" i="22"/>
  <c r="E264" i="22"/>
  <c r="D264" i="22"/>
  <c r="C264" i="22"/>
  <c r="H263" i="22"/>
  <c r="C263" i="22"/>
  <c r="H262" i="22"/>
  <c r="C262" i="22"/>
  <c r="H261" i="22"/>
  <c r="C261" i="22"/>
  <c r="L260" i="22"/>
  <c r="K260" i="22"/>
  <c r="K259" i="22" s="1"/>
  <c r="J260" i="22"/>
  <c r="J259" i="22" s="1"/>
  <c r="I260" i="22"/>
  <c r="G260" i="22"/>
  <c r="F260" i="22"/>
  <c r="E260" i="22"/>
  <c r="D260" i="22"/>
  <c r="C260" i="22" s="1"/>
  <c r="L259" i="22"/>
  <c r="I259" i="22"/>
  <c r="F259" i="22"/>
  <c r="E259" i="22"/>
  <c r="D259" i="22"/>
  <c r="H258" i="22"/>
  <c r="C258" i="22"/>
  <c r="H257" i="22"/>
  <c r="C257" i="22"/>
  <c r="H256" i="22"/>
  <c r="C256" i="22"/>
  <c r="H255" i="22"/>
  <c r="C255" i="22"/>
  <c r="H254" i="22"/>
  <c r="C254" i="22"/>
  <c r="H253" i="22"/>
  <c r="C253" i="22"/>
  <c r="L252" i="22"/>
  <c r="K252" i="22"/>
  <c r="K251" i="22" s="1"/>
  <c r="J252" i="22"/>
  <c r="I252" i="22"/>
  <c r="I251" i="22" s="1"/>
  <c r="H251" i="22" s="1"/>
  <c r="G252" i="22"/>
  <c r="F252" i="22"/>
  <c r="F251" i="22" s="1"/>
  <c r="F230" i="22" s="1"/>
  <c r="E252" i="22"/>
  <c r="D252" i="22"/>
  <c r="C252" i="22" s="1"/>
  <c r="L251" i="22"/>
  <c r="J251" i="22"/>
  <c r="G251" i="22"/>
  <c r="E251" i="22"/>
  <c r="H250" i="22"/>
  <c r="C250" i="22"/>
  <c r="H249" i="22"/>
  <c r="C249" i="22"/>
  <c r="H248" i="22"/>
  <c r="C248" i="22"/>
  <c r="H247" i="22"/>
  <c r="C247" i="22"/>
  <c r="L246" i="22"/>
  <c r="K246" i="22"/>
  <c r="J246" i="22"/>
  <c r="I246" i="22"/>
  <c r="H246" i="22"/>
  <c r="G246" i="22"/>
  <c r="F246" i="22"/>
  <c r="E246" i="22"/>
  <c r="D246" i="22"/>
  <c r="C246" i="22" s="1"/>
  <c r="H245" i="22"/>
  <c r="C245" i="22"/>
  <c r="H244" i="22"/>
  <c r="C244" i="22"/>
  <c r="H243" i="22"/>
  <c r="C243" i="22"/>
  <c r="H242" i="22"/>
  <c r="C242" i="22"/>
  <c r="H241" i="22"/>
  <c r="C241" i="22"/>
  <c r="H240" i="22"/>
  <c r="C240" i="22"/>
  <c r="H239" i="22"/>
  <c r="C239" i="22"/>
  <c r="L238" i="22"/>
  <c r="K238" i="22"/>
  <c r="K231" i="22" s="1"/>
  <c r="K230" i="22" s="1"/>
  <c r="J238" i="22"/>
  <c r="I238" i="22"/>
  <c r="H238" i="22" s="1"/>
  <c r="G238" i="22"/>
  <c r="F238" i="22"/>
  <c r="E238" i="22"/>
  <c r="D238" i="22"/>
  <c r="H237" i="22"/>
  <c r="C237" i="22"/>
  <c r="H236" i="22"/>
  <c r="C236" i="22"/>
  <c r="L235" i="22"/>
  <c r="L231" i="22" s="1"/>
  <c r="L230" i="22" s="1"/>
  <c r="K235" i="22"/>
  <c r="J235" i="22"/>
  <c r="I235" i="22"/>
  <c r="G235" i="22"/>
  <c r="G231" i="22" s="1"/>
  <c r="F235" i="22"/>
  <c r="E235" i="22"/>
  <c r="D235" i="22"/>
  <c r="H234" i="22"/>
  <c r="C234" i="22"/>
  <c r="L233" i="22"/>
  <c r="K233" i="22"/>
  <c r="J233" i="22"/>
  <c r="J231" i="22" s="1"/>
  <c r="I233" i="22"/>
  <c r="G233" i="22"/>
  <c r="F233" i="22"/>
  <c r="E233" i="22"/>
  <c r="E231" i="22" s="1"/>
  <c r="E230" i="22" s="1"/>
  <c r="D233" i="22"/>
  <c r="C233" i="22" s="1"/>
  <c r="H232" i="22"/>
  <c r="C232" i="22"/>
  <c r="I231" i="22"/>
  <c r="I230" i="22" s="1"/>
  <c r="F231" i="22"/>
  <c r="D231" i="22"/>
  <c r="H229" i="22"/>
  <c r="C229" i="22"/>
  <c r="H228" i="22"/>
  <c r="C228" i="22"/>
  <c r="L227" i="22"/>
  <c r="L204" i="22" s="1"/>
  <c r="K227" i="22"/>
  <c r="J227" i="22"/>
  <c r="I227" i="22"/>
  <c r="G227" i="22"/>
  <c r="G204" i="22" s="1"/>
  <c r="F227" i="22"/>
  <c r="E227" i="22"/>
  <c r="D227" i="22"/>
  <c r="C227" i="22"/>
  <c r="H226" i="22"/>
  <c r="C226" i="22"/>
  <c r="H225" i="22"/>
  <c r="C225" i="22"/>
  <c r="H224" i="22"/>
  <c r="C224" i="22"/>
  <c r="H223" i="22"/>
  <c r="C223" i="22"/>
  <c r="H222" i="22"/>
  <c r="C222" i="22"/>
  <c r="H221" i="22"/>
  <c r="C221" i="22"/>
  <c r="H220" i="22"/>
  <c r="C220" i="22"/>
  <c r="H219" i="22"/>
  <c r="C219" i="22"/>
  <c r="H218" i="22"/>
  <c r="C218" i="22"/>
  <c r="H217" i="22"/>
  <c r="C217" i="22"/>
  <c r="L216" i="22"/>
  <c r="K216" i="22"/>
  <c r="J216" i="22"/>
  <c r="I216" i="22"/>
  <c r="H216" i="22" s="1"/>
  <c r="G216" i="22"/>
  <c r="F216" i="22"/>
  <c r="E216" i="22"/>
  <c r="D216" i="22"/>
  <c r="C216" i="22" s="1"/>
  <c r="H215" i="22"/>
  <c r="C215" i="22"/>
  <c r="H214" i="22"/>
  <c r="C214" i="22"/>
  <c r="H213" i="22"/>
  <c r="C213" i="22"/>
  <c r="H212" i="22"/>
  <c r="C212" i="22"/>
  <c r="H211" i="22"/>
  <c r="C211" i="22"/>
  <c r="H210" i="22"/>
  <c r="C210" i="22"/>
  <c r="H209" i="22"/>
  <c r="C209" i="22"/>
  <c r="H208" i="22"/>
  <c r="C208" i="22"/>
  <c r="H207" i="22"/>
  <c r="C207" i="22"/>
  <c r="H206" i="22"/>
  <c r="C206" i="22"/>
  <c r="L205" i="22"/>
  <c r="K205" i="22"/>
  <c r="J205" i="22"/>
  <c r="I205" i="22"/>
  <c r="H205" i="22" s="1"/>
  <c r="G205" i="22"/>
  <c r="F205" i="22"/>
  <c r="E205" i="22"/>
  <c r="D205" i="22"/>
  <c r="C205" i="22" s="1"/>
  <c r="K204" i="22"/>
  <c r="J204" i="22"/>
  <c r="F204" i="22"/>
  <c r="E204" i="22"/>
  <c r="H203" i="22"/>
  <c r="C203" i="22"/>
  <c r="H202" i="22"/>
  <c r="C202" i="22"/>
  <c r="H201" i="22"/>
  <c r="C201" i="22"/>
  <c r="H200" i="22"/>
  <c r="C200" i="22"/>
  <c r="H199" i="22"/>
  <c r="C199" i="22"/>
  <c r="L198" i="22"/>
  <c r="L196" i="22" s="1"/>
  <c r="K198" i="22"/>
  <c r="J198" i="22"/>
  <c r="I198" i="22"/>
  <c r="G198" i="22"/>
  <c r="G196" i="22" s="1"/>
  <c r="F198" i="22"/>
  <c r="E198" i="22"/>
  <c r="D198" i="22"/>
  <c r="H197" i="22"/>
  <c r="C197" i="22"/>
  <c r="K196" i="22"/>
  <c r="J196" i="22"/>
  <c r="J195" i="22" s="1"/>
  <c r="F196" i="22"/>
  <c r="F195" i="22" s="1"/>
  <c r="E196" i="22"/>
  <c r="E195" i="22" s="1"/>
  <c r="K195" i="22"/>
  <c r="H193" i="22"/>
  <c r="C193" i="22"/>
  <c r="L192" i="22"/>
  <c r="K192" i="22"/>
  <c r="J192" i="22"/>
  <c r="J191" i="22" s="1"/>
  <c r="I192" i="22"/>
  <c r="G192" i="22"/>
  <c r="G191" i="22" s="1"/>
  <c r="G187" i="22" s="1"/>
  <c r="F192" i="22"/>
  <c r="E192" i="22"/>
  <c r="E191" i="22" s="1"/>
  <c r="D192" i="22"/>
  <c r="L191" i="22"/>
  <c r="L187" i="22" s="1"/>
  <c r="K191" i="22"/>
  <c r="F191" i="22"/>
  <c r="D191" i="22"/>
  <c r="H190" i="22"/>
  <c r="C190" i="22"/>
  <c r="H189" i="22"/>
  <c r="C189" i="22"/>
  <c r="L188" i="22"/>
  <c r="K188" i="22"/>
  <c r="J188" i="22"/>
  <c r="I188" i="22"/>
  <c r="H188" i="22" s="1"/>
  <c r="G188" i="22"/>
  <c r="F188" i="22"/>
  <c r="E188" i="22"/>
  <c r="D188" i="22"/>
  <c r="C188" i="22" s="1"/>
  <c r="K187" i="22"/>
  <c r="F187" i="22"/>
  <c r="H186" i="22"/>
  <c r="C186" i="22"/>
  <c r="H185" i="22"/>
  <c r="C185" i="22"/>
  <c r="L184" i="22"/>
  <c r="K184" i="22"/>
  <c r="J184" i="22"/>
  <c r="I184" i="22"/>
  <c r="G184" i="22"/>
  <c r="F184" i="22"/>
  <c r="E184" i="22"/>
  <c r="D184" i="22"/>
  <c r="H183" i="22"/>
  <c r="C183" i="22"/>
  <c r="H182" i="22"/>
  <c r="C182" i="22"/>
  <c r="H181" i="22"/>
  <c r="C181" i="22"/>
  <c r="H180" i="22"/>
  <c r="C180" i="22"/>
  <c r="L179" i="22"/>
  <c r="K179" i="22"/>
  <c r="J179" i="22"/>
  <c r="I179" i="22"/>
  <c r="H179" i="22" s="1"/>
  <c r="G179" i="22"/>
  <c r="F179" i="22"/>
  <c r="F174" i="22" s="1"/>
  <c r="F173" i="22" s="1"/>
  <c r="E179" i="22"/>
  <c r="D179" i="22"/>
  <c r="H178" i="22"/>
  <c r="C178" i="22"/>
  <c r="H177" i="22"/>
  <c r="C177" i="22"/>
  <c r="H176" i="22"/>
  <c r="C176" i="22"/>
  <c r="L175" i="22"/>
  <c r="K175" i="22"/>
  <c r="J175" i="22"/>
  <c r="I175" i="22"/>
  <c r="G175" i="22"/>
  <c r="G174" i="22" s="1"/>
  <c r="G173" i="22" s="1"/>
  <c r="F175" i="22"/>
  <c r="E175" i="22"/>
  <c r="C175" i="22" s="1"/>
  <c r="D175" i="22"/>
  <c r="L174" i="22"/>
  <c r="L173" i="22" s="1"/>
  <c r="J174" i="22"/>
  <c r="J173" i="22" s="1"/>
  <c r="I174" i="22"/>
  <c r="D174" i="22"/>
  <c r="D173" i="22"/>
  <c r="H172" i="22"/>
  <c r="C172" i="22"/>
  <c r="H171" i="22"/>
  <c r="C171" i="22"/>
  <c r="H170" i="22"/>
  <c r="C170" i="22"/>
  <c r="H169" i="22"/>
  <c r="C169" i="22"/>
  <c r="H168" i="22"/>
  <c r="C168" i="22"/>
  <c r="H167" i="22"/>
  <c r="C167" i="22"/>
  <c r="L166" i="22"/>
  <c r="K166" i="22"/>
  <c r="J166" i="22"/>
  <c r="I166" i="22"/>
  <c r="H166" i="22" s="1"/>
  <c r="G166" i="22"/>
  <c r="F166" i="22"/>
  <c r="F165" i="22" s="1"/>
  <c r="E166" i="22"/>
  <c r="E165" i="22" s="1"/>
  <c r="D166" i="22"/>
  <c r="C166" i="22" s="1"/>
  <c r="L165" i="22"/>
  <c r="K165" i="22"/>
  <c r="J165" i="22"/>
  <c r="G165" i="22"/>
  <c r="H164" i="22"/>
  <c r="C164" i="22"/>
  <c r="H163" i="22"/>
  <c r="C163" i="22"/>
  <c r="H162" i="22"/>
  <c r="C162" i="22"/>
  <c r="H161" i="22"/>
  <c r="C161" i="22"/>
  <c r="L160" i="22"/>
  <c r="K160" i="22"/>
  <c r="J160" i="22"/>
  <c r="I160" i="22"/>
  <c r="G160" i="22"/>
  <c r="F160" i="22"/>
  <c r="E160" i="22"/>
  <c r="D160" i="22"/>
  <c r="H159" i="22"/>
  <c r="C159" i="22"/>
  <c r="H158" i="22"/>
  <c r="C158" i="22"/>
  <c r="H157" i="22"/>
  <c r="C157" i="22"/>
  <c r="H156" i="22"/>
  <c r="C156" i="22"/>
  <c r="H155" i="22"/>
  <c r="C155" i="22"/>
  <c r="H154" i="22"/>
  <c r="C154" i="22"/>
  <c r="H153" i="22"/>
  <c r="C153" i="22"/>
  <c r="H152" i="22"/>
  <c r="C152" i="22"/>
  <c r="L151" i="22"/>
  <c r="K151" i="22"/>
  <c r="K130" i="22" s="1"/>
  <c r="J151" i="22"/>
  <c r="I151" i="22"/>
  <c r="G151" i="22"/>
  <c r="F151" i="22"/>
  <c r="F130" i="22" s="1"/>
  <c r="E151" i="22"/>
  <c r="D151" i="22"/>
  <c r="C151" i="22" s="1"/>
  <c r="H150" i="22"/>
  <c r="C150" i="22"/>
  <c r="H149" i="22"/>
  <c r="C149" i="22"/>
  <c r="H148" i="22"/>
  <c r="C148" i="22"/>
  <c r="H147" i="22"/>
  <c r="C147" i="22"/>
  <c r="H146" i="22"/>
  <c r="C146" i="22"/>
  <c r="H145" i="22"/>
  <c r="C145" i="22"/>
  <c r="L144" i="22"/>
  <c r="K144" i="22"/>
  <c r="J144" i="22"/>
  <c r="I144" i="22"/>
  <c r="G144" i="22"/>
  <c r="F144" i="22"/>
  <c r="E144" i="22"/>
  <c r="D144" i="22"/>
  <c r="H143" i="22"/>
  <c r="C143" i="22"/>
  <c r="H142" i="22"/>
  <c r="C142" i="22"/>
  <c r="L141" i="22"/>
  <c r="L130" i="22" s="1"/>
  <c r="K141" i="22"/>
  <c r="J141" i="22"/>
  <c r="I141" i="22"/>
  <c r="G141" i="22"/>
  <c r="G130" i="22" s="1"/>
  <c r="F141" i="22"/>
  <c r="E141" i="22"/>
  <c r="D141" i="22"/>
  <c r="C141" i="22"/>
  <c r="H140" i="22"/>
  <c r="C140" i="22"/>
  <c r="H139" i="22"/>
  <c r="C139" i="22"/>
  <c r="H138" i="22"/>
  <c r="C138" i="22"/>
  <c r="H137" i="22"/>
  <c r="C137" i="22"/>
  <c r="L136" i="22"/>
  <c r="K136" i="22"/>
  <c r="J136" i="22"/>
  <c r="I136" i="22"/>
  <c r="H136" i="22" s="1"/>
  <c r="G136" i="22"/>
  <c r="F136" i="22"/>
  <c r="E136" i="22"/>
  <c r="D136" i="22"/>
  <c r="C136" i="22" s="1"/>
  <c r="H135" i="22"/>
  <c r="C135" i="22"/>
  <c r="H134" i="22"/>
  <c r="C134" i="22"/>
  <c r="H133" i="22"/>
  <c r="C133" i="22"/>
  <c r="H132" i="22"/>
  <c r="C132" i="22"/>
  <c r="L131" i="22"/>
  <c r="K131" i="22"/>
  <c r="J131" i="22"/>
  <c r="I131" i="22"/>
  <c r="H131" i="22" s="1"/>
  <c r="G131" i="22"/>
  <c r="F131" i="22"/>
  <c r="E131" i="22"/>
  <c r="D131" i="22"/>
  <c r="C131" i="22" s="1"/>
  <c r="J130" i="22"/>
  <c r="E130" i="22"/>
  <c r="H129" i="22"/>
  <c r="H128" i="22" s="1"/>
  <c r="C129" i="22"/>
  <c r="C128" i="22" s="1"/>
  <c r="L128" i="22"/>
  <c r="K128" i="22"/>
  <c r="J128" i="22"/>
  <c r="I128" i="22"/>
  <c r="G128" i="22"/>
  <c r="F128" i="22"/>
  <c r="E128" i="22"/>
  <c r="D128" i="22"/>
  <c r="H127" i="22"/>
  <c r="C127" i="22"/>
  <c r="H126" i="22"/>
  <c r="C126" i="22"/>
  <c r="H125" i="22"/>
  <c r="C125" i="22"/>
  <c r="H124" i="22"/>
  <c r="C124" i="22"/>
  <c r="H123" i="22"/>
  <c r="C123" i="22"/>
  <c r="L122" i="22"/>
  <c r="K122" i="22"/>
  <c r="J122" i="22"/>
  <c r="I122" i="22"/>
  <c r="H122" i="22" s="1"/>
  <c r="G122" i="22"/>
  <c r="F122" i="22"/>
  <c r="E122" i="22"/>
  <c r="D122" i="22"/>
  <c r="C122" i="22" s="1"/>
  <c r="H121" i="22"/>
  <c r="C121" i="22"/>
  <c r="H120" i="22"/>
  <c r="C120" i="22"/>
  <c r="H119" i="22"/>
  <c r="C119" i="22"/>
  <c r="H118" i="22"/>
  <c r="C118" i="22"/>
  <c r="H117" i="22"/>
  <c r="C117" i="22"/>
  <c r="L116" i="22"/>
  <c r="K116" i="22"/>
  <c r="J116" i="22"/>
  <c r="I116" i="22"/>
  <c r="G116" i="22"/>
  <c r="F116" i="22"/>
  <c r="E116" i="22"/>
  <c r="D116" i="22"/>
  <c r="C116" i="22"/>
  <c r="H115" i="22"/>
  <c r="C115" i="22"/>
  <c r="H114" i="22"/>
  <c r="C114" i="22"/>
  <c r="H113" i="22"/>
  <c r="C113" i="22"/>
  <c r="L112" i="22"/>
  <c r="K112" i="22"/>
  <c r="J112" i="22"/>
  <c r="I112" i="22"/>
  <c r="G112" i="22"/>
  <c r="F112" i="22"/>
  <c r="C112" i="22" s="1"/>
  <c r="E112" i="22"/>
  <c r="D112" i="22"/>
  <c r="H111" i="22"/>
  <c r="C111" i="22"/>
  <c r="H110" i="22"/>
  <c r="C110" i="22"/>
  <c r="H109" i="22"/>
  <c r="C109" i="22"/>
  <c r="H108" i="22"/>
  <c r="C108" i="22"/>
  <c r="H107" i="22"/>
  <c r="C107" i="22"/>
  <c r="H106" i="22"/>
  <c r="C106" i="22"/>
  <c r="H105" i="22"/>
  <c r="C105" i="22"/>
  <c r="H104" i="22"/>
  <c r="C104" i="22"/>
  <c r="L103" i="22"/>
  <c r="K103" i="22"/>
  <c r="J103" i="22"/>
  <c r="I103" i="22"/>
  <c r="G103" i="22"/>
  <c r="F103" i="22"/>
  <c r="E103" i="22"/>
  <c r="D103" i="22"/>
  <c r="H102" i="22"/>
  <c r="C102" i="22"/>
  <c r="H101" i="22"/>
  <c r="C101" i="22"/>
  <c r="H100" i="22"/>
  <c r="C100" i="22"/>
  <c r="H99" i="22"/>
  <c r="C99" i="22"/>
  <c r="H98" i="22"/>
  <c r="C98" i="22"/>
  <c r="H97" i="22"/>
  <c r="C97" i="22"/>
  <c r="H96" i="22"/>
  <c r="C96" i="22"/>
  <c r="L95" i="22"/>
  <c r="K95" i="22"/>
  <c r="J95" i="22"/>
  <c r="I95" i="22"/>
  <c r="G95" i="22"/>
  <c r="F95" i="22"/>
  <c r="E95" i="22"/>
  <c r="E83" i="22" s="1"/>
  <c r="D95" i="22"/>
  <c r="H94" i="22"/>
  <c r="C94" i="22"/>
  <c r="H93" i="22"/>
  <c r="C93" i="22"/>
  <c r="H92" i="22"/>
  <c r="C92" i="22"/>
  <c r="H91" i="22"/>
  <c r="C91" i="22"/>
  <c r="H90" i="22"/>
  <c r="C90" i="22"/>
  <c r="L89" i="22"/>
  <c r="K89" i="22"/>
  <c r="J89" i="22"/>
  <c r="I89" i="22"/>
  <c r="G89" i="22"/>
  <c r="F89" i="22"/>
  <c r="E89" i="22"/>
  <c r="D89" i="22"/>
  <c r="H88" i="22"/>
  <c r="C88" i="22"/>
  <c r="H87" i="22"/>
  <c r="C87" i="22"/>
  <c r="H86" i="22"/>
  <c r="C86" i="22"/>
  <c r="H85" i="22"/>
  <c r="C85" i="22"/>
  <c r="L84" i="22"/>
  <c r="L83" i="22" s="1"/>
  <c r="K84" i="22"/>
  <c r="J84" i="22"/>
  <c r="I84" i="22"/>
  <c r="G84" i="22"/>
  <c r="G83" i="22" s="1"/>
  <c r="F84" i="22"/>
  <c r="E84" i="22"/>
  <c r="D84" i="22"/>
  <c r="C84" i="22"/>
  <c r="F83" i="22"/>
  <c r="H82" i="22"/>
  <c r="C82" i="22"/>
  <c r="H81" i="22"/>
  <c r="C81" i="22"/>
  <c r="L80" i="22"/>
  <c r="K80" i="22"/>
  <c r="J80" i="22"/>
  <c r="I80" i="22"/>
  <c r="G80" i="22"/>
  <c r="F80" i="22"/>
  <c r="F76" i="22" s="1"/>
  <c r="F75" i="22" s="1"/>
  <c r="F52" i="22" s="1"/>
  <c r="E80" i="22"/>
  <c r="D80" i="22"/>
  <c r="C80" i="22" s="1"/>
  <c r="H79" i="22"/>
  <c r="C79" i="22"/>
  <c r="H78" i="22"/>
  <c r="C78" i="22"/>
  <c r="L77" i="22"/>
  <c r="L76" i="22" s="1"/>
  <c r="K77" i="22"/>
  <c r="J77" i="22"/>
  <c r="J76" i="22" s="1"/>
  <c r="I77" i="22"/>
  <c r="G77" i="22"/>
  <c r="G76" i="22" s="1"/>
  <c r="F77" i="22"/>
  <c r="E77" i="22"/>
  <c r="E76" i="22" s="1"/>
  <c r="D77" i="22"/>
  <c r="K76" i="22"/>
  <c r="H74" i="22"/>
  <c r="C74" i="22"/>
  <c r="H73" i="22"/>
  <c r="C73" i="22"/>
  <c r="H72" i="22"/>
  <c r="C72" i="22"/>
  <c r="H71" i="22"/>
  <c r="C71" i="22"/>
  <c r="H70" i="22"/>
  <c r="C70" i="22"/>
  <c r="L69" i="22"/>
  <c r="L67" i="22" s="1"/>
  <c r="K69" i="22"/>
  <c r="J69" i="22"/>
  <c r="I69" i="22"/>
  <c r="G69" i="22"/>
  <c r="G67" i="22" s="1"/>
  <c r="F69" i="22"/>
  <c r="E69" i="22"/>
  <c r="D69" i="22"/>
  <c r="H68" i="22"/>
  <c r="C68" i="22"/>
  <c r="K67" i="22"/>
  <c r="J67" i="22"/>
  <c r="I67" i="22"/>
  <c r="F67" i="22"/>
  <c r="E67" i="22"/>
  <c r="D67" i="22"/>
  <c r="H66" i="22"/>
  <c r="C66" i="22"/>
  <c r="H65" i="22"/>
  <c r="C65" i="22"/>
  <c r="H64" i="22"/>
  <c r="C64" i="22"/>
  <c r="H63" i="22"/>
  <c r="C63" i="22"/>
  <c r="H62" i="22"/>
  <c r="C62" i="22"/>
  <c r="H61" i="22"/>
  <c r="C61" i="22"/>
  <c r="H60" i="22"/>
  <c r="C60" i="22"/>
  <c r="H59" i="22"/>
  <c r="C59" i="22"/>
  <c r="L58" i="22"/>
  <c r="K58" i="22"/>
  <c r="J58" i="22"/>
  <c r="J54" i="22" s="1"/>
  <c r="I58" i="22"/>
  <c r="G58" i="22"/>
  <c r="F58" i="22"/>
  <c r="E58" i="22"/>
  <c r="E54" i="22" s="1"/>
  <c r="D58" i="22"/>
  <c r="C58" i="22" s="1"/>
  <c r="H57" i="22"/>
  <c r="C57" i="22"/>
  <c r="H56" i="22"/>
  <c r="C56" i="22"/>
  <c r="L55" i="22"/>
  <c r="K55" i="22"/>
  <c r="K54" i="22" s="1"/>
  <c r="K53" i="22" s="1"/>
  <c r="J55" i="22"/>
  <c r="I55" i="22"/>
  <c r="H55" i="22" s="1"/>
  <c r="G55" i="22"/>
  <c r="F55" i="22"/>
  <c r="E55" i="22"/>
  <c r="D55" i="22"/>
  <c r="L54" i="22"/>
  <c r="L53" i="22" s="1"/>
  <c r="I54" i="22"/>
  <c r="G54" i="22"/>
  <c r="G53" i="22" s="1"/>
  <c r="F54" i="22"/>
  <c r="D54" i="22"/>
  <c r="I53" i="22"/>
  <c r="F53" i="22"/>
  <c r="D53" i="22"/>
  <c r="H47" i="22"/>
  <c r="C47" i="22"/>
  <c r="H46" i="22"/>
  <c r="C46" i="22"/>
  <c r="L45" i="22"/>
  <c r="H45" i="22" s="1"/>
  <c r="G45" i="22"/>
  <c r="H44" i="22"/>
  <c r="C44" i="22"/>
  <c r="K43" i="22"/>
  <c r="J43" i="22"/>
  <c r="I43" i="22"/>
  <c r="F43" i="22"/>
  <c r="E43" i="22"/>
  <c r="D43" i="22"/>
  <c r="H42" i="22"/>
  <c r="C42" i="22"/>
  <c r="I41" i="22"/>
  <c r="H41" i="22" s="1"/>
  <c r="D41" i="22"/>
  <c r="C41" i="22" s="1"/>
  <c r="H40" i="22"/>
  <c r="C40" i="22"/>
  <c r="H39" i="22"/>
  <c r="C39" i="22"/>
  <c r="H38" i="22"/>
  <c r="C38" i="22"/>
  <c r="H37" i="22"/>
  <c r="C37" i="22"/>
  <c r="K36" i="22"/>
  <c r="H36" i="22" s="1"/>
  <c r="F36" i="22"/>
  <c r="C36" i="22" s="1"/>
  <c r="H35" i="22"/>
  <c r="C35" i="22"/>
  <c r="H34" i="22"/>
  <c r="C34" i="22"/>
  <c r="K33" i="22"/>
  <c r="H33" i="22" s="1"/>
  <c r="F33" i="22"/>
  <c r="C33" i="22" s="1"/>
  <c r="H32" i="22"/>
  <c r="C32" i="22"/>
  <c r="K31" i="22"/>
  <c r="H31" i="22" s="1"/>
  <c r="F31" i="22"/>
  <c r="C31" i="22" s="1"/>
  <c r="H30" i="22"/>
  <c r="C30" i="22"/>
  <c r="H29" i="22"/>
  <c r="C29" i="22"/>
  <c r="H28" i="22"/>
  <c r="C28" i="22"/>
  <c r="K27" i="22"/>
  <c r="H27" i="22" s="1"/>
  <c r="F27" i="22"/>
  <c r="C27" i="22" s="1"/>
  <c r="H25" i="22"/>
  <c r="C25" i="22"/>
  <c r="H23" i="22"/>
  <c r="C23" i="22"/>
  <c r="H22" i="22"/>
  <c r="C22" i="22"/>
  <c r="L21" i="22"/>
  <c r="L292" i="22" s="1"/>
  <c r="L291" i="22" s="1"/>
  <c r="K21" i="22"/>
  <c r="K292" i="22" s="1"/>
  <c r="J21" i="22"/>
  <c r="J292" i="22" s="1"/>
  <c r="J291" i="22" s="1"/>
  <c r="I21" i="22"/>
  <c r="I292" i="22" s="1"/>
  <c r="I291" i="22" s="1"/>
  <c r="G21" i="22"/>
  <c r="G292" i="22" s="1"/>
  <c r="F21" i="22"/>
  <c r="F292" i="22" s="1"/>
  <c r="F291" i="22" s="1"/>
  <c r="E21" i="22"/>
  <c r="E292" i="22" s="1"/>
  <c r="E291" i="22" s="1"/>
  <c r="D21" i="22"/>
  <c r="J20" i="22"/>
  <c r="E20" i="22"/>
  <c r="H301" i="21"/>
  <c r="C301" i="21"/>
  <c r="H300" i="21"/>
  <c r="C300" i="21"/>
  <c r="H299" i="21"/>
  <c r="C299" i="21"/>
  <c r="H298" i="21"/>
  <c r="C298" i="21"/>
  <c r="H297" i="21"/>
  <c r="C297" i="21"/>
  <c r="H296" i="21"/>
  <c r="C296" i="21"/>
  <c r="H295" i="21"/>
  <c r="C295" i="21"/>
  <c r="H294" i="21"/>
  <c r="C294" i="21"/>
  <c r="L293" i="21"/>
  <c r="K293" i="21"/>
  <c r="J293" i="21"/>
  <c r="I293" i="21"/>
  <c r="H293" i="21"/>
  <c r="G293" i="21"/>
  <c r="F293" i="21"/>
  <c r="E293" i="21"/>
  <c r="D293" i="21"/>
  <c r="C293" i="21"/>
  <c r="H288" i="21"/>
  <c r="C288" i="21"/>
  <c r="H287" i="21"/>
  <c r="C287" i="21"/>
  <c r="L286" i="21"/>
  <c r="K286" i="21"/>
  <c r="J286" i="21"/>
  <c r="I286" i="21"/>
  <c r="H286" i="21" s="1"/>
  <c r="G286" i="21"/>
  <c r="F286" i="21"/>
  <c r="E286" i="21"/>
  <c r="D286" i="21"/>
  <c r="C286" i="21" s="1"/>
  <c r="H285" i="21"/>
  <c r="C285" i="21"/>
  <c r="L284" i="21"/>
  <c r="K284" i="21"/>
  <c r="J284" i="21"/>
  <c r="J283" i="21" s="1"/>
  <c r="I284" i="21"/>
  <c r="G284" i="21"/>
  <c r="F284" i="21"/>
  <c r="F283" i="21" s="1"/>
  <c r="E284" i="21"/>
  <c r="E283" i="21" s="1"/>
  <c r="D284" i="21"/>
  <c r="L283" i="21"/>
  <c r="K283" i="21"/>
  <c r="G283" i="21"/>
  <c r="D283" i="21"/>
  <c r="H282" i="21"/>
  <c r="C282" i="21"/>
  <c r="L281" i="21"/>
  <c r="K281" i="21"/>
  <c r="J281" i="21"/>
  <c r="I281" i="21"/>
  <c r="H281" i="21" s="1"/>
  <c r="G281" i="21"/>
  <c r="F281" i="21"/>
  <c r="E281" i="21"/>
  <c r="D281" i="21"/>
  <c r="H280" i="21"/>
  <c r="C280" i="21"/>
  <c r="H279" i="21"/>
  <c r="C279" i="21"/>
  <c r="H278" i="21"/>
  <c r="C278" i="21"/>
  <c r="H277" i="21"/>
  <c r="C277" i="21"/>
  <c r="L276" i="21"/>
  <c r="K276" i="21"/>
  <c r="J276" i="21"/>
  <c r="I276" i="21"/>
  <c r="G276" i="21"/>
  <c r="F276" i="21"/>
  <c r="E276" i="21"/>
  <c r="D276" i="21"/>
  <c r="H275" i="21"/>
  <c r="C275" i="21"/>
  <c r="H274" i="21"/>
  <c r="C274" i="21"/>
  <c r="H273" i="21"/>
  <c r="C273" i="21"/>
  <c r="L272" i="21"/>
  <c r="K272" i="21"/>
  <c r="J272" i="21"/>
  <c r="I272" i="21"/>
  <c r="G272" i="21"/>
  <c r="F272" i="21"/>
  <c r="E272" i="21"/>
  <c r="D272" i="21"/>
  <c r="H271" i="21"/>
  <c r="C271" i="21"/>
  <c r="L270" i="21"/>
  <c r="K270" i="21"/>
  <c r="K269" i="21" s="1"/>
  <c r="J270" i="21"/>
  <c r="H270" i="21" s="1"/>
  <c r="I270" i="21"/>
  <c r="G270" i="21"/>
  <c r="G269" i="21" s="1"/>
  <c r="F270" i="21"/>
  <c r="F269" i="21" s="1"/>
  <c r="E270" i="21"/>
  <c r="D270" i="21"/>
  <c r="L269" i="21"/>
  <c r="I269" i="21"/>
  <c r="E269" i="21"/>
  <c r="D269" i="21"/>
  <c r="H268" i="21"/>
  <c r="C268" i="21"/>
  <c r="H267" i="21"/>
  <c r="C267" i="21"/>
  <c r="H266" i="21"/>
  <c r="C266" i="21"/>
  <c r="H265" i="21"/>
  <c r="C265" i="21"/>
  <c r="L264" i="21"/>
  <c r="K264" i="21"/>
  <c r="J264" i="21"/>
  <c r="H264" i="21" s="1"/>
  <c r="I264" i="21"/>
  <c r="G264" i="21"/>
  <c r="F264" i="21"/>
  <c r="E264" i="21"/>
  <c r="D264" i="21"/>
  <c r="H263" i="21"/>
  <c r="C263" i="21"/>
  <c r="H262" i="21"/>
  <c r="C262" i="21"/>
  <c r="H261" i="21"/>
  <c r="C261" i="21"/>
  <c r="L260" i="21"/>
  <c r="K260" i="21"/>
  <c r="K259" i="21" s="1"/>
  <c r="J260" i="21"/>
  <c r="I260" i="21"/>
  <c r="G260" i="21"/>
  <c r="G259" i="21" s="1"/>
  <c r="F260" i="21"/>
  <c r="F259" i="21" s="1"/>
  <c r="E260" i="21"/>
  <c r="D260" i="21"/>
  <c r="L259" i="21"/>
  <c r="I259" i="21"/>
  <c r="E259" i="21"/>
  <c r="D259" i="21"/>
  <c r="H258" i="21"/>
  <c r="C258" i="21"/>
  <c r="H257" i="21"/>
  <c r="C257" i="21"/>
  <c r="H256" i="21"/>
  <c r="C256" i="21"/>
  <c r="H255" i="21"/>
  <c r="C255" i="21"/>
  <c r="H254" i="21"/>
  <c r="C254" i="21"/>
  <c r="H253" i="21"/>
  <c r="C253" i="21"/>
  <c r="L252" i="21"/>
  <c r="K252" i="21"/>
  <c r="K251" i="21" s="1"/>
  <c r="J252" i="21"/>
  <c r="J251" i="21" s="1"/>
  <c r="I252" i="21"/>
  <c r="H252" i="21" s="1"/>
  <c r="G252" i="21"/>
  <c r="G251" i="21" s="1"/>
  <c r="F252" i="21"/>
  <c r="F251" i="21" s="1"/>
  <c r="E252" i="21"/>
  <c r="D252" i="21"/>
  <c r="L251" i="21"/>
  <c r="I251" i="21"/>
  <c r="E251" i="21"/>
  <c r="D251" i="21"/>
  <c r="H250" i="21"/>
  <c r="C250" i="21"/>
  <c r="H249" i="21"/>
  <c r="C249" i="21"/>
  <c r="H248" i="21"/>
  <c r="C248" i="21"/>
  <c r="H247" i="21"/>
  <c r="C247" i="21"/>
  <c r="L246" i="21"/>
  <c r="K246" i="21"/>
  <c r="J246" i="21"/>
  <c r="I246" i="21"/>
  <c r="G246" i="21"/>
  <c r="F246" i="21"/>
  <c r="C246" i="21" s="1"/>
  <c r="E246" i="21"/>
  <c r="D246" i="21"/>
  <c r="H245" i="21"/>
  <c r="C245" i="21"/>
  <c r="H244" i="21"/>
  <c r="C244" i="21"/>
  <c r="H243" i="21"/>
  <c r="C243" i="21"/>
  <c r="H242" i="21"/>
  <c r="C242" i="21"/>
  <c r="H241" i="21"/>
  <c r="C241" i="21"/>
  <c r="H240" i="21"/>
  <c r="C240" i="21"/>
  <c r="H239" i="21"/>
  <c r="C239" i="21"/>
  <c r="L238" i="21"/>
  <c r="K238" i="21"/>
  <c r="J238" i="21"/>
  <c r="I238" i="21"/>
  <c r="H238" i="21" s="1"/>
  <c r="G238" i="21"/>
  <c r="F238" i="21"/>
  <c r="E238" i="21"/>
  <c r="D238" i="21"/>
  <c r="H237" i="21"/>
  <c r="C237" i="21"/>
  <c r="H236" i="21"/>
  <c r="C236" i="21"/>
  <c r="L235" i="21"/>
  <c r="K235" i="21"/>
  <c r="J235" i="21"/>
  <c r="I235" i="21"/>
  <c r="H235" i="21" s="1"/>
  <c r="G235" i="21"/>
  <c r="F235" i="21"/>
  <c r="E235" i="21"/>
  <c r="D235" i="21"/>
  <c r="H234" i="21"/>
  <c r="C234" i="21"/>
  <c r="L233" i="21"/>
  <c r="K233" i="21"/>
  <c r="J233" i="21"/>
  <c r="I233" i="21"/>
  <c r="H233" i="21" s="1"/>
  <c r="G233" i="21"/>
  <c r="F233" i="21"/>
  <c r="E233" i="21"/>
  <c r="D233" i="21"/>
  <c r="C233" i="21" s="1"/>
  <c r="H232" i="21"/>
  <c r="C232" i="21"/>
  <c r="L231" i="21"/>
  <c r="L230" i="21" s="1"/>
  <c r="K231" i="21"/>
  <c r="I231" i="21"/>
  <c r="I230" i="21" s="1"/>
  <c r="G231" i="21"/>
  <c r="E231" i="21"/>
  <c r="E230" i="21" s="1"/>
  <c r="D231" i="21"/>
  <c r="H229" i="21"/>
  <c r="C229" i="21"/>
  <c r="H228" i="21"/>
  <c r="C228" i="21"/>
  <c r="L227" i="21"/>
  <c r="K227" i="21"/>
  <c r="J227" i="21"/>
  <c r="I227" i="21"/>
  <c r="H227" i="21" s="1"/>
  <c r="G227" i="21"/>
  <c r="F227" i="21"/>
  <c r="E227" i="21"/>
  <c r="D227" i="21"/>
  <c r="H226" i="21"/>
  <c r="C226" i="21"/>
  <c r="H225" i="21"/>
  <c r="C225" i="21"/>
  <c r="H224" i="21"/>
  <c r="C224" i="21"/>
  <c r="H223" i="21"/>
  <c r="C223" i="21"/>
  <c r="H222" i="21"/>
  <c r="C222" i="21"/>
  <c r="H221" i="21"/>
  <c r="C221" i="21"/>
  <c r="H220" i="21"/>
  <c r="C220" i="21"/>
  <c r="H219" i="21"/>
  <c r="C219" i="21"/>
  <c r="H218" i="21"/>
  <c r="C218" i="21"/>
  <c r="H217" i="21"/>
  <c r="C217" i="21"/>
  <c r="L216" i="21"/>
  <c r="K216" i="21"/>
  <c r="J216" i="21"/>
  <c r="I216" i="21"/>
  <c r="H216" i="21" s="1"/>
  <c r="G216" i="21"/>
  <c r="F216" i="21"/>
  <c r="E216" i="21"/>
  <c r="D216" i="21"/>
  <c r="H215" i="21"/>
  <c r="C215" i="21"/>
  <c r="H214" i="21"/>
  <c r="C214" i="21"/>
  <c r="H213" i="21"/>
  <c r="C213" i="21"/>
  <c r="H212" i="21"/>
  <c r="C212" i="21"/>
  <c r="H211" i="21"/>
  <c r="C211" i="21"/>
  <c r="H210" i="21"/>
  <c r="C210" i="21"/>
  <c r="H209" i="21"/>
  <c r="C209" i="21"/>
  <c r="H208" i="21"/>
  <c r="C208" i="21"/>
  <c r="H207" i="21"/>
  <c r="C207" i="21"/>
  <c r="H206" i="21"/>
  <c r="C206" i="21"/>
  <c r="L205" i="21"/>
  <c r="L204" i="21" s="1"/>
  <c r="K205" i="21"/>
  <c r="J205" i="21"/>
  <c r="I205" i="21"/>
  <c r="I204" i="21" s="1"/>
  <c r="G205" i="21"/>
  <c r="F205" i="21"/>
  <c r="E205" i="21"/>
  <c r="E204" i="21" s="1"/>
  <c r="D205" i="21"/>
  <c r="K204" i="21"/>
  <c r="J204" i="21"/>
  <c r="G204" i="21"/>
  <c r="F204" i="21"/>
  <c r="H203" i="21"/>
  <c r="C203" i="21"/>
  <c r="H202" i="21"/>
  <c r="C202" i="21"/>
  <c r="H201" i="21"/>
  <c r="C201" i="21"/>
  <c r="H200" i="21"/>
  <c r="C200" i="21"/>
  <c r="H199" i="21"/>
  <c r="C199" i="21"/>
  <c r="L198" i="21"/>
  <c r="K198" i="21"/>
  <c r="J198" i="21"/>
  <c r="I198" i="21"/>
  <c r="G198" i="21"/>
  <c r="F198" i="21"/>
  <c r="E198" i="21"/>
  <c r="D198" i="21"/>
  <c r="H197" i="21"/>
  <c r="C197" i="21"/>
  <c r="L196" i="21"/>
  <c r="K196" i="21"/>
  <c r="K195" i="21" s="1"/>
  <c r="J196" i="21"/>
  <c r="J195" i="21" s="1"/>
  <c r="I196" i="21"/>
  <c r="G196" i="21"/>
  <c r="G195" i="21" s="1"/>
  <c r="F196" i="21"/>
  <c r="F195" i="21" s="1"/>
  <c r="E196" i="21"/>
  <c r="D196" i="21"/>
  <c r="H193" i="21"/>
  <c r="C193" i="21"/>
  <c r="L192" i="21"/>
  <c r="K192" i="21"/>
  <c r="K191" i="21" s="1"/>
  <c r="J192" i="21"/>
  <c r="J191" i="21" s="1"/>
  <c r="I192" i="21"/>
  <c r="G192" i="21"/>
  <c r="G191" i="21" s="1"/>
  <c r="F192" i="21"/>
  <c r="F191" i="21" s="1"/>
  <c r="E192" i="21"/>
  <c r="D192" i="21"/>
  <c r="L191" i="21"/>
  <c r="I191" i="21"/>
  <c r="E191" i="21"/>
  <c r="D191" i="21"/>
  <c r="H190" i="21"/>
  <c r="C190" i="21"/>
  <c r="H189" i="21"/>
  <c r="C189" i="21"/>
  <c r="L188" i="21"/>
  <c r="K188" i="21"/>
  <c r="K187" i="21" s="1"/>
  <c r="J188" i="21"/>
  <c r="J187" i="21" s="1"/>
  <c r="I188" i="21"/>
  <c r="G188" i="21"/>
  <c r="G187" i="21" s="1"/>
  <c r="F188" i="21"/>
  <c r="F187" i="21" s="1"/>
  <c r="E188" i="21"/>
  <c r="D188" i="21"/>
  <c r="L187" i="21"/>
  <c r="I187" i="21"/>
  <c r="E187" i="21"/>
  <c r="D187" i="21"/>
  <c r="H186" i="21"/>
  <c r="C186" i="21"/>
  <c r="H185" i="21"/>
  <c r="C185" i="21"/>
  <c r="L184" i="21"/>
  <c r="K184" i="21"/>
  <c r="J184" i="21"/>
  <c r="I184" i="21"/>
  <c r="G184" i="21"/>
  <c r="F184" i="21"/>
  <c r="C184" i="21" s="1"/>
  <c r="E184" i="21"/>
  <c r="D184" i="21"/>
  <c r="H183" i="21"/>
  <c r="C183" i="21"/>
  <c r="H182" i="21"/>
  <c r="C182" i="21"/>
  <c r="H181" i="21"/>
  <c r="C181" i="21"/>
  <c r="H180" i="21"/>
  <c r="C180" i="21"/>
  <c r="L179" i="21"/>
  <c r="K179" i="21"/>
  <c r="H179" i="21" s="1"/>
  <c r="J179" i="21"/>
  <c r="I179" i="21"/>
  <c r="G179" i="21"/>
  <c r="F179" i="21"/>
  <c r="E179" i="21"/>
  <c r="D179" i="21"/>
  <c r="C179" i="21" s="1"/>
  <c r="H178" i="21"/>
  <c r="C178" i="21"/>
  <c r="H177" i="21"/>
  <c r="C177" i="21"/>
  <c r="H176" i="21"/>
  <c r="C176" i="21"/>
  <c r="L175" i="21"/>
  <c r="K175" i="21"/>
  <c r="J175" i="21"/>
  <c r="I175" i="21"/>
  <c r="H175" i="21" s="1"/>
  <c r="G175" i="21"/>
  <c r="G174" i="21" s="1"/>
  <c r="G173" i="21" s="1"/>
  <c r="F175" i="21"/>
  <c r="E175" i="21"/>
  <c r="D175" i="21"/>
  <c r="K174" i="21"/>
  <c r="K173" i="21" s="1"/>
  <c r="J174" i="21"/>
  <c r="J173" i="21" s="1"/>
  <c r="I174" i="21"/>
  <c r="F174" i="21"/>
  <c r="F173" i="21" s="1"/>
  <c r="E174" i="21"/>
  <c r="I173" i="21"/>
  <c r="E173" i="21"/>
  <c r="H172" i="21"/>
  <c r="C172" i="21"/>
  <c r="H171" i="21"/>
  <c r="C171" i="21"/>
  <c r="H170" i="21"/>
  <c r="C170" i="21"/>
  <c r="H169" i="21"/>
  <c r="C169" i="21"/>
  <c r="H168" i="21"/>
  <c r="C168" i="21"/>
  <c r="H167" i="21"/>
  <c r="C167" i="21"/>
  <c r="L166" i="21"/>
  <c r="K166" i="21"/>
  <c r="J166" i="21"/>
  <c r="J165" i="21" s="1"/>
  <c r="I166" i="21"/>
  <c r="H166" i="21" s="1"/>
  <c r="G166" i="21"/>
  <c r="F166" i="21"/>
  <c r="F165" i="21" s="1"/>
  <c r="E166" i="21"/>
  <c r="E165" i="21" s="1"/>
  <c r="E75" i="21" s="1"/>
  <c r="D166" i="21"/>
  <c r="D165" i="21" s="1"/>
  <c r="L165" i="21"/>
  <c r="K165" i="21"/>
  <c r="I165" i="21"/>
  <c r="G165" i="21"/>
  <c r="H164" i="21"/>
  <c r="C164" i="21"/>
  <c r="H163" i="21"/>
  <c r="C163" i="21"/>
  <c r="H162" i="21"/>
  <c r="C162" i="21"/>
  <c r="H161" i="21"/>
  <c r="C161" i="21"/>
  <c r="L160" i="21"/>
  <c r="K160" i="21"/>
  <c r="J160" i="21"/>
  <c r="I160" i="21"/>
  <c r="G160" i="21"/>
  <c r="F160" i="21"/>
  <c r="C160" i="21" s="1"/>
  <c r="E160" i="21"/>
  <c r="D160" i="21"/>
  <c r="H159" i="21"/>
  <c r="C159" i="21"/>
  <c r="H158" i="21"/>
  <c r="C158" i="21"/>
  <c r="H157" i="21"/>
  <c r="C157" i="21"/>
  <c r="H156" i="21"/>
  <c r="C156" i="21"/>
  <c r="H155" i="21"/>
  <c r="C155" i="21"/>
  <c r="H154" i="21"/>
  <c r="C154" i="21"/>
  <c r="H153" i="21"/>
  <c r="C153" i="21"/>
  <c r="H152" i="21"/>
  <c r="C152" i="21"/>
  <c r="L151" i="21"/>
  <c r="K151" i="21"/>
  <c r="H151" i="21" s="1"/>
  <c r="J151" i="21"/>
  <c r="I151" i="21"/>
  <c r="G151" i="21"/>
  <c r="F151" i="21"/>
  <c r="E151" i="21"/>
  <c r="D151" i="21"/>
  <c r="H150" i="21"/>
  <c r="C150" i="21"/>
  <c r="H149" i="21"/>
  <c r="C149" i="21"/>
  <c r="H148" i="21"/>
  <c r="C148" i="21"/>
  <c r="H147" i="21"/>
  <c r="C147" i="21"/>
  <c r="H146" i="21"/>
  <c r="C146" i="21"/>
  <c r="H145" i="21"/>
  <c r="C145" i="21"/>
  <c r="L144" i="21"/>
  <c r="K144" i="21"/>
  <c r="J144" i="21"/>
  <c r="I144" i="21"/>
  <c r="H144" i="21" s="1"/>
  <c r="G144" i="21"/>
  <c r="F144" i="21"/>
  <c r="E144" i="21"/>
  <c r="D144" i="21"/>
  <c r="H143" i="21"/>
  <c r="C143" i="21"/>
  <c r="H142" i="21"/>
  <c r="C142" i="21"/>
  <c r="L141" i="21"/>
  <c r="K141" i="21"/>
  <c r="J141" i="21"/>
  <c r="I141" i="21"/>
  <c r="H141" i="21"/>
  <c r="G141" i="21"/>
  <c r="F141" i="21"/>
  <c r="E141" i="21"/>
  <c r="D141" i="21"/>
  <c r="C141" i="21" s="1"/>
  <c r="H140" i="21"/>
  <c r="C140" i="21"/>
  <c r="H139" i="21"/>
  <c r="C139" i="21"/>
  <c r="H138" i="21"/>
  <c r="C138" i="21"/>
  <c r="H137" i="21"/>
  <c r="C137" i="21"/>
  <c r="L136" i="21"/>
  <c r="K136" i="21"/>
  <c r="J136" i="21"/>
  <c r="I136" i="21"/>
  <c r="H136" i="21" s="1"/>
  <c r="G136" i="21"/>
  <c r="F136" i="21"/>
  <c r="E136" i="21"/>
  <c r="D136" i="21"/>
  <c r="H135" i="21"/>
  <c r="C135" i="21"/>
  <c r="H134" i="21"/>
  <c r="C134" i="21"/>
  <c r="H133" i="21"/>
  <c r="C133" i="21"/>
  <c r="H132" i="21"/>
  <c r="C132" i="21"/>
  <c r="L131" i="21"/>
  <c r="L130" i="21" s="1"/>
  <c r="K131" i="21"/>
  <c r="J131" i="21"/>
  <c r="I131" i="21"/>
  <c r="H131" i="21" s="1"/>
  <c r="G131" i="21"/>
  <c r="F131" i="21"/>
  <c r="F130" i="21" s="1"/>
  <c r="E131" i="21"/>
  <c r="D131" i="21"/>
  <c r="K130" i="21"/>
  <c r="J130" i="21"/>
  <c r="I130" i="21"/>
  <c r="G130" i="21"/>
  <c r="E130" i="21"/>
  <c r="H129" i="21"/>
  <c r="H128" i="21" s="1"/>
  <c r="C129" i="21"/>
  <c r="C128" i="21" s="1"/>
  <c r="L128" i="21"/>
  <c r="K128" i="21"/>
  <c r="J128" i="21"/>
  <c r="I128" i="21"/>
  <c r="G128" i="21"/>
  <c r="F128" i="21"/>
  <c r="E128" i="21"/>
  <c r="D128" i="21"/>
  <c r="H127" i="21"/>
  <c r="C127" i="21"/>
  <c r="H126" i="21"/>
  <c r="C126" i="21"/>
  <c r="H125" i="21"/>
  <c r="C125" i="21"/>
  <c r="H124" i="21"/>
  <c r="C124" i="21"/>
  <c r="H123" i="21"/>
  <c r="C123" i="21"/>
  <c r="L122" i="21"/>
  <c r="K122" i="21"/>
  <c r="J122" i="21"/>
  <c r="I122" i="21"/>
  <c r="H122" i="21" s="1"/>
  <c r="G122" i="21"/>
  <c r="F122" i="21"/>
  <c r="E122" i="21"/>
  <c r="D122" i="21"/>
  <c r="H121" i="21"/>
  <c r="C121" i="21"/>
  <c r="H120" i="21"/>
  <c r="C120" i="21"/>
  <c r="H119" i="21"/>
  <c r="C119" i="21"/>
  <c r="H118" i="21"/>
  <c r="C118" i="21"/>
  <c r="H117" i="21"/>
  <c r="C117" i="21"/>
  <c r="L116" i="21"/>
  <c r="K116" i="21"/>
  <c r="J116" i="21"/>
  <c r="I116" i="21"/>
  <c r="G116" i="21"/>
  <c r="F116" i="21"/>
  <c r="C116" i="21" s="1"/>
  <c r="E116" i="21"/>
  <c r="D116" i="21"/>
  <c r="H115" i="21"/>
  <c r="C115" i="21"/>
  <c r="H114" i="21"/>
  <c r="C114" i="21"/>
  <c r="H113" i="21"/>
  <c r="C113" i="21"/>
  <c r="L112" i="21"/>
  <c r="K112" i="21"/>
  <c r="J112" i="21"/>
  <c r="I112" i="21"/>
  <c r="H112" i="21" s="1"/>
  <c r="G112" i="21"/>
  <c r="F112" i="21"/>
  <c r="E112" i="21"/>
  <c r="D112" i="21"/>
  <c r="H111" i="21"/>
  <c r="C111" i="21"/>
  <c r="H110" i="21"/>
  <c r="C110" i="21"/>
  <c r="H109" i="21"/>
  <c r="C109" i="21"/>
  <c r="H108" i="21"/>
  <c r="C108" i="21"/>
  <c r="H107" i="21"/>
  <c r="C107" i="21"/>
  <c r="H106" i="21"/>
  <c r="C106" i="21"/>
  <c r="H105" i="21"/>
  <c r="C105" i="21"/>
  <c r="H104" i="21"/>
  <c r="C104" i="21"/>
  <c r="L103" i="21"/>
  <c r="K103" i="21"/>
  <c r="J103" i="21"/>
  <c r="I103" i="21"/>
  <c r="H103" i="21" s="1"/>
  <c r="G103" i="21"/>
  <c r="F103" i="21"/>
  <c r="E103" i="21"/>
  <c r="D103" i="21"/>
  <c r="H102" i="21"/>
  <c r="C102" i="21"/>
  <c r="H101" i="21"/>
  <c r="C101" i="21"/>
  <c r="H100" i="21"/>
  <c r="C100" i="21"/>
  <c r="H99" i="21"/>
  <c r="C99" i="21"/>
  <c r="H98" i="21"/>
  <c r="C98" i="21"/>
  <c r="H97" i="21"/>
  <c r="C97" i="21"/>
  <c r="H96" i="21"/>
  <c r="C96" i="21"/>
  <c r="L95" i="21"/>
  <c r="K95" i="21"/>
  <c r="J95" i="21"/>
  <c r="I95" i="21"/>
  <c r="H95" i="21" s="1"/>
  <c r="G95" i="21"/>
  <c r="F95" i="21"/>
  <c r="E95" i="21"/>
  <c r="D95" i="21"/>
  <c r="C95" i="21" s="1"/>
  <c r="H94" i="21"/>
  <c r="C94" i="21"/>
  <c r="H93" i="21"/>
  <c r="C93" i="21"/>
  <c r="H92" i="21"/>
  <c r="C92" i="21"/>
  <c r="H91" i="21"/>
  <c r="C91" i="21"/>
  <c r="H90" i="21"/>
  <c r="C90" i="21"/>
  <c r="L89" i="21"/>
  <c r="K89" i="21"/>
  <c r="H89" i="21" s="1"/>
  <c r="J89" i="21"/>
  <c r="I89" i="21"/>
  <c r="G89" i="21"/>
  <c r="F89" i="21"/>
  <c r="E89" i="21"/>
  <c r="D89" i="21"/>
  <c r="C89" i="21" s="1"/>
  <c r="H88" i="21"/>
  <c r="C88" i="21"/>
  <c r="H87" i="21"/>
  <c r="C87" i="21"/>
  <c r="H86" i="21"/>
  <c r="C86" i="21"/>
  <c r="H85" i="21"/>
  <c r="C85" i="21"/>
  <c r="L84" i="21"/>
  <c r="K84" i="21"/>
  <c r="J84" i="21"/>
  <c r="J83" i="21" s="1"/>
  <c r="I84" i="21"/>
  <c r="H84" i="21" s="1"/>
  <c r="G84" i="21"/>
  <c r="F84" i="21"/>
  <c r="F83" i="21" s="1"/>
  <c r="E84" i="21"/>
  <c r="D84" i="21"/>
  <c r="D83" i="21" s="1"/>
  <c r="C83" i="21" s="1"/>
  <c r="L83" i="21"/>
  <c r="K83" i="21"/>
  <c r="I83" i="21"/>
  <c r="G83" i="21"/>
  <c r="E83" i="21"/>
  <c r="H82" i="21"/>
  <c r="C82" i="21"/>
  <c r="H81" i="21"/>
  <c r="C81" i="21"/>
  <c r="L80" i="21"/>
  <c r="K80" i="21"/>
  <c r="J80" i="21"/>
  <c r="I80" i="21"/>
  <c r="G80" i="21"/>
  <c r="F80" i="21"/>
  <c r="C80" i="21" s="1"/>
  <c r="E80" i="21"/>
  <c r="D80" i="21"/>
  <c r="H79" i="21"/>
  <c r="C79" i="21"/>
  <c r="H78" i="21"/>
  <c r="C78" i="21"/>
  <c r="L77" i="21"/>
  <c r="L76" i="21" s="1"/>
  <c r="K77" i="21"/>
  <c r="J77" i="21"/>
  <c r="H77" i="21" s="1"/>
  <c r="I77" i="21"/>
  <c r="G77" i="21"/>
  <c r="G76" i="21" s="1"/>
  <c r="G75" i="21" s="1"/>
  <c r="F77" i="21"/>
  <c r="E77" i="21"/>
  <c r="D77" i="21"/>
  <c r="K76" i="21"/>
  <c r="K75" i="21" s="1"/>
  <c r="J76" i="21"/>
  <c r="I76" i="21"/>
  <c r="F76" i="21"/>
  <c r="E76" i="21"/>
  <c r="I75" i="21"/>
  <c r="H74" i="21"/>
  <c r="C74" i="21"/>
  <c r="H73" i="21"/>
  <c r="C73" i="21"/>
  <c r="H72" i="21"/>
  <c r="C72" i="21"/>
  <c r="H71" i="21"/>
  <c r="C71" i="21"/>
  <c r="H70" i="21"/>
  <c r="C70" i="21"/>
  <c r="L69" i="21"/>
  <c r="L67" i="21" s="1"/>
  <c r="K69" i="21"/>
  <c r="J69" i="21"/>
  <c r="I69" i="21"/>
  <c r="I67" i="21" s="1"/>
  <c r="H69" i="21"/>
  <c r="G69" i="21"/>
  <c r="F69" i="21"/>
  <c r="E69" i="21"/>
  <c r="E67" i="21" s="1"/>
  <c r="D69" i="21"/>
  <c r="C69" i="21" s="1"/>
  <c r="H68" i="21"/>
  <c r="C68" i="21"/>
  <c r="K67" i="21"/>
  <c r="J67" i="21"/>
  <c r="G67" i="21"/>
  <c r="F67" i="21"/>
  <c r="H66" i="21"/>
  <c r="C66" i="21"/>
  <c r="H65" i="21"/>
  <c r="C65" i="21"/>
  <c r="H64" i="21"/>
  <c r="C64" i="21"/>
  <c r="H63" i="21"/>
  <c r="C63" i="21"/>
  <c r="H62" i="21"/>
  <c r="C62" i="21"/>
  <c r="H61" i="21"/>
  <c r="C61" i="21"/>
  <c r="H60" i="21"/>
  <c r="C60" i="21"/>
  <c r="H59" i="21"/>
  <c r="C59" i="21"/>
  <c r="L58" i="21"/>
  <c r="K58" i="21"/>
  <c r="J58" i="21"/>
  <c r="I58" i="21"/>
  <c r="G58" i="21"/>
  <c r="F58" i="21"/>
  <c r="E58" i="21"/>
  <c r="D58" i="21"/>
  <c r="H57" i="21"/>
  <c r="C57" i="21"/>
  <c r="H56" i="21"/>
  <c r="C56" i="21"/>
  <c r="L55" i="21"/>
  <c r="L54" i="21" s="1"/>
  <c r="K55" i="21"/>
  <c r="J55" i="21"/>
  <c r="I55" i="21"/>
  <c r="H55" i="21"/>
  <c r="G55" i="21"/>
  <c r="F55" i="21"/>
  <c r="E55" i="21"/>
  <c r="E54" i="21" s="1"/>
  <c r="E53" i="21" s="1"/>
  <c r="E52" i="21" s="1"/>
  <c r="D55" i="21"/>
  <c r="C55" i="21" s="1"/>
  <c r="K54" i="21"/>
  <c r="J54" i="21"/>
  <c r="J53" i="21" s="1"/>
  <c r="I54" i="21"/>
  <c r="G54" i="21"/>
  <c r="G53" i="21" s="1"/>
  <c r="F54" i="21"/>
  <c r="F53" i="21" s="1"/>
  <c r="K53" i="21"/>
  <c r="H47" i="21"/>
  <c r="C47" i="21"/>
  <c r="H46" i="21"/>
  <c r="C46" i="21"/>
  <c r="L45" i="21"/>
  <c r="H45" i="21" s="1"/>
  <c r="G45" i="21"/>
  <c r="C45" i="21"/>
  <c r="H44" i="21"/>
  <c r="C44" i="21"/>
  <c r="K43" i="21"/>
  <c r="J43" i="21"/>
  <c r="I43" i="21"/>
  <c r="H43" i="21" s="1"/>
  <c r="F43" i="21"/>
  <c r="E43" i="21"/>
  <c r="D43" i="21"/>
  <c r="H42" i="21"/>
  <c r="C42" i="21"/>
  <c r="I41" i="21"/>
  <c r="H41" i="21" s="1"/>
  <c r="D41" i="21"/>
  <c r="C41" i="21"/>
  <c r="H40" i="21"/>
  <c r="C40" i="21"/>
  <c r="H39" i="21"/>
  <c r="C39" i="21"/>
  <c r="H38" i="21"/>
  <c r="C38" i="21"/>
  <c r="H37" i="21"/>
  <c r="C37" i="21"/>
  <c r="K36" i="21"/>
  <c r="H36" i="21" s="1"/>
  <c r="F36" i="21"/>
  <c r="C36" i="21"/>
  <c r="H35" i="21"/>
  <c r="C35" i="21"/>
  <c r="H34" i="21"/>
  <c r="C34" i="21"/>
  <c r="K33" i="21"/>
  <c r="H33" i="21" s="1"/>
  <c r="F33" i="21"/>
  <c r="C33" i="21" s="1"/>
  <c r="H32" i="21"/>
  <c r="C32" i="21"/>
  <c r="K31" i="21"/>
  <c r="H31" i="21" s="1"/>
  <c r="F31" i="21"/>
  <c r="C31" i="21" s="1"/>
  <c r="H30" i="21"/>
  <c r="C30" i="21"/>
  <c r="H29" i="21"/>
  <c r="C29" i="21"/>
  <c r="H28" i="21"/>
  <c r="C28" i="21"/>
  <c r="K27" i="21"/>
  <c r="H27" i="21" s="1"/>
  <c r="F27" i="21"/>
  <c r="C27" i="21"/>
  <c r="K26" i="21"/>
  <c r="H26" i="21" s="1"/>
  <c r="H25" i="21"/>
  <c r="C25" i="21"/>
  <c r="H23" i="21"/>
  <c r="C23" i="21"/>
  <c r="H22" i="21"/>
  <c r="C22" i="21"/>
  <c r="L21" i="21"/>
  <c r="L292" i="21" s="1"/>
  <c r="L291" i="21" s="1"/>
  <c r="K21" i="21"/>
  <c r="K20" i="21" s="1"/>
  <c r="J21" i="21"/>
  <c r="J20" i="21" s="1"/>
  <c r="I21" i="21"/>
  <c r="I292" i="21" s="1"/>
  <c r="I291" i="21" s="1"/>
  <c r="G21" i="21"/>
  <c r="G292" i="21" s="1"/>
  <c r="G291" i="21" s="1"/>
  <c r="F21" i="21"/>
  <c r="E21" i="21"/>
  <c r="E292" i="21" s="1"/>
  <c r="E291" i="21" s="1"/>
  <c r="D21" i="21"/>
  <c r="D292" i="21" s="1"/>
  <c r="D291" i="21" s="1"/>
  <c r="L20" i="21"/>
  <c r="E20" i="21"/>
  <c r="H301" i="20"/>
  <c r="C301" i="20"/>
  <c r="H300" i="20"/>
  <c r="C300" i="20"/>
  <c r="H299" i="20"/>
  <c r="C299" i="20"/>
  <c r="H298" i="20"/>
  <c r="C298" i="20"/>
  <c r="H297" i="20"/>
  <c r="C297" i="20"/>
  <c r="H296" i="20"/>
  <c r="C296" i="20"/>
  <c r="H295" i="20"/>
  <c r="C295" i="20"/>
  <c r="C293" i="20" s="1"/>
  <c r="H294" i="20"/>
  <c r="H293" i="20" s="1"/>
  <c r="C294" i="20"/>
  <c r="L293" i="20"/>
  <c r="K293" i="20"/>
  <c r="J293" i="20"/>
  <c r="I293" i="20"/>
  <c r="G293" i="20"/>
  <c r="F293" i="20"/>
  <c r="E293" i="20"/>
  <c r="D293" i="20"/>
  <c r="H288" i="20"/>
  <c r="C288" i="20"/>
  <c r="H287" i="20"/>
  <c r="C287" i="20"/>
  <c r="L286" i="20"/>
  <c r="K286" i="20"/>
  <c r="J286" i="20"/>
  <c r="I286" i="20"/>
  <c r="H286" i="20"/>
  <c r="G286" i="20"/>
  <c r="F286" i="20"/>
  <c r="E286" i="20"/>
  <c r="D286" i="20"/>
  <c r="C286" i="20" s="1"/>
  <c r="H285" i="20"/>
  <c r="C285" i="20"/>
  <c r="L284" i="20"/>
  <c r="L283" i="20" s="1"/>
  <c r="K284" i="20"/>
  <c r="H284" i="20" s="1"/>
  <c r="J284" i="20"/>
  <c r="I284" i="20"/>
  <c r="I283" i="20" s="1"/>
  <c r="G284" i="20"/>
  <c r="G283" i="20" s="1"/>
  <c r="F284" i="20"/>
  <c r="E284" i="20"/>
  <c r="E283" i="20" s="1"/>
  <c r="D284" i="20"/>
  <c r="K283" i="20"/>
  <c r="J283" i="20"/>
  <c r="F283" i="20"/>
  <c r="H282" i="20"/>
  <c r="C282" i="20"/>
  <c r="L281" i="20"/>
  <c r="K281" i="20"/>
  <c r="J281" i="20"/>
  <c r="H281" i="20" s="1"/>
  <c r="I281" i="20"/>
  <c r="G281" i="20"/>
  <c r="F281" i="20"/>
  <c r="E281" i="20"/>
  <c r="D281" i="20"/>
  <c r="H280" i="20"/>
  <c r="C280" i="20"/>
  <c r="H279" i="20"/>
  <c r="C279" i="20"/>
  <c r="H278" i="20"/>
  <c r="C278" i="20"/>
  <c r="H277" i="20"/>
  <c r="C277" i="20"/>
  <c r="L276" i="20"/>
  <c r="K276" i="20"/>
  <c r="J276" i="20"/>
  <c r="H276" i="20" s="1"/>
  <c r="I276" i="20"/>
  <c r="G276" i="20"/>
  <c r="F276" i="20"/>
  <c r="F270" i="20" s="1"/>
  <c r="F269" i="20" s="1"/>
  <c r="E276" i="20"/>
  <c r="D276" i="20"/>
  <c r="H275" i="20"/>
  <c r="C275" i="20"/>
  <c r="H274" i="20"/>
  <c r="C274" i="20"/>
  <c r="H273" i="20"/>
  <c r="C273" i="20"/>
  <c r="L272" i="20"/>
  <c r="K272" i="20"/>
  <c r="J272" i="20"/>
  <c r="I272" i="20"/>
  <c r="H272" i="20" s="1"/>
  <c r="G272" i="20"/>
  <c r="F272" i="20"/>
  <c r="E272" i="20"/>
  <c r="E270" i="20" s="1"/>
  <c r="E269" i="20" s="1"/>
  <c r="D272" i="20"/>
  <c r="H271" i="20"/>
  <c r="C271" i="20"/>
  <c r="L270" i="20"/>
  <c r="L269" i="20" s="1"/>
  <c r="K270" i="20"/>
  <c r="G270" i="20"/>
  <c r="D270" i="20"/>
  <c r="K269" i="20"/>
  <c r="G269" i="20"/>
  <c r="H268" i="20"/>
  <c r="C268" i="20"/>
  <c r="H267" i="20"/>
  <c r="C267" i="20"/>
  <c r="H266" i="20"/>
  <c r="C266" i="20"/>
  <c r="H265" i="20"/>
  <c r="C265" i="20"/>
  <c r="L264" i="20"/>
  <c r="K264" i="20"/>
  <c r="K259" i="20" s="1"/>
  <c r="J264" i="20"/>
  <c r="I264" i="20"/>
  <c r="H264" i="20" s="1"/>
  <c r="G264" i="20"/>
  <c r="G259" i="20" s="1"/>
  <c r="F264" i="20"/>
  <c r="E264" i="20"/>
  <c r="D264" i="20"/>
  <c r="H263" i="20"/>
  <c r="C263" i="20"/>
  <c r="H262" i="20"/>
  <c r="C262" i="20"/>
  <c r="H261" i="20"/>
  <c r="C261" i="20"/>
  <c r="L260" i="20"/>
  <c r="L259" i="20" s="1"/>
  <c r="K260" i="20"/>
  <c r="J260" i="20"/>
  <c r="H260" i="20" s="1"/>
  <c r="I260" i="20"/>
  <c r="G260" i="20"/>
  <c r="F260" i="20"/>
  <c r="F259" i="20" s="1"/>
  <c r="E260" i="20"/>
  <c r="D260" i="20"/>
  <c r="J259" i="20"/>
  <c r="I259" i="20"/>
  <c r="E259" i="20"/>
  <c r="H258" i="20"/>
  <c r="C258" i="20"/>
  <c r="H257" i="20"/>
  <c r="C257" i="20"/>
  <c r="H256" i="20"/>
  <c r="C256" i="20"/>
  <c r="H255" i="20"/>
  <c r="C255" i="20"/>
  <c r="H254" i="20"/>
  <c r="C254" i="20"/>
  <c r="H253" i="20"/>
  <c r="C253" i="20"/>
  <c r="L252" i="20"/>
  <c r="L251" i="20" s="1"/>
  <c r="K252" i="20"/>
  <c r="J252" i="20"/>
  <c r="I252" i="20"/>
  <c r="H252" i="20" s="1"/>
  <c r="G252" i="20"/>
  <c r="F252" i="20"/>
  <c r="E252" i="20"/>
  <c r="E251" i="20" s="1"/>
  <c r="D252" i="20"/>
  <c r="K251" i="20"/>
  <c r="J251" i="20"/>
  <c r="I251" i="20"/>
  <c r="H251" i="20" s="1"/>
  <c r="G251" i="20"/>
  <c r="F251" i="20"/>
  <c r="H250" i="20"/>
  <c r="C250" i="20"/>
  <c r="H249" i="20"/>
  <c r="C249" i="20"/>
  <c r="H248" i="20"/>
  <c r="C248" i="20"/>
  <c r="H247" i="20"/>
  <c r="C247" i="20"/>
  <c r="L246" i="20"/>
  <c r="K246" i="20"/>
  <c r="J246" i="20"/>
  <c r="I246" i="20"/>
  <c r="H246" i="20"/>
  <c r="G246" i="20"/>
  <c r="F246" i="20"/>
  <c r="E246" i="20"/>
  <c r="D246" i="20"/>
  <c r="C246" i="20" s="1"/>
  <c r="H245" i="20"/>
  <c r="C245" i="20"/>
  <c r="H244" i="20"/>
  <c r="C244" i="20"/>
  <c r="H243" i="20"/>
  <c r="C243" i="20"/>
  <c r="H242" i="20"/>
  <c r="C242" i="20"/>
  <c r="H241" i="20"/>
  <c r="C241" i="20"/>
  <c r="H240" i="20"/>
  <c r="C240" i="20"/>
  <c r="H239" i="20"/>
  <c r="C239" i="20"/>
  <c r="L238" i="20"/>
  <c r="K238" i="20"/>
  <c r="J238" i="20"/>
  <c r="I238" i="20"/>
  <c r="H238" i="20" s="1"/>
  <c r="G238" i="20"/>
  <c r="F238" i="20"/>
  <c r="E238" i="20"/>
  <c r="D238" i="20"/>
  <c r="H237" i="20"/>
  <c r="C237" i="20"/>
  <c r="H236" i="20"/>
  <c r="C236" i="20"/>
  <c r="L235" i="20"/>
  <c r="K235" i="20"/>
  <c r="J235" i="20"/>
  <c r="I235" i="20"/>
  <c r="G235" i="20"/>
  <c r="G231" i="20" s="1"/>
  <c r="G230" i="20" s="1"/>
  <c r="F235" i="20"/>
  <c r="E235" i="20"/>
  <c r="D235" i="20"/>
  <c r="H234" i="20"/>
  <c r="C234" i="20"/>
  <c r="L233" i="20"/>
  <c r="K233" i="20"/>
  <c r="J233" i="20"/>
  <c r="H233" i="20" s="1"/>
  <c r="I233" i="20"/>
  <c r="G233" i="20"/>
  <c r="F233" i="20"/>
  <c r="E233" i="20"/>
  <c r="E231" i="20" s="1"/>
  <c r="E230" i="20" s="1"/>
  <c r="D233" i="20"/>
  <c r="H232" i="20"/>
  <c r="C232" i="20"/>
  <c r="K231" i="20"/>
  <c r="K230" i="20" s="1"/>
  <c r="I231" i="20"/>
  <c r="F231" i="20"/>
  <c r="H229" i="20"/>
  <c r="C229" i="20"/>
  <c r="H228" i="20"/>
  <c r="C228" i="20"/>
  <c r="L227" i="20"/>
  <c r="K227" i="20"/>
  <c r="J227" i="20"/>
  <c r="I227" i="20"/>
  <c r="G227" i="20"/>
  <c r="F227" i="20"/>
  <c r="E227" i="20"/>
  <c r="E204" i="20" s="1"/>
  <c r="D227" i="20"/>
  <c r="H226" i="20"/>
  <c r="C226" i="20"/>
  <c r="H225" i="20"/>
  <c r="C225" i="20"/>
  <c r="H224" i="20"/>
  <c r="C224" i="20"/>
  <c r="H223" i="20"/>
  <c r="C223" i="20"/>
  <c r="H222" i="20"/>
  <c r="C222" i="20"/>
  <c r="H221" i="20"/>
  <c r="C221" i="20"/>
  <c r="H220" i="20"/>
  <c r="C220" i="20"/>
  <c r="H219" i="20"/>
  <c r="C219" i="20"/>
  <c r="H218" i="20"/>
  <c r="C218" i="20"/>
  <c r="H217" i="20"/>
  <c r="C217" i="20"/>
  <c r="L216" i="20"/>
  <c r="K216" i="20"/>
  <c r="J216" i="20"/>
  <c r="I216" i="20"/>
  <c r="H216" i="20" s="1"/>
  <c r="G216" i="20"/>
  <c r="F216" i="20"/>
  <c r="E216" i="20"/>
  <c r="D216" i="20"/>
  <c r="H215" i="20"/>
  <c r="C215" i="20"/>
  <c r="H214" i="20"/>
  <c r="C214" i="20"/>
  <c r="H213" i="20"/>
  <c r="C213" i="20"/>
  <c r="H212" i="20"/>
  <c r="C212" i="20"/>
  <c r="H211" i="20"/>
  <c r="C211" i="20"/>
  <c r="H210" i="20"/>
  <c r="C210" i="20"/>
  <c r="H209" i="20"/>
  <c r="C209" i="20"/>
  <c r="H208" i="20"/>
  <c r="C208" i="20"/>
  <c r="H207" i="20"/>
  <c r="C207" i="20"/>
  <c r="H206" i="20"/>
  <c r="C206" i="20"/>
  <c r="L205" i="20"/>
  <c r="K205" i="20"/>
  <c r="J205" i="20"/>
  <c r="I205" i="20"/>
  <c r="G205" i="20"/>
  <c r="F205" i="20"/>
  <c r="F204" i="20" s="1"/>
  <c r="E205" i="20"/>
  <c r="D205" i="20"/>
  <c r="L204" i="20"/>
  <c r="K204" i="20"/>
  <c r="I204" i="20"/>
  <c r="G204" i="20"/>
  <c r="D204" i="20"/>
  <c r="H203" i="20"/>
  <c r="C203" i="20"/>
  <c r="H202" i="20"/>
  <c r="C202" i="20"/>
  <c r="H201" i="20"/>
  <c r="C201" i="20"/>
  <c r="H200" i="20"/>
  <c r="C200" i="20"/>
  <c r="H199" i="20"/>
  <c r="C199" i="20"/>
  <c r="L198" i="20"/>
  <c r="K198" i="20"/>
  <c r="K196" i="20" s="1"/>
  <c r="K195" i="20" s="1"/>
  <c r="K194" i="20" s="1"/>
  <c r="J198" i="20"/>
  <c r="I198" i="20"/>
  <c r="H198" i="20" s="1"/>
  <c r="G198" i="20"/>
  <c r="G196" i="20" s="1"/>
  <c r="G195" i="20" s="1"/>
  <c r="F198" i="20"/>
  <c r="E198" i="20"/>
  <c r="D198" i="20"/>
  <c r="H197" i="20"/>
  <c r="C197" i="20"/>
  <c r="L196" i="20"/>
  <c r="L195" i="20" s="1"/>
  <c r="J196" i="20"/>
  <c r="H196" i="20" s="1"/>
  <c r="I196" i="20"/>
  <c r="F196" i="20"/>
  <c r="E196" i="20"/>
  <c r="E195" i="20" s="1"/>
  <c r="D196" i="20"/>
  <c r="I195" i="20"/>
  <c r="H193" i="20"/>
  <c r="C193" i="20"/>
  <c r="L192" i="20"/>
  <c r="L191" i="20" s="1"/>
  <c r="K192" i="20"/>
  <c r="J192" i="20"/>
  <c r="I192" i="20"/>
  <c r="H192" i="20"/>
  <c r="G192" i="20"/>
  <c r="F192" i="20"/>
  <c r="E192" i="20"/>
  <c r="D192" i="20"/>
  <c r="K191" i="20"/>
  <c r="J191" i="20"/>
  <c r="J187" i="20" s="1"/>
  <c r="I191" i="20"/>
  <c r="G191" i="20"/>
  <c r="F191" i="20"/>
  <c r="E191" i="20"/>
  <c r="H190" i="20"/>
  <c r="C190" i="20"/>
  <c r="H189" i="20"/>
  <c r="C189" i="20"/>
  <c r="L188" i="20"/>
  <c r="K188" i="20"/>
  <c r="J188" i="20"/>
  <c r="I188" i="20"/>
  <c r="I187" i="20" s="1"/>
  <c r="G188" i="20"/>
  <c r="G187" i="20" s="1"/>
  <c r="F188" i="20"/>
  <c r="E188" i="20"/>
  <c r="D188" i="20"/>
  <c r="K187" i="20"/>
  <c r="F187" i="20"/>
  <c r="E187" i="20"/>
  <c r="H186" i="20"/>
  <c r="C186" i="20"/>
  <c r="H185" i="20"/>
  <c r="C185" i="20"/>
  <c r="L184" i="20"/>
  <c r="K184" i="20"/>
  <c r="J184" i="20"/>
  <c r="I184" i="20"/>
  <c r="H184" i="20" s="1"/>
  <c r="G184" i="20"/>
  <c r="F184" i="20"/>
  <c r="E184" i="20"/>
  <c r="D184" i="20"/>
  <c r="H183" i="20"/>
  <c r="C183" i="20"/>
  <c r="H182" i="20"/>
  <c r="C182" i="20"/>
  <c r="H181" i="20"/>
  <c r="C181" i="20"/>
  <c r="H180" i="20"/>
  <c r="C180" i="20"/>
  <c r="L179" i="20"/>
  <c r="K179" i="20"/>
  <c r="J179" i="20"/>
  <c r="I179" i="20"/>
  <c r="G179" i="20"/>
  <c r="F179" i="20"/>
  <c r="E179" i="20"/>
  <c r="D179" i="20"/>
  <c r="H178" i="20"/>
  <c r="C178" i="20"/>
  <c r="H177" i="20"/>
  <c r="C177" i="20"/>
  <c r="H176" i="20"/>
  <c r="C176" i="20"/>
  <c r="L175" i="20"/>
  <c r="K175" i="20"/>
  <c r="J175" i="20"/>
  <c r="I175" i="20"/>
  <c r="G175" i="20"/>
  <c r="G174" i="20" s="1"/>
  <c r="G173" i="20" s="1"/>
  <c r="F175" i="20"/>
  <c r="E175" i="20"/>
  <c r="D175" i="20"/>
  <c r="L174" i="20"/>
  <c r="K174" i="20"/>
  <c r="I174" i="20"/>
  <c r="E174" i="20"/>
  <c r="E173" i="20" s="1"/>
  <c r="D174" i="20"/>
  <c r="K173" i="20"/>
  <c r="H172" i="20"/>
  <c r="C172" i="20"/>
  <c r="H171" i="20"/>
  <c r="C171" i="20"/>
  <c r="H170" i="20"/>
  <c r="C170" i="20"/>
  <c r="H169" i="20"/>
  <c r="C169" i="20"/>
  <c r="H168" i="20"/>
  <c r="C168" i="20"/>
  <c r="H167" i="20"/>
  <c r="C167" i="20"/>
  <c r="L166" i="20"/>
  <c r="L165" i="20" s="1"/>
  <c r="K166" i="20"/>
  <c r="J166" i="20"/>
  <c r="H166" i="20" s="1"/>
  <c r="I166" i="20"/>
  <c r="G166" i="20"/>
  <c r="F166" i="20"/>
  <c r="F165" i="20" s="1"/>
  <c r="E166" i="20"/>
  <c r="D166" i="20"/>
  <c r="K165" i="20"/>
  <c r="J165" i="20"/>
  <c r="I165" i="20"/>
  <c r="G165" i="20"/>
  <c r="E165" i="20"/>
  <c r="H164" i="20"/>
  <c r="C164" i="20"/>
  <c r="H163" i="20"/>
  <c r="C163" i="20"/>
  <c r="H162" i="20"/>
  <c r="C162" i="20"/>
  <c r="H161" i="20"/>
  <c r="C161" i="20"/>
  <c r="L160" i="20"/>
  <c r="K160" i="20"/>
  <c r="J160" i="20"/>
  <c r="I160" i="20"/>
  <c r="H160" i="20" s="1"/>
  <c r="G160" i="20"/>
  <c r="F160" i="20"/>
  <c r="E160" i="20"/>
  <c r="D160" i="20"/>
  <c r="H159" i="20"/>
  <c r="C159" i="20"/>
  <c r="H158" i="20"/>
  <c r="C158" i="20"/>
  <c r="H157" i="20"/>
  <c r="C157" i="20"/>
  <c r="H156" i="20"/>
  <c r="C156" i="20"/>
  <c r="H155" i="20"/>
  <c r="C155" i="20"/>
  <c r="H154" i="20"/>
  <c r="C154" i="20"/>
  <c r="H153" i="20"/>
  <c r="C153" i="20"/>
  <c r="H152" i="20"/>
  <c r="C152" i="20"/>
  <c r="L151" i="20"/>
  <c r="K151" i="20"/>
  <c r="J151" i="20"/>
  <c r="I151" i="20"/>
  <c r="G151" i="20"/>
  <c r="F151" i="20"/>
  <c r="E151" i="20"/>
  <c r="C151" i="20" s="1"/>
  <c r="D151" i="20"/>
  <c r="H150" i="20"/>
  <c r="C150" i="20"/>
  <c r="H149" i="20"/>
  <c r="C149" i="20"/>
  <c r="H148" i="20"/>
  <c r="C148" i="20"/>
  <c r="H147" i="20"/>
  <c r="C147" i="20"/>
  <c r="H146" i="20"/>
  <c r="C146" i="20"/>
  <c r="H145" i="20"/>
  <c r="C145" i="20"/>
  <c r="L144" i="20"/>
  <c r="K144" i="20"/>
  <c r="J144" i="20"/>
  <c r="H144" i="20" s="1"/>
  <c r="I144" i="20"/>
  <c r="G144" i="20"/>
  <c r="F144" i="20"/>
  <c r="E144" i="20"/>
  <c r="D144" i="20"/>
  <c r="H143" i="20"/>
  <c r="C143" i="20"/>
  <c r="H142" i="20"/>
  <c r="C142" i="20"/>
  <c r="L141" i="20"/>
  <c r="K141" i="20"/>
  <c r="J141" i="20"/>
  <c r="I141" i="20"/>
  <c r="G141" i="20"/>
  <c r="F141" i="20"/>
  <c r="F130" i="20" s="1"/>
  <c r="E141" i="20"/>
  <c r="D141" i="20"/>
  <c r="H140" i="20"/>
  <c r="C140" i="20"/>
  <c r="H139" i="20"/>
  <c r="C139" i="20"/>
  <c r="H138" i="20"/>
  <c r="C138" i="20"/>
  <c r="H137" i="20"/>
  <c r="C137" i="20"/>
  <c r="L136" i="20"/>
  <c r="K136" i="20"/>
  <c r="K130" i="20" s="1"/>
  <c r="J136" i="20"/>
  <c r="I136" i="20"/>
  <c r="H136" i="20" s="1"/>
  <c r="G136" i="20"/>
  <c r="F136" i="20"/>
  <c r="E136" i="20"/>
  <c r="D136" i="20"/>
  <c r="H135" i="20"/>
  <c r="C135" i="20"/>
  <c r="H134" i="20"/>
  <c r="C134" i="20"/>
  <c r="H133" i="20"/>
  <c r="C133" i="20"/>
  <c r="H132" i="20"/>
  <c r="C132" i="20"/>
  <c r="L131" i="20"/>
  <c r="K131" i="20"/>
  <c r="J131" i="20"/>
  <c r="I131" i="20"/>
  <c r="G131" i="20"/>
  <c r="G130" i="20" s="1"/>
  <c r="F131" i="20"/>
  <c r="E131" i="20"/>
  <c r="D131" i="20"/>
  <c r="L130" i="20"/>
  <c r="E130" i="20"/>
  <c r="H129" i="20"/>
  <c r="H128" i="20" s="1"/>
  <c r="C129" i="20"/>
  <c r="L128" i="20"/>
  <c r="K128" i="20"/>
  <c r="J128" i="20"/>
  <c r="I128" i="20"/>
  <c r="G128" i="20"/>
  <c r="F128" i="20"/>
  <c r="E128" i="20"/>
  <c r="D128" i="20"/>
  <c r="C128" i="20"/>
  <c r="H127" i="20"/>
  <c r="C127" i="20"/>
  <c r="H126" i="20"/>
  <c r="C126" i="20"/>
  <c r="H125" i="20"/>
  <c r="C125" i="20"/>
  <c r="H124" i="20"/>
  <c r="C124" i="20"/>
  <c r="H123" i="20"/>
  <c r="C123" i="20"/>
  <c r="L122" i="20"/>
  <c r="K122" i="20"/>
  <c r="J122" i="20"/>
  <c r="I122" i="20"/>
  <c r="G122" i="20"/>
  <c r="F122" i="20"/>
  <c r="E122" i="20"/>
  <c r="C122" i="20" s="1"/>
  <c r="D122" i="20"/>
  <c r="H121" i="20"/>
  <c r="C121" i="20"/>
  <c r="H120" i="20"/>
  <c r="C120" i="20"/>
  <c r="H119" i="20"/>
  <c r="C119" i="20"/>
  <c r="H118" i="20"/>
  <c r="C118" i="20"/>
  <c r="H117" i="20"/>
  <c r="C117" i="20"/>
  <c r="L116" i="20"/>
  <c r="K116" i="20"/>
  <c r="J116" i="20"/>
  <c r="I116" i="20"/>
  <c r="H116" i="20" s="1"/>
  <c r="G116" i="20"/>
  <c r="F116" i="20"/>
  <c r="E116" i="20"/>
  <c r="D116" i="20"/>
  <c r="C116" i="20" s="1"/>
  <c r="H115" i="20"/>
  <c r="C115" i="20"/>
  <c r="H114" i="20"/>
  <c r="C114" i="20"/>
  <c r="H113" i="20"/>
  <c r="C113" i="20"/>
  <c r="L112" i="20"/>
  <c r="L83" i="20" s="1"/>
  <c r="K112" i="20"/>
  <c r="J112" i="20"/>
  <c r="I112" i="20"/>
  <c r="G112" i="20"/>
  <c r="F112" i="20"/>
  <c r="E112" i="20"/>
  <c r="D112" i="20"/>
  <c r="C112" i="20"/>
  <c r="H111" i="20"/>
  <c r="C111" i="20"/>
  <c r="H110" i="20"/>
  <c r="C110" i="20"/>
  <c r="H109" i="20"/>
  <c r="C109" i="20"/>
  <c r="H108" i="20"/>
  <c r="C108" i="20"/>
  <c r="H107" i="20"/>
  <c r="C107" i="20"/>
  <c r="H106" i="20"/>
  <c r="C106" i="20"/>
  <c r="H105" i="20"/>
  <c r="C105" i="20"/>
  <c r="H104" i="20"/>
  <c r="C104" i="20"/>
  <c r="L103" i="20"/>
  <c r="K103" i="20"/>
  <c r="J103" i="20"/>
  <c r="I103" i="20"/>
  <c r="H103" i="20" s="1"/>
  <c r="G103" i="20"/>
  <c r="F103" i="20"/>
  <c r="E103" i="20"/>
  <c r="D103" i="20"/>
  <c r="H102" i="20"/>
  <c r="C102" i="20"/>
  <c r="H101" i="20"/>
  <c r="C101" i="20"/>
  <c r="H100" i="20"/>
  <c r="C100" i="20"/>
  <c r="H99" i="20"/>
  <c r="C99" i="20"/>
  <c r="H98" i="20"/>
  <c r="C98" i="20"/>
  <c r="H97" i="20"/>
  <c r="C97" i="20"/>
  <c r="H96" i="20"/>
  <c r="C96" i="20"/>
  <c r="L95" i="20"/>
  <c r="K95" i="20"/>
  <c r="J95" i="20"/>
  <c r="I95" i="20"/>
  <c r="G95" i="20"/>
  <c r="F95" i="20"/>
  <c r="E95" i="20"/>
  <c r="D95" i="20"/>
  <c r="H94" i="20"/>
  <c r="C94" i="20"/>
  <c r="H93" i="20"/>
  <c r="C93" i="20"/>
  <c r="H92" i="20"/>
  <c r="C92" i="20"/>
  <c r="H91" i="20"/>
  <c r="C91" i="20"/>
  <c r="H90" i="20"/>
  <c r="C90" i="20"/>
  <c r="L89" i="20"/>
  <c r="K89" i="20"/>
  <c r="J89" i="20"/>
  <c r="I89" i="20"/>
  <c r="H89" i="20" s="1"/>
  <c r="G89" i="20"/>
  <c r="F89" i="20"/>
  <c r="E89" i="20"/>
  <c r="D89" i="20"/>
  <c r="H88" i="20"/>
  <c r="C88" i="20"/>
  <c r="H87" i="20"/>
  <c r="C87" i="20"/>
  <c r="H86" i="20"/>
  <c r="C86" i="20"/>
  <c r="H85" i="20"/>
  <c r="C85" i="20"/>
  <c r="L84" i="20"/>
  <c r="K84" i="20"/>
  <c r="J84" i="20"/>
  <c r="I84" i="20"/>
  <c r="H84" i="20" s="1"/>
  <c r="G84" i="20"/>
  <c r="F84" i="20"/>
  <c r="E84" i="20"/>
  <c r="D84" i="20"/>
  <c r="C84" i="20" s="1"/>
  <c r="E83" i="20"/>
  <c r="H82" i="20"/>
  <c r="C82" i="20"/>
  <c r="H81" i="20"/>
  <c r="C81" i="20"/>
  <c r="L80" i="20"/>
  <c r="K80" i="20"/>
  <c r="J80" i="20"/>
  <c r="I80" i="20"/>
  <c r="G80" i="20"/>
  <c r="F80" i="20"/>
  <c r="E80" i="20"/>
  <c r="C80" i="20" s="1"/>
  <c r="D80" i="20"/>
  <c r="H79" i="20"/>
  <c r="C79" i="20"/>
  <c r="H78" i="20"/>
  <c r="C78" i="20"/>
  <c r="L77" i="20"/>
  <c r="L76" i="20" s="1"/>
  <c r="K77" i="20"/>
  <c r="K76" i="20" s="1"/>
  <c r="J77" i="20"/>
  <c r="I77" i="20"/>
  <c r="G77" i="20"/>
  <c r="G76" i="20" s="1"/>
  <c r="F77" i="20"/>
  <c r="F76" i="20" s="1"/>
  <c r="E77" i="20"/>
  <c r="D77" i="20"/>
  <c r="D76" i="20" s="1"/>
  <c r="J76" i="20"/>
  <c r="H74" i="20"/>
  <c r="C74" i="20"/>
  <c r="H73" i="20"/>
  <c r="C73" i="20"/>
  <c r="H72" i="20"/>
  <c r="C72" i="20"/>
  <c r="H71" i="20"/>
  <c r="C71" i="20"/>
  <c r="H70" i="20"/>
  <c r="C70" i="20"/>
  <c r="L69" i="20"/>
  <c r="K69" i="20"/>
  <c r="J69" i="20"/>
  <c r="J67" i="20" s="1"/>
  <c r="I69" i="20"/>
  <c r="H69" i="20" s="1"/>
  <c r="G69" i="20"/>
  <c r="F69" i="20"/>
  <c r="E69" i="20"/>
  <c r="D69" i="20"/>
  <c r="D67" i="20" s="1"/>
  <c r="H68" i="20"/>
  <c r="C68" i="20"/>
  <c r="L67" i="20"/>
  <c r="K67" i="20"/>
  <c r="G67" i="20"/>
  <c r="F67" i="20"/>
  <c r="H66" i="20"/>
  <c r="C66" i="20"/>
  <c r="H65" i="20"/>
  <c r="C65" i="20"/>
  <c r="H64" i="20"/>
  <c r="C64" i="20"/>
  <c r="H63" i="20"/>
  <c r="C63" i="20"/>
  <c r="H62" i="20"/>
  <c r="C62" i="20"/>
  <c r="H61" i="20"/>
  <c r="C61" i="20"/>
  <c r="H60" i="20"/>
  <c r="C60" i="20"/>
  <c r="H59" i="20"/>
  <c r="C59" i="20"/>
  <c r="L58" i="20"/>
  <c r="K58" i="20"/>
  <c r="J58" i="20"/>
  <c r="I58" i="20"/>
  <c r="G58" i="20"/>
  <c r="F58" i="20"/>
  <c r="F54" i="20" s="1"/>
  <c r="F53" i="20" s="1"/>
  <c r="E58" i="20"/>
  <c r="D58" i="20"/>
  <c r="C58" i="20" s="1"/>
  <c r="H57" i="20"/>
  <c r="C57" i="20"/>
  <c r="H56" i="20"/>
  <c r="C56" i="20"/>
  <c r="L55" i="20"/>
  <c r="L54" i="20" s="1"/>
  <c r="L53" i="20" s="1"/>
  <c r="K55" i="20"/>
  <c r="J55" i="20"/>
  <c r="J54" i="20" s="1"/>
  <c r="J53" i="20" s="1"/>
  <c r="I55" i="20"/>
  <c r="G55" i="20"/>
  <c r="G54" i="20" s="1"/>
  <c r="G53" i="20" s="1"/>
  <c r="F55" i="20"/>
  <c r="E55" i="20"/>
  <c r="D55" i="20"/>
  <c r="D54" i="20" s="1"/>
  <c r="K54" i="20"/>
  <c r="K53" i="20" s="1"/>
  <c r="H47" i="20"/>
  <c r="C47" i="20"/>
  <c r="H46" i="20"/>
  <c r="C46" i="20"/>
  <c r="L45" i="20"/>
  <c r="H45" i="20" s="1"/>
  <c r="G45" i="20"/>
  <c r="C45" i="20"/>
  <c r="H44" i="20"/>
  <c r="C44" i="20"/>
  <c r="K43" i="20"/>
  <c r="J43" i="20"/>
  <c r="I43" i="20"/>
  <c r="F43" i="20"/>
  <c r="E43" i="20"/>
  <c r="D43" i="20"/>
  <c r="H42" i="20"/>
  <c r="C42" i="20"/>
  <c r="I41" i="20"/>
  <c r="H41" i="20"/>
  <c r="D41" i="20"/>
  <c r="C41" i="20" s="1"/>
  <c r="H40" i="20"/>
  <c r="C40" i="20"/>
  <c r="H39" i="20"/>
  <c r="C39" i="20"/>
  <c r="H38" i="20"/>
  <c r="C38" i="20"/>
  <c r="H37" i="20"/>
  <c r="C37" i="20"/>
  <c r="K36" i="20"/>
  <c r="H36" i="20"/>
  <c r="F36" i="20"/>
  <c r="C36" i="20" s="1"/>
  <c r="H35" i="20"/>
  <c r="C35" i="20"/>
  <c r="H34" i="20"/>
  <c r="C34" i="20"/>
  <c r="K33" i="20"/>
  <c r="H33" i="20"/>
  <c r="F33" i="20"/>
  <c r="C33" i="20" s="1"/>
  <c r="H32" i="20"/>
  <c r="C32" i="20"/>
  <c r="K31" i="20"/>
  <c r="H31" i="20" s="1"/>
  <c r="F31" i="20"/>
  <c r="C31" i="20"/>
  <c r="H30" i="20"/>
  <c r="C30" i="20"/>
  <c r="H29" i="20"/>
  <c r="C29" i="20"/>
  <c r="H28" i="20"/>
  <c r="C28" i="20"/>
  <c r="K27" i="20"/>
  <c r="H27" i="20"/>
  <c r="F27" i="20"/>
  <c r="C27" i="20" s="1"/>
  <c r="H25" i="20"/>
  <c r="C25" i="20"/>
  <c r="H23" i="20"/>
  <c r="C23" i="20"/>
  <c r="H22" i="20"/>
  <c r="C22" i="20"/>
  <c r="L21" i="20"/>
  <c r="K21" i="20"/>
  <c r="K292" i="20" s="1"/>
  <c r="J21" i="20"/>
  <c r="J292" i="20" s="1"/>
  <c r="J291" i="20" s="1"/>
  <c r="I21" i="20"/>
  <c r="I292" i="20" s="1"/>
  <c r="I291" i="20" s="1"/>
  <c r="G21" i="20"/>
  <c r="G292" i="20" s="1"/>
  <c r="G291" i="20" s="1"/>
  <c r="F21" i="20"/>
  <c r="F292" i="20" s="1"/>
  <c r="E21" i="20"/>
  <c r="E292" i="20" s="1"/>
  <c r="E291" i="20" s="1"/>
  <c r="D21" i="20"/>
  <c r="E20" i="20"/>
  <c r="H301" i="19"/>
  <c r="C301" i="19"/>
  <c r="H300" i="19"/>
  <c r="C300" i="19"/>
  <c r="H299" i="19"/>
  <c r="C299" i="19"/>
  <c r="H298" i="19"/>
  <c r="C298" i="19"/>
  <c r="H297" i="19"/>
  <c r="C297" i="19"/>
  <c r="H296" i="19"/>
  <c r="C296" i="19"/>
  <c r="H295" i="19"/>
  <c r="C295" i="19"/>
  <c r="H294" i="19"/>
  <c r="H293" i="19" s="1"/>
  <c r="C294" i="19"/>
  <c r="C293" i="19" s="1"/>
  <c r="L293" i="19"/>
  <c r="K293" i="19"/>
  <c r="J293" i="19"/>
  <c r="I293" i="19"/>
  <c r="G293" i="19"/>
  <c r="F293" i="19"/>
  <c r="E293" i="19"/>
  <c r="D293" i="19"/>
  <c r="H288" i="19"/>
  <c r="C288" i="19"/>
  <c r="H287" i="19"/>
  <c r="C287" i="19"/>
  <c r="L286" i="19"/>
  <c r="K286" i="19"/>
  <c r="J286" i="19"/>
  <c r="I286" i="19"/>
  <c r="G286" i="19"/>
  <c r="F286" i="19"/>
  <c r="E286" i="19"/>
  <c r="D286" i="19"/>
  <c r="H285" i="19"/>
  <c r="C285" i="19"/>
  <c r="L284" i="19"/>
  <c r="L283" i="19" s="1"/>
  <c r="K284" i="19"/>
  <c r="J284" i="19"/>
  <c r="I284" i="19"/>
  <c r="G284" i="19"/>
  <c r="G283" i="19" s="1"/>
  <c r="F284" i="19"/>
  <c r="E284" i="19"/>
  <c r="D284" i="19"/>
  <c r="D283" i="19" s="1"/>
  <c r="K283" i="19"/>
  <c r="J283" i="19"/>
  <c r="F283" i="19"/>
  <c r="H282" i="19"/>
  <c r="C282" i="19"/>
  <c r="L281" i="19"/>
  <c r="K281" i="19"/>
  <c r="J281" i="19"/>
  <c r="I281" i="19"/>
  <c r="G281" i="19"/>
  <c r="F281" i="19"/>
  <c r="E281" i="19"/>
  <c r="D281" i="19"/>
  <c r="C281" i="19" s="1"/>
  <c r="H280" i="19"/>
  <c r="C280" i="19"/>
  <c r="H279" i="19"/>
  <c r="C279" i="19"/>
  <c r="H278" i="19"/>
  <c r="C278" i="19"/>
  <c r="H277" i="19"/>
  <c r="C277" i="19"/>
  <c r="L276" i="19"/>
  <c r="K276" i="19"/>
  <c r="J276" i="19"/>
  <c r="I276" i="19"/>
  <c r="G276" i="19"/>
  <c r="F276" i="19"/>
  <c r="E276" i="19"/>
  <c r="D276" i="19"/>
  <c r="H275" i="19"/>
  <c r="C275" i="19"/>
  <c r="H274" i="19"/>
  <c r="C274" i="19"/>
  <c r="H273" i="19"/>
  <c r="C273" i="19"/>
  <c r="L272" i="19"/>
  <c r="K272" i="19"/>
  <c r="J272" i="19"/>
  <c r="J270" i="19" s="1"/>
  <c r="J269" i="19" s="1"/>
  <c r="I272" i="19"/>
  <c r="H272" i="19" s="1"/>
  <c r="G272" i="19"/>
  <c r="F272" i="19"/>
  <c r="E272" i="19"/>
  <c r="D272" i="19"/>
  <c r="D270" i="19" s="1"/>
  <c r="D269" i="19" s="1"/>
  <c r="H271" i="19"/>
  <c r="C271" i="19"/>
  <c r="L270" i="19"/>
  <c r="L269" i="19" s="1"/>
  <c r="K270" i="19"/>
  <c r="K269" i="19" s="1"/>
  <c r="G270" i="19"/>
  <c r="G269" i="19" s="1"/>
  <c r="F270" i="19"/>
  <c r="F269" i="19" s="1"/>
  <c r="H268" i="19"/>
  <c r="C268" i="19"/>
  <c r="H267" i="19"/>
  <c r="C267" i="19"/>
  <c r="H266" i="19"/>
  <c r="C266" i="19"/>
  <c r="H265" i="19"/>
  <c r="C265" i="19"/>
  <c r="L264" i="19"/>
  <c r="K264" i="19"/>
  <c r="K259" i="19" s="1"/>
  <c r="J264" i="19"/>
  <c r="I264" i="19"/>
  <c r="G264" i="19"/>
  <c r="F264" i="19"/>
  <c r="E264" i="19"/>
  <c r="D264" i="19"/>
  <c r="H263" i="19"/>
  <c r="C263" i="19"/>
  <c r="H262" i="19"/>
  <c r="C262" i="19"/>
  <c r="H261" i="19"/>
  <c r="C261" i="19"/>
  <c r="L260" i="19"/>
  <c r="K260" i="19"/>
  <c r="J260" i="19"/>
  <c r="J259" i="19" s="1"/>
  <c r="I260" i="19"/>
  <c r="H260" i="19" s="1"/>
  <c r="G260" i="19"/>
  <c r="F260" i="19"/>
  <c r="E260" i="19"/>
  <c r="D260" i="19"/>
  <c r="D259" i="19" s="1"/>
  <c r="G259" i="19"/>
  <c r="F259" i="19"/>
  <c r="H258" i="19"/>
  <c r="C258" i="19"/>
  <c r="H257" i="19"/>
  <c r="C257" i="19"/>
  <c r="H256" i="19"/>
  <c r="C256" i="19"/>
  <c r="H255" i="19"/>
  <c r="C255" i="19"/>
  <c r="H254" i="19"/>
  <c r="C254" i="19"/>
  <c r="H253" i="19"/>
  <c r="C253" i="19"/>
  <c r="L252" i="19"/>
  <c r="L251" i="19" s="1"/>
  <c r="K252" i="19"/>
  <c r="J252" i="19"/>
  <c r="J251" i="19" s="1"/>
  <c r="I252" i="19"/>
  <c r="H252" i="19" s="1"/>
  <c r="G252" i="19"/>
  <c r="F252" i="19"/>
  <c r="E252" i="19"/>
  <c r="D252" i="19"/>
  <c r="D251" i="19" s="1"/>
  <c r="K251" i="19"/>
  <c r="G251" i="19"/>
  <c r="F251" i="19"/>
  <c r="H250" i="19"/>
  <c r="C250" i="19"/>
  <c r="H249" i="19"/>
  <c r="C249" i="19"/>
  <c r="H248" i="19"/>
  <c r="C248" i="19"/>
  <c r="H247" i="19"/>
  <c r="C247" i="19"/>
  <c r="L246" i="19"/>
  <c r="K246" i="19"/>
  <c r="J246" i="19"/>
  <c r="I246" i="19"/>
  <c r="H246" i="19" s="1"/>
  <c r="G246" i="19"/>
  <c r="F246" i="19"/>
  <c r="E246" i="19"/>
  <c r="D246" i="19"/>
  <c r="H245" i="19"/>
  <c r="C245" i="19"/>
  <c r="H244" i="19"/>
  <c r="C244" i="19"/>
  <c r="H243" i="19"/>
  <c r="C243" i="19"/>
  <c r="H242" i="19"/>
  <c r="C242" i="19"/>
  <c r="H241" i="19"/>
  <c r="C241" i="19"/>
  <c r="H240" i="19"/>
  <c r="C240" i="19"/>
  <c r="H239" i="19"/>
  <c r="C239" i="19"/>
  <c r="L238" i="19"/>
  <c r="L231" i="19" s="1"/>
  <c r="K238" i="19"/>
  <c r="J238" i="19"/>
  <c r="I238" i="19"/>
  <c r="G238" i="19"/>
  <c r="F238" i="19"/>
  <c r="E238" i="19"/>
  <c r="D238" i="19"/>
  <c r="H237" i="19"/>
  <c r="C237" i="19"/>
  <c r="H236" i="19"/>
  <c r="C236" i="19"/>
  <c r="L235" i="19"/>
  <c r="K235" i="19"/>
  <c r="J235" i="19"/>
  <c r="I235" i="19"/>
  <c r="G235" i="19"/>
  <c r="F235" i="19"/>
  <c r="C235" i="19" s="1"/>
  <c r="E235" i="19"/>
  <c r="D235" i="19"/>
  <c r="H234" i="19"/>
  <c r="C234" i="19"/>
  <c r="L233" i="19"/>
  <c r="K233" i="19"/>
  <c r="K231" i="19" s="1"/>
  <c r="K230" i="19" s="1"/>
  <c r="J233" i="19"/>
  <c r="J231" i="19" s="1"/>
  <c r="I233" i="19"/>
  <c r="G233" i="19"/>
  <c r="F233" i="19"/>
  <c r="E233" i="19"/>
  <c r="C233" i="19" s="1"/>
  <c r="D233" i="19"/>
  <c r="H232" i="19"/>
  <c r="C232" i="19"/>
  <c r="G231" i="19"/>
  <c r="G230" i="19" s="1"/>
  <c r="F231" i="19"/>
  <c r="F230" i="19" s="1"/>
  <c r="H229" i="19"/>
  <c r="C229" i="19"/>
  <c r="H228" i="19"/>
  <c r="C228" i="19"/>
  <c r="L227" i="19"/>
  <c r="K227" i="19"/>
  <c r="J227" i="19"/>
  <c r="I227" i="19"/>
  <c r="H227" i="19" s="1"/>
  <c r="G227" i="19"/>
  <c r="F227" i="19"/>
  <c r="E227" i="19"/>
  <c r="D227" i="19"/>
  <c r="C227" i="19" s="1"/>
  <c r="H226" i="19"/>
  <c r="C226" i="19"/>
  <c r="H225" i="19"/>
  <c r="C225" i="19"/>
  <c r="H224" i="19"/>
  <c r="C224" i="19"/>
  <c r="H223" i="19"/>
  <c r="C223" i="19"/>
  <c r="H222" i="19"/>
  <c r="C222" i="19"/>
  <c r="H221" i="19"/>
  <c r="C221" i="19"/>
  <c r="H220" i="19"/>
  <c r="C220" i="19"/>
  <c r="H219" i="19"/>
  <c r="C219" i="19"/>
  <c r="H218" i="19"/>
  <c r="C218" i="19"/>
  <c r="H217" i="19"/>
  <c r="C217" i="19"/>
  <c r="L216" i="19"/>
  <c r="K216" i="19"/>
  <c r="J216" i="19"/>
  <c r="I216" i="19"/>
  <c r="G216" i="19"/>
  <c r="F216" i="19"/>
  <c r="E216" i="19"/>
  <c r="C216" i="19" s="1"/>
  <c r="D216" i="19"/>
  <c r="H215" i="19"/>
  <c r="C215" i="19"/>
  <c r="H214" i="19"/>
  <c r="C214" i="19"/>
  <c r="H213" i="19"/>
  <c r="C213" i="19"/>
  <c r="H212" i="19"/>
  <c r="C212" i="19"/>
  <c r="H211" i="19"/>
  <c r="C211" i="19"/>
  <c r="H210" i="19"/>
  <c r="C210" i="19"/>
  <c r="H209" i="19"/>
  <c r="C209" i="19"/>
  <c r="H208" i="19"/>
  <c r="C208" i="19"/>
  <c r="H207" i="19"/>
  <c r="C207" i="19"/>
  <c r="H206" i="19"/>
  <c r="C206" i="19"/>
  <c r="L205" i="19"/>
  <c r="K205" i="19"/>
  <c r="K204" i="19" s="1"/>
  <c r="J205" i="19"/>
  <c r="J204" i="19" s="1"/>
  <c r="I205" i="19"/>
  <c r="G205" i="19"/>
  <c r="G204" i="19" s="1"/>
  <c r="F205" i="19"/>
  <c r="F204" i="19" s="1"/>
  <c r="E205" i="19"/>
  <c r="E204" i="19" s="1"/>
  <c r="D205" i="19"/>
  <c r="L204" i="19"/>
  <c r="I204" i="19"/>
  <c r="H204" i="19" s="1"/>
  <c r="H203" i="19"/>
  <c r="C203" i="19"/>
  <c r="H202" i="19"/>
  <c r="C202" i="19"/>
  <c r="H201" i="19"/>
  <c r="C201" i="19"/>
  <c r="H200" i="19"/>
  <c r="C200" i="19"/>
  <c r="H199" i="19"/>
  <c r="C199" i="19"/>
  <c r="L198" i="19"/>
  <c r="K198" i="19"/>
  <c r="J198" i="19"/>
  <c r="J196" i="19" s="1"/>
  <c r="I198" i="19"/>
  <c r="H198" i="19" s="1"/>
  <c r="G198" i="19"/>
  <c r="F198" i="19"/>
  <c r="E198" i="19"/>
  <c r="D198" i="19"/>
  <c r="D196" i="19" s="1"/>
  <c r="H197" i="19"/>
  <c r="C197" i="19"/>
  <c r="L196" i="19"/>
  <c r="L195" i="19" s="1"/>
  <c r="K196" i="19"/>
  <c r="G196" i="19"/>
  <c r="F196" i="19"/>
  <c r="H193" i="19"/>
  <c r="C193" i="19"/>
  <c r="L192" i="19"/>
  <c r="L191" i="19" s="1"/>
  <c r="K192" i="19"/>
  <c r="J192" i="19"/>
  <c r="J191" i="19" s="1"/>
  <c r="I192" i="19"/>
  <c r="H192" i="19" s="1"/>
  <c r="G192" i="19"/>
  <c r="F192" i="19"/>
  <c r="E192" i="19"/>
  <c r="D192" i="19"/>
  <c r="D191" i="19" s="1"/>
  <c r="K191" i="19"/>
  <c r="G191" i="19"/>
  <c r="F191" i="19"/>
  <c r="H190" i="19"/>
  <c r="C190" i="19"/>
  <c r="H189" i="19"/>
  <c r="C189" i="19"/>
  <c r="L188" i="19"/>
  <c r="L187" i="19" s="1"/>
  <c r="K188" i="19"/>
  <c r="J188" i="19"/>
  <c r="J187" i="19" s="1"/>
  <c r="I188" i="19"/>
  <c r="H188" i="19" s="1"/>
  <c r="G188" i="19"/>
  <c r="F188" i="19"/>
  <c r="E188" i="19"/>
  <c r="D188" i="19"/>
  <c r="D187" i="19" s="1"/>
  <c r="K187" i="19"/>
  <c r="G187" i="19"/>
  <c r="F187" i="19"/>
  <c r="H186" i="19"/>
  <c r="C186" i="19"/>
  <c r="H185" i="19"/>
  <c r="C185" i="19"/>
  <c r="L184" i="19"/>
  <c r="K184" i="19"/>
  <c r="J184" i="19"/>
  <c r="I184" i="19"/>
  <c r="H184" i="19" s="1"/>
  <c r="G184" i="19"/>
  <c r="F184" i="19"/>
  <c r="E184" i="19"/>
  <c r="D184" i="19"/>
  <c r="H183" i="19"/>
  <c r="C183" i="19"/>
  <c r="H182" i="19"/>
  <c r="C182" i="19"/>
  <c r="H181" i="19"/>
  <c r="C181" i="19"/>
  <c r="H180" i="19"/>
  <c r="C180" i="19"/>
  <c r="L179" i="19"/>
  <c r="K179" i="19"/>
  <c r="J179" i="19"/>
  <c r="I179" i="19"/>
  <c r="H179" i="19" s="1"/>
  <c r="G179" i="19"/>
  <c r="F179" i="19"/>
  <c r="E179" i="19"/>
  <c r="D179" i="19"/>
  <c r="C179" i="19" s="1"/>
  <c r="H178" i="19"/>
  <c r="C178" i="19"/>
  <c r="H177" i="19"/>
  <c r="C177" i="19"/>
  <c r="H176" i="19"/>
  <c r="C176" i="19"/>
  <c r="L175" i="19"/>
  <c r="L174" i="19" s="1"/>
  <c r="L173" i="19" s="1"/>
  <c r="K175" i="19"/>
  <c r="K174" i="19" s="1"/>
  <c r="K173" i="19" s="1"/>
  <c r="J175" i="19"/>
  <c r="I175" i="19"/>
  <c r="I174" i="19" s="1"/>
  <c r="G175" i="19"/>
  <c r="G174" i="19" s="1"/>
  <c r="G173" i="19" s="1"/>
  <c r="F175" i="19"/>
  <c r="F174" i="19" s="1"/>
  <c r="F173" i="19" s="1"/>
  <c r="E175" i="19"/>
  <c r="D175" i="19"/>
  <c r="C175" i="19"/>
  <c r="E174" i="19"/>
  <c r="D174" i="19"/>
  <c r="D173" i="19" s="1"/>
  <c r="H172" i="19"/>
  <c r="C172" i="19"/>
  <c r="H171" i="19"/>
  <c r="C171" i="19"/>
  <c r="H170" i="19"/>
  <c r="C170" i="19"/>
  <c r="H169" i="19"/>
  <c r="C169" i="19"/>
  <c r="H168" i="19"/>
  <c r="C168" i="19"/>
  <c r="H167" i="19"/>
  <c r="C167" i="19"/>
  <c r="L166" i="19"/>
  <c r="K166" i="19"/>
  <c r="J166" i="19"/>
  <c r="I166" i="19"/>
  <c r="H166" i="19" s="1"/>
  <c r="G166" i="19"/>
  <c r="F166" i="19"/>
  <c r="E166" i="19"/>
  <c r="D166" i="19"/>
  <c r="D165" i="19" s="1"/>
  <c r="L165" i="19"/>
  <c r="K165" i="19"/>
  <c r="J165" i="19"/>
  <c r="G165" i="19"/>
  <c r="F165" i="19"/>
  <c r="H164" i="19"/>
  <c r="C164" i="19"/>
  <c r="H163" i="19"/>
  <c r="C163" i="19"/>
  <c r="H162" i="19"/>
  <c r="C162" i="19"/>
  <c r="H161" i="19"/>
  <c r="C161" i="19"/>
  <c r="L160" i="19"/>
  <c r="K160" i="19"/>
  <c r="J160" i="19"/>
  <c r="I160" i="19"/>
  <c r="G160" i="19"/>
  <c r="F160" i="19"/>
  <c r="E160" i="19"/>
  <c r="D160" i="19"/>
  <c r="H159" i="19"/>
  <c r="C159" i="19"/>
  <c r="H158" i="19"/>
  <c r="C158" i="19"/>
  <c r="H157" i="19"/>
  <c r="C157" i="19"/>
  <c r="H156" i="19"/>
  <c r="C156" i="19"/>
  <c r="H155" i="19"/>
  <c r="C155" i="19"/>
  <c r="H154" i="19"/>
  <c r="C154" i="19"/>
  <c r="H153" i="19"/>
  <c r="C153" i="19"/>
  <c r="H152" i="19"/>
  <c r="C152" i="19"/>
  <c r="L151" i="19"/>
  <c r="K151" i="19"/>
  <c r="J151" i="19"/>
  <c r="I151" i="19"/>
  <c r="G151" i="19"/>
  <c r="F151" i="19"/>
  <c r="F130" i="19" s="1"/>
  <c r="E151" i="19"/>
  <c r="D151" i="19"/>
  <c r="H150" i="19"/>
  <c r="C150" i="19"/>
  <c r="H149" i="19"/>
  <c r="C149" i="19"/>
  <c r="H148" i="19"/>
  <c r="C148" i="19"/>
  <c r="H147" i="19"/>
  <c r="C147" i="19"/>
  <c r="H146" i="19"/>
  <c r="C146" i="19"/>
  <c r="H145" i="19"/>
  <c r="C145" i="19"/>
  <c r="L144" i="19"/>
  <c r="K144" i="19"/>
  <c r="J144" i="19"/>
  <c r="I144" i="19"/>
  <c r="G144" i="19"/>
  <c r="F144" i="19"/>
  <c r="E144" i="19"/>
  <c r="D144" i="19"/>
  <c r="H143" i="19"/>
  <c r="C143" i="19"/>
  <c r="H142" i="19"/>
  <c r="C142" i="19"/>
  <c r="L141" i="19"/>
  <c r="L130" i="19" s="1"/>
  <c r="K141" i="19"/>
  <c r="J141" i="19"/>
  <c r="I141" i="19"/>
  <c r="G141" i="19"/>
  <c r="F141" i="19"/>
  <c r="E141" i="19"/>
  <c r="D141" i="19"/>
  <c r="C141" i="19"/>
  <c r="H140" i="19"/>
  <c r="C140" i="19"/>
  <c r="H139" i="19"/>
  <c r="C139" i="19"/>
  <c r="H138" i="19"/>
  <c r="C138" i="19"/>
  <c r="H137" i="19"/>
  <c r="C137" i="19"/>
  <c r="L136" i="19"/>
  <c r="K136" i="19"/>
  <c r="J136" i="19"/>
  <c r="I136" i="19"/>
  <c r="H136" i="19" s="1"/>
  <c r="G136" i="19"/>
  <c r="F136" i="19"/>
  <c r="E136" i="19"/>
  <c r="D136" i="19"/>
  <c r="H135" i="19"/>
  <c r="C135" i="19"/>
  <c r="H134" i="19"/>
  <c r="C134" i="19"/>
  <c r="H133" i="19"/>
  <c r="C133" i="19"/>
  <c r="H132" i="19"/>
  <c r="C132" i="19"/>
  <c r="L131" i="19"/>
  <c r="K131" i="19"/>
  <c r="J131" i="19"/>
  <c r="I131" i="19"/>
  <c r="H131" i="19" s="1"/>
  <c r="G131" i="19"/>
  <c r="F131" i="19"/>
  <c r="E131" i="19"/>
  <c r="E130" i="19" s="1"/>
  <c r="D131" i="19"/>
  <c r="C131" i="19" s="1"/>
  <c r="J130" i="19"/>
  <c r="I130" i="19"/>
  <c r="H129" i="19"/>
  <c r="H128" i="19" s="1"/>
  <c r="C129" i="19"/>
  <c r="C128" i="19" s="1"/>
  <c r="L128" i="19"/>
  <c r="K128" i="19"/>
  <c r="J128" i="19"/>
  <c r="I128" i="19"/>
  <c r="G128" i="19"/>
  <c r="F128" i="19"/>
  <c r="E128" i="19"/>
  <c r="D128" i="19"/>
  <c r="H127" i="19"/>
  <c r="C127" i="19"/>
  <c r="H126" i="19"/>
  <c r="C126" i="19"/>
  <c r="H125" i="19"/>
  <c r="C125" i="19"/>
  <c r="H124" i="19"/>
  <c r="C124" i="19"/>
  <c r="H123" i="19"/>
  <c r="C123" i="19"/>
  <c r="L122" i="19"/>
  <c r="K122" i="19"/>
  <c r="J122" i="19"/>
  <c r="I122" i="19"/>
  <c r="G122" i="19"/>
  <c r="F122" i="19"/>
  <c r="E122" i="19"/>
  <c r="D122" i="19"/>
  <c r="H121" i="19"/>
  <c r="C121" i="19"/>
  <c r="H120" i="19"/>
  <c r="C120" i="19"/>
  <c r="H119" i="19"/>
  <c r="C119" i="19"/>
  <c r="H118" i="19"/>
  <c r="C118" i="19"/>
  <c r="H117" i="19"/>
  <c r="C117" i="19"/>
  <c r="L116" i="19"/>
  <c r="K116" i="19"/>
  <c r="J116" i="19"/>
  <c r="I116" i="19"/>
  <c r="G116" i="19"/>
  <c r="F116" i="19"/>
  <c r="E116" i="19"/>
  <c r="C116" i="19" s="1"/>
  <c r="D116" i="19"/>
  <c r="H115" i="19"/>
  <c r="C115" i="19"/>
  <c r="H114" i="19"/>
  <c r="C114" i="19"/>
  <c r="H113" i="19"/>
  <c r="C113" i="19"/>
  <c r="L112" i="19"/>
  <c r="K112" i="19"/>
  <c r="J112" i="19"/>
  <c r="I112" i="19"/>
  <c r="G112" i="19"/>
  <c r="F112" i="19"/>
  <c r="E112" i="19"/>
  <c r="D112" i="19"/>
  <c r="H111" i="19"/>
  <c r="C111" i="19"/>
  <c r="H110" i="19"/>
  <c r="C110" i="19"/>
  <c r="H109" i="19"/>
  <c r="C109" i="19"/>
  <c r="H108" i="19"/>
  <c r="C108" i="19"/>
  <c r="H107" i="19"/>
  <c r="C107" i="19"/>
  <c r="H106" i="19"/>
  <c r="C106" i="19"/>
  <c r="H105" i="19"/>
  <c r="C105" i="19"/>
  <c r="H104" i="19"/>
  <c r="C104" i="19"/>
  <c r="L103" i="19"/>
  <c r="L83" i="19" s="1"/>
  <c r="K103" i="19"/>
  <c r="J103" i="19"/>
  <c r="I103" i="19"/>
  <c r="G103" i="19"/>
  <c r="F103" i="19"/>
  <c r="E103" i="19"/>
  <c r="D103" i="19"/>
  <c r="C103" i="19"/>
  <c r="H102" i="19"/>
  <c r="C102" i="19"/>
  <c r="H101" i="19"/>
  <c r="C101" i="19"/>
  <c r="H100" i="19"/>
  <c r="C100" i="19"/>
  <c r="H99" i="19"/>
  <c r="C99" i="19"/>
  <c r="H98" i="19"/>
  <c r="C98" i="19"/>
  <c r="H97" i="19"/>
  <c r="C97" i="19"/>
  <c r="H96" i="19"/>
  <c r="C96" i="19"/>
  <c r="L95" i="19"/>
  <c r="K95" i="19"/>
  <c r="J95" i="19"/>
  <c r="I95" i="19"/>
  <c r="G95" i="19"/>
  <c r="F95" i="19"/>
  <c r="C95" i="19" s="1"/>
  <c r="E95" i="19"/>
  <c r="D95" i="19"/>
  <c r="H94" i="19"/>
  <c r="C94" i="19"/>
  <c r="H93" i="19"/>
  <c r="C93" i="19"/>
  <c r="H92" i="19"/>
  <c r="C92" i="19"/>
  <c r="H91" i="19"/>
  <c r="C91" i="19"/>
  <c r="H90" i="19"/>
  <c r="C90" i="19"/>
  <c r="L89" i="19"/>
  <c r="K89" i="19"/>
  <c r="J89" i="19"/>
  <c r="J83" i="19" s="1"/>
  <c r="I89" i="19"/>
  <c r="G89" i="19"/>
  <c r="F89" i="19"/>
  <c r="E89" i="19"/>
  <c r="C89" i="19" s="1"/>
  <c r="D89" i="19"/>
  <c r="H88" i="19"/>
  <c r="C88" i="19"/>
  <c r="H87" i="19"/>
  <c r="C87" i="19"/>
  <c r="H86" i="19"/>
  <c r="C86" i="19"/>
  <c r="H85" i="19"/>
  <c r="C85" i="19"/>
  <c r="L84" i="19"/>
  <c r="K84" i="19"/>
  <c r="J84" i="19"/>
  <c r="I84" i="19"/>
  <c r="G84" i="19"/>
  <c r="G83" i="19" s="1"/>
  <c r="F84" i="19"/>
  <c r="F83" i="19" s="1"/>
  <c r="E84" i="19"/>
  <c r="D84" i="19"/>
  <c r="K83" i="19"/>
  <c r="D83" i="19"/>
  <c r="H82" i="19"/>
  <c r="C82" i="19"/>
  <c r="H81" i="19"/>
  <c r="C81" i="19"/>
  <c r="L80" i="19"/>
  <c r="K80" i="19"/>
  <c r="J80" i="19"/>
  <c r="I80" i="19"/>
  <c r="H80" i="19" s="1"/>
  <c r="G80" i="19"/>
  <c r="F80" i="19"/>
  <c r="E80" i="19"/>
  <c r="D80" i="19"/>
  <c r="H79" i="19"/>
  <c r="C79" i="19"/>
  <c r="H78" i="19"/>
  <c r="C78" i="19"/>
  <c r="L77" i="19"/>
  <c r="K77" i="19"/>
  <c r="K76" i="19" s="1"/>
  <c r="J77" i="19"/>
  <c r="I77" i="19"/>
  <c r="H77" i="19" s="1"/>
  <c r="G77" i="19"/>
  <c r="G76" i="19" s="1"/>
  <c r="F77" i="19"/>
  <c r="F76" i="19" s="1"/>
  <c r="E77" i="19"/>
  <c r="E76" i="19" s="1"/>
  <c r="D77" i="19"/>
  <c r="C77" i="19" s="1"/>
  <c r="L76" i="19"/>
  <c r="J76" i="19"/>
  <c r="I76" i="19"/>
  <c r="H76" i="19" s="1"/>
  <c r="H74" i="19"/>
  <c r="C74" i="19"/>
  <c r="H73" i="19"/>
  <c r="C73" i="19"/>
  <c r="H72" i="19"/>
  <c r="C72" i="19"/>
  <c r="H71" i="19"/>
  <c r="C71" i="19"/>
  <c r="H70" i="19"/>
  <c r="C70" i="19"/>
  <c r="L69" i="19"/>
  <c r="K69" i="19"/>
  <c r="K67" i="19" s="1"/>
  <c r="J69" i="19"/>
  <c r="J67" i="19" s="1"/>
  <c r="I69" i="19"/>
  <c r="G69" i="19"/>
  <c r="F69" i="19"/>
  <c r="F67" i="19" s="1"/>
  <c r="E69" i="19"/>
  <c r="C69" i="19" s="1"/>
  <c r="D69" i="19"/>
  <c r="H68" i="19"/>
  <c r="C68" i="19"/>
  <c r="L67" i="19"/>
  <c r="I67" i="19"/>
  <c r="G67" i="19"/>
  <c r="D67" i="19"/>
  <c r="H66" i="19"/>
  <c r="C66" i="19"/>
  <c r="H65" i="19"/>
  <c r="C65" i="19"/>
  <c r="H64" i="19"/>
  <c r="C64" i="19"/>
  <c r="H63" i="19"/>
  <c r="C63" i="19"/>
  <c r="H62" i="19"/>
  <c r="C62" i="19"/>
  <c r="H61" i="19"/>
  <c r="C61" i="19"/>
  <c r="H60" i="19"/>
  <c r="C60" i="19"/>
  <c r="H59" i="19"/>
  <c r="C59" i="19"/>
  <c r="L58" i="19"/>
  <c r="K58" i="19"/>
  <c r="J58" i="19"/>
  <c r="I58" i="19"/>
  <c r="G58" i="19"/>
  <c r="F58" i="19"/>
  <c r="E58" i="19"/>
  <c r="C58" i="19" s="1"/>
  <c r="D58" i="19"/>
  <c r="H57" i="19"/>
  <c r="C57" i="19"/>
  <c r="H56" i="19"/>
  <c r="C56" i="19"/>
  <c r="L55" i="19"/>
  <c r="K55" i="19"/>
  <c r="K54" i="19" s="1"/>
  <c r="J55" i="19"/>
  <c r="I55" i="19"/>
  <c r="G55" i="19"/>
  <c r="G54" i="19" s="1"/>
  <c r="G53" i="19" s="1"/>
  <c r="F55" i="19"/>
  <c r="F54" i="19" s="1"/>
  <c r="E55" i="19"/>
  <c r="E54" i="19" s="1"/>
  <c r="D55" i="19"/>
  <c r="L54" i="19"/>
  <c r="L53" i="19" s="1"/>
  <c r="J54" i="19"/>
  <c r="I54" i="19"/>
  <c r="D54" i="19"/>
  <c r="D53" i="19"/>
  <c r="H47" i="19"/>
  <c r="C47" i="19"/>
  <c r="H46" i="19"/>
  <c r="C46" i="19"/>
  <c r="L45" i="19"/>
  <c r="H45" i="19"/>
  <c r="G45" i="19"/>
  <c r="C45" i="19"/>
  <c r="H44" i="19"/>
  <c r="C44" i="19"/>
  <c r="K43" i="19"/>
  <c r="J43" i="19"/>
  <c r="J20" i="19" s="1"/>
  <c r="I43" i="19"/>
  <c r="F43" i="19"/>
  <c r="E43" i="19"/>
  <c r="C43" i="19" s="1"/>
  <c r="D43" i="19"/>
  <c r="H42" i="19"/>
  <c r="C42" i="19"/>
  <c r="I41" i="19"/>
  <c r="H41" i="19"/>
  <c r="D41" i="19"/>
  <c r="C41" i="19"/>
  <c r="H40" i="19"/>
  <c r="C40" i="19"/>
  <c r="H39" i="19"/>
  <c r="C39" i="19"/>
  <c r="H38" i="19"/>
  <c r="C38" i="19"/>
  <c r="H37" i="19"/>
  <c r="C37" i="19"/>
  <c r="K36" i="19"/>
  <c r="H36" i="19"/>
  <c r="F36" i="19"/>
  <c r="C36" i="19"/>
  <c r="H35" i="19"/>
  <c r="C35" i="19"/>
  <c r="H34" i="19"/>
  <c r="C34" i="19"/>
  <c r="K33" i="19"/>
  <c r="H33" i="19"/>
  <c r="F33" i="19"/>
  <c r="C33" i="19"/>
  <c r="H32" i="19"/>
  <c r="C32" i="19"/>
  <c r="K31" i="19"/>
  <c r="K26" i="19" s="1"/>
  <c r="H31" i="19"/>
  <c r="F31" i="19"/>
  <c r="C31" i="19"/>
  <c r="H30" i="19"/>
  <c r="C30" i="19"/>
  <c r="H29" i="19"/>
  <c r="C29" i="19"/>
  <c r="H28" i="19"/>
  <c r="C28" i="19"/>
  <c r="K27" i="19"/>
  <c r="H27" i="19"/>
  <c r="F27" i="19"/>
  <c r="C27" i="19"/>
  <c r="F26" i="19"/>
  <c r="C26" i="19"/>
  <c r="H25" i="19"/>
  <c r="C25" i="19"/>
  <c r="H23" i="19"/>
  <c r="C23" i="19"/>
  <c r="H22" i="19"/>
  <c r="C22" i="19"/>
  <c r="L21" i="19"/>
  <c r="L292" i="19" s="1"/>
  <c r="L291" i="19" s="1"/>
  <c r="K21" i="19"/>
  <c r="K292" i="19" s="1"/>
  <c r="K291" i="19" s="1"/>
  <c r="J21" i="19"/>
  <c r="I21" i="19"/>
  <c r="G21" i="19"/>
  <c r="G292" i="19" s="1"/>
  <c r="G291" i="19" s="1"/>
  <c r="F21" i="19"/>
  <c r="F292" i="19" s="1"/>
  <c r="F291" i="19" s="1"/>
  <c r="E21" i="19"/>
  <c r="D21" i="19"/>
  <c r="D292" i="19" s="1"/>
  <c r="L20" i="19"/>
  <c r="H301" i="18"/>
  <c r="C301" i="18"/>
  <c r="H300" i="18"/>
  <c r="C300" i="18"/>
  <c r="H299" i="18"/>
  <c r="C299" i="18"/>
  <c r="H298" i="18"/>
  <c r="C298" i="18"/>
  <c r="H297" i="18"/>
  <c r="C297" i="18"/>
  <c r="H296" i="18"/>
  <c r="C296" i="18"/>
  <c r="H295" i="18"/>
  <c r="C295" i="18"/>
  <c r="H294" i="18"/>
  <c r="C294" i="18"/>
  <c r="C293" i="18" s="1"/>
  <c r="L293" i="18"/>
  <c r="K293" i="18"/>
  <c r="J293" i="18"/>
  <c r="I293" i="18"/>
  <c r="H293" i="18"/>
  <c r="G293" i="18"/>
  <c r="F293" i="18"/>
  <c r="E293" i="18"/>
  <c r="D293" i="18"/>
  <c r="H288" i="18"/>
  <c r="C288" i="18"/>
  <c r="H287" i="18"/>
  <c r="C287" i="18"/>
  <c r="L286" i="18"/>
  <c r="K286" i="18"/>
  <c r="J286" i="18"/>
  <c r="I286" i="18"/>
  <c r="H286" i="18" s="1"/>
  <c r="G286" i="18"/>
  <c r="F286" i="18"/>
  <c r="E286" i="18"/>
  <c r="D286" i="18"/>
  <c r="C286" i="18" s="1"/>
  <c r="H285" i="18"/>
  <c r="C285" i="18"/>
  <c r="L284" i="18"/>
  <c r="L283" i="18" s="1"/>
  <c r="K284" i="18"/>
  <c r="K283" i="18" s="1"/>
  <c r="J284" i="18"/>
  <c r="I284" i="18"/>
  <c r="G284" i="18"/>
  <c r="G283" i="18" s="1"/>
  <c r="F284" i="18"/>
  <c r="E284" i="18"/>
  <c r="D284" i="18"/>
  <c r="D283" i="18" s="1"/>
  <c r="C284" i="18"/>
  <c r="J283" i="18"/>
  <c r="I283" i="18"/>
  <c r="F283" i="18"/>
  <c r="E283" i="18"/>
  <c r="H282" i="18"/>
  <c r="C282" i="18"/>
  <c r="L281" i="18"/>
  <c r="K281" i="18"/>
  <c r="J281" i="18"/>
  <c r="I281" i="18"/>
  <c r="H281" i="18" s="1"/>
  <c r="G281" i="18"/>
  <c r="F281" i="18"/>
  <c r="E281" i="18"/>
  <c r="D281" i="18"/>
  <c r="H280" i="18"/>
  <c r="C280" i="18"/>
  <c r="H279" i="18"/>
  <c r="C279" i="18"/>
  <c r="H278" i="18"/>
  <c r="C278" i="18"/>
  <c r="H277" i="18"/>
  <c r="C277" i="18"/>
  <c r="L276" i="18"/>
  <c r="K276" i="18"/>
  <c r="J276" i="18"/>
  <c r="I276" i="18"/>
  <c r="H276" i="18" s="1"/>
  <c r="G276" i="18"/>
  <c r="F276" i="18"/>
  <c r="E276" i="18"/>
  <c r="D276" i="18"/>
  <c r="C276" i="18" s="1"/>
  <c r="H275" i="18"/>
  <c r="C275" i="18"/>
  <c r="H274" i="18"/>
  <c r="C274" i="18"/>
  <c r="H273" i="18"/>
  <c r="C273" i="18"/>
  <c r="L272" i="18"/>
  <c r="L270" i="18" s="1"/>
  <c r="L269" i="18" s="1"/>
  <c r="K272" i="18"/>
  <c r="J272" i="18"/>
  <c r="I272" i="18"/>
  <c r="G272" i="18"/>
  <c r="G270" i="18" s="1"/>
  <c r="F272" i="18"/>
  <c r="E272" i="18"/>
  <c r="D272" i="18"/>
  <c r="C272" i="18"/>
  <c r="H271" i="18"/>
  <c r="C271" i="18"/>
  <c r="K270" i="18"/>
  <c r="K269" i="18" s="1"/>
  <c r="J270" i="18"/>
  <c r="F270" i="18"/>
  <c r="E270" i="18"/>
  <c r="E269" i="18" s="1"/>
  <c r="J269" i="18"/>
  <c r="F269" i="18"/>
  <c r="H268" i="18"/>
  <c r="C268" i="18"/>
  <c r="H267" i="18"/>
  <c r="C267" i="18"/>
  <c r="H266" i="18"/>
  <c r="C266" i="18"/>
  <c r="H265" i="18"/>
  <c r="C265" i="18"/>
  <c r="L264" i="18"/>
  <c r="K264" i="18"/>
  <c r="J264" i="18"/>
  <c r="I264" i="18"/>
  <c r="G264" i="18"/>
  <c r="F264" i="18"/>
  <c r="F259" i="18" s="1"/>
  <c r="E264" i="18"/>
  <c r="D264" i="18"/>
  <c r="H263" i="18"/>
  <c r="C263" i="18"/>
  <c r="H262" i="18"/>
  <c r="C262" i="18"/>
  <c r="H261" i="18"/>
  <c r="C261" i="18"/>
  <c r="L260" i="18"/>
  <c r="K260" i="18"/>
  <c r="J260" i="18"/>
  <c r="I260" i="18"/>
  <c r="G260" i="18"/>
  <c r="F260" i="18"/>
  <c r="E260" i="18"/>
  <c r="C260" i="18" s="1"/>
  <c r="D260" i="18"/>
  <c r="L259" i="18"/>
  <c r="J259" i="18"/>
  <c r="I259" i="18"/>
  <c r="D259" i="18"/>
  <c r="H258" i="18"/>
  <c r="C258" i="18"/>
  <c r="H257" i="18"/>
  <c r="C257" i="18"/>
  <c r="H256" i="18"/>
  <c r="C256" i="18"/>
  <c r="H255" i="18"/>
  <c r="C255" i="18"/>
  <c r="H254" i="18"/>
  <c r="C254" i="18"/>
  <c r="H253" i="18"/>
  <c r="C253" i="18"/>
  <c r="L252" i="18"/>
  <c r="K252" i="18"/>
  <c r="K251" i="18" s="1"/>
  <c r="J252" i="18"/>
  <c r="J251" i="18" s="1"/>
  <c r="I252" i="18"/>
  <c r="H252" i="18" s="1"/>
  <c r="G252" i="18"/>
  <c r="G251" i="18" s="1"/>
  <c r="F252" i="18"/>
  <c r="F251" i="18" s="1"/>
  <c r="E252" i="18"/>
  <c r="D252" i="18"/>
  <c r="C252" i="18" s="1"/>
  <c r="L251" i="18"/>
  <c r="E251" i="18"/>
  <c r="H250" i="18"/>
  <c r="C250" i="18"/>
  <c r="H249" i="18"/>
  <c r="C249" i="18"/>
  <c r="H248" i="18"/>
  <c r="C248" i="18"/>
  <c r="H247" i="18"/>
  <c r="C247" i="18"/>
  <c r="L246" i="18"/>
  <c r="K246" i="18"/>
  <c r="J246" i="18"/>
  <c r="I246" i="18"/>
  <c r="G246" i="18"/>
  <c r="F246" i="18"/>
  <c r="E246" i="18"/>
  <c r="C246" i="18" s="1"/>
  <c r="D246" i="18"/>
  <c r="H245" i="18"/>
  <c r="C245" i="18"/>
  <c r="H244" i="18"/>
  <c r="C244" i="18"/>
  <c r="H243" i="18"/>
  <c r="C243" i="18"/>
  <c r="H242" i="18"/>
  <c r="C242" i="18"/>
  <c r="H241" i="18"/>
  <c r="C241" i="18"/>
  <c r="H240" i="18"/>
  <c r="C240" i="18"/>
  <c r="H239" i="18"/>
  <c r="C239" i="18"/>
  <c r="L238" i="18"/>
  <c r="K238" i="18"/>
  <c r="J238" i="18"/>
  <c r="I238" i="18"/>
  <c r="H238" i="18" s="1"/>
  <c r="G238" i="18"/>
  <c r="F238" i="18"/>
  <c r="E238" i="18"/>
  <c r="D238" i="18"/>
  <c r="C238" i="18" s="1"/>
  <c r="H237" i="18"/>
  <c r="C237" i="18"/>
  <c r="H236" i="18"/>
  <c r="C236" i="18"/>
  <c r="L235" i="18"/>
  <c r="K235" i="18"/>
  <c r="J235" i="18"/>
  <c r="J231" i="18" s="1"/>
  <c r="I235" i="18"/>
  <c r="G235" i="18"/>
  <c r="F235" i="18"/>
  <c r="E235" i="18"/>
  <c r="C235" i="18" s="1"/>
  <c r="D235" i="18"/>
  <c r="H234" i="18"/>
  <c r="C234" i="18"/>
  <c r="L233" i="18"/>
  <c r="L231" i="18" s="1"/>
  <c r="L230" i="18" s="1"/>
  <c r="K233" i="18"/>
  <c r="J233" i="18"/>
  <c r="I233" i="18"/>
  <c r="G233" i="18"/>
  <c r="F233" i="18"/>
  <c r="E233" i="18"/>
  <c r="D233" i="18"/>
  <c r="H232" i="18"/>
  <c r="C232" i="18"/>
  <c r="F231" i="18"/>
  <c r="H229" i="18"/>
  <c r="C229" i="18"/>
  <c r="H228" i="18"/>
  <c r="C228" i="18"/>
  <c r="L227" i="18"/>
  <c r="K227" i="18"/>
  <c r="J227" i="18"/>
  <c r="I227" i="18"/>
  <c r="G227" i="18"/>
  <c r="F227" i="18"/>
  <c r="E227" i="18"/>
  <c r="D227" i="18"/>
  <c r="H226" i="18"/>
  <c r="C226" i="18"/>
  <c r="H225" i="18"/>
  <c r="C225" i="18"/>
  <c r="H224" i="18"/>
  <c r="C224" i="18"/>
  <c r="H223" i="18"/>
  <c r="C223" i="18"/>
  <c r="H222" i="18"/>
  <c r="C222" i="18"/>
  <c r="H221" i="18"/>
  <c r="C221" i="18"/>
  <c r="H220" i="18"/>
  <c r="C220" i="18"/>
  <c r="H219" i="18"/>
  <c r="C219" i="18"/>
  <c r="H218" i="18"/>
  <c r="C218" i="18"/>
  <c r="H217" i="18"/>
  <c r="C217" i="18"/>
  <c r="L216" i="18"/>
  <c r="L204" i="18" s="1"/>
  <c r="K216" i="18"/>
  <c r="J216" i="18"/>
  <c r="I216" i="18"/>
  <c r="G216" i="18"/>
  <c r="F216" i="18"/>
  <c r="E216" i="18"/>
  <c r="D216" i="18"/>
  <c r="C216" i="18"/>
  <c r="H215" i="18"/>
  <c r="C215" i="18"/>
  <c r="H214" i="18"/>
  <c r="C214" i="18"/>
  <c r="H213" i="18"/>
  <c r="C213" i="18"/>
  <c r="H212" i="18"/>
  <c r="C212" i="18"/>
  <c r="H211" i="18"/>
  <c r="C211" i="18"/>
  <c r="H210" i="18"/>
  <c r="C210" i="18"/>
  <c r="H209" i="18"/>
  <c r="C209" i="18"/>
  <c r="H208" i="18"/>
  <c r="C208" i="18"/>
  <c r="H207" i="18"/>
  <c r="C207" i="18"/>
  <c r="H206" i="18"/>
  <c r="C206" i="18"/>
  <c r="L205" i="18"/>
  <c r="K205" i="18"/>
  <c r="J205" i="18"/>
  <c r="I205" i="18"/>
  <c r="G205" i="18"/>
  <c r="F205" i="18"/>
  <c r="E205" i="18"/>
  <c r="E204" i="18" s="1"/>
  <c r="D205" i="18"/>
  <c r="C205" i="18" s="1"/>
  <c r="K204" i="18"/>
  <c r="J204" i="18"/>
  <c r="G204" i="18"/>
  <c r="F204" i="18"/>
  <c r="H203" i="18"/>
  <c r="C203" i="18"/>
  <c r="H202" i="18"/>
  <c r="C202" i="18"/>
  <c r="H201" i="18"/>
  <c r="C201" i="18"/>
  <c r="H200" i="18"/>
  <c r="C200" i="18"/>
  <c r="H199" i="18"/>
  <c r="C199" i="18"/>
  <c r="L198" i="18"/>
  <c r="K198" i="18"/>
  <c r="J198" i="18"/>
  <c r="I198" i="18"/>
  <c r="I196" i="18" s="1"/>
  <c r="G198" i="18"/>
  <c r="G196" i="18" s="1"/>
  <c r="F198" i="18"/>
  <c r="E198" i="18"/>
  <c r="D198" i="18"/>
  <c r="C198" i="18" s="1"/>
  <c r="H197" i="18"/>
  <c r="C197" i="18"/>
  <c r="L196" i="18"/>
  <c r="J196" i="18"/>
  <c r="F196" i="18"/>
  <c r="E196" i="18"/>
  <c r="E195" i="18" s="1"/>
  <c r="J195" i="18"/>
  <c r="F195" i="18"/>
  <c r="H193" i="18"/>
  <c r="C193" i="18"/>
  <c r="L192" i="18"/>
  <c r="L191" i="18" s="1"/>
  <c r="K192" i="18"/>
  <c r="J192" i="18"/>
  <c r="I192" i="18"/>
  <c r="G192" i="18"/>
  <c r="G191" i="18" s="1"/>
  <c r="F192" i="18"/>
  <c r="F191" i="18" s="1"/>
  <c r="F187" i="18" s="1"/>
  <c r="E192" i="18"/>
  <c r="D192" i="18"/>
  <c r="J191" i="18"/>
  <c r="I191" i="18"/>
  <c r="E191" i="18"/>
  <c r="D191" i="18"/>
  <c r="H190" i="18"/>
  <c r="C190" i="18"/>
  <c r="H189" i="18"/>
  <c r="C189" i="18"/>
  <c r="L188" i="18"/>
  <c r="K188" i="18"/>
  <c r="J188" i="18"/>
  <c r="I188" i="18"/>
  <c r="I187" i="18" s="1"/>
  <c r="G188" i="18"/>
  <c r="F188" i="18"/>
  <c r="E188" i="18"/>
  <c r="D188" i="18"/>
  <c r="C188" i="18" s="1"/>
  <c r="H186" i="18"/>
  <c r="C186" i="18"/>
  <c r="H185" i="18"/>
  <c r="C185" i="18"/>
  <c r="L184" i="18"/>
  <c r="K184" i="18"/>
  <c r="J184" i="18"/>
  <c r="I184" i="18"/>
  <c r="G184" i="18"/>
  <c r="F184" i="18"/>
  <c r="E184" i="18"/>
  <c r="D184" i="18"/>
  <c r="C184" i="18" s="1"/>
  <c r="H183" i="18"/>
  <c r="C183" i="18"/>
  <c r="H182" i="18"/>
  <c r="C182" i="18"/>
  <c r="H181" i="18"/>
  <c r="C181" i="18"/>
  <c r="H180" i="18"/>
  <c r="C180" i="18"/>
  <c r="L179" i="18"/>
  <c r="K179" i="18"/>
  <c r="K174" i="18" s="1"/>
  <c r="J179" i="18"/>
  <c r="I179" i="18"/>
  <c r="G179" i="18"/>
  <c r="F179" i="18"/>
  <c r="F174" i="18" s="1"/>
  <c r="F173" i="18" s="1"/>
  <c r="E179" i="18"/>
  <c r="D179" i="18"/>
  <c r="H178" i="18"/>
  <c r="C178" i="18"/>
  <c r="H177" i="18"/>
  <c r="C177" i="18"/>
  <c r="H176" i="18"/>
  <c r="C176" i="18"/>
  <c r="L175" i="18"/>
  <c r="K175" i="18"/>
  <c r="J175" i="18"/>
  <c r="I175" i="18"/>
  <c r="G175" i="18"/>
  <c r="F175" i="18"/>
  <c r="E175" i="18"/>
  <c r="E174" i="18" s="1"/>
  <c r="D175" i="18"/>
  <c r="D174" i="18" s="1"/>
  <c r="L174" i="18"/>
  <c r="J174" i="18"/>
  <c r="J173" i="18" s="1"/>
  <c r="G174" i="18"/>
  <c r="L173" i="18"/>
  <c r="H172" i="18"/>
  <c r="C172" i="18"/>
  <c r="H171" i="18"/>
  <c r="C171" i="18"/>
  <c r="H170" i="18"/>
  <c r="C170" i="18"/>
  <c r="H169" i="18"/>
  <c r="C169" i="18"/>
  <c r="H168" i="18"/>
  <c r="C168" i="18"/>
  <c r="H167" i="18"/>
  <c r="C167" i="18"/>
  <c r="L166" i="18"/>
  <c r="L165" i="18" s="1"/>
  <c r="K166" i="18"/>
  <c r="K165" i="18" s="1"/>
  <c r="J166" i="18"/>
  <c r="I166" i="18"/>
  <c r="G166" i="18"/>
  <c r="G165" i="18" s="1"/>
  <c r="F166" i="18"/>
  <c r="E166" i="18"/>
  <c r="D166" i="18"/>
  <c r="C166" i="18"/>
  <c r="J165" i="18"/>
  <c r="I165" i="18"/>
  <c r="F165" i="18"/>
  <c r="E165" i="18"/>
  <c r="D165" i="18"/>
  <c r="H164" i="18"/>
  <c r="C164" i="18"/>
  <c r="H163" i="18"/>
  <c r="C163" i="18"/>
  <c r="H162" i="18"/>
  <c r="C162" i="18"/>
  <c r="H161" i="18"/>
  <c r="C161" i="18"/>
  <c r="L160" i="18"/>
  <c r="K160" i="18"/>
  <c r="J160" i="18"/>
  <c r="I160" i="18"/>
  <c r="G160" i="18"/>
  <c r="F160" i="18"/>
  <c r="F130" i="18" s="1"/>
  <c r="E160" i="18"/>
  <c r="C160" i="18" s="1"/>
  <c r="D160" i="18"/>
  <c r="H159" i="18"/>
  <c r="C159" i="18"/>
  <c r="H158" i="18"/>
  <c r="C158" i="18"/>
  <c r="H157" i="18"/>
  <c r="C157" i="18"/>
  <c r="H156" i="18"/>
  <c r="C156" i="18"/>
  <c r="H155" i="18"/>
  <c r="C155" i="18"/>
  <c r="H154" i="18"/>
  <c r="C154" i="18"/>
  <c r="H153" i="18"/>
  <c r="C153" i="18"/>
  <c r="H152" i="18"/>
  <c r="C152" i="18"/>
  <c r="L151" i="18"/>
  <c r="K151" i="18"/>
  <c r="J151" i="18"/>
  <c r="I151" i="18"/>
  <c r="G151" i="18"/>
  <c r="F151" i="18"/>
  <c r="E151" i="18"/>
  <c r="D151" i="18"/>
  <c r="H150" i="18"/>
  <c r="C150" i="18"/>
  <c r="H149" i="18"/>
  <c r="C149" i="18"/>
  <c r="H148" i="18"/>
  <c r="C148" i="18"/>
  <c r="H147" i="18"/>
  <c r="C147" i="18"/>
  <c r="H146" i="18"/>
  <c r="C146" i="18"/>
  <c r="H145" i="18"/>
  <c r="C145" i="18"/>
  <c r="L144" i="18"/>
  <c r="L130" i="18" s="1"/>
  <c r="K144" i="18"/>
  <c r="J144" i="18"/>
  <c r="I144" i="18"/>
  <c r="G144" i="18"/>
  <c r="F144" i="18"/>
  <c r="E144" i="18"/>
  <c r="D144" i="18"/>
  <c r="C144" i="18"/>
  <c r="H143" i="18"/>
  <c r="C143" i="18"/>
  <c r="H142" i="18"/>
  <c r="C142" i="18"/>
  <c r="L141" i="18"/>
  <c r="K141" i="18"/>
  <c r="J141" i="18"/>
  <c r="I141" i="18"/>
  <c r="H141" i="18" s="1"/>
  <c r="G141" i="18"/>
  <c r="F141" i="18"/>
  <c r="E141" i="18"/>
  <c r="D141" i="18"/>
  <c r="H140" i="18"/>
  <c r="C140" i="18"/>
  <c r="H139" i="18"/>
  <c r="C139" i="18"/>
  <c r="H138" i="18"/>
  <c r="C138" i="18"/>
  <c r="H137" i="18"/>
  <c r="C137" i="18"/>
  <c r="L136" i="18"/>
  <c r="K136" i="18"/>
  <c r="J136" i="18"/>
  <c r="I136" i="18"/>
  <c r="G136" i="18"/>
  <c r="F136" i="18"/>
  <c r="E136" i="18"/>
  <c r="D136" i="18"/>
  <c r="C136" i="18" s="1"/>
  <c r="H135" i="18"/>
  <c r="C135" i="18"/>
  <c r="H134" i="18"/>
  <c r="C134" i="18"/>
  <c r="H133" i="18"/>
  <c r="C133" i="18"/>
  <c r="H132" i="18"/>
  <c r="C132" i="18"/>
  <c r="L131" i="18"/>
  <c r="K131" i="18"/>
  <c r="J131" i="18"/>
  <c r="J130" i="18" s="1"/>
  <c r="I131" i="18"/>
  <c r="G131" i="18"/>
  <c r="F131" i="18"/>
  <c r="E131" i="18"/>
  <c r="D131" i="18"/>
  <c r="G130" i="18"/>
  <c r="H129" i="18"/>
  <c r="H128" i="18" s="1"/>
  <c r="C129" i="18"/>
  <c r="C128" i="18" s="1"/>
  <c r="L128" i="18"/>
  <c r="K128" i="18"/>
  <c r="J128" i="18"/>
  <c r="I128" i="18"/>
  <c r="G128" i="18"/>
  <c r="F128" i="18"/>
  <c r="E128" i="18"/>
  <c r="D128" i="18"/>
  <c r="H127" i="18"/>
  <c r="C127" i="18"/>
  <c r="H126" i="18"/>
  <c r="C126" i="18"/>
  <c r="H125" i="18"/>
  <c r="C125" i="18"/>
  <c r="H124" i="18"/>
  <c r="C124" i="18"/>
  <c r="H123" i="18"/>
  <c r="C123" i="18"/>
  <c r="L122" i="18"/>
  <c r="K122" i="18"/>
  <c r="J122" i="18"/>
  <c r="I122" i="18"/>
  <c r="G122" i="18"/>
  <c r="F122" i="18"/>
  <c r="E122" i="18"/>
  <c r="D122" i="18"/>
  <c r="H121" i="18"/>
  <c r="C121" i="18"/>
  <c r="H120" i="18"/>
  <c r="C120" i="18"/>
  <c r="H119" i="18"/>
  <c r="C119" i="18"/>
  <c r="H118" i="18"/>
  <c r="C118" i="18"/>
  <c r="H117" i="18"/>
  <c r="C117" i="18"/>
  <c r="L116" i="18"/>
  <c r="K116" i="18"/>
  <c r="J116" i="18"/>
  <c r="H116" i="18" s="1"/>
  <c r="I116" i="18"/>
  <c r="G116" i="18"/>
  <c r="F116" i="18"/>
  <c r="E116" i="18"/>
  <c r="E83" i="18" s="1"/>
  <c r="D116" i="18"/>
  <c r="H115" i="18"/>
  <c r="C115" i="18"/>
  <c r="H114" i="18"/>
  <c r="C114" i="18"/>
  <c r="H113" i="18"/>
  <c r="C113" i="18"/>
  <c r="L112" i="18"/>
  <c r="K112" i="18"/>
  <c r="J112" i="18"/>
  <c r="I112" i="18"/>
  <c r="G112" i="18"/>
  <c r="F112" i="18"/>
  <c r="E112" i="18"/>
  <c r="D112" i="18"/>
  <c r="H111" i="18"/>
  <c r="C111" i="18"/>
  <c r="H110" i="18"/>
  <c r="C110" i="18"/>
  <c r="H109" i="18"/>
  <c r="C109" i="18"/>
  <c r="H108" i="18"/>
  <c r="C108" i="18"/>
  <c r="H107" i="18"/>
  <c r="C107" i="18"/>
  <c r="H106" i="18"/>
  <c r="C106" i="18"/>
  <c r="H105" i="18"/>
  <c r="C105" i="18"/>
  <c r="H104" i="18"/>
  <c r="C104" i="18"/>
  <c r="L103" i="18"/>
  <c r="H103" i="18" s="1"/>
  <c r="K103" i="18"/>
  <c r="J103" i="18"/>
  <c r="I103" i="18"/>
  <c r="G103" i="18"/>
  <c r="F103" i="18"/>
  <c r="E103" i="18"/>
  <c r="D103" i="18"/>
  <c r="C103" i="18" s="1"/>
  <c r="H102" i="18"/>
  <c r="C102" i="18"/>
  <c r="H101" i="18"/>
  <c r="C101" i="18"/>
  <c r="H100" i="18"/>
  <c r="C100" i="18"/>
  <c r="H99" i="18"/>
  <c r="C99" i="18"/>
  <c r="H98" i="18"/>
  <c r="C98" i="18"/>
  <c r="H97" i="18"/>
  <c r="C97" i="18"/>
  <c r="H96" i="18"/>
  <c r="C96" i="18"/>
  <c r="L95" i="18"/>
  <c r="K95" i="18"/>
  <c r="H95" i="18" s="1"/>
  <c r="J95" i="18"/>
  <c r="I95" i="18"/>
  <c r="G95" i="18"/>
  <c r="F95" i="18"/>
  <c r="E95" i="18"/>
  <c r="D95" i="18"/>
  <c r="H94" i="18"/>
  <c r="C94" i="18"/>
  <c r="H93" i="18"/>
  <c r="C93" i="18"/>
  <c r="H92" i="18"/>
  <c r="C92" i="18"/>
  <c r="H91" i="18"/>
  <c r="C91" i="18"/>
  <c r="H90" i="18"/>
  <c r="C90" i="18"/>
  <c r="L89" i="18"/>
  <c r="K89" i="18"/>
  <c r="J89" i="18"/>
  <c r="H89" i="18" s="1"/>
  <c r="I89" i="18"/>
  <c r="G89" i="18"/>
  <c r="F89" i="18"/>
  <c r="E89" i="18"/>
  <c r="D89" i="18"/>
  <c r="H88" i="18"/>
  <c r="C88" i="18"/>
  <c r="H87" i="18"/>
  <c r="C87" i="18"/>
  <c r="H86" i="18"/>
  <c r="C86" i="18"/>
  <c r="H85" i="18"/>
  <c r="C85" i="18"/>
  <c r="L84" i="18"/>
  <c r="K84" i="18"/>
  <c r="K83" i="18" s="1"/>
  <c r="J84" i="18"/>
  <c r="I84" i="18"/>
  <c r="G84" i="18"/>
  <c r="F84" i="18"/>
  <c r="F83" i="18" s="1"/>
  <c r="E84" i="18"/>
  <c r="D84" i="18"/>
  <c r="I83" i="18"/>
  <c r="H82" i="18"/>
  <c r="C82" i="18"/>
  <c r="H81" i="18"/>
  <c r="C81" i="18"/>
  <c r="L80" i="18"/>
  <c r="K80" i="18"/>
  <c r="J80" i="18"/>
  <c r="I80" i="18"/>
  <c r="G80" i="18"/>
  <c r="F80" i="18"/>
  <c r="F76" i="18" s="1"/>
  <c r="F75" i="18" s="1"/>
  <c r="E80" i="18"/>
  <c r="D80" i="18"/>
  <c r="H79" i="18"/>
  <c r="C79" i="18"/>
  <c r="H78" i="18"/>
  <c r="C78" i="18"/>
  <c r="L77" i="18"/>
  <c r="L76" i="18" s="1"/>
  <c r="K77" i="18"/>
  <c r="H77" i="18" s="1"/>
  <c r="J77" i="18"/>
  <c r="I77" i="18"/>
  <c r="I76" i="18" s="1"/>
  <c r="G77" i="18"/>
  <c r="G76" i="18" s="1"/>
  <c r="F77" i="18"/>
  <c r="E77" i="18"/>
  <c r="E76" i="18" s="1"/>
  <c r="D77" i="18"/>
  <c r="K76" i="18"/>
  <c r="J76" i="18"/>
  <c r="H74" i="18"/>
  <c r="C74" i="18"/>
  <c r="H73" i="18"/>
  <c r="C73" i="18"/>
  <c r="H72" i="18"/>
  <c r="C72" i="18"/>
  <c r="H71" i="18"/>
  <c r="C71" i="18"/>
  <c r="H70" i="18"/>
  <c r="C70" i="18"/>
  <c r="L69" i="18"/>
  <c r="L67" i="18" s="1"/>
  <c r="K69" i="18"/>
  <c r="K67" i="18" s="1"/>
  <c r="J69" i="18"/>
  <c r="H69" i="18" s="1"/>
  <c r="I69" i="18"/>
  <c r="G69" i="18"/>
  <c r="G67" i="18" s="1"/>
  <c r="F69" i="18"/>
  <c r="F67" i="18" s="1"/>
  <c r="E69" i="18"/>
  <c r="D69" i="18"/>
  <c r="H68" i="18"/>
  <c r="C68" i="18"/>
  <c r="I67" i="18"/>
  <c r="E67" i="18"/>
  <c r="H66" i="18"/>
  <c r="C66" i="18"/>
  <c r="H65" i="18"/>
  <c r="C65" i="18"/>
  <c r="H64" i="18"/>
  <c r="C64" i="18"/>
  <c r="H63" i="18"/>
  <c r="C63" i="18"/>
  <c r="H62" i="18"/>
  <c r="C62" i="18"/>
  <c r="H61" i="18"/>
  <c r="C61" i="18"/>
  <c r="H60" i="18"/>
  <c r="C60" i="18"/>
  <c r="H59" i="18"/>
  <c r="C59" i="18"/>
  <c r="L58" i="18"/>
  <c r="K58" i="18"/>
  <c r="J58" i="18"/>
  <c r="H58" i="18" s="1"/>
  <c r="I58" i="18"/>
  <c r="G58" i="18"/>
  <c r="F58" i="18"/>
  <c r="E58" i="18"/>
  <c r="D58" i="18"/>
  <c r="H57" i="18"/>
  <c r="C57" i="18"/>
  <c r="H56" i="18"/>
  <c r="C56" i="18"/>
  <c r="L55" i="18"/>
  <c r="L54" i="18" s="1"/>
  <c r="K55" i="18"/>
  <c r="J55" i="18"/>
  <c r="H55" i="18" s="1"/>
  <c r="I55" i="18"/>
  <c r="I54" i="18" s="1"/>
  <c r="G55" i="18"/>
  <c r="F55" i="18"/>
  <c r="F54" i="18" s="1"/>
  <c r="F53" i="18" s="1"/>
  <c r="E55" i="18"/>
  <c r="D55" i="18"/>
  <c r="K54" i="18"/>
  <c r="J54" i="18"/>
  <c r="G54" i="18"/>
  <c r="H47" i="18"/>
  <c r="C47" i="18"/>
  <c r="H46" i="18"/>
  <c r="C46" i="18"/>
  <c r="L45" i="18"/>
  <c r="G45" i="18"/>
  <c r="C45" i="18" s="1"/>
  <c r="H44" i="18"/>
  <c r="C44" i="18"/>
  <c r="K43" i="18"/>
  <c r="J43" i="18"/>
  <c r="I43" i="18"/>
  <c r="F43" i="18"/>
  <c r="E43" i="18"/>
  <c r="D43" i="18"/>
  <c r="C43" i="18" s="1"/>
  <c r="H42" i="18"/>
  <c r="C42" i="18"/>
  <c r="I41" i="18"/>
  <c r="H41" i="18" s="1"/>
  <c r="D41" i="18"/>
  <c r="C41" i="18" s="1"/>
  <c r="H40" i="18"/>
  <c r="C40" i="18"/>
  <c r="H39" i="18"/>
  <c r="C39" i="18"/>
  <c r="H38" i="18"/>
  <c r="C38" i="18"/>
  <c r="H37" i="18"/>
  <c r="C37" i="18"/>
  <c r="K36" i="18"/>
  <c r="H36" i="18" s="1"/>
  <c r="F36" i="18"/>
  <c r="C36" i="18" s="1"/>
  <c r="H35" i="18"/>
  <c r="C35" i="18"/>
  <c r="H34" i="18"/>
  <c r="C34" i="18"/>
  <c r="K33" i="18"/>
  <c r="H33" i="18" s="1"/>
  <c r="F33" i="18"/>
  <c r="C33" i="18" s="1"/>
  <c r="H32" i="18"/>
  <c r="C32" i="18"/>
  <c r="K31" i="18"/>
  <c r="H31" i="18" s="1"/>
  <c r="F31" i="18"/>
  <c r="C31" i="18" s="1"/>
  <c r="H30" i="18"/>
  <c r="C30" i="18"/>
  <c r="H29" i="18"/>
  <c r="C29" i="18"/>
  <c r="H28" i="18"/>
  <c r="C28" i="18"/>
  <c r="K27" i="18"/>
  <c r="H27" i="18" s="1"/>
  <c r="F27" i="18"/>
  <c r="C27" i="18" s="1"/>
  <c r="H25" i="18"/>
  <c r="C25" i="18"/>
  <c r="H23" i="18"/>
  <c r="C23" i="18"/>
  <c r="H22" i="18"/>
  <c r="C22" i="18"/>
  <c r="L21" i="18"/>
  <c r="L292" i="18" s="1"/>
  <c r="L291" i="18" s="1"/>
  <c r="K21" i="18"/>
  <c r="K292" i="18" s="1"/>
  <c r="K291" i="18" s="1"/>
  <c r="J21" i="18"/>
  <c r="J292" i="18" s="1"/>
  <c r="J291" i="18" s="1"/>
  <c r="I21" i="18"/>
  <c r="G21" i="18"/>
  <c r="G292" i="18" s="1"/>
  <c r="G291" i="18" s="1"/>
  <c r="F21" i="18"/>
  <c r="F292" i="18" s="1"/>
  <c r="F291" i="18" s="1"/>
  <c r="E21" i="18"/>
  <c r="E292" i="18" s="1"/>
  <c r="E291" i="18" s="1"/>
  <c r="D21" i="18"/>
  <c r="L20" i="18"/>
  <c r="E20" i="18"/>
  <c r="H301" i="17"/>
  <c r="C301" i="17"/>
  <c r="H300" i="17"/>
  <c r="C300" i="17"/>
  <c r="H299" i="17"/>
  <c r="C299" i="17"/>
  <c r="H298" i="17"/>
  <c r="C298" i="17"/>
  <c r="H297" i="17"/>
  <c r="C297" i="17"/>
  <c r="H296" i="17"/>
  <c r="C296" i="17"/>
  <c r="H295" i="17"/>
  <c r="C295" i="17"/>
  <c r="H294" i="17"/>
  <c r="H293" i="17" s="1"/>
  <c r="C294" i="17"/>
  <c r="L293" i="17"/>
  <c r="K293" i="17"/>
  <c r="J293" i="17"/>
  <c r="I293" i="17"/>
  <c r="G293" i="17"/>
  <c r="F293" i="17"/>
  <c r="E293" i="17"/>
  <c r="D293" i="17"/>
  <c r="C293" i="17"/>
  <c r="H288" i="17"/>
  <c r="C288" i="17"/>
  <c r="H287" i="17"/>
  <c r="C287" i="17"/>
  <c r="L286" i="17"/>
  <c r="K286" i="17"/>
  <c r="J286" i="17"/>
  <c r="I286" i="17"/>
  <c r="H286" i="17" s="1"/>
  <c r="G286" i="17"/>
  <c r="F286" i="17"/>
  <c r="E286" i="17"/>
  <c r="D286" i="17"/>
  <c r="H285" i="17"/>
  <c r="C285" i="17"/>
  <c r="L284" i="17"/>
  <c r="L283" i="17" s="1"/>
  <c r="K284" i="17"/>
  <c r="J284" i="17"/>
  <c r="H284" i="17" s="1"/>
  <c r="I284" i="17"/>
  <c r="I283" i="17" s="1"/>
  <c r="G284" i="17"/>
  <c r="F284" i="17"/>
  <c r="F283" i="17" s="1"/>
  <c r="E284" i="17"/>
  <c r="E283" i="17" s="1"/>
  <c r="D284" i="17"/>
  <c r="K283" i="17"/>
  <c r="J283" i="17"/>
  <c r="G283" i="17"/>
  <c r="H282" i="17"/>
  <c r="C282" i="17"/>
  <c r="L281" i="17"/>
  <c r="K281" i="17"/>
  <c r="J281" i="17"/>
  <c r="I281" i="17"/>
  <c r="G281" i="17"/>
  <c r="F281" i="17"/>
  <c r="E281" i="17"/>
  <c r="D281" i="17"/>
  <c r="H280" i="17"/>
  <c r="C280" i="17"/>
  <c r="H279" i="17"/>
  <c r="C279" i="17"/>
  <c r="H278" i="17"/>
  <c r="C278" i="17"/>
  <c r="H277" i="17"/>
  <c r="C277" i="17"/>
  <c r="L276" i="17"/>
  <c r="K276" i="17"/>
  <c r="J276" i="17"/>
  <c r="I276" i="17"/>
  <c r="H276" i="17" s="1"/>
  <c r="G276" i="17"/>
  <c r="F276" i="17"/>
  <c r="E276" i="17"/>
  <c r="E270" i="17" s="1"/>
  <c r="E269" i="17" s="1"/>
  <c r="D276" i="17"/>
  <c r="H275" i="17"/>
  <c r="C275" i="17"/>
  <c r="H274" i="17"/>
  <c r="C274" i="17"/>
  <c r="H273" i="17"/>
  <c r="C273" i="17"/>
  <c r="L272" i="17"/>
  <c r="L270" i="17" s="1"/>
  <c r="L269" i="17" s="1"/>
  <c r="K272" i="17"/>
  <c r="J272" i="17"/>
  <c r="I272" i="17"/>
  <c r="H272" i="17"/>
  <c r="G272" i="17"/>
  <c r="F272" i="17"/>
  <c r="E272" i="17"/>
  <c r="D272" i="17"/>
  <c r="C272" i="17" s="1"/>
  <c r="H271" i="17"/>
  <c r="C271" i="17"/>
  <c r="K270" i="17"/>
  <c r="J270" i="17"/>
  <c r="G270" i="17"/>
  <c r="G269" i="17" s="1"/>
  <c r="F270" i="17"/>
  <c r="K269" i="17"/>
  <c r="F269" i="17"/>
  <c r="H268" i="17"/>
  <c r="C268" i="17"/>
  <c r="H267" i="17"/>
  <c r="C267" i="17"/>
  <c r="H266" i="17"/>
  <c r="C266" i="17"/>
  <c r="H265" i="17"/>
  <c r="C265" i="17"/>
  <c r="L264" i="17"/>
  <c r="K264" i="17"/>
  <c r="H264" i="17" s="1"/>
  <c r="J264" i="17"/>
  <c r="I264" i="17"/>
  <c r="G264" i="17"/>
  <c r="G259" i="17" s="1"/>
  <c r="F264" i="17"/>
  <c r="E264" i="17"/>
  <c r="D264" i="17"/>
  <c r="H263" i="17"/>
  <c r="C263" i="17"/>
  <c r="H262" i="17"/>
  <c r="C262" i="17"/>
  <c r="H261" i="17"/>
  <c r="C261" i="17"/>
  <c r="L260" i="17"/>
  <c r="L259" i="17" s="1"/>
  <c r="K260" i="17"/>
  <c r="J260" i="17"/>
  <c r="H260" i="17" s="1"/>
  <c r="I260" i="17"/>
  <c r="I259" i="17" s="1"/>
  <c r="G260" i="17"/>
  <c r="F260" i="17"/>
  <c r="F259" i="17" s="1"/>
  <c r="E260" i="17"/>
  <c r="E259" i="17" s="1"/>
  <c r="D260" i="17"/>
  <c r="J259" i="17"/>
  <c r="H258" i="17"/>
  <c r="C258" i="17"/>
  <c r="H257" i="17"/>
  <c r="C257" i="17"/>
  <c r="H256" i="17"/>
  <c r="C256" i="17"/>
  <c r="H255" i="17"/>
  <c r="C255" i="17"/>
  <c r="H254" i="17"/>
  <c r="C254" i="17"/>
  <c r="H253" i="17"/>
  <c r="C253" i="17"/>
  <c r="L252" i="17"/>
  <c r="L251" i="17" s="1"/>
  <c r="K252" i="17"/>
  <c r="H252" i="17" s="1"/>
  <c r="J252" i="17"/>
  <c r="I252" i="17"/>
  <c r="I251" i="17" s="1"/>
  <c r="G252" i="17"/>
  <c r="G251" i="17" s="1"/>
  <c r="F252" i="17"/>
  <c r="E252" i="17"/>
  <c r="E251" i="17" s="1"/>
  <c r="D252" i="17"/>
  <c r="K251" i="17"/>
  <c r="J251" i="17"/>
  <c r="F251" i="17"/>
  <c r="H250" i="17"/>
  <c r="C250" i="17"/>
  <c r="H249" i="17"/>
  <c r="C249" i="17"/>
  <c r="H248" i="17"/>
  <c r="C248" i="17"/>
  <c r="H247" i="17"/>
  <c r="C247" i="17"/>
  <c r="L246" i="17"/>
  <c r="K246" i="17"/>
  <c r="J246" i="17"/>
  <c r="I246" i="17"/>
  <c r="H246" i="17"/>
  <c r="G246" i="17"/>
  <c r="F246" i="17"/>
  <c r="E246" i="17"/>
  <c r="D246" i="17"/>
  <c r="C246" i="17" s="1"/>
  <c r="H245" i="17"/>
  <c r="C245" i="17"/>
  <c r="H244" i="17"/>
  <c r="C244" i="17"/>
  <c r="H243" i="17"/>
  <c r="C243" i="17"/>
  <c r="H242" i="17"/>
  <c r="C242" i="17"/>
  <c r="H241" i="17"/>
  <c r="C241" i="17"/>
  <c r="H240" i="17"/>
  <c r="C240" i="17"/>
  <c r="H239" i="17"/>
  <c r="C239" i="17"/>
  <c r="L238" i="17"/>
  <c r="K238" i="17"/>
  <c r="J238" i="17"/>
  <c r="I238" i="17"/>
  <c r="H238" i="17" s="1"/>
  <c r="G238" i="17"/>
  <c r="F238" i="17"/>
  <c r="E238" i="17"/>
  <c r="D238" i="17"/>
  <c r="H237" i="17"/>
  <c r="C237" i="17"/>
  <c r="H236" i="17"/>
  <c r="C236" i="17"/>
  <c r="L235" i="17"/>
  <c r="K235" i="17"/>
  <c r="J235" i="17"/>
  <c r="I235" i="17"/>
  <c r="G235" i="17"/>
  <c r="F235" i="17"/>
  <c r="E235" i="17"/>
  <c r="D235" i="17"/>
  <c r="H234" i="17"/>
  <c r="C234" i="17"/>
  <c r="L233" i="17"/>
  <c r="K233" i="17"/>
  <c r="J233" i="17"/>
  <c r="H233" i="17" s="1"/>
  <c r="I233" i="17"/>
  <c r="G233" i="17"/>
  <c r="G231" i="17" s="1"/>
  <c r="G230" i="17" s="1"/>
  <c r="F233" i="17"/>
  <c r="E233" i="17"/>
  <c r="D233" i="17"/>
  <c r="H232" i="17"/>
  <c r="C232" i="17"/>
  <c r="K231" i="17"/>
  <c r="F231" i="17"/>
  <c r="H229" i="17"/>
  <c r="C229" i="17"/>
  <c r="H228" i="17"/>
  <c r="C228" i="17"/>
  <c r="L227" i="17"/>
  <c r="K227" i="17"/>
  <c r="J227" i="17"/>
  <c r="I227" i="17"/>
  <c r="G227" i="17"/>
  <c r="F227" i="17"/>
  <c r="E227" i="17"/>
  <c r="D227" i="17"/>
  <c r="H226" i="17"/>
  <c r="C226" i="17"/>
  <c r="H225" i="17"/>
  <c r="C225" i="17"/>
  <c r="H224" i="17"/>
  <c r="C224" i="17"/>
  <c r="H223" i="17"/>
  <c r="C223" i="17"/>
  <c r="H222" i="17"/>
  <c r="C222" i="17"/>
  <c r="H221" i="17"/>
  <c r="C221" i="17"/>
  <c r="H220" i="17"/>
  <c r="C220" i="17"/>
  <c r="H219" i="17"/>
  <c r="C219" i="17"/>
  <c r="H218" i="17"/>
  <c r="C218" i="17"/>
  <c r="H217" i="17"/>
  <c r="C217" i="17"/>
  <c r="L216" i="17"/>
  <c r="K216" i="17"/>
  <c r="J216" i="17"/>
  <c r="I216" i="17"/>
  <c r="H216" i="17" s="1"/>
  <c r="G216" i="17"/>
  <c r="F216" i="17"/>
  <c r="E216" i="17"/>
  <c r="D216" i="17"/>
  <c r="H215" i="17"/>
  <c r="C215" i="17"/>
  <c r="H214" i="17"/>
  <c r="C214" i="17"/>
  <c r="H213" i="17"/>
  <c r="C213" i="17"/>
  <c r="H212" i="17"/>
  <c r="C212" i="17"/>
  <c r="H211" i="17"/>
  <c r="C211" i="17"/>
  <c r="H210" i="17"/>
  <c r="C210" i="17"/>
  <c r="H209" i="17"/>
  <c r="C209" i="17"/>
  <c r="H208" i="17"/>
  <c r="C208" i="17"/>
  <c r="H207" i="17"/>
  <c r="C207" i="17"/>
  <c r="H206" i="17"/>
  <c r="C206" i="17"/>
  <c r="L205" i="17"/>
  <c r="K205" i="17"/>
  <c r="J205" i="17"/>
  <c r="I205" i="17"/>
  <c r="G205" i="17"/>
  <c r="G204" i="17" s="1"/>
  <c r="G195" i="17" s="1"/>
  <c r="F205" i="17"/>
  <c r="E205" i="17"/>
  <c r="D205" i="17"/>
  <c r="L204" i="17"/>
  <c r="I204" i="17"/>
  <c r="E204" i="17"/>
  <c r="D204" i="17"/>
  <c r="H203" i="17"/>
  <c r="C203" i="17"/>
  <c r="H202" i="17"/>
  <c r="C202" i="17"/>
  <c r="H201" i="17"/>
  <c r="C201" i="17"/>
  <c r="H200" i="17"/>
  <c r="C200" i="17"/>
  <c r="H199" i="17"/>
  <c r="C199" i="17"/>
  <c r="L198" i="17"/>
  <c r="K198" i="17"/>
  <c r="J198" i="17"/>
  <c r="H198" i="17" s="1"/>
  <c r="I198" i="17"/>
  <c r="G198" i="17"/>
  <c r="F198" i="17"/>
  <c r="F196" i="17" s="1"/>
  <c r="E198" i="17"/>
  <c r="D198" i="17"/>
  <c r="H197" i="17"/>
  <c r="C197" i="17"/>
  <c r="L196" i="17"/>
  <c r="K196" i="17"/>
  <c r="I196" i="17"/>
  <c r="I195" i="17" s="1"/>
  <c r="G196" i="17"/>
  <c r="E196" i="17"/>
  <c r="E195" i="17" s="1"/>
  <c r="D196" i="17"/>
  <c r="H193" i="17"/>
  <c r="C193" i="17"/>
  <c r="L192" i="17"/>
  <c r="L191" i="17" s="1"/>
  <c r="K192" i="17"/>
  <c r="J192" i="17"/>
  <c r="I192" i="17"/>
  <c r="I191" i="17" s="1"/>
  <c r="H192" i="17"/>
  <c r="G192" i="17"/>
  <c r="F192" i="17"/>
  <c r="E192" i="17"/>
  <c r="E191" i="17" s="1"/>
  <c r="D192" i="17"/>
  <c r="K191" i="17"/>
  <c r="J191" i="17"/>
  <c r="G191" i="17"/>
  <c r="F191" i="17"/>
  <c r="F187" i="17" s="1"/>
  <c r="H190" i="17"/>
  <c r="C190" i="17"/>
  <c r="H189" i="17"/>
  <c r="C189" i="17"/>
  <c r="L188" i="17"/>
  <c r="K188" i="17"/>
  <c r="J188" i="17"/>
  <c r="I188" i="17"/>
  <c r="I187" i="17" s="1"/>
  <c r="G188" i="17"/>
  <c r="G187" i="17" s="1"/>
  <c r="F188" i="17"/>
  <c r="E188" i="17"/>
  <c r="E187" i="17" s="1"/>
  <c r="D188" i="17"/>
  <c r="K187" i="17"/>
  <c r="H186" i="17"/>
  <c r="C186" i="17"/>
  <c r="H185" i="17"/>
  <c r="C185" i="17"/>
  <c r="L184" i="17"/>
  <c r="K184" i="17"/>
  <c r="J184" i="17"/>
  <c r="I184" i="17"/>
  <c r="H184" i="17"/>
  <c r="G184" i="17"/>
  <c r="F184" i="17"/>
  <c r="E184" i="17"/>
  <c r="D184" i="17"/>
  <c r="C184" i="17" s="1"/>
  <c r="H183" i="17"/>
  <c r="C183" i="17"/>
  <c r="H182" i="17"/>
  <c r="C182" i="17"/>
  <c r="H181" i="17"/>
  <c r="C181" i="17"/>
  <c r="H180" i="17"/>
  <c r="C180" i="17"/>
  <c r="L179" i="17"/>
  <c r="K179" i="17"/>
  <c r="J179" i="17"/>
  <c r="I179" i="17"/>
  <c r="I174" i="17" s="1"/>
  <c r="I173" i="17" s="1"/>
  <c r="G179" i="17"/>
  <c r="F179" i="17"/>
  <c r="E179" i="17"/>
  <c r="D179" i="17"/>
  <c r="H178" i="17"/>
  <c r="C178" i="17"/>
  <c r="H177" i="17"/>
  <c r="C177" i="17"/>
  <c r="H176" i="17"/>
  <c r="C176" i="17"/>
  <c r="L175" i="17"/>
  <c r="K175" i="17"/>
  <c r="J175" i="17"/>
  <c r="I175" i="17"/>
  <c r="G175" i="17"/>
  <c r="F175" i="17"/>
  <c r="E175" i="17"/>
  <c r="D175" i="17"/>
  <c r="L174" i="17"/>
  <c r="K174" i="17"/>
  <c r="K173" i="17" s="1"/>
  <c r="G174" i="17"/>
  <c r="E174" i="17"/>
  <c r="D174" i="17"/>
  <c r="G173" i="17"/>
  <c r="E173" i="17"/>
  <c r="H172" i="17"/>
  <c r="C172" i="17"/>
  <c r="H171" i="17"/>
  <c r="C171" i="17"/>
  <c r="H170" i="17"/>
  <c r="C170" i="17"/>
  <c r="H169" i="17"/>
  <c r="C169" i="17"/>
  <c r="H168" i="17"/>
  <c r="C168" i="17"/>
  <c r="H167" i="17"/>
  <c r="C167" i="17"/>
  <c r="L166" i="17"/>
  <c r="L165" i="17" s="1"/>
  <c r="K166" i="17"/>
  <c r="J166" i="17"/>
  <c r="I166" i="17"/>
  <c r="H166" i="17" s="1"/>
  <c r="G166" i="17"/>
  <c r="F166" i="17"/>
  <c r="E166" i="17"/>
  <c r="E165" i="17" s="1"/>
  <c r="D166" i="17"/>
  <c r="K165" i="17"/>
  <c r="J165" i="17"/>
  <c r="I165" i="17"/>
  <c r="G165" i="17"/>
  <c r="F165" i="17"/>
  <c r="H164" i="17"/>
  <c r="C164" i="17"/>
  <c r="H163" i="17"/>
  <c r="C163" i="17"/>
  <c r="H162" i="17"/>
  <c r="C162" i="17"/>
  <c r="H161" i="17"/>
  <c r="C161" i="17"/>
  <c r="L160" i="17"/>
  <c r="L130" i="17" s="1"/>
  <c r="K160" i="17"/>
  <c r="J160" i="17"/>
  <c r="I160" i="17"/>
  <c r="H160" i="17"/>
  <c r="G160" i="17"/>
  <c r="F160" i="17"/>
  <c r="E160" i="17"/>
  <c r="D160" i="17"/>
  <c r="C160" i="17" s="1"/>
  <c r="H159" i="17"/>
  <c r="C159" i="17"/>
  <c r="H158" i="17"/>
  <c r="C158" i="17"/>
  <c r="H157" i="17"/>
  <c r="C157" i="17"/>
  <c r="H156" i="17"/>
  <c r="C156" i="17"/>
  <c r="H155" i="17"/>
  <c r="C155" i="17"/>
  <c r="H154" i="17"/>
  <c r="C154" i="17"/>
  <c r="H153" i="17"/>
  <c r="C153" i="17"/>
  <c r="H152" i="17"/>
  <c r="C152" i="17"/>
  <c r="L151" i="17"/>
  <c r="K151" i="17"/>
  <c r="J151" i="17"/>
  <c r="I151" i="17"/>
  <c r="G151" i="17"/>
  <c r="F151" i="17"/>
  <c r="E151" i="17"/>
  <c r="D151" i="17"/>
  <c r="C151" i="17" s="1"/>
  <c r="H150" i="17"/>
  <c r="C150" i="17"/>
  <c r="H149" i="17"/>
  <c r="C149" i="17"/>
  <c r="H148" i="17"/>
  <c r="C148" i="17"/>
  <c r="H147" i="17"/>
  <c r="C147" i="17"/>
  <c r="H146" i="17"/>
  <c r="C146" i="17"/>
  <c r="H145" i="17"/>
  <c r="C145" i="17"/>
  <c r="L144" i="17"/>
  <c r="K144" i="17"/>
  <c r="J144" i="17"/>
  <c r="I144" i="17"/>
  <c r="H144" i="17" s="1"/>
  <c r="G144" i="17"/>
  <c r="F144" i="17"/>
  <c r="E144" i="17"/>
  <c r="D144" i="17"/>
  <c r="H143" i="17"/>
  <c r="C143" i="17"/>
  <c r="H142" i="17"/>
  <c r="C142" i="17"/>
  <c r="L141" i="17"/>
  <c r="K141" i="17"/>
  <c r="J141" i="17"/>
  <c r="H141" i="17" s="1"/>
  <c r="I141" i="17"/>
  <c r="G141" i="17"/>
  <c r="F141" i="17"/>
  <c r="E141" i="17"/>
  <c r="E130" i="17" s="1"/>
  <c r="D141" i="17"/>
  <c r="H140" i="17"/>
  <c r="C140" i="17"/>
  <c r="H139" i="17"/>
  <c r="C139" i="17"/>
  <c r="H138" i="17"/>
  <c r="C138" i="17"/>
  <c r="H137" i="17"/>
  <c r="C137" i="17"/>
  <c r="L136" i="17"/>
  <c r="K136" i="17"/>
  <c r="J136" i="17"/>
  <c r="I136" i="17"/>
  <c r="H136" i="17" s="1"/>
  <c r="G136" i="17"/>
  <c r="F136" i="17"/>
  <c r="E136" i="17"/>
  <c r="D136" i="17"/>
  <c r="H135" i="17"/>
  <c r="C135" i="17"/>
  <c r="H134" i="17"/>
  <c r="C134" i="17"/>
  <c r="H133" i="17"/>
  <c r="C133" i="17"/>
  <c r="H132" i="17"/>
  <c r="C132" i="17"/>
  <c r="L131" i="17"/>
  <c r="K131" i="17"/>
  <c r="K130" i="17" s="1"/>
  <c r="J131" i="17"/>
  <c r="I131" i="17"/>
  <c r="G131" i="17"/>
  <c r="G130" i="17" s="1"/>
  <c r="F131" i="17"/>
  <c r="E131" i="17"/>
  <c r="D131" i="17"/>
  <c r="I130" i="17"/>
  <c r="H129" i="17"/>
  <c r="H128" i="17" s="1"/>
  <c r="C129" i="17"/>
  <c r="C128" i="17" s="1"/>
  <c r="L128" i="17"/>
  <c r="K128" i="17"/>
  <c r="J128" i="17"/>
  <c r="I128" i="17"/>
  <c r="G128" i="17"/>
  <c r="F128" i="17"/>
  <c r="E128" i="17"/>
  <c r="E83" i="17" s="1"/>
  <c r="D128" i="17"/>
  <c r="H127" i="17"/>
  <c r="C127" i="17"/>
  <c r="H126" i="17"/>
  <c r="C126" i="17"/>
  <c r="H125" i="17"/>
  <c r="C125" i="17"/>
  <c r="H124" i="17"/>
  <c r="C124" i="17"/>
  <c r="H123" i="17"/>
  <c r="C123" i="17"/>
  <c r="L122" i="17"/>
  <c r="K122" i="17"/>
  <c r="J122" i="17"/>
  <c r="I122" i="17"/>
  <c r="H122" i="17"/>
  <c r="G122" i="17"/>
  <c r="F122" i="17"/>
  <c r="E122" i="17"/>
  <c r="D122" i="17"/>
  <c r="C122" i="17" s="1"/>
  <c r="H121" i="17"/>
  <c r="C121" i="17"/>
  <c r="H120" i="17"/>
  <c r="C120" i="17"/>
  <c r="H119" i="17"/>
  <c r="C119" i="17"/>
  <c r="H118" i="17"/>
  <c r="C118" i="17"/>
  <c r="H117" i="17"/>
  <c r="C117" i="17"/>
  <c r="L116" i="17"/>
  <c r="K116" i="17"/>
  <c r="H116" i="17" s="1"/>
  <c r="J116" i="17"/>
  <c r="I116" i="17"/>
  <c r="G116" i="17"/>
  <c r="F116" i="17"/>
  <c r="E116" i="17"/>
  <c r="D116" i="17"/>
  <c r="H115" i="17"/>
  <c r="C115" i="17"/>
  <c r="H114" i="17"/>
  <c r="C114" i="17"/>
  <c r="H113" i="17"/>
  <c r="C113" i="17"/>
  <c r="L112" i="17"/>
  <c r="K112" i="17"/>
  <c r="J112" i="17"/>
  <c r="H112" i="17" s="1"/>
  <c r="I112" i="17"/>
  <c r="G112" i="17"/>
  <c r="F112" i="17"/>
  <c r="E112" i="17"/>
  <c r="D112" i="17"/>
  <c r="H111" i="17"/>
  <c r="C111" i="17"/>
  <c r="H110" i="17"/>
  <c r="C110" i="17"/>
  <c r="H109" i="17"/>
  <c r="C109" i="17"/>
  <c r="H108" i="17"/>
  <c r="C108" i="17"/>
  <c r="H107" i="17"/>
  <c r="C107" i="17"/>
  <c r="H106" i="17"/>
  <c r="C106" i="17"/>
  <c r="H105" i="17"/>
  <c r="C105" i="17"/>
  <c r="H104" i="17"/>
  <c r="C104" i="17"/>
  <c r="L103" i="17"/>
  <c r="K103" i="17"/>
  <c r="J103" i="17"/>
  <c r="I103" i="17"/>
  <c r="G103" i="17"/>
  <c r="F103" i="17"/>
  <c r="C103" i="17" s="1"/>
  <c r="E103" i="17"/>
  <c r="D103" i="17"/>
  <c r="H102" i="17"/>
  <c r="C102" i="17"/>
  <c r="H101" i="17"/>
  <c r="C101" i="17"/>
  <c r="H100" i="17"/>
  <c r="C100" i="17"/>
  <c r="H99" i="17"/>
  <c r="C99" i="17"/>
  <c r="H98" i="17"/>
  <c r="C98" i="17"/>
  <c r="H97" i="17"/>
  <c r="C97" i="17"/>
  <c r="H96" i="17"/>
  <c r="C96" i="17"/>
  <c r="L95" i="17"/>
  <c r="K95" i="17"/>
  <c r="J95" i="17"/>
  <c r="I95" i="17"/>
  <c r="G95" i="17"/>
  <c r="F95" i="17"/>
  <c r="E95" i="17"/>
  <c r="D95" i="17"/>
  <c r="H94" i="17"/>
  <c r="C94" i="17"/>
  <c r="H93" i="17"/>
  <c r="C93" i="17"/>
  <c r="H92" i="17"/>
  <c r="C92" i="17"/>
  <c r="H91" i="17"/>
  <c r="C91" i="17"/>
  <c r="H90" i="17"/>
  <c r="C90" i="17"/>
  <c r="L89" i="17"/>
  <c r="K89" i="17"/>
  <c r="J89" i="17"/>
  <c r="I89" i="17"/>
  <c r="G89" i="17"/>
  <c r="F89" i="17"/>
  <c r="E89" i="17"/>
  <c r="D89" i="17"/>
  <c r="H88" i="17"/>
  <c r="C88" i="17"/>
  <c r="H87" i="17"/>
  <c r="C87" i="17"/>
  <c r="H86" i="17"/>
  <c r="C86" i="17"/>
  <c r="H85" i="17"/>
  <c r="C85" i="17"/>
  <c r="L84" i="17"/>
  <c r="K84" i="17"/>
  <c r="H84" i="17" s="1"/>
  <c r="J84" i="17"/>
  <c r="I84" i="17"/>
  <c r="I83" i="17" s="1"/>
  <c r="G84" i="17"/>
  <c r="G83" i="17" s="1"/>
  <c r="F84" i="17"/>
  <c r="E84" i="17"/>
  <c r="D84" i="17"/>
  <c r="K83" i="17"/>
  <c r="H82" i="17"/>
  <c r="C82" i="17"/>
  <c r="H81" i="17"/>
  <c r="C81" i="17"/>
  <c r="L80" i="17"/>
  <c r="L76" i="17" s="1"/>
  <c r="K80" i="17"/>
  <c r="J80" i="17"/>
  <c r="I80" i="17"/>
  <c r="H80" i="17"/>
  <c r="G80" i="17"/>
  <c r="F80" i="17"/>
  <c r="E80" i="17"/>
  <c r="D80" i="17"/>
  <c r="C80" i="17" s="1"/>
  <c r="H79" i="17"/>
  <c r="C79" i="17"/>
  <c r="H78" i="17"/>
  <c r="C78" i="17"/>
  <c r="L77" i="17"/>
  <c r="K77" i="17"/>
  <c r="K76" i="17" s="1"/>
  <c r="J77" i="17"/>
  <c r="I77" i="17"/>
  <c r="I76" i="17" s="1"/>
  <c r="I75" i="17" s="1"/>
  <c r="G77" i="17"/>
  <c r="F77" i="17"/>
  <c r="F76" i="17" s="1"/>
  <c r="E77" i="17"/>
  <c r="D77" i="17"/>
  <c r="C77" i="17" s="1"/>
  <c r="G76" i="17"/>
  <c r="E76" i="17"/>
  <c r="H74" i="17"/>
  <c r="C74" i="17"/>
  <c r="H73" i="17"/>
  <c r="C73" i="17"/>
  <c r="H72" i="17"/>
  <c r="C72" i="17"/>
  <c r="H71" i="17"/>
  <c r="C71" i="17"/>
  <c r="H70" i="17"/>
  <c r="C70" i="17"/>
  <c r="L69" i="17"/>
  <c r="K69" i="17"/>
  <c r="J69" i="17"/>
  <c r="J67" i="17" s="1"/>
  <c r="I69" i="17"/>
  <c r="I67" i="17" s="1"/>
  <c r="G69" i="17"/>
  <c r="F69" i="17"/>
  <c r="E69" i="17"/>
  <c r="D69" i="17"/>
  <c r="D67" i="17" s="1"/>
  <c r="H68" i="17"/>
  <c r="C68" i="17"/>
  <c r="L67" i="17"/>
  <c r="K67" i="17"/>
  <c r="G67" i="17"/>
  <c r="F67" i="17"/>
  <c r="E67" i="17"/>
  <c r="H66" i="17"/>
  <c r="C66" i="17"/>
  <c r="H65" i="17"/>
  <c r="C65" i="17"/>
  <c r="H64" i="17"/>
  <c r="C64" i="17"/>
  <c r="H63" i="17"/>
  <c r="C63" i="17"/>
  <c r="H62" i="17"/>
  <c r="C62" i="17"/>
  <c r="H61" i="17"/>
  <c r="C61" i="17"/>
  <c r="H60" i="17"/>
  <c r="C60" i="17"/>
  <c r="H59" i="17"/>
  <c r="C59" i="17"/>
  <c r="L58" i="17"/>
  <c r="K58" i="17"/>
  <c r="J58" i="17"/>
  <c r="H58" i="17" s="1"/>
  <c r="I58" i="17"/>
  <c r="G58" i="17"/>
  <c r="F58" i="17"/>
  <c r="E58" i="17"/>
  <c r="D58" i="17"/>
  <c r="H57" i="17"/>
  <c r="C57" i="17"/>
  <c r="H56" i="17"/>
  <c r="C56" i="17"/>
  <c r="L55" i="17"/>
  <c r="K55" i="17"/>
  <c r="K54" i="17" s="1"/>
  <c r="K53" i="17" s="1"/>
  <c r="J55" i="17"/>
  <c r="I55" i="17"/>
  <c r="G55" i="17"/>
  <c r="G54" i="17" s="1"/>
  <c r="G53" i="17" s="1"/>
  <c r="F55" i="17"/>
  <c r="F54" i="17" s="1"/>
  <c r="F53" i="17" s="1"/>
  <c r="E55" i="17"/>
  <c r="D55" i="17"/>
  <c r="I54" i="17"/>
  <c r="I53" i="17" s="1"/>
  <c r="E54" i="17"/>
  <c r="E53" i="17" s="1"/>
  <c r="H47" i="17"/>
  <c r="C47" i="17"/>
  <c r="H46" i="17"/>
  <c r="C46" i="17"/>
  <c r="L45" i="17"/>
  <c r="H45" i="17" s="1"/>
  <c r="G45" i="17"/>
  <c r="H44" i="17"/>
  <c r="C44" i="17"/>
  <c r="K43" i="17"/>
  <c r="J43" i="17"/>
  <c r="I43" i="17"/>
  <c r="F43" i="17"/>
  <c r="C43" i="17" s="1"/>
  <c r="E43" i="17"/>
  <c r="D43" i="17"/>
  <c r="H42" i="17"/>
  <c r="C42" i="17"/>
  <c r="I41" i="17"/>
  <c r="H41" i="17"/>
  <c r="D41" i="17"/>
  <c r="C41" i="17" s="1"/>
  <c r="H40" i="17"/>
  <c r="C40" i="17"/>
  <c r="H39" i="17"/>
  <c r="C39" i="17"/>
  <c r="H38" i="17"/>
  <c r="C38" i="17"/>
  <c r="H37" i="17"/>
  <c r="C37" i="17"/>
  <c r="K36" i="17"/>
  <c r="H36" i="17" s="1"/>
  <c r="F36" i="17"/>
  <c r="C36" i="17" s="1"/>
  <c r="H35" i="17"/>
  <c r="C35" i="17"/>
  <c r="H34" i="17"/>
  <c r="C34" i="17"/>
  <c r="K33" i="17"/>
  <c r="H33" i="17"/>
  <c r="F33" i="17"/>
  <c r="C33" i="17" s="1"/>
  <c r="H32" i="17"/>
  <c r="C32" i="17"/>
  <c r="K31" i="17"/>
  <c r="F31" i="17"/>
  <c r="C31" i="17"/>
  <c r="H30" i="17"/>
  <c r="C30" i="17"/>
  <c r="H29" i="17"/>
  <c r="C29" i="17"/>
  <c r="H28" i="17"/>
  <c r="C28" i="17"/>
  <c r="K27" i="17"/>
  <c r="H27" i="17"/>
  <c r="F27" i="17"/>
  <c r="C27" i="17" s="1"/>
  <c r="H25" i="17"/>
  <c r="C25" i="17"/>
  <c r="H23" i="17"/>
  <c r="C23" i="17"/>
  <c r="H22" i="17"/>
  <c r="C22" i="17"/>
  <c r="L21" i="17"/>
  <c r="K21" i="17"/>
  <c r="J21" i="17"/>
  <c r="J292" i="17" s="1"/>
  <c r="J291" i="17" s="1"/>
  <c r="I21" i="17"/>
  <c r="I292" i="17" s="1"/>
  <c r="I291" i="17" s="1"/>
  <c r="G21" i="17"/>
  <c r="F21" i="17"/>
  <c r="F292" i="17" s="1"/>
  <c r="F291" i="17" s="1"/>
  <c r="E21" i="17"/>
  <c r="E292" i="17" s="1"/>
  <c r="D21" i="17"/>
  <c r="E20" i="17"/>
  <c r="H301" i="16"/>
  <c r="C301" i="16"/>
  <c r="H300" i="16"/>
  <c r="C300" i="16"/>
  <c r="H299" i="16"/>
  <c r="C299" i="16"/>
  <c r="H298" i="16"/>
  <c r="C298" i="16"/>
  <c r="H297" i="16"/>
  <c r="C297" i="16"/>
  <c r="H296" i="16"/>
  <c r="C296" i="16"/>
  <c r="H295" i="16"/>
  <c r="C295" i="16"/>
  <c r="H294" i="16"/>
  <c r="C294" i="16"/>
  <c r="C293" i="16" s="1"/>
  <c r="L293" i="16"/>
  <c r="K293" i="16"/>
  <c r="J293" i="16"/>
  <c r="I293" i="16"/>
  <c r="H293" i="16"/>
  <c r="G293" i="16"/>
  <c r="F293" i="16"/>
  <c r="E293" i="16"/>
  <c r="D293" i="16"/>
  <c r="H288" i="16"/>
  <c r="C288" i="16"/>
  <c r="H287" i="16"/>
  <c r="C287" i="16"/>
  <c r="L286" i="16"/>
  <c r="K286" i="16"/>
  <c r="J286" i="16"/>
  <c r="I286" i="16"/>
  <c r="G286" i="16"/>
  <c r="F286" i="16"/>
  <c r="E286" i="16"/>
  <c r="D286" i="16"/>
  <c r="H285" i="16"/>
  <c r="C285" i="16"/>
  <c r="L284" i="16"/>
  <c r="K284" i="16"/>
  <c r="J284" i="16"/>
  <c r="J283" i="16" s="1"/>
  <c r="I284" i="16"/>
  <c r="G284" i="16"/>
  <c r="F284" i="16"/>
  <c r="F283" i="16" s="1"/>
  <c r="E284" i="16"/>
  <c r="E283" i="16" s="1"/>
  <c r="D284" i="16"/>
  <c r="L283" i="16"/>
  <c r="K283" i="16"/>
  <c r="G283" i="16"/>
  <c r="D283" i="16"/>
  <c r="H282" i="16"/>
  <c r="C282" i="16"/>
  <c r="L281" i="16"/>
  <c r="L269" i="16" s="1"/>
  <c r="K281" i="16"/>
  <c r="J281" i="16"/>
  <c r="I281" i="16"/>
  <c r="H281" i="16"/>
  <c r="G281" i="16"/>
  <c r="F281" i="16"/>
  <c r="E281" i="16"/>
  <c r="D281" i="16"/>
  <c r="C281" i="16" s="1"/>
  <c r="H280" i="16"/>
  <c r="C280" i="16"/>
  <c r="H279" i="16"/>
  <c r="C279" i="16"/>
  <c r="H278" i="16"/>
  <c r="C278" i="16"/>
  <c r="H277" i="16"/>
  <c r="C277" i="16"/>
  <c r="L276" i="16"/>
  <c r="K276" i="16"/>
  <c r="J276" i="16"/>
  <c r="I276" i="16"/>
  <c r="H276" i="16" s="1"/>
  <c r="G276" i="16"/>
  <c r="F276" i="16"/>
  <c r="E276" i="16"/>
  <c r="D276" i="16"/>
  <c r="C276" i="16" s="1"/>
  <c r="H275" i="16"/>
  <c r="C275" i="16"/>
  <c r="H274" i="16"/>
  <c r="C274" i="16"/>
  <c r="H273" i="16"/>
  <c r="C273" i="16"/>
  <c r="L272" i="16"/>
  <c r="K272" i="16"/>
  <c r="K270" i="16" s="1"/>
  <c r="K269" i="16" s="1"/>
  <c r="J272" i="16"/>
  <c r="I272" i="16"/>
  <c r="G272" i="16"/>
  <c r="F272" i="16"/>
  <c r="F270" i="16" s="1"/>
  <c r="F269" i="16" s="1"/>
  <c r="E272" i="16"/>
  <c r="D272" i="16"/>
  <c r="H271" i="16"/>
  <c r="C271" i="16"/>
  <c r="L270" i="16"/>
  <c r="J270" i="16"/>
  <c r="J269" i="16" s="1"/>
  <c r="I270" i="16"/>
  <c r="G270" i="16"/>
  <c r="E270" i="16"/>
  <c r="E269" i="16" s="1"/>
  <c r="D270" i="16"/>
  <c r="D269" i="16" s="1"/>
  <c r="G269" i="16"/>
  <c r="H268" i="16"/>
  <c r="C268" i="16"/>
  <c r="H267" i="16"/>
  <c r="C267" i="16"/>
  <c r="H266" i="16"/>
  <c r="C266" i="16"/>
  <c r="H265" i="16"/>
  <c r="C265" i="16"/>
  <c r="L264" i="16"/>
  <c r="K264" i="16"/>
  <c r="J264" i="16"/>
  <c r="I264" i="16"/>
  <c r="H264" i="16" s="1"/>
  <c r="G264" i="16"/>
  <c r="F264" i="16"/>
  <c r="E264" i="16"/>
  <c r="D264" i="16"/>
  <c r="C264" i="16" s="1"/>
  <c r="H263" i="16"/>
  <c r="C263" i="16"/>
  <c r="H262" i="16"/>
  <c r="C262" i="16"/>
  <c r="H261" i="16"/>
  <c r="C261" i="16"/>
  <c r="L260" i="16"/>
  <c r="K260" i="16"/>
  <c r="J260" i="16"/>
  <c r="J259" i="16" s="1"/>
  <c r="I260" i="16"/>
  <c r="G260" i="16"/>
  <c r="F260" i="16"/>
  <c r="F259" i="16" s="1"/>
  <c r="E260" i="16"/>
  <c r="E259" i="16" s="1"/>
  <c r="D260" i="16"/>
  <c r="L259" i="16"/>
  <c r="K259" i="16"/>
  <c r="G259" i="16"/>
  <c r="H258" i="16"/>
  <c r="C258" i="16"/>
  <c r="H257" i="16"/>
  <c r="C257" i="16"/>
  <c r="H256" i="16"/>
  <c r="C256" i="16"/>
  <c r="H255" i="16"/>
  <c r="C255" i="16"/>
  <c r="H254" i="16"/>
  <c r="C254" i="16"/>
  <c r="H253" i="16"/>
  <c r="C253" i="16"/>
  <c r="L252" i="16"/>
  <c r="K252" i="16"/>
  <c r="J252" i="16"/>
  <c r="J251" i="16" s="1"/>
  <c r="I252" i="16"/>
  <c r="G252" i="16"/>
  <c r="F252" i="16"/>
  <c r="F251" i="16" s="1"/>
  <c r="E252" i="16"/>
  <c r="E251" i="16" s="1"/>
  <c r="D252" i="16"/>
  <c r="L251" i="16"/>
  <c r="K251" i="16"/>
  <c r="G251" i="16"/>
  <c r="D251" i="16"/>
  <c r="H250" i="16"/>
  <c r="C250" i="16"/>
  <c r="H249" i="16"/>
  <c r="E249" i="16"/>
  <c r="C249" i="16" s="1"/>
  <c r="H248" i="16"/>
  <c r="C248" i="16"/>
  <c r="H247" i="16"/>
  <c r="C247" i="16"/>
  <c r="L246" i="16"/>
  <c r="K246" i="16"/>
  <c r="J246" i="16"/>
  <c r="I246" i="16"/>
  <c r="G246" i="16"/>
  <c r="F246" i="16"/>
  <c r="D246" i="16"/>
  <c r="H245" i="16"/>
  <c r="C245" i="16"/>
  <c r="H244" i="16"/>
  <c r="C244" i="16"/>
  <c r="H243" i="16"/>
  <c r="C243" i="16"/>
  <c r="H242" i="16"/>
  <c r="C242" i="16"/>
  <c r="H241" i="16"/>
  <c r="C241" i="16"/>
  <c r="H240" i="16"/>
  <c r="C240" i="16"/>
  <c r="H239" i="16"/>
  <c r="C239" i="16"/>
  <c r="L238" i="16"/>
  <c r="L231" i="16" s="1"/>
  <c r="L230" i="16" s="1"/>
  <c r="K238" i="16"/>
  <c r="J238" i="16"/>
  <c r="I238" i="16"/>
  <c r="G238" i="16"/>
  <c r="G231" i="16" s="1"/>
  <c r="G230" i="16" s="1"/>
  <c r="F238" i="16"/>
  <c r="E238" i="16"/>
  <c r="D238" i="16"/>
  <c r="C238" i="16"/>
  <c r="H237" i="16"/>
  <c r="C237" i="16"/>
  <c r="H236" i="16"/>
  <c r="C236" i="16"/>
  <c r="L235" i="16"/>
  <c r="K235" i="16"/>
  <c r="J235" i="16"/>
  <c r="I235" i="16"/>
  <c r="H235" i="16" s="1"/>
  <c r="G235" i="16"/>
  <c r="F235" i="16"/>
  <c r="E235" i="16"/>
  <c r="D235" i="16"/>
  <c r="C235" i="16" s="1"/>
  <c r="H234" i="16"/>
  <c r="C234" i="16"/>
  <c r="L233" i="16"/>
  <c r="K233" i="16"/>
  <c r="J233" i="16"/>
  <c r="I233" i="16"/>
  <c r="G233" i="16"/>
  <c r="F233" i="16"/>
  <c r="E233" i="16"/>
  <c r="D233" i="16"/>
  <c r="D231" i="16" s="1"/>
  <c r="H232" i="16"/>
  <c r="C232" i="16"/>
  <c r="H229" i="16"/>
  <c r="C229" i="16"/>
  <c r="H228" i="16"/>
  <c r="C228" i="16"/>
  <c r="L227" i="16"/>
  <c r="K227" i="16"/>
  <c r="J227" i="16"/>
  <c r="I227" i="16"/>
  <c r="G227" i="16"/>
  <c r="F227" i="16"/>
  <c r="E227" i="16"/>
  <c r="D227" i="16"/>
  <c r="H226" i="16"/>
  <c r="C226" i="16"/>
  <c r="H225" i="16"/>
  <c r="C225" i="16"/>
  <c r="H224" i="16"/>
  <c r="C224" i="16"/>
  <c r="H223" i="16"/>
  <c r="C223" i="16"/>
  <c r="H222" i="16"/>
  <c r="C222" i="16"/>
  <c r="H221" i="16"/>
  <c r="C221" i="16"/>
  <c r="H220" i="16"/>
  <c r="C220" i="16"/>
  <c r="H219" i="16"/>
  <c r="C219" i="16"/>
  <c r="H218" i="16"/>
  <c r="C218" i="16"/>
  <c r="H217" i="16"/>
  <c r="C217" i="16"/>
  <c r="L216" i="16"/>
  <c r="K216" i="16"/>
  <c r="J216" i="16"/>
  <c r="I216" i="16"/>
  <c r="G216" i="16"/>
  <c r="F216" i="16"/>
  <c r="E216" i="16"/>
  <c r="D216" i="16"/>
  <c r="C216" i="16"/>
  <c r="H215" i="16"/>
  <c r="C215" i="16"/>
  <c r="H214" i="16"/>
  <c r="C214" i="16"/>
  <c r="H213" i="16"/>
  <c r="C213" i="16"/>
  <c r="H212" i="16"/>
  <c r="C212" i="16"/>
  <c r="H211" i="16"/>
  <c r="C211" i="16"/>
  <c r="H210" i="16"/>
  <c r="C210" i="16"/>
  <c r="H209" i="16"/>
  <c r="C209" i="16"/>
  <c r="H208" i="16"/>
  <c r="C208" i="16"/>
  <c r="H207" i="16"/>
  <c r="C207" i="16"/>
  <c r="H206" i="16"/>
  <c r="C206" i="16"/>
  <c r="L205" i="16"/>
  <c r="K205" i="16"/>
  <c r="J205" i="16"/>
  <c r="I205" i="16"/>
  <c r="I204" i="16" s="1"/>
  <c r="G205" i="16"/>
  <c r="G204" i="16" s="1"/>
  <c r="F205" i="16"/>
  <c r="E205" i="16"/>
  <c r="D205" i="16"/>
  <c r="C205" i="16" s="1"/>
  <c r="K204" i="16"/>
  <c r="J204" i="16"/>
  <c r="F204" i="16"/>
  <c r="H203" i="16"/>
  <c r="C203" i="16"/>
  <c r="H202" i="16"/>
  <c r="C202" i="16"/>
  <c r="H201" i="16"/>
  <c r="C201" i="16"/>
  <c r="H200" i="16"/>
  <c r="C200" i="16"/>
  <c r="H199" i="16"/>
  <c r="C199" i="16"/>
  <c r="L198" i="16"/>
  <c r="K198" i="16"/>
  <c r="K196" i="16" s="1"/>
  <c r="K195" i="16" s="1"/>
  <c r="J198" i="16"/>
  <c r="I198" i="16"/>
  <c r="G198" i="16"/>
  <c r="F198" i="16"/>
  <c r="F196" i="16" s="1"/>
  <c r="F195" i="16" s="1"/>
  <c r="E198" i="16"/>
  <c r="D198" i="16"/>
  <c r="C198" i="16" s="1"/>
  <c r="H197" i="16"/>
  <c r="C197" i="16"/>
  <c r="L196" i="16"/>
  <c r="J196" i="16"/>
  <c r="J195" i="16" s="1"/>
  <c r="I196" i="16"/>
  <c r="G196" i="16"/>
  <c r="E196" i="16"/>
  <c r="D196" i="16"/>
  <c r="H193" i="16"/>
  <c r="C193" i="16"/>
  <c r="L192" i="16"/>
  <c r="K192" i="16"/>
  <c r="K191" i="16" s="1"/>
  <c r="J192" i="16"/>
  <c r="J191" i="16" s="1"/>
  <c r="I192" i="16"/>
  <c r="H192" i="16" s="1"/>
  <c r="G192" i="16"/>
  <c r="G191" i="16" s="1"/>
  <c r="F192" i="16"/>
  <c r="F191" i="16" s="1"/>
  <c r="E192" i="16"/>
  <c r="D192" i="16"/>
  <c r="C192" i="16" s="1"/>
  <c r="L191" i="16"/>
  <c r="E191" i="16"/>
  <c r="H190" i="16"/>
  <c r="C190" i="16"/>
  <c r="H189" i="16"/>
  <c r="C189" i="16"/>
  <c r="L188" i="16"/>
  <c r="L187" i="16" s="1"/>
  <c r="K188" i="16"/>
  <c r="J188" i="16"/>
  <c r="I188" i="16"/>
  <c r="G188" i="16"/>
  <c r="G187" i="16" s="1"/>
  <c r="F188" i="16"/>
  <c r="F187" i="16" s="1"/>
  <c r="E188" i="16"/>
  <c r="E187" i="16" s="1"/>
  <c r="D188" i="16"/>
  <c r="H186" i="16"/>
  <c r="C186" i="16"/>
  <c r="H185" i="16"/>
  <c r="C185" i="16"/>
  <c r="L184" i="16"/>
  <c r="K184" i="16"/>
  <c r="J184" i="16"/>
  <c r="I184" i="16"/>
  <c r="G184" i="16"/>
  <c r="F184" i="16"/>
  <c r="E184" i="16"/>
  <c r="D184" i="16"/>
  <c r="C184" i="16" s="1"/>
  <c r="H183" i="16"/>
  <c r="C183" i="16"/>
  <c r="H182" i="16"/>
  <c r="C182" i="16"/>
  <c r="H181" i="16"/>
  <c r="C181" i="16"/>
  <c r="H180" i="16"/>
  <c r="C180" i="16"/>
  <c r="L179" i="16"/>
  <c r="K179" i="16"/>
  <c r="J179" i="16"/>
  <c r="I179" i="16"/>
  <c r="G179" i="16"/>
  <c r="F179" i="16"/>
  <c r="E179" i="16"/>
  <c r="D179" i="16"/>
  <c r="H178" i="16"/>
  <c r="C178" i="16"/>
  <c r="H177" i="16"/>
  <c r="C177" i="16"/>
  <c r="H176" i="16"/>
  <c r="C176" i="16"/>
  <c r="L175" i="16"/>
  <c r="K175" i="16"/>
  <c r="J175" i="16"/>
  <c r="J174" i="16" s="1"/>
  <c r="J173" i="16" s="1"/>
  <c r="I175" i="16"/>
  <c r="I174" i="16" s="1"/>
  <c r="G175" i="16"/>
  <c r="F175" i="16"/>
  <c r="E175" i="16"/>
  <c r="E174" i="16" s="1"/>
  <c r="E173" i="16" s="1"/>
  <c r="D175" i="16"/>
  <c r="K174" i="16"/>
  <c r="G174" i="16"/>
  <c r="G173" i="16" s="1"/>
  <c r="F174" i="16"/>
  <c r="H172" i="16"/>
  <c r="C172" i="16"/>
  <c r="H171" i="16"/>
  <c r="C171" i="16"/>
  <c r="H170" i="16"/>
  <c r="C170" i="16"/>
  <c r="H169" i="16"/>
  <c r="C169" i="16"/>
  <c r="H168" i="16"/>
  <c r="C168" i="16"/>
  <c r="H167" i="16"/>
  <c r="C167" i="16"/>
  <c r="L166" i="16"/>
  <c r="K166" i="16"/>
  <c r="K165" i="16" s="1"/>
  <c r="J166" i="16"/>
  <c r="J165" i="16" s="1"/>
  <c r="I166" i="16"/>
  <c r="G166" i="16"/>
  <c r="G165" i="16" s="1"/>
  <c r="F166" i="16"/>
  <c r="F165" i="16" s="1"/>
  <c r="E166" i="16"/>
  <c r="E165" i="16" s="1"/>
  <c r="D166" i="16"/>
  <c r="L165" i="16"/>
  <c r="I165" i="16"/>
  <c r="D165" i="16"/>
  <c r="H164" i="16"/>
  <c r="C164" i="16"/>
  <c r="H163" i="16"/>
  <c r="C163" i="16"/>
  <c r="H162" i="16"/>
  <c r="C162" i="16"/>
  <c r="H161" i="16"/>
  <c r="C161" i="16"/>
  <c r="L160" i="16"/>
  <c r="K160" i="16"/>
  <c r="K130" i="16" s="1"/>
  <c r="J160" i="16"/>
  <c r="I160" i="16"/>
  <c r="G160" i="16"/>
  <c r="F160" i="16"/>
  <c r="F130" i="16" s="1"/>
  <c r="E160" i="16"/>
  <c r="D160" i="16"/>
  <c r="C160" i="16" s="1"/>
  <c r="H159" i="16"/>
  <c r="C159" i="16"/>
  <c r="H158" i="16"/>
  <c r="C158" i="16"/>
  <c r="H157" i="16"/>
  <c r="C157" i="16"/>
  <c r="H156" i="16"/>
  <c r="C156" i="16"/>
  <c r="H155" i="16"/>
  <c r="C155" i="16"/>
  <c r="H154" i="16"/>
  <c r="C154" i="16"/>
  <c r="H153" i="16"/>
  <c r="C153" i="16"/>
  <c r="H152" i="16"/>
  <c r="C152" i="16"/>
  <c r="L151" i="16"/>
  <c r="K151" i="16"/>
  <c r="J151" i="16"/>
  <c r="I151" i="16"/>
  <c r="G151" i="16"/>
  <c r="F151" i="16"/>
  <c r="E151" i="16"/>
  <c r="D151" i="16"/>
  <c r="H150" i="16"/>
  <c r="C150" i="16"/>
  <c r="H149" i="16"/>
  <c r="C149" i="16"/>
  <c r="H148" i="16"/>
  <c r="C148" i="16"/>
  <c r="H147" i="16"/>
  <c r="C147" i="16"/>
  <c r="H146" i="16"/>
  <c r="C146" i="16"/>
  <c r="H145" i="16"/>
  <c r="C145" i="16"/>
  <c r="L144" i="16"/>
  <c r="K144" i="16"/>
  <c r="J144" i="16"/>
  <c r="I144" i="16"/>
  <c r="G144" i="16"/>
  <c r="F144" i="16"/>
  <c r="E144" i="16"/>
  <c r="D144" i="16"/>
  <c r="C144" i="16"/>
  <c r="H143" i="16"/>
  <c r="C143" i="16"/>
  <c r="H142" i="16"/>
  <c r="C142" i="16"/>
  <c r="L141" i="16"/>
  <c r="K141" i="16"/>
  <c r="J141" i="16"/>
  <c r="I141" i="16"/>
  <c r="H141" i="16" s="1"/>
  <c r="G141" i="16"/>
  <c r="F141" i="16"/>
  <c r="E141" i="16"/>
  <c r="D141" i="16"/>
  <c r="C141" i="16" s="1"/>
  <c r="H140" i="16"/>
  <c r="C140" i="16"/>
  <c r="H139" i="16"/>
  <c r="C139" i="16"/>
  <c r="H138" i="16"/>
  <c r="C138" i="16"/>
  <c r="H137" i="16"/>
  <c r="C137" i="16"/>
  <c r="L136" i="16"/>
  <c r="K136" i="16"/>
  <c r="J136" i="16"/>
  <c r="I136" i="16"/>
  <c r="H136" i="16" s="1"/>
  <c r="G136" i="16"/>
  <c r="F136" i="16"/>
  <c r="E136" i="16"/>
  <c r="D136" i="16"/>
  <c r="C136" i="16" s="1"/>
  <c r="H135" i="16"/>
  <c r="C135" i="16"/>
  <c r="H134" i="16"/>
  <c r="C134" i="16"/>
  <c r="H133" i="16"/>
  <c r="C133" i="16"/>
  <c r="H132" i="16"/>
  <c r="C132" i="16"/>
  <c r="L131" i="16"/>
  <c r="K131" i="16"/>
  <c r="J131" i="16"/>
  <c r="J130" i="16" s="1"/>
  <c r="I131" i="16"/>
  <c r="G131" i="16"/>
  <c r="F131" i="16"/>
  <c r="E131" i="16"/>
  <c r="E130" i="16" s="1"/>
  <c r="D131" i="16"/>
  <c r="G130" i="16"/>
  <c r="H129" i="16"/>
  <c r="H128" i="16" s="1"/>
  <c r="C129" i="16"/>
  <c r="L128" i="16"/>
  <c r="K128" i="16"/>
  <c r="J128" i="16"/>
  <c r="I128" i="16"/>
  <c r="G128" i="16"/>
  <c r="F128" i="16"/>
  <c r="E128" i="16"/>
  <c r="D128" i="16"/>
  <c r="C128" i="16"/>
  <c r="H127" i="16"/>
  <c r="C127" i="16"/>
  <c r="H126" i="16"/>
  <c r="C126" i="16"/>
  <c r="H125" i="16"/>
  <c r="C125" i="16"/>
  <c r="H124" i="16"/>
  <c r="C124" i="16"/>
  <c r="H123" i="16"/>
  <c r="C123" i="16"/>
  <c r="L122" i="16"/>
  <c r="K122" i="16"/>
  <c r="J122" i="16"/>
  <c r="I122" i="16"/>
  <c r="G122" i="16"/>
  <c r="F122" i="16"/>
  <c r="E122" i="16"/>
  <c r="D122" i="16"/>
  <c r="C122" i="16" s="1"/>
  <c r="H121" i="16"/>
  <c r="C121" i="16"/>
  <c r="H120" i="16"/>
  <c r="C120" i="16"/>
  <c r="H119" i="16"/>
  <c r="C119" i="16"/>
  <c r="H118" i="16"/>
  <c r="C118" i="16"/>
  <c r="H117" i="16"/>
  <c r="C117" i="16"/>
  <c r="L116" i="16"/>
  <c r="K116" i="16"/>
  <c r="J116" i="16"/>
  <c r="I116" i="16"/>
  <c r="G116" i="16"/>
  <c r="F116" i="16"/>
  <c r="E116" i="16"/>
  <c r="C116" i="16" s="1"/>
  <c r="D116" i="16"/>
  <c r="H115" i="16"/>
  <c r="C115" i="16"/>
  <c r="H114" i="16"/>
  <c r="C114" i="16"/>
  <c r="H113" i="16"/>
  <c r="C113" i="16"/>
  <c r="L112" i="16"/>
  <c r="K112" i="16"/>
  <c r="J112" i="16"/>
  <c r="I112" i="16"/>
  <c r="H112" i="16" s="1"/>
  <c r="G112" i="16"/>
  <c r="F112" i="16"/>
  <c r="E112" i="16"/>
  <c r="D112" i="16"/>
  <c r="C112" i="16" s="1"/>
  <c r="H111" i="16"/>
  <c r="C111" i="16"/>
  <c r="H110" i="16"/>
  <c r="C110" i="16"/>
  <c r="H109" i="16"/>
  <c r="C109" i="16"/>
  <c r="H108" i="16"/>
  <c r="C108" i="16"/>
  <c r="H107" i="16"/>
  <c r="C107" i="16"/>
  <c r="H106" i="16"/>
  <c r="C106" i="16"/>
  <c r="H105" i="16"/>
  <c r="C105" i="16"/>
  <c r="H104" i="16"/>
  <c r="C104" i="16"/>
  <c r="L103" i="16"/>
  <c r="K103" i="16"/>
  <c r="J103" i="16"/>
  <c r="I103" i="16"/>
  <c r="G103" i="16"/>
  <c r="F103" i="16"/>
  <c r="E103" i="16"/>
  <c r="D103" i="16"/>
  <c r="H102" i="16"/>
  <c r="C102" i="16"/>
  <c r="H101" i="16"/>
  <c r="C101" i="16"/>
  <c r="H100" i="16"/>
  <c r="C100" i="16"/>
  <c r="H99" i="16"/>
  <c r="C99" i="16"/>
  <c r="H98" i="16"/>
  <c r="C98" i="16"/>
  <c r="H97" i="16"/>
  <c r="C97" i="16"/>
  <c r="H96" i="16"/>
  <c r="C96" i="16"/>
  <c r="L95" i="16"/>
  <c r="L83" i="16" s="1"/>
  <c r="K95" i="16"/>
  <c r="J95" i="16"/>
  <c r="I95" i="16"/>
  <c r="G95" i="16"/>
  <c r="F95" i="16"/>
  <c r="E95" i="16"/>
  <c r="D95" i="16"/>
  <c r="H94" i="16"/>
  <c r="C94" i="16"/>
  <c r="H93" i="16"/>
  <c r="C93" i="16"/>
  <c r="H92" i="16"/>
  <c r="C92" i="16"/>
  <c r="H91" i="16"/>
  <c r="C91" i="16"/>
  <c r="H90" i="16"/>
  <c r="C90" i="16"/>
  <c r="L89" i="16"/>
  <c r="K89" i="16"/>
  <c r="J89" i="16"/>
  <c r="I89" i="16"/>
  <c r="G89" i="16"/>
  <c r="F89" i="16"/>
  <c r="E89" i="16"/>
  <c r="D89" i="16"/>
  <c r="H88" i="16"/>
  <c r="C88" i="16"/>
  <c r="H87" i="16"/>
  <c r="C87" i="16"/>
  <c r="H86" i="16"/>
  <c r="C86" i="16"/>
  <c r="H85" i="16"/>
  <c r="C85" i="16"/>
  <c r="L84" i="16"/>
  <c r="K84" i="16"/>
  <c r="J84" i="16"/>
  <c r="J83" i="16" s="1"/>
  <c r="I84" i="16"/>
  <c r="G84" i="16"/>
  <c r="F84" i="16"/>
  <c r="E84" i="16"/>
  <c r="E83" i="16" s="1"/>
  <c r="D84" i="16"/>
  <c r="I83" i="16"/>
  <c r="H82" i="16"/>
  <c r="C82" i="16"/>
  <c r="H81" i="16"/>
  <c r="C81" i="16"/>
  <c r="L80" i="16"/>
  <c r="K80" i="16"/>
  <c r="J80" i="16"/>
  <c r="I80" i="16"/>
  <c r="G80" i="16"/>
  <c r="F80" i="16"/>
  <c r="C80" i="16" s="1"/>
  <c r="E80" i="16"/>
  <c r="D80" i="16"/>
  <c r="H79" i="16"/>
  <c r="C79" i="16"/>
  <c r="H78" i="16"/>
  <c r="C78" i="16"/>
  <c r="L77" i="16"/>
  <c r="L76" i="16" s="1"/>
  <c r="K77" i="16"/>
  <c r="J77" i="16"/>
  <c r="I77" i="16"/>
  <c r="I76" i="16" s="1"/>
  <c r="G77" i="16"/>
  <c r="G76" i="16" s="1"/>
  <c r="F77" i="16"/>
  <c r="E77" i="16"/>
  <c r="E76" i="16" s="1"/>
  <c r="D77" i="16"/>
  <c r="K76" i="16"/>
  <c r="J76" i="16"/>
  <c r="H74" i="16"/>
  <c r="C74" i="16"/>
  <c r="H73" i="16"/>
  <c r="E73" i="16"/>
  <c r="C73" i="16" s="1"/>
  <c r="H72" i="16"/>
  <c r="C72" i="16"/>
  <c r="H71" i="16"/>
  <c r="C71" i="16"/>
  <c r="H70" i="16"/>
  <c r="C70" i="16"/>
  <c r="L69" i="16"/>
  <c r="K69" i="16"/>
  <c r="J69" i="16"/>
  <c r="J67" i="16" s="1"/>
  <c r="I69" i="16"/>
  <c r="G69" i="16"/>
  <c r="F69" i="16"/>
  <c r="F67" i="16" s="1"/>
  <c r="E69" i="16"/>
  <c r="D69" i="16"/>
  <c r="H68" i="16"/>
  <c r="E68" i="16"/>
  <c r="C68" i="16" s="1"/>
  <c r="L67" i="16"/>
  <c r="K67" i="16"/>
  <c r="G67" i="16"/>
  <c r="D67" i="16"/>
  <c r="H66" i="16"/>
  <c r="C66" i="16"/>
  <c r="H65" i="16"/>
  <c r="C65" i="16"/>
  <c r="H64" i="16"/>
  <c r="C64" i="16"/>
  <c r="H63" i="16"/>
  <c r="E63" i="16"/>
  <c r="C63" i="16" s="1"/>
  <c r="H62" i="16"/>
  <c r="C62" i="16"/>
  <c r="H61" i="16"/>
  <c r="C61" i="16"/>
  <c r="H60" i="16"/>
  <c r="C60" i="16"/>
  <c r="H59" i="16"/>
  <c r="C59" i="16"/>
  <c r="L58" i="16"/>
  <c r="K58" i="16"/>
  <c r="J58" i="16"/>
  <c r="I58" i="16"/>
  <c r="G58" i="16"/>
  <c r="F58" i="16"/>
  <c r="D58" i="16"/>
  <c r="H57" i="16"/>
  <c r="E57" i="16"/>
  <c r="C57" i="16" s="1"/>
  <c r="H56" i="16"/>
  <c r="C56" i="16"/>
  <c r="L55" i="16"/>
  <c r="K55" i="16"/>
  <c r="K54" i="16" s="1"/>
  <c r="K53" i="16" s="1"/>
  <c r="J55" i="16"/>
  <c r="I55" i="16"/>
  <c r="I54" i="16" s="1"/>
  <c r="G55" i="16"/>
  <c r="F55" i="16"/>
  <c r="E55" i="16"/>
  <c r="D55" i="16"/>
  <c r="G54" i="16"/>
  <c r="G53" i="16" s="1"/>
  <c r="H47" i="16"/>
  <c r="C47" i="16"/>
  <c r="H46" i="16"/>
  <c r="C46" i="16"/>
  <c r="L45" i="16"/>
  <c r="G45" i="16"/>
  <c r="C45" i="16" s="1"/>
  <c r="H44" i="16"/>
  <c r="C44" i="16"/>
  <c r="K43" i="16"/>
  <c r="J43" i="16"/>
  <c r="I43" i="16"/>
  <c r="H43" i="16" s="1"/>
  <c r="F43" i="16"/>
  <c r="E43" i="16"/>
  <c r="D43" i="16"/>
  <c r="C43" i="16" s="1"/>
  <c r="H42" i="16"/>
  <c r="C42" i="16"/>
  <c r="I41" i="16"/>
  <c r="H41" i="16" s="1"/>
  <c r="D41" i="16"/>
  <c r="C41" i="16"/>
  <c r="H40" i="16"/>
  <c r="C40" i="16"/>
  <c r="H39" i="16"/>
  <c r="C39" i="16"/>
  <c r="H38" i="16"/>
  <c r="C38" i="16"/>
  <c r="H37" i="16"/>
  <c r="C37" i="16"/>
  <c r="K36" i="16"/>
  <c r="H36" i="16" s="1"/>
  <c r="F36" i="16"/>
  <c r="C36" i="16"/>
  <c r="H35" i="16"/>
  <c r="C35" i="16"/>
  <c r="H34" i="16"/>
  <c r="C34" i="16"/>
  <c r="K33" i="16"/>
  <c r="H33" i="16" s="1"/>
  <c r="F33" i="16"/>
  <c r="C33" i="16" s="1"/>
  <c r="H32" i="16"/>
  <c r="C32" i="16"/>
  <c r="K31" i="16"/>
  <c r="H31" i="16" s="1"/>
  <c r="F31" i="16"/>
  <c r="C31" i="16" s="1"/>
  <c r="H30" i="16"/>
  <c r="C30" i="16"/>
  <c r="H29" i="16"/>
  <c r="C29" i="16"/>
  <c r="H28" i="16"/>
  <c r="C28" i="16"/>
  <c r="K27" i="16"/>
  <c r="H27" i="16"/>
  <c r="F27" i="16"/>
  <c r="C27" i="16" s="1"/>
  <c r="H25" i="16"/>
  <c r="C25" i="16"/>
  <c r="H24" i="16"/>
  <c r="C24" i="16"/>
  <c r="H23" i="16"/>
  <c r="C23" i="16"/>
  <c r="H22" i="16"/>
  <c r="C22" i="16"/>
  <c r="L21" i="16"/>
  <c r="K21" i="16"/>
  <c r="K292" i="16" s="1"/>
  <c r="K291" i="16" s="1"/>
  <c r="J21" i="16"/>
  <c r="I21" i="16"/>
  <c r="I292" i="16" s="1"/>
  <c r="I291" i="16" s="1"/>
  <c r="G21" i="16"/>
  <c r="F21" i="16"/>
  <c r="F292" i="16" s="1"/>
  <c r="F291" i="16" s="1"/>
  <c r="E21" i="16"/>
  <c r="E292" i="16" s="1"/>
  <c r="D21" i="16"/>
  <c r="D292" i="16" s="1"/>
  <c r="D291" i="16" s="1"/>
  <c r="G20" i="16"/>
  <c r="H301" i="15"/>
  <c r="C301" i="15"/>
  <c r="H300" i="15"/>
  <c r="C300" i="15"/>
  <c r="H299" i="15"/>
  <c r="C299" i="15"/>
  <c r="H298" i="15"/>
  <c r="C298" i="15"/>
  <c r="H297" i="15"/>
  <c r="C297" i="15"/>
  <c r="H296" i="15"/>
  <c r="C296" i="15"/>
  <c r="H295" i="15"/>
  <c r="C295" i="15"/>
  <c r="H294" i="15"/>
  <c r="C294" i="15"/>
  <c r="C293" i="15" s="1"/>
  <c r="L293" i="15"/>
  <c r="K293" i="15"/>
  <c r="J293" i="15"/>
  <c r="I293" i="15"/>
  <c r="H293" i="15"/>
  <c r="G293" i="15"/>
  <c r="F293" i="15"/>
  <c r="E293" i="15"/>
  <c r="D293" i="15"/>
  <c r="H288" i="15"/>
  <c r="C288" i="15"/>
  <c r="H287" i="15"/>
  <c r="C287" i="15"/>
  <c r="L286" i="15"/>
  <c r="K286" i="15"/>
  <c r="J286" i="15"/>
  <c r="I286" i="15"/>
  <c r="H286" i="15" s="1"/>
  <c r="G286" i="15"/>
  <c r="F286" i="15"/>
  <c r="E286" i="15"/>
  <c r="D286" i="15"/>
  <c r="C286" i="15" s="1"/>
  <c r="H285" i="15"/>
  <c r="C285" i="15"/>
  <c r="L284" i="15"/>
  <c r="L283" i="15" s="1"/>
  <c r="K284" i="15"/>
  <c r="K283" i="15" s="1"/>
  <c r="J284" i="15"/>
  <c r="J283" i="15" s="1"/>
  <c r="I284" i="15"/>
  <c r="G284" i="15"/>
  <c r="G283" i="15" s="1"/>
  <c r="F284" i="15"/>
  <c r="F283" i="15" s="1"/>
  <c r="E284" i="15"/>
  <c r="D284" i="15"/>
  <c r="C284" i="15"/>
  <c r="I283" i="15"/>
  <c r="E283" i="15"/>
  <c r="D283" i="15"/>
  <c r="C283" i="15" s="1"/>
  <c r="H282" i="15"/>
  <c r="C282" i="15"/>
  <c r="L281" i="15"/>
  <c r="K281" i="15"/>
  <c r="J281" i="15"/>
  <c r="I281" i="15"/>
  <c r="G281" i="15"/>
  <c r="F281" i="15"/>
  <c r="E281" i="15"/>
  <c r="D281" i="15"/>
  <c r="H280" i="15"/>
  <c r="C280" i="15"/>
  <c r="H279" i="15"/>
  <c r="C279" i="15"/>
  <c r="H278" i="15"/>
  <c r="C278" i="15"/>
  <c r="H277" i="15"/>
  <c r="C277" i="15"/>
  <c r="L276" i="15"/>
  <c r="K276" i="15"/>
  <c r="K270" i="15" s="1"/>
  <c r="K269" i="15" s="1"/>
  <c r="J276" i="15"/>
  <c r="I276" i="15"/>
  <c r="G276" i="15"/>
  <c r="F276" i="15"/>
  <c r="F270" i="15" s="1"/>
  <c r="F269" i="15" s="1"/>
  <c r="E276" i="15"/>
  <c r="D276" i="15"/>
  <c r="C276" i="15" s="1"/>
  <c r="H275" i="15"/>
  <c r="C275" i="15"/>
  <c r="H274" i="15"/>
  <c r="C274" i="15"/>
  <c r="H273" i="15"/>
  <c r="C273" i="15"/>
  <c r="L272" i="15"/>
  <c r="K272" i="15"/>
  <c r="J272" i="15"/>
  <c r="J270" i="15" s="1"/>
  <c r="J269" i="15" s="1"/>
  <c r="I272" i="15"/>
  <c r="G272" i="15"/>
  <c r="F272" i="15"/>
  <c r="E272" i="15"/>
  <c r="E270" i="15" s="1"/>
  <c r="E269" i="15" s="1"/>
  <c r="D272" i="15"/>
  <c r="C272" i="15" s="1"/>
  <c r="H271" i="15"/>
  <c r="C271" i="15"/>
  <c r="L270" i="15"/>
  <c r="I270" i="15"/>
  <c r="I269" i="15" s="1"/>
  <c r="G270" i="15"/>
  <c r="G269" i="15" s="1"/>
  <c r="D270" i="15"/>
  <c r="C270" i="15" s="1"/>
  <c r="L269" i="15"/>
  <c r="H268" i="15"/>
  <c r="C268" i="15"/>
  <c r="H267" i="15"/>
  <c r="C267" i="15"/>
  <c r="H266" i="15"/>
  <c r="C266" i="15"/>
  <c r="H265" i="15"/>
  <c r="C265" i="15"/>
  <c r="L264" i="15"/>
  <c r="K264" i="15"/>
  <c r="J264" i="15"/>
  <c r="I264" i="15"/>
  <c r="G264" i="15"/>
  <c r="F264" i="15"/>
  <c r="F259" i="15" s="1"/>
  <c r="E264" i="15"/>
  <c r="D264" i="15"/>
  <c r="C264" i="15" s="1"/>
  <c r="H263" i="15"/>
  <c r="C263" i="15"/>
  <c r="H262" i="15"/>
  <c r="C262" i="15"/>
  <c r="H261" i="15"/>
  <c r="C261" i="15"/>
  <c r="L260" i="15"/>
  <c r="K260" i="15"/>
  <c r="J260" i="15"/>
  <c r="I260" i="15"/>
  <c r="G260" i="15"/>
  <c r="G259" i="15" s="1"/>
  <c r="F260" i="15"/>
  <c r="E260" i="15"/>
  <c r="C260" i="15" s="1"/>
  <c r="D260" i="15"/>
  <c r="L259" i="15"/>
  <c r="J259" i="15"/>
  <c r="I259" i="15"/>
  <c r="D259" i="15"/>
  <c r="H258" i="15"/>
  <c r="C258" i="15"/>
  <c r="H257" i="15"/>
  <c r="C257" i="15"/>
  <c r="H256" i="15"/>
  <c r="C256" i="15"/>
  <c r="H255" i="15"/>
  <c r="C255" i="15"/>
  <c r="H254" i="15"/>
  <c r="C254" i="15"/>
  <c r="H253" i="15"/>
  <c r="C253" i="15"/>
  <c r="L252" i="15"/>
  <c r="K252" i="15"/>
  <c r="K251" i="15" s="1"/>
  <c r="J252" i="15"/>
  <c r="I252" i="15"/>
  <c r="G252" i="15"/>
  <c r="G251" i="15" s="1"/>
  <c r="F252" i="15"/>
  <c r="E252" i="15"/>
  <c r="D252" i="15"/>
  <c r="C252" i="15" s="1"/>
  <c r="L251" i="15"/>
  <c r="J251" i="15"/>
  <c r="I251" i="15"/>
  <c r="F251" i="15"/>
  <c r="E251" i="15"/>
  <c r="H250" i="15"/>
  <c r="C250" i="15"/>
  <c r="H249" i="15"/>
  <c r="F249" i="15"/>
  <c r="C249" i="15"/>
  <c r="H248" i="15"/>
  <c r="C248" i="15"/>
  <c r="H247" i="15"/>
  <c r="C247" i="15"/>
  <c r="L246" i="15"/>
  <c r="K246" i="15"/>
  <c r="J246" i="15"/>
  <c r="I246" i="15"/>
  <c r="H246" i="15" s="1"/>
  <c r="G246" i="15"/>
  <c r="F246" i="15"/>
  <c r="E246" i="15"/>
  <c r="E231" i="15" s="1"/>
  <c r="D246" i="15"/>
  <c r="H245" i="15"/>
  <c r="C245" i="15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L238" i="15"/>
  <c r="L231" i="15" s="1"/>
  <c r="L230" i="15" s="1"/>
  <c r="K238" i="15"/>
  <c r="J238" i="15"/>
  <c r="I238" i="15"/>
  <c r="H238" i="15"/>
  <c r="G238" i="15"/>
  <c r="F238" i="15"/>
  <c r="E238" i="15"/>
  <c r="D238" i="15"/>
  <c r="D231" i="15" s="1"/>
  <c r="H237" i="15"/>
  <c r="C237" i="15"/>
  <c r="H236" i="15"/>
  <c r="C236" i="15"/>
  <c r="L235" i="15"/>
  <c r="K235" i="15"/>
  <c r="J235" i="15"/>
  <c r="I235" i="15"/>
  <c r="I231" i="15" s="1"/>
  <c r="H231" i="15" s="1"/>
  <c r="G235" i="15"/>
  <c r="F235" i="15"/>
  <c r="E235" i="15"/>
  <c r="D235" i="15"/>
  <c r="C235" i="15" s="1"/>
  <c r="H234" i="15"/>
  <c r="C234" i="15"/>
  <c r="L233" i="15"/>
  <c r="K233" i="15"/>
  <c r="K231" i="15" s="1"/>
  <c r="J233" i="15"/>
  <c r="I233" i="15"/>
  <c r="G233" i="15"/>
  <c r="F233" i="15"/>
  <c r="F231" i="15" s="1"/>
  <c r="F230" i="15" s="1"/>
  <c r="E233" i="15"/>
  <c r="D233" i="15"/>
  <c r="H232" i="15"/>
  <c r="C232" i="15"/>
  <c r="J231" i="15"/>
  <c r="G231" i="15"/>
  <c r="H229" i="15"/>
  <c r="C229" i="15"/>
  <c r="H228" i="15"/>
  <c r="C228" i="15"/>
  <c r="L227" i="15"/>
  <c r="K227" i="15"/>
  <c r="J227" i="15"/>
  <c r="I227" i="15"/>
  <c r="G227" i="15"/>
  <c r="F227" i="15"/>
  <c r="E227" i="15"/>
  <c r="D227" i="15"/>
  <c r="H226" i="15"/>
  <c r="C226" i="15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H217" i="15"/>
  <c r="C217" i="15"/>
  <c r="L216" i="15"/>
  <c r="K216" i="15"/>
  <c r="K204" i="15" s="1"/>
  <c r="J216" i="15"/>
  <c r="I216" i="15"/>
  <c r="H216" i="15" s="1"/>
  <c r="G216" i="15"/>
  <c r="F216" i="15"/>
  <c r="E216" i="15"/>
  <c r="D216" i="15"/>
  <c r="H215" i="15"/>
  <c r="C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H206" i="15"/>
  <c r="C206" i="15"/>
  <c r="L205" i="15"/>
  <c r="K205" i="15"/>
  <c r="J205" i="15"/>
  <c r="I205" i="15"/>
  <c r="G205" i="15"/>
  <c r="G204" i="15" s="1"/>
  <c r="F205" i="15"/>
  <c r="E205" i="15"/>
  <c r="D205" i="15"/>
  <c r="L204" i="15"/>
  <c r="I204" i="15"/>
  <c r="E204" i="15"/>
  <c r="D204" i="15"/>
  <c r="H203" i="15"/>
  <c r="C203" i="15"/>
  <c r="H202" i="15"/>
  <c r="C202" i="15"/>
  <c r="H201" i="15"/>
  <c r="C201" i="15"/>
  <c r="H200" i="15"/>
  <c r="C200" i="15"/>
  <c r="H199" i="15"/>
  <c r="C199" i="15"/>
  <c r="L198" i="15"/>
  <c r="L196" i="15" s="1"/>
  <c r="L195" i="15" s="1"/>
  <c r="L194" i="15" s="1"/>
  <c r="K198" i="15"/>
  <c r="J198" i="15"/>
  <c r="I198" i="15"/>
  <c r="H198" i="15"/>
  <c r="G198" i="15"/>
  <c r="F198" i="15"/>
  <c r="E198" i="15"/>
  <c r="D198" i="15"/>
  <c r="C198" i="15" s="1"/>
  <c r="H197" i="15"/>
  <c r="C197" i="15"/>
  <c r="K196" i="15"/>
  <c r="K195" i="15" s="1"/>
  <c r="J196" i="15"/>
  <c r="I196" i="15"/>
  <c r="G196" i="15"/>
  <c r="G195" i="15" s="1"/>
  <c r="F196" i="15"/>
  <c r="E196" i="15"/>
  <c r="E195" i="15" s="1"/>
  <c r="I195" i="15"/>
  <c r="H193" i="15"/>
  <c r="C193" i="15"/>
  <c r="L192" i="15"/>
  <c r="L191" i="15" s="1"/>
  <c r="K192" i="15"/>
  <c r="J192" i="15"/>
  <c r="H192" i="15" s="1"/>
  <c r="I192" i="15"/>
  <c r="G192" i="15"/>
  <c r="F192" i="15"/>
  <c r="F191" i="15" s="1"/>
  <c r="F187" i="15" s="1"/>
  <c r="E192" i="15"/>
  <c r="D192" i="15"/>
  <c r="D191" i="15" s="1"/>
  <c r="K191" i="15"/>
  <c r="J191" i="15"/>
  <c r="J187" i="15" s="1"/>
  <c r="I191" i="15"/>
  <c r="G191" i="15"/>
  <c r="E191" i="15"/>
  <c r="H190" i="15"/>
  <c r="C190" i="15"/>
  <c r="H189" i="15"/>
  <c r="C189" i="15"/>
  <c r="L188" i="15"/>
  <c r="K188" i="15"/>
  <c r="J188" i="15"/>
  <c r="I188" i="15"/>
  <c r="H188" i="15" s="1"/>
  <c r="G188" i="15"/>
  <c r="F188" i="15"/>
  <c r="E188" i="15"/>
  <c r="E187" i="15" s="1"/>
  <c r="D188" i="15"/>
  <c r="K187" i="15"/>
  <c r="I187" i="15"/>
  <c r="G187" i="15"/>
  <c r="H186" i="15"/>
  <c r="C186" i="15"/>
  <c r="H185" i="15"/>
  <c r="C185" i="15"/>
  <c r="L184" i="15"/>
  <c r="K184" i="15"/>
  <c r="J184" i="15"/>
  <c r="I184" i="15"/>
  <c r="H184" i="15"/>
  <c r="G184" i="15"/>
  <c r="F184" i="15"/>
  <c r="E184" i="15"/>
  <c r="D184" i="15"/>
  <c r="C184" i="15" s="1"/>
  <c r="H183" i="15"/>
  <c r="C183" i="15"/>
  <c r="H182" i="15"/>
  <c r="C182" i="15"/>
  <c r="H181" i="15"/>
  <c r="C181" i="15"/>
  <c r="H180" i="15"/>
  <c r="C180" i="15"/>
  <c r="L179" i="15"/>
  <c r="K179" i="15"/>
  <c r="J179" i="15"/>
  <c r="I179" i="15"/>
  <c r="H179" i="15" s="1"/>
  <c r="G179" i="15"/>
  <c r="F179" i="15"/>
  <c r="E179" i="15"/>
  <c r="D179" i="15"/>
  <c r="H178" i="15"/>
  <c r="C178" i="15"/>
  <c r="H177" i="15"/>
  <c r="C177" i="15"/>
  <c r="H176" i="15"/>
  <c r="C176" i="15"/>
  <c r="L175" i="15"/>
  <c r="K175" i="15"/>
  <c r="J175" i="15"/>
  <c r="J174" i="15" s="1"/>
  <c r="I175" i="15"/>
  <c r="G175" i="15"/>
  <c r="F175" i="15"/>
  <c r="F174" i="15" s="1"/>
  <c r="F173" i="15" s="1"/>
  <c r="E175" i="15"/>
  <c r="D175" i="15"/>
  <c r="L174" i="15"/>
  <c r="K174" i="15"/>
  <c r="K173" i="15" s="1"/>
  <c r="G174" i="15"/>
  <c r="E174" i="15"/>
  <c r="D174" i="15"/>
  <c r="D173" i="15" s="1"/>
  <c r="C173" i="15" s="1"/>
  <c r="G173" i="15"/>
  <c r="E173" i="15"/>
  <c r="H172" i="15"/>
  <c r="C172" i="15"/>
  <c r="H171" i="15"/>
  <c r="C171" i="15"/>
  <c r="H170" i="15"/>
  <c r="C170" i="15"/>
  <c r="H169" i="15"/>
  <c r="C169" i="15"/>
  <c r="H168" i="15"/>
  <c r="C168" i="15"/>
  <c r="H167" i="15"/>
  <c r="C167" i="15"/>
  <c r="L166" i="15"/>
  <c r="L165" i="15" s="1"/>
  <c r="K166" i="15"/>
  <c r="J166" i="15"/>
  <c r="I166" i="15"/>
  <c r="H166" i="15" s="1"/>
  <c r="G166" i="15"/>
  <c r="F166" i="15"/>
  <c r="E166" i="15"/>
  <c r="E165" i="15" s="1"/>
  <c r="D166" i="15"/>
  <c r="D165" i="15" s="1"/>
  <c r="K165" i="15"/>
  <c r="J165" i="15"/>
  <c r="I165" i="15"/>
  <c r="H165" i="15" s="1"/>
  <c r="G165" i="15"/>
  <c r="F165" i="15"/>
  <c r="H164" i="15"/>
  <c r="C164" i="15"/>
  <c r="H163" i="15"/>
  <c r="C163" i="15"/>
  <c r="H162" i="15"/>
  <c r="C162" i="15"/>
  <c r="H161" i="15"/>
  <c r="C161" i="15"/>
  <c r="L160" i="15"/>
  <c r="L130" i="15" s="1"/>
  <c r="K160" i="15"/>
  <c r="J160" i="15"/>
  <c r="I160" i="15"/>
  <c r="H160" i="15"/>
  <c r="G160" i="15"/>
  <c r="F160" i="15"/>
  <c r="E160" i="15"/>
  <c r="D160" i="15"/>
  <c r="C160" i="15" s="1"/>
  <c r="H159" i="15"/>
  <c r="C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L151" i="15"/>
  <c r="K151" i="15"/>
  <c r="J151" i="15"/>
  <c r="I151" i="15"/>
  <c r="H151" i="15" s="1"/>
  <c r="G151" i="15"/>
  <c r="F151" i="15"/>
  <c r="E151" i="15"/>
  <c r="D151" i="15"/>
  <c r="H150" i="15"/>
  <c r="C150" i="15"/>
  <c r="H149" i="15"/>
  <c r="C149" i="15"/>
  <c r="H148" i="15"/>
  <c r="C148" i="15"/>
  <c r="H147" i="15"/>
  <c r="C147" i="15"/>
  <c r="H146" i="15"/>
  <c r="C146" i="15"/>
  <c r="H145" i="15"/>
  <c r="C145" i="15"/>
  <c r="L144" i="15"/>
  <c r="K144" i="15"/>
  <c r="J144" i="15"/>
  <c r="I144" i="15"/>
  <c r="H144" i="15" s="1"/>
  <c r="G144" i="15"/>
  <c r="F144" i="15"/>
  <c r="E144" i="15"/>
  <c r="D144" i="15"/>
  <c r="H143" i="15"/>
  <c r="C143" i="15"/>
  <c r="H142" i="15"/>
  <c r="C142" i="15"/>
  <c r="L141" i="15"/>
  <c r="K141" i="15"/>
  <c r="J141" i="15"/>
  <c r="I141" i="15"/>
  <c r="G141" i="15"/>
  <c r="F141" i="15"/>
  <c r="E141" i="15"/>
  <c r="C141" i="15" s="1"/>
  <c r="D141" i="15"/>
  <c r="H140" i="15"/>
  <c r="C140" i="15"/>
  <c r="H139" i="15"/>
  <c r="C139" i="15"/>
  <c r="H138" i="15"/>
  <c r="C138" i="15"/>
  <c r="H137" i="15"/>
  <c r="C137" i="15"/>
  <c r="L136" i="15"/>
  <c r="K136" i="15"/>
  <c r="J136" i="15"/>
  <c r="H136" i="15" s="1"/>
  <c r="I136" i="15"/>
  <c r="G136" i="15"/>
  <c r="F136" i="15"/>
  <c r="E136" i="15"/>
  <c r="D136" i="15"/>
  <c r="H135" i="15"/>
  <c r="C135" i="15"/>
  <c r="H134" i="15"/>
  <c r="C134" i="15"/>
  <c r="H133" i="15"/>
  <c r="C133" i="15"/>
  <c r="H132" i="15"/>
  <c r="C132" i="15"/>
  <c r="L131" i="15"/>
  <c r="K131" i="15"/>
  <c r="J131" i="15"/>
  <c r="I131" i="15"/>
  <c r="G131" i="15"/>
  <c r="F131" i="15"/>
  <c r="F130" i="15" s="1"/>
  <c r="E131" i="15"/>
  <c r="D131" i="15"/>
  <c r="K130" i="15"/>
  <c r="G130" i="15"/>
  <c r="D130" i="15"/>
  <c r="H129" i="15"/>
  <c r="C129" i="15"/>
  <c r="L128" i="15"/>
  <c r="K128" i="15"/>
  <c r="J128" i="15"/>
  <c r="I128" i="15"/>
  <c r="H128" i="15"/>
  <c r="G128" i="15"/>
  <c r="F128" i="15"/>
  <c r="E128" i="15"/>
  <c r="D128" i="15"/>
  <c r="C128" i="15"/>
  <c r="H127" i="15"/>
  <c r="C127" i="15"/>
  <c r="H126" i="15"/>
  <c r="C126" i="15"/>
  <c r="H125" i="15"/>
  <c r="C125" i="15"/>
  <c r="H124" i="15"/>
  <c r="C124" i="15"/>
  <c r="H123" i="15"/>
  <c r="C123" i="15"/>
  <c r="L122" i="15"/>
  <c r="K122" i="15"/>
  <c r="H122" i="15" s="1"/>
  <c r="J122" i="15"/>
  <c r="I122" i="15"/>
  <c r="G122" i="15"/>
  <c r="F122" i="15"/>
  <c r="E122" i="15"/>
  <c r="D122" i="15"/>
  <c r="H121" i="15"/>
  <c r="C121" i="15"/>
  <c r="H120" i="15"/>
  <c r="C120" i="15"/>
  <c r="H119" i="15"/>
  <c r="C119" i="15"/>
  <c r="H118" i="15"/>
  <c r="F118" i="15"/>
  <c r="C118" i="15" s="1"/>
  <c r="H117" i="15"/>
  <c r="C117" i="15"/>
  <c r="L116" i="15"/>
  <c r="K116" i="15"/>
  <c r="J116" i="15"/>
  <c r="I116" i="15"/>
  <c r="G116" i="15"/>
  <c r="F116" i="15"/>
  <c r="E116" i="15"/>
  <c r="D116" i="15"/>
  <c r="H115" i="15"/>
  <c r="C115" i="15"/>
  <c r="H114" i="15"/>
  <c r="C114" i="15"/>
  <c r="H113" i="15"/>
  <c r="C113" i="15"/>
  <c r="L112" i="15"/>
  <c r="K112" i="15"/>
  <c r="J112" i="15"/>
  <c r="I112" i="15"/>
  <c r="G112" i="15"/>
  <c r="F112" i="15"/>
  <c r="E112" i="15"/>
  <c r="D112" i="15"/>
  <c r="H111" i="15"/>
  <c r="C111" i="15"/>
  <c r="H110" i="15"/>
  <c r="C110" i="15"/>
  <c r="H109" i="15"/>
  <c r="C109" i="15"/>
  <c r="H108" i="15"/>
  <c r="C108" i="15"/>
  <c r="H107" i="15"/>
  <c r="C107" i="15"/>
  <c r="H106" i="15"/>
  <c r="C106" i="15"/>
  <c r="H105" i="15"/>
  <c r="C105" i="15"/>
  <c r="H104" i="15"/>
  <c r="C104" i="15"/>
  <c r="L103" i="15"/>
  <c r="K103" i="15"/>
  <c r="J103" i="15"/>
  <c r="I103" i="15"/>
  <c r="G103" i="15"/>
  <c r="G83" i="15" s="1"/>
  <c r="F103" i="15"/>
  <c r="E103" i="15"/>
  <c r="D103" i="15"/>
  <c r="C103" i="15"/>
  <c r="H102" i="15"/>
  <c r="C102" i="15"/>
  <c r="H101" i="15"/>
  <c r="C101" i="15"/>
  <c r="H100" i="15"/>
  <c r="C100" i="15"/>
  <c r="H99" i="15"/>
  <c r="C99" i="15"/>
  <c r="H98" i="15"/>
  <c r="C98" i="15"/>
  <c r="H97" i="15"/>
  <c r="C97" i="15"/>
  <c r="H96" i="15"/>
  <c r="C96" i="15"/>
  <c r="L95" i="15"/>
  <c r="K95" i="15"/>
  <c r="J95" i="15"/>
  <c r="I95" i="15"/>
  <c r="G95" i="15"/>
  <c r="F95" i="15"/>
  <c r="C95" i="15" s="1"/>
  <c r="E95" i="15"/>
  <c r="D95" i="15"/>
  <c r="H94" i="15"/>
  <c r="C94" i="15"/>
  <c r="H93" i="15"/>
  <c r="C93" i="15"/>
  <c r="H92" i="15"/>
  <c r="C92" i="15"/>
  <c r="H91" i="15"/>
  <c r="C91" i="15"/>
  <c r="H90" i="15"/>
  <c r="C90" i="15"/>
  <c r="L89" i="15"/>
  <c r="K89" i="15"/>
  <c r="J89" i="15"/>
  <c r="H89" i="15" s="1"/>
  <c r="I89" i="15"/>
  <c r="G89" i="15"/>
  <c r="F89" i="15"/>
  <c r="E89" i="15"/>
  <c r="D89" i="15"/>
  <c r="C89" i="15" s="1"/>
  <c r="H88" i="15"/>
  <c r="C88" i="15"/>
  <c r="H87" i="15"/>
  <c r="C87" i="15"/>
  <c r="H86" i="15"/>
  <c r="C86" i="15"/>
  <c r="H85" i="15"/>
  <c r="C85" i="15"/>
  <c r="L84" i="15"/>
  <c r="K84" i="15"/>
  <c r="K83" i="15" s="1"/>
  <c r="J84" i="15"/>
  <c r="I84" i="15"/>
  <c r="I83" i="15" s="1"/>
  <c r="G84" i="15"/>
  <c r="F84" i="15"/>
  <c r="F83" i="15" s="1"/>
  <c r="E84" i="15"/>
  <c r="D84" i="15"/>
  <c r="J83" i="15"/>
  <c r="H82" i="15"/>
  <c r="C82" i="15"/>
  <c r="H81" i="15"/>
  <c r="C81" i="15"/>
  <c r="L80" i="15"/>
  <c r="K80" i="15"/>
  <c r="J80" i="15"/>
  <c r="I80" i="15"/>
  <c r="G80" i="15"/>
  <c r="F80" i="15"/>
  <c r="E80" i="15"/>
  <c r="D80" i="15"/>
  <c r="H79" i="15"/>
  <c r="C79" i="15"/>
  <c r="H78" i="15"/>
  <c r="C78" i="15"/>
  <c r="L77" i="15"/>
  <c r="K77" i="15"/>
  <c r="K76" i="15" s="1"/>
  <c r="J77" i="15"/>
  <c r="I77" i="15"/>
  <c r="G77" i="15"/>
  <c r="G76" i="15" s="1"/>
  <c r="F77" i="15"/>
  <c r="C77" i="15" s="1"/>
  <c r="E77" i="15"/>
  <c r="D77" i="15"/>
  <c r="L76" i="15"/>
  <c r="J76" i="15"/>
  <c r="I76" i="15"/>
  <c r="E76" i="15"/>
  <c r="D76" i="15"/>
  <c r="H74" i="15"/>
  <c r="C74" i="15"/>
  <c r="H73" i="15"/>
  <c r="C73" i="15"/>
  <c r="H72" i="15"/>
  <c r="C72" i="15"/>
  <c r="H71" i="15"/>
  <c r="C71" i="15"/>
  <c r="H70" i="15"/>
  <c r="C70" i="15"/>
  <c r="L69" i="15"/>
  <c r="L67" i="15" s="1"/>
  <c r="L53" i="15" s="1"/>
  <c r="K69" i="15"/>
  <c r="J69" i="15"/>
  <c r="J67" i="15" s="1"/>
  <c r="I69" i="15"/>
  <c r="G69" i="15"/>
  <c r="G67" i="15" s="1"/>
  <c r="F69" i="15"/>
  <c r="E69" i="15"/>
  <c r="D69" i="15"/>
  <c r="D67" i="15" s="1"/>
  <c r="C69" i="15"/>
  <c r="K68" i="15"/>
  <c r="I68" i="15"/>
  <c r="H68" i="15"/>
  <c r="F68" i="15"/>
  <c r="C68" i="15" s="1"/>
  <c r="I67" i="15"/>
  <c r="F67" i="15"/>
  <c r="E67" i="15"/>
  <c r="H66" i="15"/>
  <c r="C66" i="15"/>
  <c r="H65" i="15"/>
  <c r="C65" i="15"/>
  <c r="H64" i="15"/>
  <c r="C64" i="15"/>
  <c r="I63" i="15"/>
  <c r="H63" i="15"/>
  <c r="F63" i="15"/>
  <c r="C63" i="15" s="1"/>
  <c r="H62" i="15"/>
  <c r="C62" i="15"/>
  <c r="H61" i="15"/>
  <c r="C61" i="15"/>
  <c r="H60" i="15"/>
  <c r="C60" i="15"/>
  <c r="H59" i="15"/>
  <c r="C59" i="15"/>
  <c r="L58" i="15"/>
  <c r="K58" i="15"/>
  <c r="J58" i="15"/>
  <c r="I58" i="15"/>
  <c r="G58" i="15"/>
  <c r="F58" i="15"/>
  <c r="E58" i="15"/>
  <c r="D58" i="15"/>
  <c r="H57" i="15"/>
  <c r="D57" i="15"/>
  <c r="C57" i="15" s="1"/>
  <c r="H56" i="15"/>
  <c r="C56" i="15"/>
  <c r="L55" i="15"/>
  <c r="K55" i="15"/>
  <c r="J55" i="15"/>
  <c r="I55" i="15"/>
  <c r="I54" i="15" s="1"/>
  <c r="G55" i="15"/>
  <c r="F55" i="15"/>
  <c r="E55" i="15"/>
  <c r="E54" i="15" s="1"/>
  <c r="D55" i="15"/>
  <c r="L54" i="15"/>
  <c r="K54" i="15"/>
  <c r="G54" i="15"/>
  <c r="G53" i="15" s="1"/>
  <c r="D54" i="15"/>
  <c r="H47" i="15"/>
  <c r="C47" i="15"/>
  <c r="H46" i="15"/>
  <c r="C46" i="15"/>
  <c r="L45" i="15"/>
  <c r="H45" i="15" s="1"/>
  <c r="G45" i="15"/>
  <c r="C45" i="15"/>
  <c r="H44" i="15"/>
  <c r="C44" i="15"/>
  <c r="K43" i="15"/>
  <c r="J43" i="15"/>
  <c r="I43" i="15"/>
  <c r="F43" i="15"/>
  <c r="E43" i="15"/>
  <c r="D43" i="15"/>
  <c r="C43" i="15" s="1"/>
  <c r="H42" i="15"/>
  <c r="C42" i="15"/>
  <c r="I41" i="15"/>
  <c r="H41" i="15" s="1"/>
  <c r="D41" i="15"/>
  <c r="C41" i="15" s="1"/>
  <c r="H40" i="15"/>
  <c r="C40" i="15"/>
  <c r="H39" i="15"/>
  <c r="C39" i="15"/>
  <c r="H38" i="15"/>
  <c r="C38" i="15"/>
  <c r="H37" i="15"/>
  <c r="C37" i="15"/>
  <c r="K36" i="15"/>
  <c r="H36" i="15" s="1"/>
  <c r="F36" i="15"/>
  <c r="C36" i="15"/>
  <c r="H35" i="15"/>
  <c r="C35" i="15"/>
  <c r="H34" i="15"/>
  <c r="C34" i="15"/>
  <c r="K33" i="15"/>
  <c r="H33" i="15" s="1"/>
  <c r="F33" i="15"/>
  <c r="C33" i="15" s="1"/>
  <c r="H32" i="15"/>
  <c r="C32" i="15"/>
  <c r="K31" i="15"/>
  <c r="H31" i="15" s="1"/>
  <c r="F31" i="15"/>
  <c r="C31" i="15" s="1"/>
  <c r="H30" i="15"/>
  <c r="C30" i="15"/>
  <c r="H29" i="15"/>
  <c r="C29" i="15"/>
  <c r="H28" i="15"/>
  <c r="C28" i="15"/>
  <c r="K27" i="15"/>
  <c r="H27" i="15" s="1"/>
  <c r="F27" i="15"/>
  <c r="C27" i="15" s="1"/>
  <c r="K26" i="15"/>
  <c r="H26" i="15" s="1"/>
  <c r="H25" i="15"/>
  <c r="C25" i="15"/>
  <c r="H23" i="15"/>
  <c r="C23" i="15"/>
  <c r="H22" i="15"/>
  <c r="C22" i="15"/>
  <c r="L21" i="15"/>
  <c r="L20" i="15" s="1"/>
  <c r="K21" i="15"/>
  <c r="K20" i="15" s="1"/>
  <c r="J21" i="15"/>
  <c r="J292" i="15" s="1"/>
  <c r="J291" i="15" s="1"/>
  <c r="I21" i="15"/>
  <c r="G21" i="15"/>
  <c r="G20" i="15" s="1"/>
  <c r="F21" i="15"/>
  <c r="F292" i="15" s="1"/>
  <c r="F291" i="15" s="1"/>
  <c r="E21" i="15"/>
  <c r="E292" i="15" s="1"/>
  <c r="E291" i="15" s="1"/>
  <c r="D21" i="15"/>
  <c r="E20" i="15"/>
  <c r="H301" i="14"/>
  <c r="C301" i="14"/>
  <c r="H300" i="14"/>
  <c r="C300" i="14"/>
  <c r="H299" i="14"/>
  <c r="C299" i="14"/>
  <c r="H298" i="14"/>
  <c r="C298" i="14"/>
  <c r="H297" i="14"/>
  <c r="C297" i="14"/>
  <c r="H296" i="14"/>
  <c r="C296" i="14"/>
  <c r="H295" i="14"/>
  <c r="C295" i="14"/>
  <c r="H294" i="14"/>
  <c r="H293" i="14" s="1"/>
  <c r="C294" i="14"/>
  <c r="L293" i="14"/>
  <c r="K293" i="14"/>
  <c r="J293" i="14"/>
  <c r="I293" i="14"/>
  <c r="G293" i="14"/>
  <c r="F293" i="14"/>
  <c r="E293" i="14"/>
  <c r="D293" i="14"/>
  <c r="C293" i="14"/>
  <c r="H288" i="14"/>
  <c r="C288" i="14"/>
  <c r="H287" i="14"/>
  <c r="C287" i="14"/>
  <c r="L286" i="14"/>
  <c r="K286" i="14"/>
  <c r="J286" i="14"/>
  <c r="I286" i="14"/>
  <c r="G286" i="14"/>
  <c r="F286" i="14"/>
  <c r="E286" i="14"/>
  <c r="D286" i="14"/>
  <c r="H285" i="14"/>
  <c r="C285" i="14"/>
  <c r="L284" i="14"/>
  <c r="K284" i="14"/>
  <c r="J284" i="14"/>
  <c r="J283" i="14" s="1"/>
  <c r="I284" i="14"/>
  <c r="G284" i="14"/>
  <c r="F284" i="14"/>
  <c r="F283" i="14" s="1"/>
  <c r="E284" i="14"/>
  <c r="C284" i="14" s="1"/>
  <c r="D284" i="14"/>
  <c r="L283" i="14"/>
  <c r="K283" i="14"/>
  <c r="G283" i="14"/>
  <c r="D283" i="14"/>
  <c r="H282" i="14"/>
  <c r="C282" i="14"/>
  <c r="L281" i="14"/>
  <c r="L269" i="14" s="1"/>
  <c r="K281" i="14"/>
  <c r="J281" i="14"/>
  <c r="I281" i="14"/>
  <c r="G281" i="14"/>
  <c r="G269" i="14" s="1"/>
  <c r="F281" i="14"/>
  <c r="E281" i="14"/>
  <c r="D281" i="14"/>
  <c r="C281" i="14"/>
  <c r="H280" i="14"/>
  <c r="C280" i="14"/>
  <c r="H279" i="14"/>
  <c r="C279" i="14"/>
  <c r="H278" i="14"/>
  <c r="C278" i="14"/>
  <c r="H277" i="14"/>
  <c r="C277" i="14"/>
  <c r="L276" i="14"/>
  <c r="K276" i="14"/>
  <c r="J276" i="14"/>
  <c r="I276" i="14"/>
  <c r="H276" i="14" s="1"/>
  <c r="G276" i="14"/>
  <c r="F276" i="14"/>
  <c r="E276" i="14"/>
  <c r="D276" i="14"/>
  <c r="H275" i="14"/>
  <c r="C275" i="14"/>
  <c r="H274" i="14"/>
  <c r="C274" i="14"/>
  <c r="H273" i="14"/>
  <c r="C273" i="14"/>
  <c r="L272" i="14"/>
  <c r="K272" i="14"/>
  <c r="K270" i="14" s="1"/>
  <c r="K269" i="14" s="1"/>
  <c r="J272" i="14"/>
  <c r="I272" i="14"/>
  <c r="G272" i="14"/>
  <c r="F272" i="14"/>
  <c r="F270" i="14" s="1"/>
  <c r="F269" i="14" s="1"/>
  <c r="E272" i="14"/>
  <c r="D272" i="14"/>
  <c r="H271" i="14"/>
  <c r="C271" i="14"/>
  <c r="L270" i="14"/>
  <c r="J270" i="14"/>
  <c r="J269" i="14" s="1"/>
  <c r="I270" i="14"/>
  <c r="G270" i="14"/>
  <c r="E270" i="14"/>
  <c r="E269" i="14" s="1"/>
  <c r="D270" i="14"/>
  <c r="D269" i="14" s="1"/>
  <c r="H268" i="14"/>
  <c r="C268" i="14"/>
  <c r="H267" i="14"/>
  <c r="C267" i="14"/>
  <c r="H266" i="14"/>
  <c r="C266" i="14"/>
  <c r="H265" i="14"/>
  <c r="C265" i="14"/>
  <c r="L264" i="14"/>
  <c r="K264" i="14"/>
  <c r="J264" i="14"/>
  <c r="I264" i="14"/>
  <c r="H264" i="14" s="1"/>
  <c r="G264" i="14"/>
  <c r="F264" i="14"/>
  <c r="E264" i="14"/>
  <c r="D264" i="14"/>
  <c r="C264" i="14" s="1"/>
  <c r="H263" i="14"/>
  <c r="C263" i="14"/>
  <c r="H262" i="14"/>
  <c r="C262" i="14"/>
  <c r="H261" i="14"/>
  <c r="C261" i="14"/>
  <c r="L260" i="14"/>
  <c r="K260" i="14"/>
  <c r="J260" i="14"/>
  <c r="J259" i="14" s="1"/>
  <c r="I260" i="14"/>
  <c r="G260" i="14"/>
  <c r="F260" i="14"/>
  <c r="F259" i="14" s="1"/>
  <c r="E260" i="14"/>
  <c r="E259" i="14" s="1"/>
  <c r="D260" i="14"/>
  <c r="L259" i="14"/>
  <c r="K259" i="14"/>
  <c r="G259" i="14"/>
  <c r="H258" i="14"/>
  <c r="C258" i="14"/>
  <c r="H257" i="14"/>
  <c r="C257" i="14"/>
  <c r="H256" i="14"/>
  <c r="C256" i="14"/>
  <c r="H255" i="14"/>
  <c r="C255" i="14"/>
  <c r="H254" i="14"/>
  <c r="C254" i="14"/>
  <c r="H253" i="14"/>
  <c r="C253" i="14"/>
  <c r="L252" i="14"/>
  <c r="K252" i="14"/>
  <c r="J252" i="14"/>
  <c r="J251" i="14" s="1"/>
  <c r="I252" i="14"/>
  <c r="G252" i="14"/>
  <c r="F252" i="14"/>
  <c r="F251" i="14" s="1"/>
  <c r="E252" i="14"/>
  <c r="D252" i="14"/>
  <c r="L251" i="14"/>
  <c r="K251" i="14"/>
  <c r="G251" i="14"/>
  <c r="D251" i="14"/>
  <c r="H250" i="14"/>
  <c r="C250" i="14"/>
  <c r="H249" i="14"/>
  <c r="C249" i="14"/>
  <c r="H248" i="14"/>
  <c r="C248" i="14"/>
  <c r="H247" i="14"/>
  <c r="C247" i="14"/>
  <c r="L246" i="14"/>
  <c r="K246" i="14"/>
  <c r="J246" i="14"/>
  <c r="I246" i="14"/>
  <c r="G246" i="14"/>
  <c r="F246" i="14"/>
  <c r="E246" i="14"/>
  <c r="D246" i="14"/>
  <c r="H245" i="14"/>
  <c r="C245" i="14"/>
  <c r="H244" i="14"/>
  <c r="C244" i="14"/>
  <c r="H243" i="14"/>
  <c r="C243" i="14"/>
  <c r="H242" i="14"/>
  <c r="C242" i="14"/>
  <c r="H241" i="14"/>
  <c r="C241" i="14"/>
  <c r="H240" i="14"/>
  <c r="C240" i="14"/>
  <c r="H239" i="14"/>
  <c r="C239" i="14"/>
  <c r="L238" i="14"/>
  <c r="K238" i="14"/>
  <c r="J238" i="14"/>
  <c r="I238" i="14"/>
  <c r="H238" i="14" s="1"/>
  <c r="G238" i="14"/>
  <c r="F238" i="14"/>
  <c r="E238" i="14"/>
  <c r="D238" i="14"/>
  <c r="C238" i="14" s="1"/>
  <c r="H237" i="14"/>
  <c r="C237" i="14"/>
  <c r="H236" i="14"/>
  <c r="C236" i="14"/>
  <c r="L235" i="14"/>
  <c r="K235" i="14"/>
  <c r="J235" i="14"/>
  <c r="I235" i="14"/>
  <c r="G235" i="14"/>
  <c r="F235" i="14"/>
  <c r="E235" i="14"/>
  <c r="D235" i="14"/>
  <c r="C235" i="14" s="1"/>
  <c r="H234" i="14"/>
  <c r="C234" i="14"/>
  <c r="L233" i="14"/>
  <c r="L231" i="14" s="1"/>
  <c r="L230" i="14" s="1"/>
  <c r="K233" i="14"/>
  <c r="J233" i="14"/>
  <c r="I233" i="14"/>
  <c r="G233" i="14"/>
  <c r="G231" i="14" s="1"/>
  <c r="G230" i="14" s="1"/>
  <c r="F233" i="14"/>
  <c r="E233" i="14"/>
  <c r="D233" i="14"/>
  <c r="C233" i="14"/>
  <c r="H232" i="14"/>
  <c r="C232" i="14"/>
  <c r="K231" i="14"/>
  <c r="K230" i="14" s="1"/>
  <c r="H229" i="14"/>
  <c r="C229" i="14"/>
  <c r="H228" i="14"/>
  <c r="C228" i="14"/>
  <c r="L227" i="14"/>
  <c r="K227" i="14"/>
  <c r="H227" i="14" s="1"/>
  <c r="J227" i="14"/>
  <c r="I227" i="14"/>
  <c r="G227" i="14"/>
  <c r="F227" i="14"/>
  <c r="C227" i="14" s="1"/>
  <c r="E227" i="14"/>
  <c r="D227" i="14"/>
  <c r="H226" i="14"/>
  <c r="C226" i="14"/>
  <c r="H225" i="14"/>
  <c r="C225" i="14"/>
  <c r="H224" i="14"/>
  <c r="C224" i="14"/>
  <c r="H223" i="14"/>
  <c r="C223" i="14"/>
  <c r="H222" i="14"/>
  <c r="C222" i="14"/>
  <c r="H221" i="14"/>
  <c r="C221" i="14"/>
  <c r="H220" i="14"/>
  <c r="C220" i="14"/>
  <c r="H219" i="14"/>
  <c r="C219" i="14"/>
  <c r="H218" i="14"/>
  <c r="C218" i="14"/>
  <c r="H217" i="14"/>
  <c r="C217" i="14"/>
  <c r="L216" i="14"/>
  <c r="K216" i="14"/>
  <c r="J216" i="14"/>
  <c r="I216" i="14"/>
  <c r="G216" i="14"/>
  <c r="F216" i="14"/>
  <c r="E216" i="14"/>
  <c r="D216" i="14"/>
  <c r="H215" i="14"/>
  <c r="C215" i="14"/>
  <c r="H214" i="14"/>
  <c r="C214" i="14"/>
  <c r="H213" i="14"/>
  <c r="C213" i="14"/>
  <c r="H212" i="14"/>
  <c r="C212" i="14"/>
  <c r="H211" i="14"/>
  <c r="C211" i="14"/>
  <c r="H210" i="14"/>
  <c r="C210" i="14"/>
  <c r="H209" i="14"/>
  <c r="C209" i="14"/>
  <c r="H208" i="14"/>
  <c r="C208" i="14"/>
  <c r="H207" i="14"/>
  <c r="C207" i="14"/>
  <c r="H206" i="14"/>
  <c r="C206" i="14"/>
  <c r="L205" i="14"/>
  <c r="L204" i="14" s="1"/>
  <c r="L195" i="14" s="1"/>
  <c r="K205" i="14"/>
  <c r="J205" i="14"/>
  <c r="I205" i="14"/>
  <c r="G205" i="14"/>
  <c r="G204" i="14" s="1"/>
  <c r="G195" i="14" s="1"/>
  <c r="F205" i="14"/>
  <c r="E205" i="14"/>
  <c r="D205" i="14"/>
  <c r="D204" i="14" s="1"/>
  <c r="J204" i="14"/>
  <c r="I204" i="14"/>
  <c r="E204" i="14"/>
  <c r="H203" i="14"/>
  <c r="C203" i="14"/>
  <c r="H202" i="14"/>
  <c r="C202" i="14"/>
  <c r="H201" i="14"/>
  <c r="C201" i="14"/>
  <c r="H200" i="14"/>
  <c r="C200" i="14"/>
  <c r="H199" i="14"/>
  <c r="C199" i="14"/>
  <c r="L198" i="14"/>
  <c r="K198" i="14"/>
  <c r="K196" i="14" s="1"/>
  <c r="J198" i="14"/>
  <c r="I198" i="14"/>
  <c r="G198" i="14"/>
  <c r="F198" i="14"/>
  <c r="F196" i="14" s="1"/>
  <c r="E198" i="14"/>
  <c r="D198" i="14"/>
  <c r="H197" i="14"/>
  <c r="C197" i="14"/>
  <c r="L196" i="14"/>
  <c r="J196" i="14"/>
  <c r="J195" i="14" s="1"/>
  <c r="I196" i="14"/>
  <c r="G196" i="14"/>
  <c r="E196" i="14"/>
  <c r="D196" i="14"/>
  <c r="H193" i="14"/>
  <c r="C193" i="14"/>
  <c r="L192" i="14"/>
  <c r="K192" i="14"/>
  <c r="J192" i="14"/>
  <c r="J191" i="14" s="1"/>
  <c r="I192" i="14"/>
  <c r="G192" i="14"/>
  <c r="G191" i="14" s="1"/>
  <c r="G187" i="14" s="1"/>
  <c r="F192" i="14"/>
  <c r="F191" i="14" s="1"/>
  <c r="E192" i="14"/>
  <c r="D192" i="14"/>
  <c r="L191" i="14"/>
  <c r="K191" i="14"/>
  <c r="D191" i="14"/>
  <c r="H190" i="14"/>
  <c r="C190" i="14"/>
  <c r="H189" i="14"/>
  <c r="C189" i="14"/>
  <c r="L188" i="14"/>
  <c r="K188" i="14"/>
  <c r="J188" i="14"/>
  <c r="J187" i="14" s="1"/>
  <c r="I188" i="14"/>
  <c r="G188" i="14"/>
  <c r="F188" i="14"/>
  <c r="F187" i="14" s="1"/>
  <c r="E188" i="14"/>
  <c r="D188" i="14"/>
  <c r="L187" i="14"/>
  <c r="K187" i="14"/>
  <c r="D187" i="14"/>
  <c r="H186" i="14"/>
  <c r="C186" i="14"/>
  <c r="H185" i="14"/>
  <c r="C185" i="14"/>
  <c r="L184" i="14"/>
  <c r="K184" i="14"/>
  <c r="J184" i="14"/>
  <c r="I184" i="14"/>
  <c r="G184" i="14"/>
  <c r="F184" i="14"/>
  <c r="E184" i="14"/>
  <c r="D184" i="14"/>
  <c r="H183" i="14"/>
  <c r="C183" i="14"/>
  <c r="H182" i="14"/>
  <c r="C182" i="14"/>
  <c r="H181" i="14"/>
  <c r="C181" i="14"/>
  <c r="H180" i="14"/>
  <c r="C180" i="14"/>
  <c r="L179" i="14"/>
  <c r="K179" i="14"/>
  <c r="H179" i="14" s="1"/>
  <c r="J179" i="14"/>
  <c r="I179" i="14"/>
  <c r="G179" i="14"/>
  <c r="F179" i="14"/>
  <c r="F174" i="14" s="1"/>
  <c r="F173" i="14" s="1"/>
  <c r="E179" i="14"/>
  <c r="D179" i="14"/>
  <c r="H178" i="14"/>
  <c r="C178" i="14"/>
  <c r="H177" i="14"/>
  <c r="C177" i="14"/>
  <c r="H176" i="14"/>
  <c r="C176" i="14"/>
  <c r="L175" i="14"/>
  <c r="L174" i="14" s="1"/>
  <c r="L173" i="14" s="1"/>
  <c r="K175" i="14"/>
  <c r="J175" i="14"/>
  <c r="J174" i="14" s="1"/>
  <c r="J173" i="14" s="1"/>
  <c r="I175" i="14"/>
  <c r="G175" i="14"/>
  <c r="G174" i="14" s="1"/>
  <c r="G173" i="14" s="1"/>
  <c r="F175" i="14"/>
  <c r="E175" i="14"/>
  <c r="C175" i="14" s="1"/>
  <c r="D175" i="14"/>
  <c r="D174" i="14" s="1"/>
  <c r="I174" i="14"/>
  <c r="H172" i="14"/>
  <c r="C172" i="14"/>
  <c r="H171" i="14"/>
  <c r="C171" i="14"/>
  <c r="H170" i="14"/>
  <c r="C170" i="14"/>
  <c r="H169" i="14"/>
  <c r="C169" i="14"/>
  <c r="H168" i="14"/>
  <c r="C168" i="14"/>
  <c r="H167" i="14"/>
  <c r="C167" i="14"/>
  <c r="L166" i="14"/>
  <c r="K166" i="14"/>
  <c r="J166" i="14"/>
  <c r="J165" i="14" s="1"/>
  <c r="I166" i="14"/>
  <c r="G166" i="14"/>
  <c r="F166" i="14"/>
  <c r="F165" i="14" s="1"/>
  <c r="E166" i="14"/>
  <c r="D166" i="14"/>
  <c r="L165" i="14"/>
  <c r="K165" i="14"/>
  <c r="G165" i="14"/>
  <c r="D165" i="14"/>
  <c r="H164" i="14"/>
  <c r="C164" i="14"/>
  <c r="H163" i="14"/>
  <c r="C163" i="14"/>
  <c r="H162" i="14"/>
  <c r="C162" i="14"/>
  <c r="H161" i="14"/>
  <c r="C161" i="14"/>
  <c r="L160" i="14"/>
  <c r="K160" i="14"/>
  <c r="J160" i="14"/>
  <c r="I160" i="14"/>
  <c r="G160" i="14"/>
  <c r="F160" i="14"/>
  <c r="E160" i="14"/>
  <c r="D160" i="14"/>
  <c r="H159" i="14"/>
  <c r="C159" i="14"/>
  <c r="H158" i="14"/>
  <c r="C158" i="14"/>
  <c r="H157" i="14"/>
  <c r="C157" i="14"/>
  <c r="H156" i="14"/>
  <c r="C156" i="14"/>
  <c r="H155" i="14"/>
  <c r="C155" i="14"/>
  <c r="H154" i="14"/>
  <c r="C154" i="14"/>
  <c r="H153" i="14"/>
  <c r="C153" i="14"/>
  <c r="H152" i="14"/>
  <c r="C152" i="14"/>
  <c r="L151" i="14"/>
  <c r="K151" i="14"/>
  <c r="H151" i="14" s="1"/>
  <c r="J151" i="14"/>
  <c r="I151" i="14"/>
  <c r="G151" i="14"/>
  <c r="F151" i="14"/>
  <c r="F130" i="14" s="1"/>
  <c r="E151" i="14"/>
  <c r="D151" i="14"/>
  <c r="C151" i="14" s="1"/>
  <c r="H150" i="14"/>
  <c r="C150" i="14"/>
  <c r="H149" i="14"/>
  <c r="C149" i="14"/>
  <c r="H148" i="14"/>
  <c r="C148" i="14"/>
  <c r="H147" i="14"/>
  <c r="C147" i="14"/>
  <c r="H146" i="14"/>
  <c r="C146" i="14"/>
  <c r="H145" i="14"/>
  <c r="C145" i="14"/>
  <c r="L144" i="14"/>
  <c r="K144" i="14"/>
  <c r="J144" i="14"/>
  <c r="I144" i="14"/>
  <c r="G144" i="14"/>
  <c r="F144" i="14"/>
  <c r="E144" i="14"/>
  <c r="D144" i="14"/>
  <c r="H143" i="14"/>
  <c r="C143" i="14"/>
  <c r="H142" i="14"/>
  <c r="C142" i="14"/>
  <c r="L141" i="14"/>
  <c r="K141" i="14"/>
  <c r="J141" i="14"/>
  <c r="I141" i="14"/>
  <c r="G141" i="14"/>
  <c r="F141" i="14"/>
  <c r="E141" i="14"/>
  <c r="D141" i="14"/>
  <c r="C141" i="14"/>
  <c r="H140" i="14"/>
  <c r="C140" i="14"/>
  <c r="H139" i="14"/>
  <c r="C139" i="14"/>
  <c r="H138" i="14"/>
  <c r="C138" i="14"/>
  <c r="H137" i="14"/>
  <c r="C137" i="14"/>
  <c r="L136" i="14"/>
  <c r="K136" i="14"/>
  <c r="J136" i="14"/>
  <c r="I136" i="14"/>
  <c r="H136" i="14" s="1"/>
  <c r="G136" i="14"/>
  <c r="F136" i="14"/>
  <c r="E136" i="14"/>
  <c r="D136" i="14"/>
  <c r="H135" i="14"/>
  <c r="C135" i="14"/>
  <c r="H134" i="14"/>
  <c r="C134" i="14"/>
  <c r="H133" i="14"/>
  <c r="C133" i="14"/>
  <c r="H132" i="14"/>
  <c r="C132" i="14"/>
  <c r="L131" i="14"/>
  <c r="K131" i="14"/>
  <c r="J131" i="14"/>
  <c r="I131" i="14"/>
  <c r="G131" i="14"/>
  <c r="F131" i="14"/>
  <c r="E131" i="14"/>
  <c r="D131" i="14"/>
  <c r="D130" i="14" s="1"/>
  <c r="J130" i="14"/>
  <c r="E130" i="14"/>
  <c r="H129" i="14"/>
  <c r="H128" i="14" s="1"/>
  <c r="C129" i="14"/>
  <c r="C128" i="14" s="1"/>
  <c r="L128" i="14"/>
  <c r="K128" i="14"/>
  <c r="J128" i="14"/>
  <c r="I128" i="14"/>
  <c r="G128" i="14"/>
  <c r="F128" i="14"/>
  <c r="E128" i="14"/>
  <c r="D128" i="14"/>
  <c r="H127" i="14"/>
  <c r="C127" i="14"/>
  <c r="H126" i="14"/>
  <c r="C126" i="14"/>
  <c r="H125" i="14"/>
  <c r="C125" i="14"/>
  <c r="H124" i="14"/>
  <c r="C124" i="14"/>
  <c r="H123" i="14"/>
  <c r="C123" i="14"/>
  <c r="L122" i="14"/>
  <c r="K122" i="14"/>
  <c r="J122" i="14"/>
  <c r="I122" i="14"/>
  <c r="H122" i="14" s="1"/>
  <c r="G122" i="14"/>
  <c r="F122" i="14"/>
  <c r="E122" i="14"/>
  <c r="D122" i="14"/>
  <c r="C122" i="14" s="1"/>
  <c r="H121" i="14"/>
  <c r="C121" i="14"/>
  <c r="H120" i="14"/>
  <c r="C120" i="14"/>
  <c r="H119" i="14"/>
  <c r="C119" i="14"/>
  <c r="H118" i="14"/>
  <c r="C118" i="14"/>
  <c r="H117" i="14"/>
  <c r="C117" i="14"/>
  <c r="L116" i="14"/>
  <c r="K116" i="14"/>
  <c r="J116" i="14"/>
  <c r="I116" i="14"/>
  <c r="G116" i="14"/>
  <c r="F116" i="14"/>
  <c r="E116" i="14"/>
  <c r="D116" i="14"/>
  <c r="H115" i="14"/>
  <c r="C115" i="14"/>
  <c r="H114" i="14"/>
  <c r="C114" i="14"/>
  <c r="H113" i="14"/>
  <c r="C113" i="14"/>
  <c r="L112" i="14"/>
  <c r="K112" i="14"/>
  <c r="J112" i="14"/>
  <c r="I112" i="14"/>
  <c r="H112" i="14" s="1"/>
  <c r="G112" i="14"/>
  <c r="F112" i="14"/>
  <c r="E112" i="14"/>
  <c r="D112" i="14"/>
  <c r="H111" i="14"/>
  <c r="C111" i="14"/>
  <c r="H110" i="14"/>
  <c r="C110" i="14"/>
  <c r="H109" i="14"/>
  <c r="C109" i="14"/>
  <c r="H108" i="14"/>
  <c r="C108" i="14"/>
  <c r="H107" i="14"/>
  <c r="C107" i="14"/>
  <c r="H106" i="14"/>
  <c r="C106" i="14"/>
  <c r="H105" i="14"/>
  <c r="C105" i="14"/>
  <c r="H104" i="14"/>
  <c r="C104" i="14"/>
  <c r="L103" i="14"/>
  <c r="K103" i="14"/>
  <c r="J103" i="14"/>
  <c r="I103" i="14"/>
  <c r="H103" i="14" s="1"/>
  <c r="G103" i="14"/>
  <c r="F103" i="14"/>
  <c r="E103" i="14"/>
  <c r="D103" i="14"/>
  <c r="H102" i="14"/>
  <c r="C102" i="14"/>
  <c r="H101" i="14"/>
  <c r="C101" i="14"/>
  <c r="H100" i="14"/>
  <c r="C100" i="14"/>
  <c r="H99" i="14"/>
  <c r="C99" i="14"/>
  <c r="H98" i="14"/>
  <c r="C98" i="14"/>
  <c r="H97" i="14"/>
  <c r="C97" i="14"/>
  <c r="H96" i="14"/>
  <c r="C96" i="14"/>
  <c r="L95" i="14"/>
  <c r="K95" i="14"/>
  <c r="J95" i="14"/>
  <c r="I95" i="14"/>
  <c r="H95" i="14"/>
  <c r="G95" i="14"/>
  <c r="F95" i="14"/>
  <c r="E95" i="14"/>
  <c r="D95" i="14"/>
  <c r="C95" i="14" s="1"/>
  <c r="H94" i="14"/>
  <c r="C94" i="14"/>
  <c r="H93" i="14"/>
  <c r="C93" i="14"/>
  <c r="H92" i="14"/>
  <c r="C92" i="14"/>
  <c r="H91" i="14"/>
  <c r="C91" i="14"/>
  <c r="H90" i="14"/>
  <c r="C90" i="14"/>
  <c r="L89" i="14"/>
  <c r="K89" i="14"/>
  <c r="H89" i="14" s="1"/>
  <c r="J89" i="14"/>
  <c r="I89" i="14"/>
  <c r="G89" i="14"/>
  <c r="F89" i="14"/>
  <c r="E89" i="14"/>
  <c r="D89" i="14"/>
  <c r="H88" i="14"/>
  <c r="C88" i="14"/>
  <c r="H87" i="14"/>
  <c r="C87" i="14"/>
  <c r="H86" i="14"/>
  <c r="C86" i="14"/>
  <c r="H85" i="14"/>
  <c r="C85" i="14"/>
  <c r="L84" i="14"/>
  <c r="K84" i="14"/>
  <c r="J84" i="14"/>
  <c r="J83" i="14" s="1"/>
  <c r="I84" i="14"/>
  <c r="G84" i="14"/>
  <c r="G83" i="14" s="1"/>
  <c r="F84" i="14"/>
  <c r="E84" i="14"/>
  <c r="D84" i="14"/>
  <c r="K83" i="14"/>
  <c r="H82" i="14"/>
  <c r="C82" i="14"/>
  <c r="H81" i="14"/>
  <c r="C81" i="14"/>
  <c r="L80" i="14"/>
  <c r="K80" i="14"/>
  <c r="J80" i="14"/>
  <c r="I80" i="14"/>
  <c r="G80" i="14"/>
  <c r="F80" i="14"/>
  <c r="E80" i="14"/>
  <c r="E76" i="14" s="1"/>
  <c r="D80" i="14"/>
  <c r="H79" i="14"/>
  <c r="C79" i="14"/>
  <c r="H78" i="14"/>
  <c r="C78" i="14"/>
  <c r="L77" i="14"/>
  <c r="L76" i="14" s="1"/>
  <c r="K77" i="14"/>
  <c r="K76" i="14" s="1"/>
  <c r="J77" i="14"/>
  <c r="H77" i="14" s="1"/>
  <c r="I77" i="14"/>
  <c r="G77" i="14"/>
  <c r="G76" i="14" s="1"/>
  <c r="F77" i="14"/>
  <c r="F76" i="14" s="1"/>
  <c r="E77" i="14"/>
  <c r="D77" i="14"/>
  <c r="D76" i="14" s="1"/>
  <c r="I76" i="14"/>
  <c r="H74" i="14"/>
  <c r="C74" i="14"/>
  <c r="H73" i="14"/>
  <c r="C73" i="14"/>
  <c r="H72" i="14"/>
  <c r="C72" i="14"/>
  <c r="H71" i="14"/>
  <c r="C71" i="14"/>
  <c r="H70" i="14"/>
  <c r="C70" i="14"/>
  <c r="L69" i="14"/>
  <c r="K69" i="14"/>
  <c r="J69" i="14"/>
  <c r="I69" i="14"/>
  <c r="I67" i="14" s="1"/>
  <c r="G69" i="14"/>
  <c r="F69" i="14"/>
  <c r="E69" i="14"/>
  <c r="D69" i="14"/>
  <c r="C69" i="14" s="1"/>
  <c r="H68" i="14"/>
  <c r="C68" i="14"/>
  <c r="L67" i="14"/>
  <c r="K67" i="14"/>
  <c r="J67" i="14"/>
  <c r="G67" i="14"/>
  <c r="G53" i="14" s="1"/>
  <c r="F67" i="14"/>
  <c r="E67" i="14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L58" i="14"/>
  <c r="K58" i="14"/>
  <c r="J58" i="14"/>
  <c r="I58" i="14"/>
  <c r="H58" i="14" s="1"/>
  <c r="G58" i="14"/>
  <c r="F58" i="14"/>
  <c r="E58" i="14"/>
  <c r="D58" i="14"/>
  <c r="H57" i="14"/>
  <c r="C57" i="14"/>
  <c r="H56" i="14"/>
  <c r="C56" i="14"/>
  <c r="L55" i="14"/>
  <c r="L54" i="14" s="1"/>
  <c r="K55" i="14"/>
  <c r="K54" i="14" s="1"/>
  <c r="J55" i="14"/>
  <c r="I55" i="14"/>
  <c r="H55" i="14" s="1"/>
  <c r="G55" i="14"/>
  <c r="G54" i="14" s="1"/>
  <c r="F55" i="14"/>
  <c r="E55" i="14"/>
  <c r="E54" i="14" s="1"/>
  <c r="E53" i="14" s="1"/>
  <c r="D55" i="14"/>
  <c r="J54" i="14"/>
  <c r="J53" i="14" s="1"/>
  <c r="F54" i="14"/>
  <c r="F53" i="14" s="1"/>
  <c r="K53" i="14"/>
  <c r="H47" i="14"/>
  <c r="C47" i="14"/>
  <c r="H46" i="14"/>
  <c r="C46" i="14"/>
  <c r="L45" i="14"/>
  <c r="H45" i="14"/>
  <c r="G45" i="14"/>
  <c r="C45" i="14"/>
  <c r="H44" i="14"/>
  <c r="C44" i="14"/>
  <c r="K43" i="14"/>
  <c r="J43" i="14"/>
  <c r="I43" i="14"/>
  <c r="H43" i="14"/>
  <c r="F43" i="14"/>
  <c r="E43" i="14"/>
  <c r="D43" i="14"/>
  <c r="C43" i="14"/>
  <c r="H42" i="14"/>
  <c r="C42" i="14"/>
  <c r="I41" i="14"/>
  <c r="H41" i="14"/>
  <c r="D41" i="14"/>
  <c r="C41" i="14"/>
  <c r="H40" i="14"/>
  <c r="C40" i="14"/>
  <c r="H39" i="14"/>
  <c r="C39" i="14"/>
  <c r="H38" i="14"/>
  <c r="C38" i="14"/>
  <c r="H37" i="14"/>
  <c r="C37" i="14"/>
  <c r="K36" i="14"/>
  <c r="H36" i="14"/>
  <c r="F36" i="14"/>
  <c r="C36" i="14"/>
  <c r="H35" i="14"/>
  <c r="C35" i="14"/>
  <c r="H34" i="14"/>
  <c r="C34" i="14"/>
  <c r="K33" i="14"/>
  <c r="H33" i="14"/>
  <c r="F33" i="14"/>
  <c r="C33" i="14"/>
  <c r="H32" i="14"/>
  <c r="C32" i="14"/>
  <c r="K31" i="14"/>
  <c r="H31" i="14"/>
  <c r="F31" i="14"/>
  <c r="C31" i="14"/>
  <c r="H30" i="14"/>
  <c r="C30" i="14"/>
  <c r="H29" i="14"/>
  <c r="C29" i="14"/>
  <c r="H28" i="14"/>
  <c r="C28" i="14"/>
  <c r="K27" i="14"/>
  <c r="K26" i="14" s="1"/>
  <c r="K20" i="14" s="1"/>
  <c r="H27" i="14"/>
  <c r="F27" i="14"/>
  <c r="C27" i="14" s="1"/>
  <c r="H25" i="14"/>
  <c r="C25" i="14"/>
  <c r="H23" i="14"/>
  <c r="C23" i="14"/>
  <c r="H22" i="14"/>
  <c r="C22" i="14"/>
  <c r="L21" i="14"/>
  <c r="K21" i="14"/>
  <c r="K292" i="14" s="1"/>
  <c r="K291" i="14" s="1"/>
  <c r="J21" i="14"/>
  <c r="I21" i="14"/>
  <c r="G21" i="14"/>
  <c r="G20" i="14" s="1"/>
  <c r="F21" i="14"/>
  <c r="E21" i="14"/>
  <c r="D21" i="14"/>
  <c r="D292" i="14" s="1"/>
  <c r="D291" i="14" s="1"/>
  <c r="L20" i="14"/>
  <c r="H301" i="13"/>
  <c r="C301" i="13"/>
  <c r="H300" i="13"/>
  <c r="C300" i="13"/>
  <c r="H299" i="13"/>
  <c r="C299" i="13"/>
  <c r="H298" i="13"/>
  <c r="C298" i="13"/>
  <c r="H297" i="13"/>
  <c r="C297" i="13"/>
  <c r="H296" i="13"/>
  <c r="C296" i="13"/>
  <c r="H295" i="13"/>
  <c r="C295" i="13"/>
  <c r="H294" i="13"/>
  <c r="C294" i="13"/>
  <c r="C293" i="13" s="1"/>
  <c r="L293" i="13"/>
  <c r="K293" i="13"/>
  <c r="J293" i="13"/>
  <c r="I293" i="13"/>
  <c r="G293" i="13"/>
  <c r="F293" i="13"/>
  <c r="E293" i="13"/>
  <c r="D293" i="13"/>
  <c r="H288" i="13"/>
  <c r="C288" i="13"/>
  <c r="C287" i="13"/>
  <c r="L286" i="13"/>
  <c r="K286" i="13"/>
  <c r="J286" i="13"/>
  <c r="G286" i="13"/>
  <c r="F286" i="13"/>
  <c r="E286" i="13"/>
  <c r="D286" i="13"/>
  <c r="I284" i="13"/>
  <c r="H285" i="13"/>
  <c r="C285" i="13"/>
  <c r="L284" i="13"/>
  <c r="K284" i="13"/>
  <c r="K283" i="13" s="1"/>
  <c r="J284" i="13"/>
  <c r="J283" i="13" s="1"/>
  <c r="G284" i="13"/>
  <c r="G283" i="13" s="1"/>
  <c r="F284" i="13"/>
  <c r="E284" i="13"/>
  <c r="D284" i="13"/>
  <c r="L283" i="13"/>
  <c r="E283" i="13"/>
  <c r="D283" i="13"/>
  <c r="C282" i="13"/>
  <c r="L281" i="13"/>
  <c r="K281" i="13"/>
  <c r="J281" i="13"/>
  <c r="G281" i="13"/>
  <c r="F281" i="13"/>
  <c r="E281" i="13"/>
  <c r="D281" i="13"/>
  <c r="H280" i="13"/>
  <c r="C280" i="13"/>
  <c r="H279" i="13"/>
  <c r="C279" i="13"/>
  <c r="H278" i="13"/>
  <c r="C278" i="13"/>
  <c r="H277" i="13"/>
  <c r="C277" i="13"/>
  <c r="L276" i="13"/>
  <c r="K276" i="13"/>
  <c r="K270" i="13" s="1"/>
  <c r="J276" i="13"/>
  <c r="G276" i="13"/>
  <c r="F276" i="13"/>
  <c r="E276" i="13"/>
  <c r="D276" i="13"/>
  <c r="C276" i="13" s="1"/>
  <c r="H275" i="13"/>
  <c r="C275" i="13"/>
  <c r="H274" i="13"/>
  <c r="C274" i="13"/>
  <c r="H273" i="13"/>
  <c r="C273" i="13"/>
  <c r="L272" i="13"/>
  <c r="K272" i="13"/>
  <c r="J272" i="13"/>
  <c r="G272" i="13"/>
  <c r="F272" i="13"/>
  <c r="F270" i="13" s="1"/>
  <c r="E272" i="13"/>
  <c r="D272" i="13"/>
  <c r="H271" i="13"/>
  <c r="C271" i="13"/>
  <c r="L270" i="13"/>
  <c r="G270" i="13"/>
  <c r="G269" i="13" s="1"/>
  <c r="D270" i="13"/>
  <c r="D269" i="13" s="1"/>
  <c r="H268" i="13"/>
  <c r="C268" i="13"/>
  <c r="H267" i="13"/>
  <c r="D267" i="13"/>
  <c r="C267" i="13" s="1"/>
  <c r="H266" i="13"/>
  <c r="C266" i="13"/>
  <c r="C265" i="13"/>
  <c r="L264" i="13"/>
  <c r="K264" i="13"/>
  <c r="J264" i="13"/>
  <c r="J259" i="13" s="1"/>
  <c r="G264" i="13"/>
  <c r="F264" i="13"/>
  <c r="E264" i="13"/>
  <c r="D264" i="13"/>
  <c r="C264" i="13" s="1"/>
  <c r="H263" i="13"/>
  <c r="D263" i="13"/>
  <c r="C263" i="13" s="1"/>
  <c r="H262" i="13"/>
  <c r="C262" i="13"/>
  <c r="I260" i="13"/>
  <c r="C261" i="13"/>
  <c r="L260" i="13"/>
  <c r="L259" i="13" s="1"/>
  <c r="K260" i="13"/>
  <c r="K259" i="13" s="1"/>
  <c r="J260" i="13"/>
  <c r="G260" i="13"/>
  <c r="G259" i="13" s="1"/>
  <c r="F260" i="13"/>
  <c r="E260" i="13"/>
  <c r="D260" i="13"/>
  <c r="F259" i="13"/>
  <c r="E259" i="13"/>
  <c r="H258" i="13"/>
  <c r="C258" i="13"/>
  <c r="H257" i="13"/>
  <c r="C257" i="13"/>
  <c r="H256" i="13"/>
  <c r="C256" i="13"/>
  <c r="H255" i="13"/>
  <c r="C255" i="13"/>
  <c r="H254" i="13"/>
  <c r="C254" i="13"/>
  <c r="H253" i="13"/>
  <c r="C253" i="13"/>
  <c r="L252" i="13"/>
  <c r="K252" i="13"/>
  <c r="J252" i="13"/>
  <c r="J251" i="13" s="1"/>
  <c r="G252" i="13"/>
  <c r="G251" i="13" s="1"/>
  <c r="F252" i="13"/>
  <c r="F251" i="13" s="1"/>
  <c r="E252" i="13"/>
  <c r="E251" i="13" s="1"/>
  <c r="D252" i="13"/>
  <c r="L251" i="13"/>
  <c r="K251" i="13"/>
  <c r="D251" i="13"/>
  <c r="H250" i="13"/>
  <c r="C250" i="13"/>
  <c r="H249" i="13"/>
  <c r="C249" i="13"/>
  <c r="H248" i="13"/>
  <c r="C248" i="13"/>
  <c r="H247" i="13"/>
  <c r="C247" i="13"/>
  <c r="L246" i="13"/>
  <c r="L231" i="13" s="1"/>
  <c r="L230" i="13" s="1"/>
  <c r="K246" i="13"/>
  <c r="J246" i="13"/>
  <c r="G246" i="13"/>
  <c r="F246" i="13"/>
  <c r="E246" i="13"/>
  <c r="D246" i="13"/>
  <c r="H245" i="13"/>
  <c r="C245" i="13"/>
  <c r="H244" i="13"/>
  <c r="C244" i="13"/>
  <c r="H243" i="13"/>
  <c r="C243" i="13"/>
  <c r="H242" i="13"/>
  <c r="D242" i="13"/>
  <c r="C242" i="13"/>
  <c r="H241" i="13"/>
  <c r="C241" i="13"/>
  <c r="H240" i="13"/>
  <c r="C240" i="13"/>
  <c r="H239" i="13"/>
  <c r="C239" i="13"/>
  <c r="L238" i="13"/>
  <c r="K238" i="13"/>
  <c r="J238" i="13"/>
  <c r="G238" i="13"/>
  <c r="F238" i="13"/>
  <c r="E238" i="13"/>
  <c r="D238" i="13"/>
  <c r="H237" i="13"/>
  <c r="C237" i="13"/>
  <c r="H236" i="13"/>
  <c r="C236" i="13"/>
  <c r="L235" i="13"/>
  <c r="K235" i="13"/>
  <c r="J235" i="13"/>
  <c r="G235" i="13"/>
  <c r="F235" i="13"/>
  <c r="E235" i="13"/>
  <c r="D235" i="13"/>
  <c r="H234" i="13"/>
  <c r="C234" i="13"/>
  <c r="L233" i="13"/>
  <c r="K233" i="13"/>
  <c r="K231" i="13" s="1"/>
  <c r="J233" i="13"/>
  <c r="J231" i="13" s="1"/>
  <c r="G233" i="13"/>
  <c r="F233" i="13"/>
  <c r="E233" i="13"/>
  <c r="D233" i="13"/>
  <c r="C233" i="13" s="1"/>
  <c r="C232" i="13"/>
  <c r="E231" i="13"/>
  <c r="H229" i="13"/>
  <c r="C229" i="13"/>
  <c r="H228" i="13"/>
  <c r="C228" i="13"/>
  <c r="L227" i="13"/>
  <c r="K227" i="13"/>
  <c r="J227" i="13"/>
  <c r="I227" i="13"/>
  <c r="G227" i="13"/>
  <c r="F227" i="13"/>
  <c r="E227" i="13"/>
  <c r="C227" i="13" s="1"/>
  <c r="D227" i="13"/>
  <c r="H226" i="13"/>
  <c r="C226" i="13"/>
  <c r="H225" i="13"/>
  <c r="C225" i="13"/>
  <c r="H224" i="13"/>
  <c r="C224" i="13"/>
  <c r="H223" i="13"/>
  <c r="C223" i="13"/>
  <c r="H222" i="13"/>
  <c r="C222" i="13"/>
  <c r="H221" i="13"/>
  <c r="C221" i="13"/>
  <c r="H220" i="13"/>
  <c r="C220" i="13"/>
  <c r="H219" i="13"/>
  <c r="C219" i="13"/>
  <c r="H218" i="13"/>
  <c r="C218" i="13"/>
  <c r="I216" i="13"/>
  <c r="H216" i="13" s="1"/>
  <c r="C217" i="13"/>
  <c r="L216" i="13"/>
  <c r="K216" i="13"/>
  <c r="J216" i="13"/>
  <c r="G216" i="13"/>
  <c r="F216" i="13"/>
  <c r="E216" i="13"/>
  <c r="D216" i="13"/>
  <c r="D204" i="13" s="1"/>
  <c r="H215" i="13"/>
  <c r="C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L205" i="13"/>
  <c r="K205" i="13"/>
  <c r="K204" i="13" s="1"/>
  <c r="J205" i="13"/>
  <c r="G205" i="13"/>
  <c r="G204" i="13" s="1"/>
  <c r="F205" i="13"/>
  <c r="E205" i="13"/>
  <c r="E204" i="13" s="1"/>
  <c r="D205" i="13"/>
  <c r="L204" i="13"/>
  <c r="H203" i="13"/>
  <c r="C203" i="13"/>
  <c r="H202" i="13"/>
  <c r="C202" i="13"/>
  <c r="H201" i="13"/>
  <c r="C201" i="13"/>
  <c r="H200" i="13"/>
  <c r="C200" i="13"/>
  <c r="C199" i="13"/>
  <c r="L198" i="13"/>
  <c r="L196" i="13" s="1"/>
  <c r="L195" i="13" s="1"/>
  <c r="K198" i="13"/>
  <c r="J198" i="13"/>
  <c r="G198" i="13"/>
  <c r="F198" i="13"/>
  <c r="F196" i="13" s="1"/>
  <c r="E198" i="13"/>
  <c r="E196" i="13" s="1"/>
  <c r="D198" i="13"/>
  <c r="C197" i="13"/>
  <c r="K196" i="13"/>
  <c r="J196" i="13"/>
  <c r="G196" i="13"/>
  <c r="H193" i="13"/>
  <c r="C193" i="13"/>
  <c r="L192" i="13"/>
  <c r="L191" i="13" s="1"/>
  <c r="K192" i="13"/>
  <c r="K191" i="13" s="1"/>
  <c r="J192" i="13"/>
  <c r="J191" i="13" s="1"/>
  <c r="G192" i="13"/>
  <c r="G191" i="13" s="1"/>
  <c r="F192" i="13"/>
  <c r="E192" i="13"/>
  <c r="D192" i="13"/>
  <c r="D191" i="13" s="1"/>
  <c r="F191" i="13"/>
  <c r="E191" i="13"/>
  <c r="H190" i="13"/>
  <c r="C190" i="13"/>
  <c r="C189" i="13"/>
  <c r="L188" i="13"/>
  <c r="K188" i="13"/>
  <c r="J188" i="13"/>
  <c r="G188" i="13"/>
  <c r="F188" i="13"/>
  <c r="F187" i="13" s="1"/>
  <c r="E188" i="13"/>
  <c r="D188" i="13"/>
  <c r="H186" i="13"/>
  <c r="C186" i="13"/>
  <c r="H185" i="13"/>
  <c r="C185" i="13"/>
  <c r="L184" i="13"/>
  <c r="K184" i="13"/>
  <c r="J184" i="13"/>
  <c r="G184" i="13"/>
  <c r="F184" i="13"/>
  <c r="E184" i="13"/>
  <c r="C184" i="13" s="1"/>
  <c r="D184" i="13"/>
  <c r="H183" i="13"/>
  <c r="C183" i="13"/>
  <c r="H182" i="13"/>
  <c r="C182" i="13"/>
  <c r="H181" i="13"/>
  <c r="C181" i="13"/>
  <c r="C180" i="13"/>
  <c r="L179" i="13"/>
  <c r="K179" i="13"/>
  <c r="J179" i="13"/>
  <c r="G179" i="13"/>
  <c r="F179" i="13"/>
  <c r="E179" i="13"/>
  <c r="D179" i="13"/>
  <c r="C179" i="13" s="1"/>
  <c r="H178" i="13"/>
  <c r="C178" i="13"/>
  <c r="H177" i="13"/>
  <c r="C177" i="13"/>
  <c r="H176" i="13"/>
  <c r="C176" i="13"/>
  <c r="L175" i="13"/>
  <c r="K175" i="13"/>
  <c r="K174" i="13" s="1"/>
  <c r="K173" i="13" s="1"/>
  <c r="J175" i="13"/>
  <c r="I175" i="13"/>
  <c r="G175" i="13"/>
  <c r="F175" i="13"/>
  <c r="F174" i="13" s="1"/>
  <c r="F173" i="13" s="1"/>
  <c r="E175" i="13"/>
  <c r="E174" i="13" s="1"/>
  <c r="D175" i="13"/>
  <c r="J174" i="13"/>
  <c r="J173" i="13" s="1"/>
  <c r="G174" i="13"/>
  <c r="G173" i="13" s="1"/>
  <c r="H172" i="13"/>
  <c r="C172" i="13"/>
  <c r="H171" i="13"/>
  <c r="C171" i="13"/>
  <c r="C170" i="13"/>
  <c r="H169" i="13"/>
  <c r="C169" i="13"/>
  <c r="H168" i="13"/>
  <c r="C168" i="13"/>
  <c r="H167" i="13"/>
  <c r="C167" i="13"/>
  <c r="L166" i="13"/>
  <c r="L165" i="13" s="1"/>
  <c r="K166" i="13"/>
  <c r="J166" i="13"/>
  <c r="J165" i="13" s="1"/>
  <c r="G166" i="13"/>
  <c r="G165" i="13" s="1"/>
  <c r="F166" i="13"/>
  <c r="E166" i="13"/>
  <c r="E165" i="13" s="1"/>
  <c r="D166" i="13"/>
  <c r="C166" i="13" s="1"/>
  <c r="K165" i="13"/>
  <c r="F165" i="13"/>
  <c r="H164" i="13"/>
  <c r="C164" i="13"/>
  <c r="H163" i="13"/>
  <c r="C163" i="13"/>
  <c r="H162" i="13"/>
  <c r="C162" i="13"/>
  <c r="C161" i="13"/>
  <c r="L160" i="13"/>
  <c r="K160" i="13"/>
  <c r="J160" i="13"/>
  <c r="G160" i="13"/>
  <c r="F160" i="13"/>
  <c r="E160" i="13"/>
  <c r="D160" i="13"/>
  <c r="H159" i="13"/>
  <c r="C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C152" i="13"/>
  <c r="L151" i="13"/>
  <c r="K151" i="13"/>
  <c r="J151" i="13"/>
  <c r="G151" i="13"/>
  <c r="F151" i="13"/>
  <c r="E151" i="13"/>
  <c r="D151" i="13"/>
  <c r="H150" i="13"/>
  <c r="C150" i="13"/>
  <c r="H149" i="13"/>
  <c r="C149" i="13"/>
  <c r="H148" i="13"/>
  <c r="C148" i="13"/>
  <c r="H147" i="13"/>
  <c r="C147" i="13"/>
  <c r="H146" i="13"/>
  <c r="C146" i="13"/>
  <c r="H145" i="13"/>
  <c r="C145" i="13"/>
  <c r="L144" i="13"/>
  <c r="K144" i="13"/>
  <c r="J144" i="13"/>
  <c r="G144" i="13"/>
  <c r="F144" i="13"/>
  <c r="E144" i="13"/>
  <c r="D144" i="13"/>
  <c r="H143" i="13"/>
  <c r="C143" i="13"/>
  <c r="H142" i="13"/>
  <c r="C142" i="13"/>
  <c r="L141" i="13"/>
  <c r="K141" i="13"/>
  <c r="J141" i="13"/>
  <c r="G141" i="13"/>
  <c r="F141" i="13"/>
  <c r="C141" i="13" s="1"/>
  <c r="E141" i="13"/>
  <c r="D141" i="13"/>
  <c r="H140" i="13"/>
  <c r="C140" i="13"/>
  <c r="H139" i="13"/>
  <c r="C139" i="13"/>
  <c r="H138" i="13"/>
  <c r="C138" i="13"/>
  <c r="C137" i="13"/>
  <c r="L136" i="13"/>
  <c r="K136" i="13"/>
  <c r="J136" i="13"/>
  <c r="G136" i="13"/>
  <c r="F136" i="13"/>
  <c r="E136" i="13"/>
  <c r="D136" i="13"/>
  <c r="C136" i="13" s="1"/>
  <c r="H135" i="13"/>
  <c r="C135" i="13"/>
  <c r="H134" i="13"/>
  <c r="C134" i="13"/>
  <c r="H133" i="13"/>
  <c r="C133" i="13"/>
  <c r="H132" i="13"/>
  <c r="C132" i="13"/>
  <c r="L131" i="13"/>
  <c r="K131" i="13"/>
  <c r="K130" i="13" s="1"/>
  <c r="J131" i="13"/>
  <c r="G131" i="13"/>
  <c r="G130" i="13" s="1"/>
  <c r="F131" i="13"/>
  <c r="E131" i="13"/>
  <c r="E130" i="13" s="1"/>
  <c r="D131" i="13"/>
  <c r="L130" i="13"/>
  <c r="I128" i="13"/>
  <c r="H129" i="13"/>
  <c r="H128" i="13" s="1"/>
  <c r="C129" i="13"/>
  <c r="C128" i="13" s="1"/>
  <c r="L128" i="13"/>
  <c r="K128" i="13"/>
  <c r="J128" i="13"/>
  <c r="G128" i="13"/>
  <c r="F128" i="13"/>
  <c r="E128" i="13"/>
  <c r="D128" i="13"/>
  <c r="J122" i="13"/>
  <c r="H127" i="13"/>
  <c r="C127" i="13"/>
  <c r="H126" i="13"/>
  <c r="C126" i="13"/>
  <c r="H125" i="13"/>
  <c r="C125" i="13"/>
  <c r="H124" i="13"/>
  <c r="C124" i="13"/>
  <c r="C123" i="13"/>
  <c r="L122" i="13"/>
  <c r="K122" i="13"/>
  <c r="G122" i="13"/>
  <c r="F122" i="13"/>
  <c r="E122" i="13"/>
  <c r="D122" i="13"/>
  <c r="C122" i="13" s="1"/>
  <c r="H121" i="13"/>
  <c r="C121" i="13"/>
  <c r="C120" i="13"/>
  <c r="H119" i="13"/>
  <c r="C119" i="13"/>
  <c r="H118" i="13"/>
  <c r="C118" i="13"/>
  <c r="H117" i="13"/>
  <c r="C117" i="13"/>
  <c r="L116" i="13"/>
  <c r="K116" i="13"/>
  <c r="J116" i="13"/>
  <c r="G116" i="13"/>
  <c r="F116" i="13"/>
  <c r="E116" i="13"/>
  <c r="D116" i="13"/>
  <c r="H115" i="13"/>
  <c r="C115" i="13"/>
  <c r="H114" i="13"/>
  <c r="C114" i="13"/>
  <c r="C113" i="13"/>
  <c r="L112" i="13"/>
  <c r="K112" i="13"/>
  <c r="J112" i="13"/>
  <c r="G112" i="13"/>
  <c r="F112" i="13"/>
  <c r="E112" i="13"/>
  <c r="C112" i="13" s="1"/>
  <c r="D112" i="13"/>
  <c r="H111" i="13"/>
  <c r="C111" i="13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H104" i="13"/>
  <c r="C104" i="13"/>
  <c r="L103" i="13"/>
  <c r="K103" i="13"/>
  <c r="J103" i="13"/>
  <c r="G103" i="13"/>
  <c r="F103" i="13"/>
  <c r="E103" i="13"/>
  <c r="D103" i="13"/>
  <c r="H102" i="13"/>
  <c r="C102" i="13"/>
  <c r="H101" i="13"/>
  <c r="C101" i="13"/>
  <c r="H100" i="13"/>
  <c r="C100" i="13"/>
  <c r="C99" i="13"/>
  <c r="H98" i="13"/>
  <c r="C98" i="13"/>
  <c r="H97" i="13"/>
  <c r="C97" i="13"/>
  <c r="H96" i="13"/>
  <c r="C96" i="13"/>
  <c r="L95" i="13"/>
  <c r="K95" i="13"/>
  <c r="J95" i="13"/>
  <c r="G95" i="13"/>
  <c r="F95" i="13"/>
  <c r="E95" i="13"/>
  <c r="D95" i="13"/>
  <c r="H94" i="13"/>
  <c r="C94" i="13"/>
  <c r="H93" i="13"/>
  <c r="C93" i="13"/>
  <c r="H92" i="13"/>
  <c r="C92" i="13"/>
  <c r="H91" i="13"/>
  <c r="C91" i="13"/>
  <c r="H90" i="13"/>
  <c r="C90" i="13"/>
  <c r="L89" i="13"/>
  <c r="K89" i="13"/>
  <c r="J89" i="13"/>
  <c r="G89" i="13"/>
  <c r="F89" i="13"/>
  <c r="F83" i="13" s="1"/>
  <c r="E89" i="13"/>
  <c r="D89" i="13"/>
  <c r="H88" i="13"/>
  <c r="C88" i="13"/>
  <c r="H87" i="13"/>
  <c r="C87" i="13"/>
  <c r="H86" i="13"/>
  <c r="C86" i="13"/>
  <c r="C85" i="13"/>
  <c r="L84" i="13"/>
  <c r="K84" i="13"/>
  <c r="J84" i="13"/>
  <c r="G84" i="13"/>
  <c r="F84" i="13"/>
  <c r="E84" i="13"/>
  <c r="D84" i="13"/>
  <c r="D83" i="13" s="1"/>
  <c r="H82" i="13"/>
  <c r="C82" i="13"/>
  <c r="H81" i="13"/>
  <c r="C81" i="13"/>
  <c r="L80" i="13"/>
  <c r="K80" i="13"/>
  <c r="J80" i="13"/>
  <c r="I80" i="13"/>
  <c r="G80" i="13"/>
  <c r="F80" i="13"/>
  <c r="E80" i="13"/>
  <c r="D80" i="13"/>
  <c r="H79" i="13"/>
  <c r="C79" i="13"/>
  <c r="I77" i="13"/>
  <c r="H78" i="13"/>
  <c r="C78" i="13"/>
  <c r="L77" i="13"/>
  <c r="L76" i="13" s="1"/>
  <c r="K77" i="13"/>
  <c r="J77" i="13"/>
  <c r="J76" i="13" s="1"/>
  <c r="G77" i="13"/>
  <c r="F77" i="13"/>
  <c r="F76" i="13" s="1"/>
  <c r="E77" i="13"/>
  <c r="D77" i="13"/>
  <c r="K76" i="13"/>
  <c r="G76" i="13"/>
  <c r="D76" i="13"/>
  <c r="H74" i="13"/>
  <c r="C74" i="13"/>
  <c r="H73" i="13"/>
  <c r="C73" i="13"/>
  <c r="H72" i="13"/>
  <c r="C72" i="13"/>
  <c r="H71" i="13"/>
  <c r="C71" i="13"/>
  <c r="H70" i="13"/>
  <c r="C70" i="13"/>
  <c r="L69" i="13"/>
  <c r="K69" i="13"/>
  <c r="J69" i="13"/>
  <c r="J67" i="13" s="1"/>
  <c r="G69" i="13"/>
  <c r="G67" i="13" s="1"/>
  <c r="F69" i="13"/>
  <c r="F67" i="13" s="1"/>
  <c r="E69" i="13"/>
  <c r="E67" i="13" s="1"/>
  <c r="D69" i="13"/>
  <c r="C68" i="13"/>
  <c r="L67" i="13"/>
  <c r="K67" i="13"/>
  <c r="D67" i="13"/>
  <c r="D53" i="13" s="1"/>
  <c r="H66" i="13"/>
  <c r="C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H59" i="13"/>
  <c r="C59" i="13"/>
  <c r="L58" i="13"/>
  <c r="K58" i="13"/>
  <c r="J58" i="13"/>
  <c r="G58" i="13"/>
  <c r="F58" i="13"/>
  <c r="E58" i="13"/>
  <c r="D58" i="13"/>
  <c r="H57" i="13"/>
  <c r="C57" i="13"/>
  <c r="I55" i="13"/>
  <c r="H56" i="13"/>
  <c r="C56" i="13"/>
  <c r="L55" i="13"/>
  <c r="K55" i="13"/>
  <c r="J55" i="13"/>
  <c r="J54" i="13" s="1"/>
  <c r="J53" i="13" s="1"/>
  <c r="G55" i="13"/>
  <c r="G54" i="13" s="1"/>
  <c r="G53" i="13" s="1"/>
  <c r="F55" i="13"/>
  <c r="E55" i="13"/>
  <c r="D55" i="13"/>
  <c r="L54" i="13"/>
  <c r="K54" i="13"/>
  <c r="E54" i="13"/>
  <c r="D54" i="13"/>
  <c r="K53" i="13"/>
  <c r="H47" i="13"/>
  <c r="C47" i="13"/>
  <c r="H46" i="13"/>
  <c r="C46" i="13"/>
  <c r="L45" i="13"/>
  <c r="H45" i="13" s="1"/>
  <c r="G45" i="13"/>
  <c r="C45" i="13" s="1"/>
  <c r="H44" i="13"/>
  <c r="C44" i="13"/>
  <c r="K43" i="13"/>
  <c r="J43" i="13"/>
  <c r="I43" i="13"/>
  <c r="H43" i="13" s="1"/>
  <c r="F43" i="13"/>
  <c r="E43" i="13"/>
  <c r="D43" i="13"/>
  <c r="C43" i="13" s="1"/>
  <c r="H42" i="13"/>
  <c r="C42" i="13"/>
  <c r="I41" i="13"/>
  <c r="H41" i="13" s="1"/>
  <c r="D41" i="13"/>
  <c r="C41" i="13" s="1"/>
  <c r="H40" i="13"/>
  <c r="C40" i="13"/>
  <c r="H39" i="13"/>
  <c r="C39" i="13"/>
  <c r="H38" i="13"/>
  <c r="C38" i="13"/>
  <c r="H37" i="13"/>
  <c r="C37" i="13"/>
  <c r="K36" i="13"/>
  <c r="H36" i="13" s="1"/>
  <c r="F36" i="13"/>
  <c r="C36" i="13" s="1"/>
  <c r="H35" i="13"/>
  <c r="C35" i="13"/>
  <c r="H34" i="13"/>
  <c r="C34" i="13"/>
  <c r="K33" i="13"/>
  <c r="H33" i="13" s="1"/>
  <c r="F33" i="13"/>
  <c r="C33" i="13" s="1"/>
  <c r="H32" i="13"/>
  <c r="C32" i="13"/>
  <c r="K31" i="13"/>
  <c r="H31" i="13" s="1"/>
  <c r="F31" i="13"/>
  <c r="C31" i="13" s="1"/>
  <c r="H30" i="13"/>
  <c r="C30" i="13"/>
  <c r="H29" i="13"/>
  <c r="C29" i="13"/>
  <c r="H28" i="13"/>
  <c r="C28" i="13"/>
  <c r="K27" i="13"/>
  <c r="H27" i="13" s="1"/>
  <c r="F27" i="13"/>
  <c r="C27" i="13" s="1"/>
  <c r="F26" i="13"/>
  <c r="C26" i="13" s="1"/>
  <c r="H25" i="13"/>
  <c r="C25" i="13"/>
  <c r="H23" i="13"/>
  <c r="C23" i="13"/>
  <c r="H22" i="13"/>
  <c r="C22" i="13"/>
  <c r="L21" i="13"/>
  <c r="L292" i="13" s="1"/>
  <c r="L291" i="13" s="1"/>
  <c r="K21" i="13"/>
  <c r="J21" i="13"/>
  <c r="J292" i="13" s="1"/>
  <c r="J291" i="13" s="1"/>
  <c r="I21" i="13"/>
  <c r="G21" i="13"/>
  <c r="G292" i="13" s="1"/>
  <c r="G291" i="13" s="1"/>
  <c r="F21" i="13"/>
  <c r="F292" i="13" s="1"/>
  <c r="F291" i="13" s="1"/>
  <c r="E21" i="13"/>
  <c r="D21" i="13"/>
  <c r="D292" i="13" s="1"/>
  <c r="D291" i="13" s="1"/>
  <c r="C21" i="13"/>
  <c r="H301" i="12"/>
  <c r="C301" i="12"/>
  <c r="H300" i="12"/>
  <c r="C300" i="12"/>
  <c r="H299" i="12"/>
  <c r="C299" i="12"/>
  <c r="H298" i="12"/>
  <c r="C298" i="12"/>
  <c r="H297" i="12"/>
  <c r="C297" i="12"/>
  <c r="H296" i="12"/>
  <c r="C296" i="12"/>
  <c r="H295" i="12"/>
  <c r="C295" i="12"/>
  <c r="H294" i="12"/>
  <c r="H293" i="12" s="1"/>
  <c r="C294" i="12"/>
  <c r="L293" i="12"/>
  <c r="K293" i="12"/>
  <c r="J293" i="12"/>
  <c r="I293" i="12"/>
  <c r="G293" i="12"/>
  <c r="F293" i="12"/>
  <c r="E293" i="12"/>
  <c r="D293" i="12"/>
  <c r="C293" i="12"/>
  <c r="H288" i="12"/>
  <c r="C288" i="12"/>
  <c r="H287" i="12"/>
  <c r="C287" i="12"/>
  <c r="L286" i="12"/>
  <c r="K286" i="12"/>
  <c r="J286" i="12"/>
  <c r="G286" i="12"/>
  <c r="F286" i="12"/>
  <c r="E286" i="12"/>
  <c r="D286" i="12"/>
  <c r="C286" i="12"/>
  <c r="C285" i="12"/>
  <c r="L284" i="12"/>
  <c r="L283" i="12" s="1"/>
  <c r="K284" i="12"/>
  <c r="K283" i="12" s="1"/>
  <c r="J284" i="12"/>
  <c r="J283" i="12" s="1"/>
  <c r="G284" i="12"/>
  <c r="G283" i="12" s="1"/>
  <c r="F284" i="12"/>
  <c r="E284" i="12"/>
  <c r="D284" i="12"/>
  <c r="C284" i="12" s="1"/>
  <c r="F283" i="12"/>
  <c r="E283" i="12"/>
  <c r="H282" i="12"/>
  <c r="C282" i="12"/>
  <c r="L281" i="12"/>
  <c r="K281" i="12"/>
  <c r="J281" i="12"/>
  <c r="G281" i="12"/>
  <c r="F281" i="12"/>
  <c r="E281" i="12"/>
  <c r="D281" i="12"/>
  <c r="C281" i="12" s="1"/>
  <c r="H280" i="12"/>
  <c r="C280" i="12"/>
  <c r="H279" i="12"/>
  <c r="C279" i="12"/>
  <c r="H278" i="12"/>
  <c r="C278" i="12"/>
  <c r="H277" i="12"/>
  <c r="C277" i="12"/>
  <c r="L276" i="12"/>
  <c r="K276" i="12"/>
  <c r="J276" i="12"/>
  <c r="G276" i="12"/>
  <c r="F276" i="12"/>
  <c r="E276" i="12"/>
  <c r="D276" i="12"/>
  <c r="H275" i="12"/>
  <c r="C275" i="12"/>
  <c r="H274" i="12"/>
  <c r="C274" i="12"/>
  <c r="C273" i="12"/>
  <c r="L272" i="12"/>
  <c r="L270" i="12" s="1"/>
  <c r="L269" i="12" s="1"/>
  <c r="K272" i="12"/>
  <c r="J272" i="12"/>
  <c r="J270" i="12" s="1"/>
  <c r="J269" i="12" s="1"/>
  <c r="G272" i="12"/>
  <c r="F272" i="12"/>
  <c r="F270" i="12" s="1"/>
  <c r="F269" i="12" s="1"/>
  <c r="E272" i="12"/>
  <c r="D272" i="12"/>
  <c r="C272" i="12" s="1"/>
  <c r="H271" i="12"/>
  <c r="C271" i="12"/>
  <c r="K270" i="12"/>
  <c r="G270" i="12"/>
  <c r="G269" i="12" s="1"/>
  <c r="E270" i="12"/>
  <c r="E269" i="12" s="1"/>
  <c r="K269" i="12"/>
  <c r="H268" i="12"/>
  <c r="C268" i="12"/>
  <c r="H267" i="12"/>
  <c r="D267" i="12"/>
  <c r="C267" i="12" s="1"/>
  <c r="H266" i="12"/>
  <c r="C266" i="12"/>
  <c r="H265" i="12"/>
  <c r="C265" i="12"/>
  <c r="L264" i="12"/>
  <c r="L259" i="12" s="1"/>
  <c r="K264" i="12"/>
  <c r="J264" i="12"/>
  <c r="G264" i="12"/>
  <c r="F264" i="12"/>
  <c r="F259" i="12" s="1"/>
  <c r="E264" i="12"/>
  <c r="D264" i="12"/>
  <c r="H263" i="12"/>
  <c r="C263" i="12"/>
  <c r="H262" i="12"/>
  <c r="C262" i="12"/>
  <c r="H261" i="12"/>
  <c r="C261" i="12"/>
  <c r="L260" i="12"/>
  <c r="K260" i="12"/>
  <c r="J260" i="12"/>
  <c r="I260" i="12"/>
  <c r="H260" i="12" s="1"/>
  <c r="G260" i="12"/>
  <c r="G259" i="12" s="1"/>
  <c r="F260" i="12"/>
  <c r="E260" i="12"/>
  <c r="D260" i="12"/>
  <c r="K259" i="12"/>
  <c r="H258" i="12"/>
  <c r="C258" i="12"/>
  <c r="H257" i="12"/>
  <c r="C257" i="12"/>
  <c r="H256" i="12"/>
  <c r="C256" i="12"/>
  <c r="H255" i="12"/>
  <c r="C255" i="12"/>
  <c r="H254" i="12"/>
  <c r="C254" i="12"/>
  <c r="H253" i="12"/>
  <c r="C253" i="12"/>
  <c r="L252" i="12"/>
  <c r="K252" i="12"/>
  <c r="K251" i="12" s="1"/>
  <c r="J252" i="12"/>
  <c r="G252" i="12"/>
  <c r="G251" i="12" s="1"/>
  <c r="F252" i="12"/>
  <c r="E252" i="12"/>
  <c r="E251" i="12" s="1"/>
  <c r="D252" i="12"/>
  <c r="C252" i="12" s="1"/>
  <c r="L251" i="12"/>
  <c r="J251" i="12"/>
  <c r="F251" i="12"/>
  <c r="H250" i="12"/>
  <c r="C250" i="12"/>
  <c r="H249" i="12"/>
  <c r="C249" i="12"/>
  <c r="H248" i="12"/>
  <c r="C248" i="12"/>
  <c r="H247" i="12"/>
  <c r="C247" i="12"/>
  <c r="L246" i="12"/>
  <c r="K246" i="12"/>
  <c r="J246" i="12"/>
  <c r="G246" i="12"/>
  <c r="F246" i="12"/>
  <c r="E246" i="12"/>
  <c r="D246" i="12"/>
  <c r="C246" i="12" s="1"/>
  <c r="H245" i="12"/>
  <c r="C245" i="12"/>
  <c r="H244" i="12"/>
  <c r="C244" i="12"/>
  <c r="H243" i="12"/>
  <c r="C243" i="12"/>
  <c r="H242" i="12"/>
  <c r="C242" i="12"/>
  <c r="H241" i="12"/>
  <c r="C241" i="12"/>
  <c r="H240" i="12"/>
  <c r="C240" i="12"/>
  <c r="H239" i="12"/>
  <c r="C239" i="12"/>
  <c r="L238" i="12"/>
  <c r="K238" i="12"/>
  <c r="J238" i="12"/>
  <c r="G238" i="12"/>
  <c r="F238" i="12"/>
  <c r="E238" i="12"/>
  <c r="D238" i="12"/>
  <c r="C238" i="12" s="1"/>
  <c r="H237" i="12"/>
  <c r="C237" i="12"/>
  <c r="C236" i="12"/>
  <c r="L235" i="12"/>
  <c r="K235" i="12"/>
  <c r="J235" i="12"/>
  <c r="G235" i="12"/>
  <c r="F235" i="12"/>
  <c r="F231" i="12" s="1"/>
  <c r="F230" i="12" s="1"/>
  <c r="E235" i="12"/>
  <c r="D235" i="12"/>
  <c r="H234" i="12"/>
  <c r="C234" i="12"/>
  <c r="L233" i="12"/>
  <c r="L231" i="12" s="1"/>
  <c r="L230" i="12" s="1"/>
  <c r="K233" i="12"/>
  <c r="J233" i="12"/>
  <c r="G233" i="12"/>
  <c r="G231" i="12" s="1"/>
  <c r="F233" i="12"/>
  <c r="E233" i="12"/>
  <c r="D233" i="12"/>
  <c r="C233" i="12"/>
  <c r="H232" i="12"/>
  <c r="C232" i="12"/>
  <c r="D231" i="12"/>
  <c r="H229" i="12"/>
  <c r="C229" i="12"/>
  <c r="C228" i="12"/>
  <c r="L227" i="12"/>
  <c r="K227" i="12"/>
  <c r="J227" i="12"/>
  <c r="G227" i="12"/>
  <c r="F227" i="12"/>
  <c r="E227" i="12"/>
  <c r="D227" i="12"/>
  <c r="H226" i="12"/>
  <c r="C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H217" i="12"/>
  <c r="C217" i="12"/>
  <c r="L216" i="12"/>
  <c r="K216" i="12"/>
  <c r="J216" i="12"/>
  <c r="G216" i="12"/>
  <c r="F216" i="12"/>
  <c r="E216" i="12"/>
  <c r="E204" i="12" s="1"/>
  <c r="D216" i="12"/>
  <c r="D204" i="12" s="1"/>
  <c r="D195" i="12" s="1"/>
  <c r="H215" i="12"/>
  <c r="C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H207" i="12"/>
  <c r="C207" i="12"/>
  <c r="C206" i="12"/>
  <c r="L205" i="12"/>
  <c r="K205" i="12"/>
  <c r="J205" i="12"/>
  <c r="G205" i="12"/>
  <c r="G204" i="12" s="1"/>
  <c r="F205" i="12"/>
  <c r="E205" i="12"/>
  <c r="D205" i="12"/>
  <c r="L204" i="12"/>
  <c r="H203" i="12"/>
  <c r="C203" i="12"/>
  <c r="H202" i="12"/>
  <c r="C202" i="12"/>
  <c r="H201" i="12"/>
  <c r="C201" i="12"/>
  <c r="H200" i="12"/>
  <c r="C200" i="12"/>
  <c r="H199" i="12"/>
  <c r="C199" i="12"/>
  <c r="L198" i="12"/>
  <c r="K198" i="12"/>
  <c r="J198" i="12"/>
  <c r="G198" i="12"/>
  <c r="F198" i="12"/>
  <c r="E198" i="12"/>
  <c r="E196" i="12" s="1"/>
  <c r="D198" i="12"/>
  <c r="C197" i="12"/>
  <c r="L196" i="12"/>
  <c r="L195" i="12" s="1"/>
  <c r="K196" i="12"/>
  <c r="J196" i="12"/>
  <c r="G196" i="12"/>
  <c r="F196" i="12"/>
  <c r="D196" i="12"/>
  <c r="H193" i="12"/>
  <c r="C193" i="12"/>
  <c r="L192" i="12"/>
  <c r="L191" i="12" s="1"/>
  <c r="K192" i="12"/>
  <c r="K191" i="12" s="1"/>
  <c r="K187" i="12" s="1"/>
  <c r="J192" i="12"/>
  <c r="J191" i="12" s="1"/>
  <c r="G192" i="12"/>
  <c r="G191" i="12" s="1"/>
  <c r="F192" i="12"/>
  <c r="E192" i="12"/>
  <c r="E191" i="12" s="1"/>
  <c r="D192" i="12"/>
  <c r="D191" i="12" s="1"/>
  <c r="F191" i="12"/>
  <c r="H190" i="12"/>
  <c r="C190" i="12"/>
  <c r="H189" i="12"/>
  <c r="C189" i="12"/>
  <c r="L188" i="12"/>
  <c r="K188" i="12"/>
  <c r="J188" i="12"/>
  <c r="G188" i="12"/>
  <c r="F188" i="12"/>
  <c r="E188" i="12"/>
  <c r="D188" i="12"/>
  <c r="H186" i="12"/>
  <c r="C186" i="12"/>
  <c r="H185" i="12"/>
  <c r="C185" i="12"/>
  <c r="L184" i="12"/>
  <c r="K184" i="12"/>
  <c r="J184" i="12"/>
  <c r="G184" i="12"/>
  <c r="C184" i="12" s="1"/>
  <c r="F184" i="12"/>
  <c r="E184" i="12"/>
  <c r="D184" i="12"/>
  <c r="H183" i="12"/>
  <c r="C183" i="12"/>
  <c r="H182" i="12"/>
  <c r="C182" i="12"/>
  <c r="H181" i="12"/>
  <c r="C181" i="12"/>
  <c r="C180" i="12"/>
  <c r="L179" i="12"/>
  <c r="K179" i="12"/>
  <c r="J179" i="12"/>
  <c r="G179" i="12"/>
  <c r="F179" i="12"/>
  <c r="E179" i="12"/>
  <c r="D179" i="12"/>
  <c r="H178" i="12"/>
  <c r="C178" i="12"/>
  <c r="H177" i="12"/>
  <c r="C177" i="12"/>
  <c r="I175" i="12"/>
  <c r="H176" i="12"/>
  <c r="C176" i="12"/>
  <c r="L175" i="12"/>
  <c r="K175" i="12"/>
  <c r="J175" i="12"/>
  <c r="J174" i="12" s="1"/>
  <c r="J173" i="12" s="1"/>
  <c r="G175" i="12"/>
  <c r="G174" i="12" s="1"/>
  <c r="G173" i="12" s="1"/>
  <c r="F175" i="12"/>
  <c r="E175" i="12"/>
  <c r="D175" i="12"/>
  <c r="C175" i="12" s="1"/>
  <c r="K174" i="12"/>
  <c r="K173" i="12" s="1"/>
  <c r="F174" i="12"/>
  <c r="F173" i="12" s="1"/>
  <c r="H172" i="12"/>
  <c r="C172" i="12"/>
  <c r="H171" i="12"/>
  <c r="C171" i="12"/>
  <c r="H170" i="12"/>
  <c r="C170" i="12"/>
  <c r="H169" i="12"/>
  <c r="C169" i="12"/>
  <c r="H168" i="12"/>
  <c r="C168" i="12"/>
  <c r="H167" i="12"/>
  <c r="C167" i="12"/>
  <c r="L166" i="12"/>
  <c r="L165" i="12" s="1"/>
  <c r="K166" i="12"/>
  <c r="J166" i="12"/>
  <c r="G166" i="12"/>
  <c r="G165" i="12" s="1"/>
  <c r="F166" i="12"/>
  <c r="F165" i="12" s="1"/>
  <c r="E166" i="12"/>
  <c r="E165" i="12" s="1"/>
  <c r="D166" i="12"/>
  <c r="K165" i="12"/>
  <c r="J165" i="12"/>
  <c r="H164" i="12"/>
  <c r="C164" i="12"/>
  <c r="H163" i="12"/>
  <c r="C163" i="12"/>
  <c r="H162" i="12"/>
  <c r="C162" i="12"/>
  <c r="H161" i="12"/>
  <c r="C161" i="12"/>
  <c r="L160" i="12"/>
  <c r="L130" i="12" s="1"/>
  <c r="K160" i="12"/>
  <c r="J160" i="12"/>
  <c r="G160" i="12"/>
  <c r="F160" i="12"/>
  <c r="E160" i="12"/>
  <c r="D160" i="12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H152" i="12"/>
  <c r="C152" i="12"/>
  <c r="L151" i="12"/>
  <c r="K151" i="12"/>
  <c r="J151" i="12"/>
  <c r="G151" i="12"/>
  <c r="F151" i="12"/>
  <c r="E151" i="12"/>
  <c r="D151" i="12"/>
  <c r="H150" i="12"/>
  <c r="C150" i="12"/>
  <c r="H149" i="12"/>
  <c r="C149" i="12"/>
  <c r="H148" i="12"/>
  <c r="C148" i="12"/>
  <c r="H147" i="12"/>
  <c r="C147" i="12"/>
  <c r="H146" i="12"/>
  <c r="C146" i="12"/>
  <c r="C145" i="12"/>
  <c r="L144" i="12"/>
  <c r="K144" i="12"/>
  <c r="J144" i="12"/>
  <c r="G144" i="12"/>
  <c r="F144" i="12"/>
  <c r="E144" i="12"/>
  <c r="D144" i="12"/>
  <c r="H143" i="12"/>
  <c r="C143" i="12"/>
  <c r="C142" i="12"/>
  <c r="L141" i="12"/>
  <c r="K141" i="12"/>
  <c r="J141" i="12"/>
  <c r="G141" i="12"/>
  <c r="F141" i="12"/>
  <c r="E141" i="12"/>
  <c r="D141" i="12"/>
  <c r="H140" i="12"/>
  <c r="C140" i="12"/>
  <c r="H139" i="12"/>
  <c r="C139" i="12"/>
  <c r="H138" i="12"/>
  <c r="C138" i="12"/>
  <c r="I136" i="12"/>
  <c r="H136" i="12" s="1"/>
  <c r="H137" i="12"/>
  <c r="C137" i="12"/>
  <c r="L136" i="12"/>
  <c r="K136" i="12"/>
  <c r="J136" i="12"/>
  <c r="G136" i="12"/>
  <c r="F136" i="12"/>
  <c r="E136" i="12"/>
  <c r="E130" i="12" s="1"/>
  <c r="D136" i="12"/>
  <c r="H135" i="12"/>
  <c r="C135" i="12"/>
  <c r="H134" i="12"/>
  <c r="C134" i="12"/>
  <c r="H133" i="12"/>
  <c r="C133" i="12"/>
  <c r="H132" i="12"/>
  <c r="C132" i="12"/>
  <c r="L131" i="12"/>
  <c r="K131" i="12"/>
  <c r="J131" i="12"/>
  <c r="J130" i="12" s="1"/>
  <c r="G131" i="12"/>
  <c r="F131" i="12"/>
  <c r="E131" i="12"/>
  <c r="D131" i="12"/>
  <c r="D130" i="12" s="1"/>
  <c r="I128" i="12"/>
  <c r="C129" i="12"/>
  <c r="C128" i="12" s="1"/>
  <c r="L128" i="12"/>
  <c r="K128" i="12"/>
  <c r="J128" i="12"/>
  <c r="G128" i="12"/>
  <c r="F128" i="12"/>
  <c r="E128" i="12"/>
  <c r="D128" i="12"/>
  <c r="H127" i="12"/>
  <c r="C127" i="12"/>
  <c r="H126" i="12"/>
  <c r="C126" i="12"/>
  <c r="H125" i="12"/>
  <c r="C125" i="12"/>
  <c r="H124" i="12"/>
  <c r="C124" i="12"/>
  <c r="C123" i="12"/>
  <c r="L122" i="12"/>
  <c r="K122" i="12"/>
  <c r="J122" i="12"/>
  <c r="G122" i="12"/>
  <c r="F122" i="12"/>
  <c r="E122" i="12"/>
  <c r="D122" i="12"/>
  <c r="H121" i="12"/>
  <c r="C121" i="12"/>
  <c r="H120" i="12"/>
  <c r="C120" i="12"/>
  <c r="H119" i="12"/>
  <c r="C119" i="12"/>
  <c r="H118" i="12"/>
  <c r="C118" i="12"/>
  <c r="H117" i="12"/>
  <c r="C117" i="12"/>
  <c r="L116" i="12"/>
  <c r="K116" i="12"/>
  <c r="J116" i="12"/>
  <c r="G116" i="12"/>
  <c r="F116" i="12"/>
  <c r="E116" i="12"/>
  <c r="D116" i="12"/>
  <c r="C116" i="12" s="1"/>
  <c r="H115" i="12"/>
  <c r="C115" i="12"/>
  <c r="H114" i="12"/>
  <c r="C114" i="12"/>
  <c r="I112" i="12"/>
  <c r="C113" i="12"/>
  <c r="L112" i="12"/>
  <c r="K112" i="12"/>
  <c r="J112" i="12"/>
  <c r="G112" i="12"/>
  <c r="F112" i="12"/>
  <c r="E112" i="12"/>
  <c r="D112" i="12"/>
  <c r="H111" i="12"/>
  <c r="C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L103" i="12"/>
  <c r="L83" i="12" s="1"/>
  <c r="K103" i="12"/>
  <c r="J103" i="12"/>
  <c r="G103" i="12"/>
  <c r="F103" i="12"/>
  <c r="E103" i="12"/>
  <c r="D103" i="12"/>
  <c r="H102" i="12"/>
  <c r="C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L95" i="12"/>
  <c r="K95" i="12"/>
  <c r="J95" i="12"/>
  <c r="G95" i="12"/>
  <c r="G83" i="12" s="1"/>
  <c r="F95" i="12"/>
  <c r="E95" i="12"/>
  <c r="D95" i="12"/>
  <c r="C95" i="12"/>
  <c r="H94" i="12"/>
  <c r="C94" i="12"/>
  <c r="H93" i="12"/>
  <c r="C93" i="12"/>
  <c r="H92" i="12"/>
  <c r="C92" i="12"/>
  <c r="H91" i="12"/>
  <c r="C91" i="12"/>
  <c r="H90" i="12"/>
  <c r="C90" i="12"/>
  <c r="L89" i="12"/>
  <c r="K89" i="12"/>
  <c r="J89" i="12"/>
  <c r="G89" i="12"/>
  <c r="F89" i="12"/>
  <c r="E89" i="12"/>
  <c r="D89" i="12"/>
  <c r="H88" i="12"/>
  <c r="C88" i="12"/>
  <c r="H87" i="12"/>
  <c r="C87" i="12"/>
  <c r="H86" i="12"/>
  <c r="C86" i="12"/>
  <c r="H85" i="12"/>
  <c r="C85" i="12"/>
  <c r="L84" i="12"/>
  <c r="K84" i="12"/>
  <c r="J84" i="12"/>
  <c r="J83" i="12" s="1"/>
  <c r="G84" i="12"/>
  <c r="F84" i="12"/>
  <c r="E84" i="12"/>
  <c r="D84" i="12"/>
  <c r="D83" i="12" s="1"/>
  <c r="H82" i="12"/>
  <c r="C82" i="12"/>
  <c r="H81" i="12"/>
  <c r="C81" i="12"/>
  <c r="L80" i="12"/>
  <c r="K80" i="12"/>
  <c r="J80" i="12"/>
  <c r="G80" i="12"/>
  <c r="F80" i="12"/>
  <c r="E80" i="12"/>
  <c r="E76" i="12" s="1"/>
  <c r="D80" i="12"/>
  <c r="H79" i="12"/>
  <c r="C79" i="12"/>
  <c r="H78" i="12"/>
  <c r="C78" i="12"/>
  <c r="L77" i="12"/>
  <c r="L76" i="12" s="1"/>
  <c r="K77" i="12"/>
  <c r="J77" i="12"/>
  <c r="J76" i="12" s="1"/>
  <c r="G77" i="12"/>
  <c r="G76" i="12" s="1"/>
  <c r="F77" i="12"/>
  <c r="E77" i="12"/>
  <c r="D77" i="12"/>
  <c r="C77" i="12" s="1"/>
  <c r="F76" i="12"/>
  <c r="H74" i="12"/>
  <c r="C74" i="12"/>
  <c r="H73" i="12"/>
  <c r="C73" i="12"/>
  <c r="H72" i="12"/>
  <c r="C72" i="12"/>
  <c r="H71" i="12"/>
  <c r="C71" i="12"/>
  <c r="H70" i="12"/>
  <c r="C70" i="12"/>
  <c r="L69" i="12"/>
  <c r="K69" i="12"/>
  <c r="K67" i="12" s="1"/>
  <c r="J69" i="12"/>
  <c r="G69" i="12"/>
  <c r="G67" i="12" s="1"/>
  <c r="F69" i="12"/>
  <c r="E69" i="12"/>
  <c r="E67" i="12" s="1"/>
  <c r="D69" i="12"/>
  <c r="D67" i="12" s="1"/>
  <c r="H68" i="12"/>
  <c r="C68" i="12"/>
  <c r="L67" i="12"/>
  <c r="J67" i="12"/>
  <c r="F67" i="12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L58" i="12"/>
  <c r="K58" i="12"/>
  <c r="J58" i="12"/>
  <c r="G58" i="12"/>
  <c r="F58" i="12"/>
  <c r="E58" i="12"/>
  <c r="D58" i="12"/>
  <c r="H57" i="12"/>
  <c r="C57" i="12"/>
  <c r="I55" i="12"/>
  <c r="H56" i="12"/>
  <c r="C56" i="12"/>
  <c r="L55" i="12"/>
  <c r="L54" i="12" s="1"/>
  <c r="L53" i="12" s="1"/>
  <c r="K55" i="12"/>
  <c r="K54" i="12" s="1"/>
  <c r="J55" i="12"/>
  <c r="J54" i="12" s="1"/>
  <c r="J53" i="12" s="1"/>
  <c r="G55" i="12"/>
  <c r="G54" i="12" s="1"/>
  <c r="F55" i="12"/>
  <c r="E55" i="12"/>
  <c r="D55" i="12"/>
  <c r="F54" i="12"/>
  <c r="E54" i="12"/>
  <c r="E53" i="12" s="1"/>
  <c r="H47" i="12"/>
  <c r="C47" i="12"/>
  <c r="H46" i="12"/>
  <c r="C46" i="12"/>
  <c r="L45" i="12"/>
  <c r="L20" i="12" s="1"/>
  <c r="G45" i="12"/>
  <c r="H44" i="12"/>
  <c r="C44" i="12"/>
  <c r="K43" i="12"/>
  <c r="J43" i="12"/>
  <c r="I43" i="12"/>
  <c r="F43" i="12"/>
  <c r="E43" i="12"/>
  <c r="D43" i="12"/>
  <c r="H42" i="12"/>
  <c r="C42" i="12"/>
  <c r="I41" i="12"/>
  <c r="H41" i="12" s="1"/>
  <c r="D41" i="12"/>
  <c r="C41" i="12" s="1"/>
  <c r="H40" i="12"/>
  <c r="C40" i="12"/>
  <c r="H39" i="12"/>
  <c r="C39" i="12"/>
  <c r="H38" i="12"/>
  <c r="C38" i="12"/>
  <c r="H37" i="12"/>
  <c r="C37" i="12"/>
  <c r="K36" i="12"/>
  <c r="H36" i="12" s="1"/>
  <c r="F36" i="12"/>
  <c r="C36" i="12" s="1"/>
  <c r="H35" i="12"/>
  <c r="C35" i="12"/>
  <c r="H34" i="12"/>
  <c r="C34" i="12"/>
  <c r="K33" i="12"/>
  <c r="H33" i="12" s="1"/>
  <c r="F33" i="12"/>
  <c r="C33" i="12" s="1"/>
  <c r="H32" i="12"/>
  <c r="C32" i="12"/>
  <c r="K31" i="12"/>
  <c r="H31" i="12" s="1"/>
  <c r="F31" i="12"/>
  <c r="H30" i="12"/>
  <c r="C30" i="12"/>
  <c r="H29" i="12"/>
  <c r="C29" i="12"/>
  <c r="H28" i="12"/>
  <c r="C28" i="12"/>
  <c r="K27" i="12"/>
  <c r="H27" i="12" s="1"/>
  <c r="F27" i="12"/>
  <c r="C27" i="12" s="1"/>
  <c r="H25" i="12"/>
  <c r="C25" i="12"/>
  <c r="H23" i="12"/>
  <c r="C23" i="12"/>
  <c r="H22" i="12"/>
  <c r="C22" i="12"/>
  <c r="L21" i="12"/>
  <c r="K21" i="12"/>
  <c r="K292" i="12" s="1"/>
  <c r="J21" i="12"/>
  <c r="I21" i="12"/>
  <c r="G21" i="12"/>
  <c r="G20" i="12" s="1"/>
  <c r="F21" i="12"/>
  <c r="E21" i="12"/>
  <c r="E20" i="12" s="1"/>
  <c r="D21" i="12"/>
  <c r="D292" i="12" s="1"/>
  <c r="D291" i="12" s="1"/>
  <c r="H301" i="11"/>
  <c r="C301" i="11"/>
  <c r="H300" i="11"/>
  <c r="C300" i="11"/>
  <c r="H299" i="11"/>
  <c r="C299" i="11"/>
  <c r="H298" i="11"/>
  <c r="C298" i="11"/>
  <c r="H297" i="11"/>
  <c r="C297" i="11"/>
  <c r="H296" i="11"/>
  <c r="C296" i="11"/>
  <c r="H295" i="11"/>
  <c r="C295" i="11"/>
  <c r="H294" i="11"/>
  <c r="C294" i="11"/>
  <c r="L293" i="11"/>
  <c r="K293" i="11"/>
  <c r="J293" i="11"/>
  <c r="I293" i="11"/>
  <c r="G293" i="11"/>
  <c r="F293" i="11"/>
  <c r="E293" i="11"/>
  <c r="D293" i="11"/>
  <c r="C293" i="11"/>
  <c r="H288" i="11"/>
  <c r="C288" i="11"/>
  <c r="C287" i="11"/>
  <c r="L286" i="11"/>
  <c r="K286" i="11"/>
  <c r="J286" i="11"/>
  <c r="G286" i="11"/>
  <c r="F286" i="11"/>
  <c r="C286" i="11" s="1"/>
  <c r="E286" i="11"/>
  <c r="D286" i="11"/>
  <c r="C285" i="11"/>
  <c r="L284" i="11"/>
  <c r="L283" i="11" s="1"/>
  <c r="K284" i="11"/>
  <c r="K283" i="11" s="1"/>
  <c r="J284" i="11"/>
  <c r="G284" i="11"/>
  <c r="G283" i="11" s="1"/>
  <c r="F284" i="11"/>
  <c r="F283" i="11" s="1"/>
  <c r="E284" i="11"/>
  <c r="D284" i="11"/>
  <c r="D283" i="11" s="1"/>
  <c r="J283" i="11"/>
  <c r="E283" i="11"/>
  <c r="I281" i="11"/>
  <c r="C282" i="11"/>
  <c r="L281" i="11"/>
  <c r="K281" i="11"/>
  <c r="J281" i="11"/>
  <c r="G281" i="11"/>
  <c r="F281" i="11"/>
  <c r="E281" i="11"/>
  <c r="D281" i="11"/>
  <c r="H280" i="11"/>
  <c r="C280" i="11"/>
  <c r="H279" i="11"/>
  <c r="C279" i="11"/>
  <c r="H278" i="11"/>
  <c r="C278" i="11"/>
  <c r="H277" i="11"/>
  <c r="C277" i="11"/>
  <c r="L276" i="11"/>
  <c r="K276" i="11"/>
  <c r="J276" i="11"/>
  <c r="G276" i="11"/>
  <c r="F276" i="11"/>
  <c r="E276" i="11"/>
  <c r="D276" i="11"/>
  <c r="H275" i="11"/>
  <c r="C275" i="11"/>
  <c r="H274" i="11"/>
  <c r="C274" i="11"/>
  <c r="C273" i="11"/>
  <c r="L272" i="11"/>
  <c r="L270" i="11" s="1"/>
  <c r="K272" i="11"/>
  <c r="K270" i="11" s="1"/>
  <c r="J272" i="11"/>
  <c r="G272" i="11"/>
  <c r="G270" i="11" s="1"/>
  <c r="F272" i="11"/>
  <c r="C272" i="11" s="1"/>
  <c r="E272" i="11"/>
  <c r="D272" i="11"/>
  <c r="H271" i="11"/>
  <c r="C271" i="11"/>
  <c r="E270" i="11"/>
  <c r="E269" i="11" s="1"/>
  <c r="D270" i="11"/>
  <c r="C268" i="11"/>
  <c r="H267" i="11"/>
  <c r="C267" i="11"/>
  <c r="H266" i="11"/>
  <c r="C266" i="11"/>
  <c r="H265" i="11"/>
  <c r="C265" i="11"/>
  <c r="L264" i="11"/>
  <c r="K264" i="11"/>
  <c r="J264" i="11"/>
  <c r="G264" i="11"/>
  <c r="F264" i="11"/>
  <c r="E264" i="11"/>
  <c r="D264" i="11"/>
  <c r="H263" i="11"/>
  <c r="C263" i="11"/>
  <c r="H262" i="11"/>
  <c r="C262" i="11"/>
  <c r="C261" i="11"/>
  <c r="L260" i="11"/>
  <c r="K260" i="11"/>
  <c r="K259" i="11" s="1"/>
  <c r="J260" i="11"/>
  <c r="J259" i="11" s="1"/>
  <c r="G260" i="11"/>
  <c r="G259" i="11" s="1"/>
  <c r="F260" i="11"/>
  <c r="E260" i="11"/>
  <c r="D260" i="11"/>
  <c r="C260" i="11" s="1"/>
  <c r="F259" i="11"/>
  <c r="E259" i="11"/>
  <c r="H258" i="11"/>
  <c r="C258" i="11"/>
  <c r="H257" i="11"/>
  <c r="C257" i="11"/>
  <c r="H256" i="11"/>
  <c r="C256" i="11"/>
  <c r="H255" i="11"/>
  <c r="C255" i="11"/>
  <c r="H254" i="11"/>
  <c r="C254" i="11"/>
  <c r="H253" i="11"/>
  <c r="C253" i="11"/>
  <c r="L252" i="11"/>
  <c r="K252" i="11"/>
  <c r="J252" i="11"/>
  <c r="J251" i="11" s="1"/>
  <c r="G252" i="11"/>
  <c r="G251" i="11" s="1"/>
  <c r="F252" i="11"/>
  <c r="F251" i="11" s="1"/>
  <c r="E252" i="11"/>
  <c r="D252" i="11"/>
  <c r="L251" i="11"/>
  <c r="K251" i="11"/>
  <c r="D251" i="11"/>
  <c r="H250" i="11"/>
  <c r="C250" i="11"/>
  <c r="H249" i="11"/>
  <c r="C249" i="11"/>
  <c r="H248" i="11"/>
  <c r="C248" i="11"/>
  <c r="H247" i="11"/>
  <c r="C247" i="11"/>
  <c r="L246" i="11"/>
  <c r="L231" i="11" s="1"/>
  <c r="K246" i="11"/>
  <c r="J246" i="11"/>
  <c r="G246" i="11"/>
  <c r="F246" i="11"/>
  <c r="E246" i="11"/>
  <c r="D246" i="11"/>
  <c r="H245" i="11"/>
  <c r="C245" i="11"/>
  <c r="H244" i="11"/>
  <c r="C244" i="11"/>
  <c r="H243" i="11"/>
  <c r="C243" i="11"/>
  <c r="H242" i="11"/>
  <c r="D242" i="11"/>
  <c r="D238" i="11" s="1"/>
  <c r="H241" i="11"/>
  <c r="C241" i="11"/>
  <c r="H240" i="11"/>
  <c r="C240" i="11"/>
  <c r="H239" i="11"/>
  <c r="C239" i="11"/>
  <c r="L238" i="11"/>
  <c r="K238" i="11"/>
  <c r="J238" i="11"/>
  <c r="G238" i="11"/>
  <c r="G231" i="11" s="1"/>
  <c r="F238" i="11"/>
  <c r="E238" i="11"/>
  <c r="H237" i="11"/>
  <c r="C237" i="11"/>
  <c r="H236" i="11"/>
  <c r="C236" i="11"/>
  <c r="L235" i="11"/>
  <c r="K235" i="11"/>
  <c r="J235" i="11"/>
  <c r="G235" i="11"/>
  <c r="F235" i="11"/>
  <c r="E235" i="11"/>
  <c r="D235" i="11"/>
  <c r="C234" i="11"/>
  <c r="L233" i="11"/>
  <c r="K233" i="11"/>
  <c r="J233" i="11"/>
  <c r="J231" i="11" s="1"/>
  <c r="G233" i="11"/>
  <c r="F233" i="11"/>
  <c r="E233" i="11"/>
  <c r="D233" i="11"/>
  <c r="C232" i="11"/>
  <c r="K231" i="11"/>
  <c r="K230" i="11" s="1"/>
  <c r="H229" i="11"/>
  <c r="C229" i="11"/>
  <c r="H228" i="11"/>
  <c r="C228" i="11"/>
  <c r="L227" i="11"/>
  <c r="K227" i="11"/>
  <c r="J227" i="11"/>
  <c r="I227" i="11"/>
  <c r="G227" i="11"/>
  <c r="F227" i="11"/>
  <c r="E227" i="11"/>
  <c r="C227" i="11" s="1"/>
  <c r="D227" i="11"/>
  <c r="H226" i="11"/>
  <c r="C226" i="1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H217" i="11"/>
  <c r="C217" i="11"/>
  <c r="L216" i="11"/>
  <c r="K216" i="11"/>
  <c r="J216" i="11"/>
  <c r="G216" i="11"/>
  <c r="F216" i="11"/>
  <c r="E216" i="11"/>
  <c r="D216" i="11"/>
  <c r="D204" i="11" s="1"/>
  <c r="H215" i="11"/>
  <c r="C215" i="11"/>
  <c r="H214" i="11"/>
  <c r="C214" i="1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L205" i="11"/>
  <c r="K205" i="11"/>
  <c r="J205" i="11"/>
  <c r="G205" i="11"/>
  <c r="G204" i="11" s="1"/>
  <c r="F205" i="11"/>
  <c r="F204" i="11" s="1"/>
  <c r="E205" i="11"/>
  <c r="D205" i="11"/>
  <c r="L204" i="11"/>
  <c r="K204" i="11"/>
  <c r="H203" i="11"/>
  <c r="C203" i="11"/>
  <c r="H202" i="11"/>
  <c r="C202" i="11"/>
  <c r="H201" i="11"/>
  <c r="C201" i="11"/>
  <c r="H200" i="11"/>
  <c r="C200" i="11"/>
  <c r="H199" i="11"/>
  <c r="C199" i="11"/>
  <c r="L198" i="11"/>
  <c r="L196" i="11" s="1"/>
  <c r="K198" i="11"/>
  <c r="J198" i="11"/>
  <c r="J196" i="11" s="1"/>
  <c r="G198" i="11"/>
  <c r="F198" i="11"/>
  <c r="F196" i="11" s="1"/>
  <c r="E198" i="11"/>
  <c r="D198" i="11"/>
  <c r="H197" i="11"/>
  <c r="C197" i="11"/>
  <c r="K196" i="11"/>
  <c r="G196" i="11"/>
  <c r="G195" i="11" s="1"/>
  <c r="E196" i="11"/>
  <c r="C193" i="11"/>
  <c r="L192" i="11"/>
  <c r="L191" i="11" s="1"/>
  <c r="K192" i="11"/>
  <c r="K191" i="11" s="1"/>
  <c r="J192" i="11"/>
  <c r="J191" i="11" s="1"/>
  <c r="G192" i="11"/>
  <c r="G191" i="11" s="1"/>
  <c r="F192" i="11"/>
  <c r="F191" i="11" s="1"/>
  <c r="F187" i="11" s="1"/>
  <c r="E192" i="11"/>
  <c r="D192" i="11"/>
  <c r="E191" i="11"/>
  <c r="D191" i="11"/>
  <c r="H190" i="11"/>
  <c r="C190" i="11"/>
  <c r="H189" i="11"/>
  <c r="C189" i="11"/>
  <c r="L188" i="11"/>
  <c r="K188" i="11"/>
  <c r="J188" i="11"/>
  <c r="J187" i="11" s="1"/>
  <c r="G188" i="11"/>
  <c r="F188" i="11"/>
  <c r="E188" i="11"/>
  <c r="D188" i="11"/>
  <c r="H186" i="11"/>
  <c r="C186" i="11"/>
  <c r="C185" i="11"/>
  <c r="L184" i="11"/>
  <c r="K184" i="11"/>
  <c r="J184" i="11"/>
  <c r="G184" i="11"/>
  <c r="F184" i="11"/>
  <c r="E184" i="11"/>
  <c r="D184" i="11"/>
  <c r="C184" i="11" s="1"/>
  <c r="H183" i="11"/>
  <c r="C183" i="11"/>
  <c r="H182" i="11"/>
  <c r="C182" i="11"/>
  <c r="H181" i="11"/>
  <c r="C181" i="11"/>
  <c r="H180" i="11"/>
  <c r="C180" i="11"/>
  <c r="L179" i="11"/>
  <c r="K179" i="11"/>
  <c r="J179" i="11"/>
  <c r="G179" i="11"/>
  <c r="F179" i="11"/>
  <c r="E179" i="11"/>
  <c r="D179" i="11"/>
  <c r="H178" i="11"/>
  <c r="C178" i="11"/>
  <c r="H177" i="11"/>
  <c r="C177" i="11"/>
  <c r="C176" i="11"/>
  <c r="L175" i="11"/>
  <c r="K175" i="11"/>
  <c r="K174" i="11" s="1"/>
  <c r="J175" i="11"/>
  <c r="G175" i="11"/>
  <c r="G174" i="11" s="1"/>
  <c r="G173" i="11" s="1"/>
  <c r="F175" i="11"/>
  <c r="E175" i="11"/>
  <c r="E174" i="11" s="1"/>
  <c r="E173" i="11" s="1"/>
  <c r="D175" i="11"/>
  <c r="D174" i="11" s="1"/>
  <c r="C175" i="11"/>
  <c r="K173" i="11"/>
  <c r="H172" i="11"/>
  <c r="C172" i="11"/>
  <c r="H171" i="11"/>
  <c r="C171" i="11"/>
  <c r="H170" i="11"/>
  <c r="C170" i="11"/>
  <c r="H169" i="11"/>
  <c r="C169" i="11"/>
  <c r="H168" i="11"/>
  <c r="C168" i="11"/>
  <c r="C167" i="11"/>
  <c r="L166" i="11"/>
  <c r="L165" i="11" s="1"/>
  <c r="K166" i="11"/>
  <c r="K165" i="11" s="1"/>
  <c r="J166" i="11"/>
  <c r="G166" i="11"/>
  <c r="G165" i="11" s="1"/>
  <c r="F166" i="11"/>
  <c r="E166" i="11"/>
  <c r="E165" i="11" s="1"/>
  <c r="D166" i="11"/>
  <c r="D165" i="11" s="1"/>
  <c r="J165" i="11"/>
  <c r="F165" i="11"/>
  <c r="H164" i="11"/>
  <c r="C164" i="11"/>
  <c r="H163" i="11"/>
  <c r="C163" i="11"/>
  <c r="H162" i="11"/>
  <c r="C162" i="11"/>
  <c r="C161" i="11"/>
  <c r="L160" i="11"/>
  <c r="K160" i="11"/>
  <c r="J160" i="11"/>
  <c r="G160" i="11"/>
  <c r="F160" i="11"/>
  <c r="E160" i="11"/>
  <c r="D160" i="11"/>
  <c r="C160" i="11"/>
  <c r="H159" i="11"/>
  <c r="C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C152" i="11"/>
  <c r="L151" i="11"/>
  <c r="K151" i="11"/>
  <c r="J151" i="11"/>
  <c r="G151" i="11"/>
  <c r="F151" i="11"/>
  <c r="E151" i="11"/>
  <c r="D151" i="11"/>
  <c r="H150" i="11"/>
  <c r="C150" i="11"/>
  <c r="H149" i="11"/>
  <c r="C149" i="11"/>
  <c r="H148" i="11"/>
  <c r="C148" i="11"/>
  <c r="H147" i="11"/>
  <c r="C147" i="11"/>
  <c r="H146" i="11"/>
  <c r="C146" i="11"/>
  <c r="H145" i="11"/>
  <c r="C145" i="11"/>
  <c r="L144" i="11"/>
  <c r="K144" i="11"/>
  <c r="J144" i="11"/>
  <c r="G144" i="11"/>
  <c r="F144" i="11"/>
  <c r="E144" i="11"/>
  <c r="C144" i="11" s="1"/>
  <c r="D144" i="11"/>
  <c r="H143" i="11"/>
  <c r="C143" i="11"/>
  <c r="H142" i="11"/>
  <c r="C142" i="11"/>
  <c r="L141" i="11"/>
  <c r="K141" i="11"/>
  <c r="J141" i="11"/>
  <c r="G141" i="11"/>
  <c r="F141" i="11"/>
  <c r="E141" i="11"/>
  <c r="D141" i="11"/>
  <c r="D130" i="11" s="1"/>
  <c r="H140" i="11"/>
  <c r="C140" i="11"/>
  <c r="H139" i="11"/>
  <c r="C139" i="11"/>
  <c r="H138" i="11"/>
  <c r="C138" i="11"/>
  <c r="C137" i="11"/>
  <c r="L136" i="11"/>
  <c r="K136" i="11"/>
  <c r="J136" i="11"/>
  <c r="G136" i="11"/>
  <c r="F136" i="11"/>
  <c r="C136" i="11" s="1"/>
  <c r="E136" i="11"/>
  <c r="D136" i="11"/>
  <c r="H135" i="11"/>
  <c r="C135" i="11"/>
  <c r="H134" i="11"/>
  <c r="C134" i="11"/>
  <c r="H133" i="11"/>
  <c r="C133" i="11"/>
  <c r="C132" i="11"/>
  <c r="L131" i="11"/>
  <c r="L130" i="11" s="1"/>
  <c r="K131" i="11"/>
  <c r="J131" i="11"/>
  <c r="G131" i="11"/>
  <c r="F131" i="11"/>
  <c r="E131" i="11"/>
  <c r="D131" i="11"/>
  <c r="H129" i="11"/>
  <c r="H128" i="11" s="1"/>
  <c r="C129" i="11"/>
  <c r="C128" i="11" s="1"/>
  <c r="L128" i="11"/>
  <c r="K128" i="11"/>
  <c r="J128" i="11"/>
  <c r="G128" i="11"/>
  <c r="F128" i="11"/>
  <c r="E128" i="11"/>
  <c r="D128" i="11"/>
  <c r="H127" i="11"/>
  <c r="C127" i="11"/>
  <c r="H126" i="11"/>
  <c r="C126" i="11"/>
  <c r="H125" i="11"/>
  <c r="C125" i="11"/>
  <c r="H124" i="11"/>
  <c r="C124" i="11"/>
  <c r="C123" i="11"/>
  <c r="L122" i="11"/>
  <c r="K122" i="11"/>
  <c r="J122" i="11"/>
  <c r="G122" i="11"/>
  <c r="F122" i="11"/>
  <c r="E122" i="11"/>
  <c r="D122" i="11"/>
  <c r="H121" i="11"/>
  <c r="C121" i="11"/>
  <c r="H120" i="11"/>
  <c r="C120" i="11"/>
  <c r="H119" i="11"/>
  <c r="C119" i="11"/>
  <c r="H118" i="11"/>
  <c r="C118" i="11"/>
  <c r="C117" i="11"/>
  <c r="L116" i="11"/>
  <c r="K116" i="11"/>
  <c r="J116" i="11"/>
  <c r="G116" i="11"/>
  <c r="F116" i="11"/>
  <c r="E116" i="11"/>
  <c r="D116" i="11"/>
  <c r="C116" i="11" s="1"/>
  <c r="H115" i="11"/>
  <c r="C115" i="11"/>
  <c r="H114" i="11"/>
  <c r="C114" i="11"/>
  <c r="H113" i="11"/>
  <c r="C113" i="11"/>
  <c r="L112" i="11"/>
  <c r="K112" i="11"/>
  <c r="J112" i="11"/>
  <c r="I112" i="11"/>
  <c r="G112" i="11"/>
  <c r="F112" i="11"/>
  <c r="E112" i="11"/>
  <c r="D112" i="11"/>
  <c r="H111" i="11"/>
  <c r="C111" i="11"/>
  <c r="H110" i="11"/>
  <c r="C110" i="11"/>
  <c r="H109" i="11"/>
  <c r="C109" i="11"/>
  <c r="H108" i="11"/>
  <c r="C108" i="11"/>
  <c r="H107" i="11"/>
  <c r="C107" i="11"/>
  <c r="H106" i="11"/>
  <c r="C106" i="11"/>
  <c r="H105" i="11"/>
  <c r="C105" i="11"/>
  <c r="C104" i="11"/>
  <c r="L103" i="11"/>
  <c r="K103" i="11"/>
  <c r="J103" i="11"/>
  <c r="G103" i="11"/>
  <c r="F103" i="11"/>
  <c r="E103" i="11"/>
  <c r="D103" i="11"/>
  <c r="C103" i="11" s="1"/>
  <c r="H102" i="11"/>
  <c r="C102" i="11"/>
  <c r="H101" i="11"/>
  <c r="C101" i="11"/>
  <c r="H100" i="11"/>
  <c r="C100" i="11"/>
  <c r="H99" i="11"/>
  <c r="C99" i="11"/>
  <c r="H98" i="11"/>
  <c r="C98" i="11"/>
  <c r="H97" i="11"/>
  <c r="C97" i="11"/>
  <c r="C96" i="11"/>
  <c r="L95" i="11"/>
  <c r="K95" i="11"/>
  <c r="J95" i="11"/>
  <c r="G95" i="11"/>
  <c r="F95" i="11"/>
  <c r="E95" i="11"/>
  <c r="D95" i="11"/>
  <c r="H94" i="11"/>
  <c r="C94" i="11"/>
  <c r="H93" i="11"/>
  <c r="C93" i="11"/>
  <c r="H92" i="11"/>
  <c r="C92" i="11"/>
  <c r="H91" i="11"/>
  <c r="C91" i="11"/>
  <c r="C90" i="11"/>
  <c r="L89" i="11"/>
  <c r="K89" i="11"/>
  <c r="J89" i="11"/>
  <c r="G89" i="11"/>
  <c r="F89" i="11"/>
  <c r="E89" i="11"/>
  <c r="D89" i="11"/>
  <c r="C89" i="11" s="1"/>
  <c r="H88" i="11"/>
  <c r="C88" i="11"/>
  <c r="H87" i="11"/>
  <c r="C87" i="11"/>
  <c r="H86" i="11"/>
  <c r="C86" i="11"/>
  <c r="H85" i="11"/>
  <c r="C85" i="11"/>
  <c r="L84" i="11"/>
  <c r="K84" i="11"/>
  <c r="K83" i="11" s="1"/>
  <c r="J84" i="11"/>
  <c r="G84" i="11"/>
  <c r="F84" i="11"/>
  <c r="E84" i="11"/>
  <c r="D84" i="11"/>
  <c r="G83" i="11"/>
  <c r="H82" i="11"/>
  <c r="C82" i="11"/>
  <c r="C81" i="11"/>
  <c r="L80" i="11"/>
  <c r="K80" i="11"/>
  <c r="K76" i="11" s="1"/>
  <c r="J80" i="11"/>
  <c r="G80" i="11"/>
  <c r="F80" i="11"/>
  <c r="E80" i="11"/>
  <c r="D80" i="11"/>
  <c r="C80" i="11" s="1"/>
  <c r="H79" i="11"/>
  <c r="C79" i="11"/>
  <c r="C78" i="11"/>
  <c r="L77" i="11"/>
  <c r="K77" i="11"/>
  <c r="J77" i="11"/>
  <c r="J76" i="11" s="1"/>
  <c r="G77" i="11"/>
  <c r="F77" i="11"/>
  <c r="E77" i="11"/>
  <c r="E76" i="11" s="1"/>
  <c r="D77" i="11"/>
  <c r="D76" i="11" s="1"/>
  <c r="G76" i="11"/>
  <c r="F76" i="11"/>
  <c r="H74" i="11"/>
  <c r="C74" i="11"/>
  <c r="H73" i="11"/>
  <c r="C73" i="11"/>
  <c r="H72" i="11"/>
  <c r="C72" i="11"/>
  <c r="C71" i="11"/>
  <c r="H70" i="11"/>
  <c r="C70" i="11"/>
  <c r="L69" i="11"/>
  <c r="L67" i="11" s="1"/>
  <c r="K69" i="11"/>
  <c r="J69" i="11"/>
  <c r="J67" i="11" s="1"/>
  <c r="G69" i="11"/>
  <c r="F69" i="11"/>
  <c r="F67" i="11" s="1"/>
  <c r="E69" i="11"/>
  <c r="E67" i="11" s="1"/>
  <c r="D69" i="11"/>
  <c r="H68" i="11"/>
  <c r="C68" i="11"/>
  <c r="K67" i="11"/>
  <c r="G67" i="11"/>
  <c r="H66" i="11"/>
  <c r="C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L58" i="11"/>
  <c r="K58" i="11"/>
  <c r="J58" i="11"/>
  <c r="G58" i="11"/>
  <c r="F58" i="11"/>
  <c r="E58" i="11"/>
  <c r="C58" i="11" s="1"/>
  <c r="D58" i="11"/>
  <c r="H57" i="11"/>
  <c r="C57" i="11"/>
  <c r="H56" i="11"/>
  <c r="C56" i="11"/>
  <c r="L55" i="11"/>
  <c r="K55" i="11"/>
  <c r="J55" i="11"/>
  <c r="J54" i="11" s="1"/>
  <c r="G55" i="11"/>
  <c r="F55" i="11"/>
  <c r="E55" i="11"/>
  <c r="D55" i="11"/>
  <c r="D54" i="11" s="1"/>
  <c r="G54" i="11"/>
  <c r="G53" i="11" s="1"/>
  <c r="F54" i="11"/>
  <c r="F53" i="11" s="1"/>
  <c r="H47" i="11"/>
  <c r="C47" i="11"/>
  <c r="H46" i="11"/>
  <c r="C46" i="11"/>
  <c r="L45" i="11"/>
  <c r="G45" i="11"/>
  <c r="C45" i="11" s="1"/>
  <c r="H44" i="11"/>
  <c r="C44" i="11"/>
  <c r="K43" i="11"/>
  <c r="J43" i="11"/>
  <c r="I43" i="11"/>
  <c r="F43" i="11"/>
  <c r="E43" i="11"/>
  <c r="E20" i="11" s="1"/>
  <c r="D43" i="11"/>
  <c r="H42" i="11"/>
  <c r="C42" i="11"/>
  <c r="I41" i="11"/>
  <c r="H41" i="11" s="1"/>
  <c r="D41" i="11"/>
  <c r="C41" i="11" s="1"/>
  <c r="H40" i="11"/>
  <c r="C40" i="11"/>
  <c r="H39" i="11"/>
  <c r="C39" i="11"/>
  <c r="H38" i="11"/>
  <c r="C38" i="11"/>
  <c r="H37" i="11"/>
  <c r="C37" i="11"/>
  <c r="K36" i="11"/>
  <c r="H36" i="11" s="1"/>
  <c r="F36" i="11"/>
  <c r="C36" i="11" s="1"/>
  <c r="H35" i="11"/>
  <c r="C35" i="11"/>
  <c r="H34" i="11"/>
  <c r="C34" i="11"/>
  <c r="K33" i="11"/>
  <c r="H33" i="11" s="1"/>
  <c r="F33" i="11"/>
  <c r="C33" i="11"/>
  <c r="H32" i="11"/>
  <c r="C32" i="11"/>
  <c r="K31" i="11"/>
  <c r="H31" i="11"/>
  <c r="F31" i="11"/>
  <c r="C31" i="11" s="1"/>
  <c r="H30" i="11"/>
  <c r="C30" i="11"/>
  <c r="H29" i="11"/>
  <c r="C29" i="11"/>
  <c r="H28" i="11"/>
  <c r="C28" i="11"/>
  <c r="K27" i="11"/>
  <c r="H27" i="11" s="1"/>
  <c r="F27" i="11"/>
  <c r="C27" i="11" s="1"/>
  <c r="H25" i="11"/>
  <c r="C25" i="11"/>
  <c r="H23" i="11"/>
  <c r="C23" i="11"/>
  <c r="H22" i="11"/>
  <c r="C22" i="11"/>
  <c r="L21" i="11"/>
  <c r="L20" i="11" s="1"/>
  <c r="K21" i="11"/>
  <c r="K292" i="11" s="1"/>
  <c r="K291" i="11" s="1"/>
  <c r="J21" i="11"/>
  <c r="J292" i="11" s="1"/>
  <c r="J291" i="11" s="1"/>
  <c r="I21" i="11"/>
  <c r="G21" i="11"/>
  <c r="G292" i="11" s="1"/>
  <c r="F21" i="11"/>
  <c r="F292" i="11" s="1"/>
  <c r="F291" i="11" s="1"/>
  <c r="E21" i="11"/>
  <c r="E292" i="11" s="1"/>
  <c r="E291" i="11" s="1"/>
  <c r="D21" i="11"/>
  <c r="H301" i="10"/>
  <c r="C301" i="10"/>
  <c r="H300" i="10"/>
  <c r="C300" i="10"/>
  <c r="H299" i="10"/>
  <c r="C299" i="10"/>
  <c r="H298" i="10"/>
  <c r="C298" i="10"/>
  <c r="H297" i="10"/>
  <c r="C297" i="10"/>
  <c r="H296" i="10"/>
  <c r="C296" i="10"/>
  <c r="H295" i="10"/>
  <c r="C295" i="10"/>
  <c r="H294" i="10"/>
  <c r="H293" i="10" s="1"/>
  <c r="C294" i="10"/>
  <c r="L293" i="10"/>
  <c r="K293" i="10"/>
  <c r="J293" i="10"/>
  <c r="I293" i="10"/>
  <c r="G293" i="10"/>
  <c r="F293" i="10"/>
  <c r="E293" i="10"/>
  <c r="D293" i="10"/>
  <c r="C293" i="10"/>
  <c r="H288" i="10"/>
  <c r="C288" i="10"/>
  <c r="H287" i="10"/>
  <c r="C287" i="10"/>
  <c r="L286" i="10"/>
  <c r="K286" i="10"/>
  <c r="J286" i="10"/>
  <c r="G286" i="10"/>
  <c r="F286" i="10"/>
  <c r="E286" i="10"/>
  <c r="D286" i="10"/>
  <c r="C286" i="10" s="1"/>
  <c r="H285" i="10"/>
  <c r="C285" i="10"/>
  <c r="L284" i="10"/>
  <c r="L283" i="10" s="1"/>
  <c r="K284" i="10"/>
  <c r="K283" i="10" s="1"/>
  <c r="J284" i="10"/>
  <c r="J283" i="10" s="1"/>
  <c r="G284" i="10"/>
  <c r="G283" i="10" s="1"/>
  <c r="F284" i="10"/>
  <c r="E284" i="10"/>
  <c r="D284" i="10"/>
  <c r="C284" i="10" s="1"/>
  <c r="F283" i="10"/>
  <c r="E283" i="10"/>
  <c r="H282" i="10"/>
  <c r="C282" i="10"/>
  <c r="L281" i="10"/>
  <c r="K281" i="10"/>
  <c r="J281" i="10"/>
  <c r="G281" i="10"/>
  <c r="F281" i="10"/>
  <c r="E281" i="10"/>
  <c r="D281" i="10"/>
  <c r="C281" i="10" s="1"/>
  <c r="H280" i="10"/>
  <c r="C280" i="10"/>
  <c r="H279" i="10"/>
  <c r="C279" i="10"/>
  <c r="H278" i="10"/>
  <c r="C278" i="10"/>
  <c r="H277" i="10"/>
  <c r="C277" i="10"/>
  <c r="L276" i="10"/>
  <c r="K276" i="10"/>
  <c r="J276" i="10"/>
  <c r="J270" i="10" s="1"/>
  <c r="J269" i="10" s="1"/>
  <c r="I276" i="10"/>
  <c r="G276" i="10"/>
  <c r="F276" i="10"/>
  <c r="E276" i="10"/>
  <c r="E270" i="10" s="1"/>
  <c r="E269" i="10" s="1"/>
  <c r="D276" i="10"/>
  <c r="H275" i="10"/>
  <c r="C275" i="10"/>
  <c r="H274" i="10"/>
  <c r="C274" i="10"/>
  <c r="H273" i="10"/>
  <c r="C273" i="10"/>
  <c r="L272" i="10"/>
  <c r="L270" i="10" s="1"/>
  <c r="L269" i="10" s="1"/>
  <c r="K272" i="10"/>
  <c r="K270" i="10" s="1"/>
  <c r="J272" i="10"/>
  <c r="G272" i="10"/>
  <c r="G270" i="10" s="1"/>
  <c r="G269" i="10" s="1"/>
  <c r="F272" i="10"/>
  <c r="F270" i="10" s="1"/>
  <c r="F269" i="10" s="1"/>
  <c r="E272" i="10"/>
  <c r="D272" i="10"/>
  <c r="H271" i="10"/>
  <c r="C271" i="10"/>
  <c r="H268" i="10"/>
  <c r="C268" i="10"/>
  <c r="H267" i="10"/>
  <c r="D267" i="10"/>
  <c r="C267" i="10"/>
  <c r="H266" i="10"/>
  <c r="C266" i="10"/>
  <c r="H265" i="10"/>
  <c r="C265" i="10"/>
  <c r="L264" i="10"/>
  <c r="K264" i="10"/>
  <c r="J264" i="10"/>
  <c r="J259" i="10" s="1"/>
  <c r="G264" i="10"/>
  <c r="F264" i="10"/>
  <c r="E264" i="10"/>
  <c r="D264" i="10"/>
  <c r="H263" i="10"/>
  <c r="C263" i="10"/>
  <c r="H262" i="10"/>
  <c r="C262" i="10"/>
  <c r="H261" i="10"/>
  <c r="C261" i="10"/>
  <c r="L260" i="10"/>
  <c r="L259" i="10" s="1"/>
  <c r="K260" i="10"/>
  <c r="K259" i="10" s="1"/>
  <c r="J260" i="10"/>
  <c r="G260" i="10"/>
  <c r="F260" i="10"/>
  <c r="E260" i="10"/>
  <c r="E259" i="10" s="1"/>
  <c r="D260" i="10"/>
  <c r="G259" i="10"/>
  <c r="H258" i="10"/>
  <c r="C258" i="10"/>
  <c r="H257" i="10"/>
  <c r="C257" i="10"/>
  <c r="H256" i="10"/>
  <c r="C256" i="10"/>
  <c r="H255" i="10"/>
  <c r="C255" i="10"/>
  <c r="H254" i="10"/>
  <c r="C254" i="10"/>
  <c r="H253" i="10"/>
  <c r="C253" i="10"/>
  <c r="L252" i="10"/>
  <c r="K252" i="10"/>
  <c r="K251" i="10" s="1"/>
  <c r="J252" i="10"/>
  <c r="J251" i="10" s="1"/>
  <c r="G252" i="10"/>
  <c r="G251" i="10" s="1"/>
  <c r="F252" i="10"/>
  <c r="F251" i="10" s="1"/>
  <c r="E252" i="10"/>
  <c r="D252" i="10"/>
  <c r="L251" i="10"/>
  <c r="E251" i="10"/>
  <c r="D251" i="10"/>
  <c r="H250" i="10"/>
  <c r="C250" i="10"/>
  <c r="H249" i="10"/>
  <c r="C249" i="10"/>
  <c r="H248" i="10"/>
  <c r="C248" i="10"/>
  <c r="H247" i="10"/>
  <c r="C247" i="10"/>
  <c r="L246" i="10"/>
  <c r="K246" i="10"/>
  <c r="J246" i="10"/>
  <c r="G246" i="10"/>
  <c r="F246" i="10"/>
  <c r="E246" i="10"/>
  <c r="C246" i="10" s="1"/>
  <c r="D246" i="10"/>
  <c r="H245" i="10"/>
  <c r="C245" i="10"/>
  <c r="H244" i="10"/>
  <c r="C244" i="10"/>
  <c r="H243" i="10"/>
  <c r="C243" i="10"/>
  <c r="H242" i="10"/>
  <c r="D242" i="10"/>
  <c r="C242" i="10" s="1"/>
  <c r="H241" i="10"/>
  <c r="C241" i="10"/>
  <c r="H240" i="10"/>
  <c r="C240" i="10"/>
  <c r="H239" i="10"/>
  <c r="C239" i="10"/>
  <c r="L238" i="10"/>
  <c r="K238" i="10"/>
  <c r="J238" i="10"/>
  <c r="G238" i="10"/>
  <c r="F238" i="10"/>
  <c r="E238" i="10"/>
  <c r="H237" i="10"/>
  <c r="C237" i="10"/>
  <c r="H236" i="10"/>
  <c r="C236" i="10"/>
  <c r="L235" i="10"/>
  <c r="K235" i="10"/>
  <c r="J235" i="10"/>
  <c r="G235" i="10"/>
  <c r="F235" i="10"/>
  <c r="E235" i="10"/>
  <c r="E231" i="10" s="1"/>
  <c r="E230" i="10" s="1"/>
  <c r="D235" i="10"/>
  <c r="C235" i="10" s="1"/>
  <c r="H234" i="10"/>
  <c r="C234" i="10"/>
  <c r="L233" i="10"/>
  <c r="L231" i="10" s="1"/>
  <c r="K233" i="10"/>
  <c r="J233" i="10"/>
  <c r="G233" i="10"/>
  <c r="G231" i="10" s="1"/>
  <c r="G230" i="10" s="1"/>
  <c r="F233" i="10"/>
  <c r="E233" i="10"/>
  <c r="D233" i="10"/>
  <c r="H232" i="10"/>
  <c r="C232" i="10"/>
  <c r="H229" i="10"/>
  <c r="C229" i="10"/>
  <c r="H228" i="10"/>
  <c r="C228" i="10"/>
  <c r="L227" i="10"/>
  <c r="K227" i="10"/>
  <c r="J227" i="10"/>
  <c r="G227" i="10"/>
  <c r="F227" i="10"/>
  <c r="E227" i="10"/>
  <c r="C227" i="10" s="1"/>
  <c r="D227" i="10"/>
  <c r="H226" i="10"/>
  <c r="C226" i="10"/>
  <c r="H225" i="10"/>
  <c r="C225" i="10"/>
  <c r="H224" i="10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L216" i="10"/>
  <c r="K216" i="10"/>
  <c r="J216" i="10"/>
  <c r="G216" i="10"/>
  <c r="F216" i="10"/>
  <c r="E216" i="10"/>
  <c r="C216" i="10" s="1"/>
  <c r="D216" i="10"/>
  <c r="H215" i="10"/>
  <c r="C215" i="10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L205" i="10"/>
  <c r="K205" i="10"/>
  <c r="K204" i="10" s="1"/>
  <c r="J205" i="10"/>
  <c r="J204" i="10" s="1"/>
  <c r="G205" i="10"/>
  <c r="G204" i="10" s="1"/>
  <c r="F205" i="10"/>
  <c r="F204" i="10" s="1"/>
  <c r="E205" i="10"/>
  <c r="C205" i="10" s="1"/>
  <c r="D205" i="10"/>
  <c r="L204" i="10"/>
  <c r="E204" i="10"/>
  <c r="D204" i="10"/>
  <c r="H203" i="10"/>
  <c r="C203" i="10"/>
  <c r="H202" i="10"/>
  <c r="C202" i="10"/>
  <c r="H201" i="10"/>
  <c r="C201" i="10"/>
  <c r="H200" i="10"/>
  <c r="C200" i="10"/>
  <c r="H199" i="10"/>
  <c r="C199" i="10"/>
  <c r="L198" i="10"/>
  <c r="L196" i="10" s="1"/>
  <c r="L195" i="10" s="1"/>
  <c r="K198" i="10"/>
  <c r="J198" i="10"/>
  <c r="J196" i="10" s="1"/>
  <c r="J195" i="10" s="1"/>
  <c r="G198" i="10"/>
  <c r="F198" i="10"/>
  <c r="F196" i="10" s="1"/>
  <c r="F195" i="10" s="1"/>
  <c r="E198" i="10"/>
  <c r="E196" i="10" s="1"/>
  <c r="D198" i="10"/>
  <c r="H197" i="10"/>
  <c r="C197" i="10"/>
  <c r="K196" i="10"/>
  <c r="G196" i="10"/>
  <c r="G195" i="10" s="1"/>
  <c r="D196" i="10"/>
  <c r="D195" i="10" s="1"/>
  <c r="H193" i="10"/>
  <c r="C193" i="10"/>
  <c r="L192" i="10"/>
  <c r="L191" i="10" s="1"/>
  <c r="K192" i="10"/>
  <c r="K191" i="10" s="1"/>
  <c r="J192" i="10"/>
  <c r="G192" i="10"/>
  <c r="G191" i="10" s="1"/>
  <c r="G187" i="10" s="1"/>
  <c r="F192" i="10"/>
  <c r="E192" i="10"/>
  <c r="D192" i="10"/>
  <c r="J191" i="10"/>
  <c r="F191" i="10"/>
  <c r="E191" i="10"/>
  <c r="H190" i="10"/>
  <c r="C190" i="10"/>
  <c r="H189" i="10"/>
  <c r="C189" i="10"/>
  <c r="L188" i="10"/>
  <c r="K188" i="10"/>
  <c r="J188" i="10"/>
  <c r="G188" i="10"/>
  <c r="F188" i="10"/>
  <c r="F187" i="10" s="1"/>
  <c r="E188" i="10"/>
  <c r="C188" i="10" s="1"/>
  <c r="D188" i="10"/>
  <c r="H186" i="10"/>
  <c r="C186" i="10"/>
  <c r="H185" i="10"/>
  <c r="C185" i="10"/>
  <c r="L184" i="10"/>
  <c r="K184" i="10"/>
  <c r="J184" i="10"/>
  <c r="G184" i="10"/>
  <c r="F184" i="10"/>
  <c r="E184" i="10"/>
  <c r="D184" i="10"/>
  <c r="C184" i="10" s="1"/>
  <c r="H183" i="10"/>
  <c r="C183" i="10"/>
  <c r="H182" i="10"/>
  <c r="C182" i="10"/>
  <c r="H181" i="10"/>
  <c r="C181" i="10"/>
  <c r="H180" i="10"/>
  <c r="C180" i="10"/>
  <c r="L179" i="10"/>
  <c r="K179" i="10"/>
  <c r="J179" i="10"/>
  <c r="G179" i="10"/>
  <c r="G174" i="10" s="1"/>
  <c r="G173" i="10" s="1"/>
  <c r="F179" i="10"/>
  <c r="E179" i="10"/>
  <c r="D179" i="10"/>
  <c r="H178" i="10"/>
  <c r="C178" i="10"/>
  <c r="H177" i="10"/>
  <c r="C177" i="10"/>
  <c r="H176" i="10"/>
  <c r="C176" i="10"/>
  <c r="L175" i="10"/>
  <c r="L174" i="10" s="1"/>
  <c r="L173" i="10" s="1"/>
  <c r="K175" i="10"/>
  <c r="J175" i="10"/>
  <c r="G175" i="10"/>
  <c r="F175" i="10"/>
  <c r="E175" i="10"/>
  <c r="E174" i="10" s="1"/>
  <c r="E173" i="10" s="1"/>
  <c r="D175" i="10"/>
  <c r="C175" i="10" s="1"/>
  <c r="K174" i="10"/>
  <c r="K173" i="10" s="1"/>
  <c r="H172" i="10"/>
  <c r="C172" i="10"/>
  <c r="H171" i="10"/>
  <c r="C171" i="10"/>
  <c r="H170" i="10"/>
  <c r="C170" i="10"/>
  <c r="H169" i="10"/>
  <c r="C169" i="10"/>
  <c r="H168" i="10"/>
  <c r="C168" i="10"/>
  <c r="H167" i="10"/>
  <c r="C167" i="10"/>
  <c r="L166" i="10"/>
  <c r="L165" i="10" s="1"/>
  <c r="K166" i="10"/>
  <c r="K165" i="10" s="1"/>
  <c r="J166" i="10"/>
  <c r="G166" i="10"/>
  <c r="F166" i="10"/>
  <c r="E166" i="10"/>
  <c r="E165" i="10" s="1"/>
  <c r="D166" i="10"/>
  <c r="J165" i="10"/>
  <c r="G165" i="10"/>
  <c r="F165" i="10"/>
  <c r="H164" i="10"/>
  <c r="C164" i="10"/>
  <c r="H163" i="10"/>
  <c r="C163" i="10"/>
  <c r="H162" i="10"/>
  <c r="C162" i="10"/>
  <c r="I160" i="10"/>
  <c r="H160" i="10" s="1"/>
  <c r="C161" i="10"/>
  <c r="L160" i="10"/>
  <c r="K160" i="10"/>
  <c r="J160" i="10"/>
  <c r="G160" i="10"/>
  <c r="F160" i="10"/>
  <c r="E160" i="10"/>
  <c r="D160" i="10"/>
  <c r="C160" i="10" s="1"/>
  <c r="H159" i="10"/>
  <c r="C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C152" i="10"/>
  <c r="L151" i="10"/>
  <c r="K151" i="10"/>
  <c r="J151" i="10"/>
  <c r="G151" i="10"/>
  <c r="F151" i="10"/>
  <c r="E151" i="10"/>
  <c r="D151" i="10"/>
  <c r="C151" i="10"/>
  <c r="H150" i="10"/>
  <c r="C150" i="10"/>
  <c r="H149" i="10"/>
  <c r="C149" i="10"/>
  <c r="H148" i="10"/>
  <c r="C148" i="10"/>
  <c r="H147" i="10"/>
  <c r="C147" i="10"/>
  <c r="H146" i="10"/>
  <c r="C146" i="10"/>
  <c r="H145" i="10"/>
  <c r="C145" i="10"/>
  <c r="L144" i="10"/>
  <c r="K144" i="10"/>
  <c r="J144" i="10"/>
  <c r="G144" i="10"/>
  <c r="F144" i="10"/>
  <c r="E144" i="10"/>
  <c r="D144" i="10"/>
  <c r="C144" i="10"/>
  <c r="H143" i="10"/>
  <c r="C143" i="10"/>
  <c r="H142" i="10"/>
  <c r="C142" i="10"/>
  <c r="L141" i="10"/>
  <c r="K141" i="10"/>
  <c r="J141" i="10"/>
  <c r="G141" i="10"/>
  <c r="F141" i="10"/>
  <c r="E141" i="10"/>
  <c r="D141" i="10"/>
  <c r="C141" i="10"/>
  <c r="H140" i="10"/>
  <c r="C140" i="10"/>
  <c r="H139" i="10"/>
  <c r="C139" i="10"/>
  <c r="H138" i="10"/>
  <c r="C138" i="10"/>
  <c r="H137" i="10"/>
  <c r="C137" i="10"/>
  <c r="L136" i="10"/>
  <c r="K136" i="10"/>
  <c r="J136" i="10"/>
  <c r="I136" i="10"/>
  <c r="H136" i="10" s="1"/>
  <c r="G136" i="10"/>
  <c r="F136" i="10"/>
  <c r="E136" i="10"/>
  <c r="D136" i="10"/>
  <c r="C136" i="10" s="1"/>
  <c r="H135" i="10"/>
  <c r="D135" i="10"/>
  <c r="C135" i="10" s="1"/>
  <c r="H134" i="10"/>
  <c r="C134" i="10"/>
  <c r="H133" i="10"/>
  <c r="C133" i="10"/>
  <c r="H132" i="10"/>
  <c r="C132" i="10"/>
  <c r="L131" i="10"/>
  <c r="L130" i="10" s="1"/>
  <c r="K131" i="10"/>
  <c r="K130" i="10" s="1"/>
  <c r="J131" i="10"/>
  <c r="G131" i="10"/>
  <c r="G130" i="10" s="1"/>
  <c r="F131" i="10"/>
  <c r="E131" i="10"/>
  <c r="D131" i="10"/>
  <c r="J130" i="10"/>
  <c r="F130" i="10"/>
  <c r="H129" i="10"/>
  <c r="H128" i="10" s="1"/>
  <c r="C129" i="10"/>
  <c r="L128" i="10"/>
  <c r="K128" i="10"/>
  <c r="J128" i="10"/>
  <c r="G128" i="10"/>
  <c r="F128" i="10"/>
  <c r="E128" i="10"/>
  <c r="D128" i="10"/>
  <c r="C128" i="10"/>
  <c r="H127" i="10"/>
  <c r="C127" i="10"/>
  <c r="H126" i="10"/>
  <c r="C126" i="10"/>
  <c r="H125" i="10"/>
  <c r="C125" i="10"/>
  <c r="H124" i="10"/>
  <c r="C124" i="10"/>
  <c r="H123" i="10"/>
  <c r="C123" i="10"/>
  <c r="L122" i="10"/>
  <c r="K122" i="10"/>
  <c r="J122" i="10"/>
  <c r="G122" i="10"/>
  <c r="F122" i="10"/>
  <c r="E122" i="10"/>
  <c r="D122" i="10"/>
  <c r="C122" i="10" s="1"/>
  <c r="H121" i="10"/>
  <c r="C121" i="10"/>
  <c r="H120" i="10"/>
  <c r="C120" i="10"/>
  <c r="H119" i="10"/>
  <c r="C119" i="10"/>
  <c r="H118" i="10"/>
  <c r="C118" i="10"/>
  <c r="C117" i="10"/>
  <c r="L116" i="10"/>
  <c r="K116" i="10"/>
  <c r="J116" i="10"/>
  <c r="G116" i="10"/>
  <c r="F116" i="10"/>
  <c r="E116" i="10"/>
  <c r="D116" i="10"/>
  <c r="C116" i="10" s="1"/>
  <c r="H115" i="10"/>
  <c r="C115" i="10"/>
  <c r="H114" i="10"/>
  <c r="C114" i="10"/>
  <c r="H113" i="10"/>
  <c r="C113" i="10"/>
  <c r="L112" i="10"/>
  <c r="K112" i="10"/>
  <c r="J112" i="10"/>
  <c r="G112" i="10"/>
  <c r="F112" i="10"/>
  <c r="E112" i="10"/>
  <c r="D112" i="10"/>
  <c r="H111" i="10"/>
  <c r="C111" i="10"/>
  <c r="H110" i="10"/>
  <c r="C110" i="10"/>
  <c r="H109" i="10"/>
  <c r="C109" i="10"/>
  <c r="H108" i="10"/>
  <c r="C108" i="10"/>
  <c r="H107" i="10"/>
  <c r="C107" i="10"/>
  <c r="H106" i="10"/>
  <c r="C106" i="10"/>
  <c r="H105" i="10"/>
  <c r="C105" i="10"/>
  <c r="I103" i="10"/>
  <c r="H103" i="10" s="1"/>
  <c r="C104" i="10"/>
  <c r="L103" i="10"/>
  <c r="K103" i="10"/>
  <c r="J103" i="10"/>
  <c r="G103" i="10"/>
  <c r="F103" i="10"/>
  <c r="E103" i="10"/>
  <c r="D103" i="10"/>
  <c r="H102" i="10"/>
  <c r="C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L95" i="10"/>
  <c r="K95" i="10"/>
  <c r="J95" i="10"/>
  <c r="G95" i="10"/>
  <c r="F95" i="10"/>
  <c r="E95" i="10"/>
  <c r="D95" i="10"/>
  <c r="H94" i="10"/>
  <c r="C94" i="10"/>
  <c r="H93" i="10"/>
  <c r="C93" i="10"/>
  <c r="H92" i="10"/>
  <c r="C92" i="10"/>
  <c r="H91" i="10"/>
  <c r="C91" i="10"/>
  <c r="C90" i="10"/>
  <c r="L89" i="10"/>
  <c r="K89" i="10"/>
  <c r="K83" i="10" s="1"/>
  <c r="J89" i="10"/>
  <c r="G89" i="10"/>
  <c r="F89" i="10"/>
  <c r="E89" i="10"/>
  <c r="D89" i="10"/>
  <c r="H88" i="10"/>
  <c r="C88" i="10"/>
  <c r="H87" i="10"/>
  <c r="C87" i="10"/>
  <c r="H86" i="10"/>
  <c r="C86" i="10"/>
  <c r="H85" i="10"/>
  <c r="C85" i="10"/>
  <c r="L84" i="10"/>
  <c r="K84" i="10"/>
  <c r="J84" i="10"/>
  <c r="J83" i="10" s="1"/>
  <c r="G84" i="10"/>
  <c r="F84" i="10"/>
  <c r="E84" i="10"/>
  <c r="D84" i="10"/>
  <c r="C84" i="10" s="1"/>
  <c r="G83" i="10"/>
  <c r="F83" i="10"/>
  <c r="H82" i="10"/>
  <c r="C82" i="10"/>
  <c r="C81" i="10"/>
  <c r="L80" i="10"/>
  <c r="K80" i="10"/>
  <c r="J80" i="10"/>
  <c r="G80" i="10"/>
  <c r="F80" i="10"/>
  <c r="C80" i="10" s="1"/>
  <c r="E80" i="10"/>
  <c r="D80" i="10"/>
  <c r="H79" i="10"/>
  <c r="C79" i="10"/>
  <c r="C78" i="10"/>
  <c r="L77" i="10"/>
  <c r="L76" i="10" s="1"/>
  <c r="K77" i="10"/>
  <c r="K76" i="10" s="1"/>
  <c r="J77" i="10"/>
  <c r="J76" i="10" s="1"/>
  <c r="G77" i="10"/>
  <c r="F77" i="10"/>
  <c r="E77" i="10"/>
  <c r="D77" i="10"/>
  <c r="D76" i="10" s="1"/>
  <c r="E76" i="10"/>
  <c r="H74" i="10"/>
  <c r="C74" i="10"/>
  <c r="H73" i="10"/>
  <c r="C73" i="10"/>
  <c r="H72" i="10"/>
  <c r="C72" i="10"/>
  <c r="H71" i="10"/>
  <c r="C71" i="10"/>
  <c r="H70" i="10"/>
  <c r="C70" i="10"/>
  <c r="L69" i="10"/>
  <c r="K69" i="10"/>
  <c r="K67" i="10" s="1"/>
  <c r="J69" i="10"/>
  <c r="J67" i="10" s="1"/>
  <c r="G69" i="10"/>
  <c r="G67" i="10" s="1"/>
  <c r="F69" i="10"/>
  <c r="F67" i="10" s="1"/>
  <c r="E69" i="10"/>
  <c r="E67" i="10" s="1"/>
  <c r="D69" i="10"/>
  <c r="C69" i="10" s="1"/>
  <c r="H68" i="10"/>
  <c r="C68" i="10"/>
  <c r="L67" i="10"/>
  <c r="H66" i="10"/>
  <c r="C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C59" i="10"/>
  <c r="L58" i="10"/>
  <c r="K58" i="10"/>
  <c r="J58" i="10"/>
  <c r="G58" i="10"/>
  <c r="F58" i="10"/>
  <c r="E58" i="10"/>
  <c r="D58" i="10"/>
  <c r="H57" i="10"/>
  <c r="C57" i="10"/>
  <c r="C56" i="10"/>
  <c r="L55" i="10"/>
  <c r="L54" i="10" s="1"/>
  <c r="L53" i="10" s="1"/>
  <c r="K55" i="10"/>
  <c r="K54" i="10" s="1"/>
  <c r="J55" i="10"/>
  <c r="G55" i="10"/>
  <c r="G54" i="10" s="1"/>
  <c r="G53" i="10" s="1"/>
  <c r="F55" i="10"/>
  <c r="F54" i="10" s="1"/>
  <c r="E55" i="10"/>
  <c r="D55" i="10"/>
  <c r="D54" i="10" s="1"/>
  <c r="E54" i="10"/>
  <c r="H47" i="10"/>
  <c r="C47" i="10"/>
  <c r="H46" i="10"/>
  <c r="C46" i="10"/>
  <c r="L45" i="10"/>
  <c r="H45" i="10"/>
  <c r="G45" i="10"/>
  <c r="C45" i="10" s="1"/>
  <c r="H44" i="10"/>
  <c r="C44" i="10"/>
  <c r="K43" i="10"/>
  <c r="J43" i="10"/>
  <c r="J20" i="10" s="1"/>
  <c r="I43" i="10"/>
  <c r="F43" i="10"/>
  <c r="E43" i="10"/>
  <c r="D43" i="10"/>
  <c r="H42" i="10"/>
  <c r="C42" i="10"/>
  <c r="I41" i="10"/>
  <c r="H41" i="10"/>
  <c r="D41" i="10"/>
  <c r="C41" i="10" s="1"/>
  <c r="H40" i="10"/>
  <c r="C40" i="10"/>
  <c r="H39" i="10"/>
  <c r="C39" i="10"/>
  <c r="H38" i="10"/>
  <c r="C38" i="10"/>
  <c r="H37" i="10"/>
  <c r="C37" i="10"/>
  <c r="K36" i="10"/>
  <c r="H36" i="10"/>
  <c r="F36" i="10"/>
  <c r="C36" i="10" s="1"/>
  <c r="H35" i="10"/>
  <c r="C35" i="10"/>
  <c r="H34" i="10"/>
  <c r="C34" i="10"/>
  <c r="K33" i="10"/>
  <c r="H33" i="10"/>
  <c r="F33" i="10"/>
  <c r="C33" i="10" s="1"/>
  <c r="H32" i="10"/>
  <c r="C32" i="10"/>
  <c r="K31" i="10"/>
  <c r="H31" i="10" s="1"/>
  <c r="F31" i="10"/>
  <c r="C31" i="10"/>
  <c r="H30" i="10"/>
  <c r="C30" i="10"/>
  <c r="H29" i="10"/>
  <c r="C29" i="10"/>
  <c r="H28" i="10"/>
  <c r="C28" i="10"/>
  <c r="K27" i="10"/>
  <c r="H27" i="10"/>
  <c r="F27" i="10"/>
  <c r="C27" i="10" s="1"/>
  <c r="H25" i="10"/>
  <c r="C25" i="10"/>
  <c r="H23" i="10"/>
  <c r="C23" i="10"/>
  <c r="H22" i="10"/>
  <c r="C22" i="10"/>
  <c r="L21" i="10"/>
  <c r="K21" i="10"/>
  <c r="K292" i="10" s="1"/>
  <c r="K291" i="10" s="1"/>
  <c r="J21" i="10"/>
  <c r="J292" i="10" s="1"/>
  <c r="I21" i="10"/>
  <c r="H21" i="10" s="1"/>
  <c r="G21" i="10"/>
  <c r="G292" i="10" s="1"/>
  <c r="G291" i="10" s="1"/>
  <c r="F21" i="10"/>
  <c r="E21" i="10"/>
  <c r="E20" i="10" s="1"/>
  <c r="D21" i="10"/>
  <c r="D292" i="10" s="1"/>
  <c r="D291" i="10" s="1"/>
  <c r="H301" i="9"/>
  <c r="C301" i="9"/>
  <c r="H300" i="9"/>
  <c r="C300" i="9"/>
  <c r="H299" i="9"/>
  <c r="C299" i="9"/>
  <c r="H298" i="9"/>
  <c r="C298" i="9"/>
  <c r="H297" i="9"/>
  <c r="C297" i="9"/>
  <c r="H296" i="9"/>
  <c r="C296" i="9"/>
  <c r="H295" i="9"/>
  <c r="C295" i="9"/>
  <c r="H294" i="9"/>
  <c r="C294" i="9"/>
  <c r="C293" i="9" s="1"/>
  <c r="L293" i="9"/>
  <c r="K293" i="9"/>
  <c r="J293" i="9"/>
  <c r="I293" i="9"/>
  <c r="H293" i="9"/>
  <c r="G293" i="9"/>
  <c r="F293" i="9"/>
  <c r="E293" i="9"/>
  <c r="D293" i="9"/>
  <c r="H288" i="9"/>
  <c r="C288" i="9"/>
  <c r="J286" i="9"/>
  <c r="C287" i="9"/>
  <c r="L286" i="9"/>
  <c r="K286" i="9"/>
  <c r="G286" i="9"/>
  <c r="F286" i="9"/>
  <c r="C286" i="9" s="1"/>
  <c r="E286" i="9"/>
  <c r="D286" i="9"/>
  <c r="J284" i="9"/>
  <c r="J283" i="9" s="1"/>
  <c r="H285" i="9"/>
  <c r="C285" i="9"/>
  <c r="L284" i="9"/>
  <c r="L283" i="9" s="1"/>
  <c r="K284" i="9"/>
  <c r="K283" i="9" s="1"/>
  <c r="I284" i="9"/>
  <c r="I283" i="9" s="1"/>
  <c r="G284" i="9"/>
  <c r="F284" i="9"/>
  <c r="E284" i="9"/>
  <c r="E283" i="9" s="1"/>
  <c r="D284" i="9"/>
  <c r="G283" i="9"/>
  <c r="F283" i="9"/>
  <c r="J281" i="9"/>
  <c r="H282" i="9"/>
  <c r="C282" i="9"/>
  <c r="L281" i="9"/>
  <c r="K281" i="9"/>
  <c r="G281" i="9"/>
  <c r="F281" i="9"/>
  <c r="E281" i="9"/>
  <c r="D281" i="9"/>
  <c r="C280" i="9"/>
  <c r="J276" i="9"/>
  <c r="C279" i="9"/>
  <c r="H278" i="9"/>
  <c r="C278" i="9"/>
  <c r="C277" i="9"/>
  <c r="L276" i="9"/>
  <c r="K276" i="9"/>
  <c r="G276" i="9"/>
  <c r="F276" i="9"/>
  <c r="E276" i="9"/>
  <c r="C276" i="9" s="1"/>
  <c r="D276" i="9"/>
  <c r="C275" i="9"/>
  <c r="C274" i="9"/>
  <c r="H273" i="9"/>
  <c r="C273" i="9"/>
  <c r="L272" i="9"/>
  <c r="K272" i="9"/>
  <c r="K270" i="9" s="1"/>
  <c r="G272" i="9"/>
  <c r="F272" i="9"/>
  <c r="E272" i="9"/>
  <c r="D272" i="9"/>
  <c r="C272" i="9" s="1"/>
  <c r="C271" i="9"/>
  <c r="G270" i="9"/>
  <c r="G269" i="9" s="1"/>
  <c r="F270" i="9"/>
  <c r="F269" i="9" s="1"/>
  <c r="H268" i="9"/>
  <c r="C268" i="9"/>
  <c r="H267" i="9"/>
  <c r="D267" i="9"/>
  <c r="C267" i="9" s="1"/>
  <c r="C266" i="9"/>
  <c r="J264" i="9"/>
  <c r="C265" i="9"/>
  <c r="L264" i="9"/>
  <c r="K264" i="9"/>
  <c r="G264" i="9"/>
  <c r="F264" i="9"/>
  <c r="E264" i="9"/>
  <c r="D264" i="9"/>
  <c r="H263" i="9"/>
  <c r="C263" i="9"/>
  <c r="H262" i="9"/>
  <c r="C262" i="9"/>
  <c r="H261" i="9"/>
  <c r="I260" i="9"/>
  <c r="C261" i="9"/>
  <c r="L260" i="9"/>
  <c r="K260" i="9"/>
  <c r="J260" i="9"/>
  <c r="G260" i="9"/>
  <c r="G259" i="9" s="1"/>
  <c r="F260" i="9"/>
  <c r="F259" i="9" s="1"/>
  <c r="E260" i="9"/>
  <c r="D260" i="9"/>
  <c r="L259" i="9"/>
  <c r="K259" i="9"/>
  <c r="D259" i="9"/>
  <c r="C258" i="9"/>
  <c r="H257" i="9"/>
  <c r="C257" i="9"/>
  <c r="H256" i="9"/>
  <c r="C256" i="9"/>
  <c r="H255" i="9"/>
  <c r="C255" i="9"/>
  <c r="C254" i="9"/>
  <c r="C253" i="9"/>
  <c r="L252" i="9"/>
  <c r="K252" i="9"/>
  <c r="G252" i="9"/>
  <c r="F252" i="9"/>
  <c r="F251" i="9" s="1"/>
  <c r="E252" i="9"/>
  <c r="E251" i="9" s="1"/>
  <c r="D252" i="9"/>
  <c r="L251" i="9"/>
  <c r="K251" i="9"/>
  <c r="G251" i="9"/>
  <c r="D251" i="9"/>
  <c r="H250" i="9"/>
  <c r="C250" i="9"/>
  <c r="H249" i="9"/>
  <c r="C249" i="9"/>
  <c r="H248" i="9"/>
  <c r="C248" i="9"/>
  <c r="J246" i="9"/>
  <c r="I246" i="9"/>
  <c r="C247" i="9"/>
  <c r="L246" i="9"/>
  <c r="K246" i="9"/>
  <c r="G246" i="9"/>
  <c r="F246" i="9"/>
  <c r="E246" i="9"/>
  <c r="C246" i="9" s="1"/>
  <c r="D246" i="9"/>
  <c r="H245" i="9"/>
  <c r="C245" i="9"/>
  <c r="C244" i="9"/>
  <c r="C243" i="9"/>
  <c r="C242" i="9"/>
  <c r="H241" i="9"/>
  <c r="C241" i="9"/>
  <c r="C240" i="9"/>
  <c r="C239" i="9"/>
  <c r="L238" i="9"/>
  <c r="K238" i="9"/>
  <c r="G238" i="9"/>
  <c r="F238" i="9"/>
  <c r="E238" i="9"/>
  <c r="D238" i="9"/>
  <c r="C238" i="9" s="1"/>
  <c r="H237" i="9"/>
  <c r="C237" i="9"/>
  <c r="I235" i="9"/>
  <c r="C236" i="9"/>
  <c r="L235" i="9"/>
  <c r="K235" i="9"/>
  <c r="J235" i="9"/>
  <c r="G235" i="9"/>
  <c r="F235" i="9"/>
  <c r="E235" i="9"/>
  <c r="D235" i="9"/>
  <c r="J233" i="9"/>
  <c r="C234" i="9"/>
  <c r="L233" i="9"/>
  <c r="K233" i="9"/>
  <c r="K231" i="9" s="1"/>
  <c r="K230" i="9" s="1"/>
  <c r="G233" i="9"/>
  <c r="G231" i="9" s="1"/>
  <c r="F233" i="9"/>
  <c r="E233" i="9"/>
  <c r="D233" i="9"/>
  <c r="D231" i="9" s="1"/>
  <c r="H232" i="9"/>
  <c r="C232" i="9"/>
  <c r="F231" i="9"/>
  <c r="H229" i="9"/>
  <c r="C229" i="9"/>
  <c r="I227" i="9"/>
  <c r="H228" i="9"/>
  <c r="C228" i="9"/>
  <c r="L227" i="9"/>
  <c r="K227" i="9"/>
  <c r="J227" i="9"/>
  <c r="G227" i="9"/>
  <c r="F227" i="9"/>
  <c r="E227" i="9"/>
  <c r="C227" i="9" s="1"/>
  <c r="D227" i="9"/>
  <c r="H226" i="9"/>
  <c r="C226" i="9"/>
  <c r="C225" i="9"/>
  <c r="H224" i="9"/>
  <c r="C224" i="9"/>
  <c r="C223" i="9"/>
  <c r="C222" i="9"/>
  <c r="C221" i="9"/>
  <c r="H220" i="9"/>
  <c r="C220" i="9"/>
  <c r="C219" i="9"/>
  <c r="H218" i="9"/>
  <c r="C218" i="9"/>
  <c r="J216" i="9"/>
  <c r="C217" i="9"/>
  <c r="L216" i="9"/>
  <c r="K216" i="9"/>
  <c r="G216" i="9"/>
  <c r="F216" i="9"/>
  <c r="E216" i="9"/>
  <c r="D216" i="9"/>
  <c r="C216" i="9" s="1"/>
  <c r="C215" i="9"/>
  <c r="H214" i="9"/>
  <c r="C214" i="9"/>
  <c r="C213" i="9"/>
  <c r="H212" i="9"/>
  <c r="C212" i="9"/>
  <c r="C211" i="9"/>
  <c r="H210" i="9"/>
  <c r="C210" i="9"/>
  <c r="C209" i="9"/>
  <c r="H208" i="9"/>
  <c r="C208" i="9"/>
  <c r="C207" i="9"/>
  <c r="H206" i="9"/>
  <c r="C206" i="9"/>
  <c r="L205" i="9"/>
  <c r="K205" i="9"/>
  <c r="K204" i="9" s="1"/>
  <c r="G205" i="9"/>
  <c r="F205" i="9"/>
  <c r="E205" i="9"/>
  <c r="D205" i="9"/>
  <c r="L204" i="9"/>
  <c r="G204" i="9"/>
  <c r="D204" i="9"/>
  <c r="C203" i="9"/>
  <c r="H202" i="9"/>
  <c r="C202" i="9"/>
  <c r="C201" i="9"/>
  <c r="H200" i="9"/>
  <c r="C200" i="9"/>
  <c r="J198" i="9"/>
  <c r="C199" i="9"/>
  <c r="L198" i="9"/>
  <c r="K198" i="9"/>
  <c r="G198" i="9"/>
  <c r="F198" i="9"/>
  <c r="F196" i="9" s="1"/>
  <c r="E198" i="9"/>
  <c r="D198" i="9"/>
  <c r="H197" i="9"/>
  <c r="C197" i="9"/>
  <c r="L196" i="9"/>
  <c r="L195" i="9" s="1"/>
  <c r="K196" i="9"/>
  <c r="G196" i="9"/>
  <c r="G195" i="9" s="1"/>
  <c r="D196" i="9"/>
  <c r="D195" i="9" s="1"/>
  <c r="I192" i="9"/>
  <c r="H193" i="9"/>
  <c r="C193" i="9"/>
  <c r="L192" i="9"/>
  <c r="L191" i="9" s="1"/>
  <c r="L187" i="9" s="1"/>
  <c r="K192" i="9"/>
  <c r="J192" i="9"/>
  <c r="J191" i="9" s="1"/>
  <c r="G192" i="9"/>
  <c r="F192" i="9"/>
  <c r="F191" i="9" s="1"/>
  <c r="E192" i="9"/>
  <c r="D192" i="9"/>
  <c r="K191" i="9"/>
  <c r="G191" i="9"/>
  <c r="D191" i="9"/>
  <c r="H190" i="9"/>
  <c r="C190" i="9"/>
  <c r="I188" i="9"/>
  <c r="C189" i="9"/>
  <c r="L188" i="9"/>
  <c r="K188" i="9"/>
  <c r="K187" i="9" s="1"/>
  <c r="J188" i="9"/>
  <c r="G188" i="9"/>
  <c r="F188" i="9"/>
  <c r="E188" i="9"/>
  <c r="C188" i="9" s="1"/>
  <c r="D188" i="9"/>
  <c r="G187" i="9"/>
  <c r="D187" i="9"/>
  <c r="H186" i="9"/>
  <c r="C186" i="9"/>
  <c r="H185" i="9"/>
  <c r="I184" i="9"/>
  <c r="C185" i="9"/>
  <c r="L184" i="9"/>
  <c r="K184" i="9"/>
  <c r="G184" i="9"/>
  <c r="F184" i="9"/>
  <c r="E184" i="9"/>
  <c r="D184" i="9"/>
  <c r="H183" i="9"/>
  <c r="C183" i="9"/>
  <c r="C182" i="9"/>
  <c r="C181" i="9"/>
  <c r="J179" i="9"/>
  <c r="C180" i="9"/>
  <c r="L179" i="9"/>
  <c r="K179" i="9"/>
  <c r="K174" i="9" s="1"/>
  <c r="K173" i="9" s="1"/>
  <c r="G179" i="9"/>
  <c r="F179" i="9"/>
  <c r="E179" i="9"/>
  <c r="D179" i="9"/>
  <c r="C179" i="9" s="1"/>
  <c r="H178" i="9"/>
  <c r="C178" i="9"/>
  <c r="H177" i="9"/>
  <c r="C177" i="9"/>
  <c r="H176" i="9"/>
  <c r="C176" i="9"/>
  <c r="L175" i="9"/>
  <c r="K175" i="9"/>
  <c r="J175" i="9"/>
  <c r="J174" i="9" s="1"/>
  <c r="I175" i="9"/>
  <c r="G175" i="9"/>
  <c r="G174" i="9" s="1"/>
  <c r="G173" i="9" s="1"/>
  <c r="F175" i="9"/>
  <c r="F174" i="9" s="1"/>
  <c r="F173" i="9" s="1"/>
  <c r="E175" i="9"/>
  <c r="D175" i="9"/>
  <c r="L174" i="9"/>
  <c r="L173" i="9" s="1"/>
  <c r="H172" i="9"/>
  <c r="C172" i="9"/>
  <c r="C171" i="9"/>
  <c r="C170" i="9"/>
  <c r="H169" i="9"/>
  <c r="C169" i="9"/>
  <c r="H168" i="9"/>
  <c r="C168" i="9"/>
  <c r="C167" i="9"/>
  <c r="L166" i="9"/>
  <c r="L165" i="9" s="1"/>
  <c r="K166" i="9"/>
  <c r="K165" i="9" s="1"/>
  <c r="G166" i="9"/>
  <c r="G165" i="9" s="1"/>
  <c r="F166" i="9"/>
  <c r="E166" i="9"/>
  <c r="D166" i="9"/>
  <c r="D165" i="9" s="1"/>
  <c r="F165" i="9"/>
  <c r="E165" i="9"/>
  <c r="C164" i="9"/>
  <c r="C163" i="9"/>
  <c r="H162" i="9"/>
  <c r="C162" i="9"/>
  <c r="J160" i="9"/>
  <c r="C161" i="9"/>
  <c r="L160" i="9"/>
  <c r="K160" i="9"/>
  <c r="G160" i="9"/>
  <c r="F160" i="9"/>
  <c r="E160" i="9"/>
  <c r="D160" i="9"/>
  <c r="C160" i="9" s="1"/>
  <c r="C159" i="9"/>
  <c r="H158" i="9"/>
  <c r="C158" i="9"/>
  <c r="H157" i="9"/>
  <c r="C157" i="9"/>
  <c r="C156" i="9"/>
  <c r="C155" i="9"/>
  <c r="H154" i="9"/>
  <c r="C154" i="9"/>
  <c r="H153" i="9"/>
  <c r="C153" i="9"/>
  <c r="C152" i="9"/>
  <c r="L151" i="9"/>
  <c r="K151" i="9"/>
  <c r="G151" i="9"/>
  <c r="F151" i="9"/>
  <c r="E151" i="9"/>
  <c r="D151" i="9"/>
  <c r="D130" i="9" s="1"/>
  <c r="H150" i="9"/>
  <c r="C150" i="9"/>
  <c r="C149" i="9"/>
  <c r="C148" i="9"/>
  <c r="H147" i="9"/>
  <c r="C147" i="9"/>
  <c r="H146" i="9"/>
  <c r="C146" i="9"/>
  <c r="C145" i="9"/>
  <c r="L144" i="9"/>
  <c r="K144" i="9"/>
  <c r="G144" i="9"/>
  <c r="F144" i="9"/>
  <c r="E144" i="9"/>
  <c r="D144" i="9"/>
  <c r="C144" i="9"/>
  <c r="H143" i="9"/>
  <c r="C143" i="9"/>
  <c r="J141" i="9"/>
  <c r="H142" i="9"/>
  <c r="C142" i="9"/>
  <c r="L141" i="9"/>
  <c r="K141" i="9"/>
  <c r="G141" i="9"/>
  <c r="F141" i="9"/>
  <c r="E141" i="9"/>
  <c r="D141" i="9"/>
  <c r="H140" i="9"/>
  <c r="C140" i="9"/>
  <c r="C139" i="9"/>
  <c r="C138" i="9"/>
  <c r="C137" i="9"/>
  <c r="L136" i="9"/>
  <c r="K136" i="9"/>
  <c r="G136" i="9"/>
  <c r="F136" i="9"/>
  <c r="E136" i="9"/>
  <c r="D136" i="9"/>
  <c r="C136" i="9" s="1"/>
  <c r="C135" i="9"/>
  <c r="C134" i="9"/>
  <c r="H133" i="9"/>
  <c r="C133" i="9"/>
  <c r="H132" i="9"/>
  <c r="C132" i="9"/>
  <c r="L131" i="9"/>
  <c r="K131" i="9"/>
  <c r="G131" i="9"/>
  <c r="F131" i="9"/>
  <c r="E131" i="9"/>
  <c r="D131" i="9"/>
  <c r="L130" i="9"/>
  <c r="H129" i="9"/>
  <c r="H128" i="9" s="1"/>
  <c r="C129" i="9"/>
  <c r="C128" i="9" s="1"/>
  <c r="L128" i="9"/>
  <c r="K128" i="9"/>
  <c r="I128" i="9"/>
  <c r="G128" i="9"/>
  <c r="F128" i="9"/>
  <c r="E128" i="9"/>
  <c r="D128" i="9"/>
  <c r="C127" i="9"/>
  <c r="C126" i="9"/>
  <c r="C125" i="9"/>
  <c r="H124" i="9"/>
  <c r="C124" i="9"/>
  <c r="C123" i="9"/>
  <c r="L122" i="9"/>
  <c r="K122" i="9"/>
  <c r="G122" i="9"/>
  <c r="F122" i="9"/>
  <c r="E122" i="9"/>
  <c r="D122" i="9"/>
  <c r="C122" i="9" s="1"/>
  <c r="H121" i="9"/>
  <c r="C121" i="9"/>
  <c r="H120" i="9"/>
  <c r="C120" i="9"/>
  <c r="C119" i="9"/>
  <c r="C118" i="9"/>
  <c r="C117" i="9"/>
  <c r="L116" i="9"/>
  <c r="K116" i="9"/>
  <c r="G116" i="9"/>
  <c r="F116" i="9"/>
  <c r="E116" i="9"/>
  <c r="D116" i="9"/>
  <c r="C115" i="9"/>
  <c r="C114" i="9"/>
  <c r="C113" i="9"/>
  <c r="L112" i="9"/>
  <c r="K112" i="9"/>
  <c r="G112" i="9"/>
  <c r="F112" i="9"/>
  <c r="E112" i="9"/>
  <c r="D112" i="9"/>
  <c r="H111" i="9"/>
  <c r="C111" i="9"/>
  <c r="H110" i="9"/>
  <c r="C110" i="9"/>
  <c r="H109" i="9"/>
  <c r="C109" i="9"/>
  <c r="H108" i="9"/>
  <c r="C108" i="9"/>
  <c r="H107" i="9"/>
  <c r="C107" i="9"/>
  <c r="H106" i="9"/>
  <c r="C106" i="9"/>
  <c r="H105" i="9"/>
  <c r="C105" i="9"/>
  <c r="I103" i="9"/>
  <c r="C104" i="9"/>
  <c r="L103" i="9"/>
  <c r="K103" i="9"/>
  <c r="J103" i="9"/>
  <c r="G103" i="9"/>
  <c r="F103" i="9"/>
  <c r="E103" i="9"/>
  <c r="D103" i="9"/>
  <c r="H102" i="9"/>
  <c r="C102" i="9"/>
  <c r="C101" i="9"/>
  <c r="C100" i="9"/>
  <c r="H99" i="9"/>
  <c r="C99" i="9"/>
  <c r="H98" i="9"/>
  <c r="C98" i="9"/>
  <c r="C97" i="9"/>
  <c r="J95" i="9"/>
  <c r="C96" i="9"/>
  <c r="L95" i="9"/>
  <c r="K95" i="9"/>
  <c r="G95" i="9"/>
  <c r="F95" i="9"/>
  <c r="E95" i="9"/>
  <c r="D95" i="9"/>
  <c r="H94" i="9"/>
  <c r="C94" i="9"/>
  <c r="H93" i="9"/>
  <c r="C93" i="9"/>
  <c r="H92" i="9"/>
  <c r="C92" i="9"/>
  <c r="H91" i="9"/>
  <c r="C91" i="9"/>
  <c r="H90" i="9"/>
  <c r="C90" i="9"/>
  <c r="L89" i="9"/>
  <c r="K89" i="9"/>
  <c r="I89" i="9"/>
  <c r="G89" i="9"/>
  <c r="F89" i="9"/>
  <c r="F83" i="9" s="1"/>
  <c r="E89" i="9"/>
  <c r="D89" i="9"/>
  <c r="C88" i="9"/>
  <c r="C87" i="9"/>
  <c r="C86" i="9"/>
  <c r="C85" i="9"/>
  <c r="L84" i="9"/>
  <c r="K84" i="9"/>
  <c r="K83" i="9" s="1"/>
  <c r="G84" i="9"/>
  <c r="F84" i="9"/>
  <c r="E84" i="9"/>
  <c r="D84" i="9"/>
  <c r="C84" i="9" s="1"/>
  <c r="H82" i="9"/>
  <c r="C82" i="9"/>
  <c r="C81" i="9"/>
  <c r="L80" i="9"/>
  <c r="K80" i="9"/>
  <c r="G80" i="9"/>
  <c r="F80" i="9"/>
  <c r="E80" i="9"/>
  <c r="D80" i="9"/>
  <c r="C80" i="9" s="1"/>
  <c r="H79" i="9"/>
  <c r="C79" i="9"/>
  <c r="J77" i="9"/>
  <c r="H78" i="9"/>
  <c r="C78" i="9"/>
  <c r="L77" i="9"/>
  <c r="L76" i="9" s="1"/>
  <c r="K77" i="9"/>
  <c r="G77" i="9"/>
  <c r="F77" i="9"/>
  <c r="F76" i="9" s="1"/>
  <c r="E77" i="9"/>
  <c r="D77" i="9"/>
  <c r="K76" i="9"/>
  <c r="G76" i="9"/>
  <c r="H74" i="9"/>
  <c r="C74" i="9"/>
  <c r="C73" i="9"/>
  <c r="C72" i="9"/>
  <c r="C71" i="9"/>
  <c r="C70" i="9"/>
  <c r="L69" i="9"/>
  <c r="L67" i="9" s="1"/>
  <c r="K69" i="9"/>
  <c r="K67" i="9" s="1"/>
  <c r="G69" i="9"/>
  <c r="G67" i="9" s="1"/>
  <c r="F69" i="9"/>
  <c r="E69" i="9"/>
  <c r="D69" i="9"/>
  <c r="D67" i="9" s="1"/>
  <c r="H68" i="9"/>
  <c r="C68" i="9"/>
  <c r="F67" i="9"/>
  <c r="E67" i="9"/>
  <c r="C66" i="9"/>
  <c r="C65" i="9"/>
  <c r="C64" i="9"/>
  <c r="H63" i="9"/>
  <c r="C63" i="9"/>
  <c r="C62" i="9"/>
  <c r="C61" i="9"/>
  <c r="C60" i="9"/>
  <c r="C59" i="9"/>
  <c r="L58" i="9"/>
  <c r="K58" i="9"/>
  <c r="G58" i="9"/>
  <c r="G54" i="9" s="1"/>
  <c r="G53" i="9" s="1"/>
  <c r="F58" i="9"/>
  <c r="E58" i="9"/>
  <c r="D58" i="9"/>
  <c r="H57" i="9"/>
  <c r="C57" i="9"/>
  <c r="J55" i="9"/>
  <c r="H56" i="9"/>
  <c r="C56" i="9"/>
  <c r="L55" i="9"/>
  <c r="K55" i="9"/>
  <c r="G55" i="9"/>
  <c r="F55" i="9"/>
  <c r="F54" i="9" s="1"/>
  <c r="F53" i="9" s="1"/>
  <c r="E55" i="9"/>
  <c r="D55" i="9"/>
  <c r="L54" i="9"/>
  <c r="L53" i="9" s="1"/>
  <c r="K54" i="9"/>
  <c r="K53" i="9" s="1"/>
  <c r="H47" i="9"/>
  <c r="C47" i="9"/>
  <c r="H46" i="9"/>
  <c r="C46" i="9"/>
  <c r="L45" i="9"/>
  <c r="H45" i="9"/>
  <c r="G45" i="9"/>
  <c r="H44" i="9"/>
  <c r="C44" i="9"/>
  <c r="K43" i="9"/>
  <c r="J43" i="9"/>
  <c r="I43" i="9"/>
  <c r="F43" i="9"/>
  <c r="E43" i="9"/>
  <c r="D43" i="9"/>
  <c r="H42" i="9"/>
  <c r="C42" i="9"/>
  <c r="I41" i="9"/>
  <c r="H41" i="9"/>
  <c r="D41" i="9"/>
  <c r="C41" i="9" s="1"/>
  <c r="H40" i="9"/>
  <c r="C40" i="9"/>
  <c r="H39" i="9"/>
  <c r="C39" i="9"/>
  <c r="H38" i="9"/>
  <c r="C38" i="9"/>
  <c r="H37" i="9"/>
  <c r="C37" i="9"/>
  <c r="K36" i="9"/>
  <c r="H36" i="9" s="1"/>
  <c r="F36" i="9"/>
  <c r="C36" i="9" s="1"/>
  <c r="H35" i="9"/>
  <c r="C35" i="9"/>
  <c r="H34" i="9"/>
  <c r="C34" i="9"/>
  <c r="K33" i="9"/>
  <c r="H33" i="9"/>
  <c r="F33" i="9"/>
  <c r="C33" i="9" s="1"/>
  <c r="H32" i="9"/>
  <c r="C32" i="9"/>
  <c r="K31" i="9"/>
  <c r="K26" i="9" s="1"/>
  <c r="F31" i="9"/>
  <c r="C31" i="9"/>
  <c r="H30" i="9"/>
  <c r="C30" i="9"/>
  <c r="H29" i="9"/>
  <c r="C29" i="9"/>
  <c r="H28" i="9"/>
  <c r="C28" i="9"/>
  <c r="K27" i="9"/>
  <c r="H27" i="9"/>
  <c r="F27" i="9"/>
  <c r="C27" i="9" s="1"/>
  <c r="H25" i="9"/>
  <c r="C25" i="9"/>
  <c r="H23" i="9"/>
  <c r="C23" i="9"/>
  <c r="H22" i="9"/>
  <c r="C22" i="9"/>
  <c r="L21" i="9"/>
  <c r="L292" i="9" s="1"/>
  <c r="L291" i="9" s="1"/>
  <c r="K21" i="9"/>
  <c r="K292" i="9" s="1"/>
  <c r="K291" i="9" s="1"/>
  <c r="J21" i="9"/>
  <c r="I21" i="9"/>
  <c r="G21" i="9"/>
  <c r="G292" i="9" s="1"/>
  <c r="G291" i="9" s="1"/>
  <c r="F21" i="9"/>
  <c r="E21" i="9"/>
  <c r="E292" i="9" s="1"/>
  <c r="E291" i="9" s="1"/>
  <c r="D21" i="9"/>
  <c r="D292" i="9" s="1"/>
  <c r="C21" i="9"/>
  <c r="H301" i="8"/>
  <c r="C301" i="8"/>
  <c r="H300" i="8"/>
  <c r="C300" i="8"/>
  <c r="H299" i="8"/>
  <c r="C299" i="8"/>
  <c r="H298" i="8"/>
  <c r="C298" i="8"/>
  <c r="H297" i="8"/>
  <c r="C297" i="8"/>
  <c r="H296" i="8"/>
  <c r="C296" i="8"/>
  <c r="H295" i="8"/>
  <c r="C295" i="8"/>
  <c r="H294" i="8"/>
  <c r="H293" i="8" s="1"/>
  <c r="C294" i="8"/>
  <c r="C293" i="8" s="1"/>
  <c r="L293" i="8"/>
  <c r="K293" i="8"/>
  <c r="J293" i="8"/>
  <c r="I293" i="8"/>
  <c r="G293" i="8"/>
  <c r="F293" i="8"/>
  <c r="E293" i="8"/>
  <c r="D293" i="8"/>
  <c r="C288" i="8"/>
  <c r="H287" i="8"/>
  <c r="C287" i="8"/>
  <c r="L286" i="8"/>
  <c r="K286" i="8"/>
  <c r="G286" i="8"/>
  <c r="F286" i="8"/>
  <c r="E286" i="8"/>
  <c r="D286" i="8"/>
  <c r="H285" i="8"/>
  <c r="C285" i="8"/>
  <c r="L284" i="8"/>
  <c r="K284" i="8"/>
  <c r="K283" i="8" s="1"/>
  <c r="G284" i="8"/>
  <c r="F284" i="8"/>
  <c r="F283" i="8" s="1"/>
  <c r="C283" i="8" s="1"/>
  <c r="E284" i="8"/>
  <c r="D284" i="8"/>
  <c r="L283" i="8"/>
  <c r="G283" i="8"/>
  <c r="E283" i="8"/>
  <c r="D283" i="8"/>
  <c r="C282" i="8"/>
  <c r="L281" i="8"/>
  <c r="K281" i="8"/>
  <c r="G281" i="8"/>
  <c r="F281" i="8"/>
  <c r="E281" i="8"/>
  <c r="C281" i="8" s="1"/>
  <c r="D281" i="8"/>
  <c r="H280" i="8"/>
  <c r="C280" i="8"/>
  <c r="H279" i="8"/>
  <c r="C279" i="8"/>
  <c r="H278" i="8"/>
  <c r="C278" i="8"/>
  <c r="H277" i="8"/>
  <c r="C277" i="8"/>
  <c r="L276" i="8"/>
  <c r="K276" i="8"/>
  <c r="G276" i="8"/>
  <c r="F276" i="8"/>
  <c r="E276" i="8"/>
  <c r="D276" i="8"/>
  <c r="C276" i="8" s="1"/>
  <c r="H275" i="8"/>
  <c r="C275" i="8"/>
  <c r="H274" i="8"/>
  <c r="C274" i="8"/>
  <c r="H273" i="8"/>
  <c r="C273" i="8"/>
  <c r="L272" i="8"/>
  <c r="K272" i="8"/>
  <c r="K270" i="8" s="1"/>
  <c r="G272" i="8"/>
  <c r="F272" i="8"/>
  <c r="F270" i="8" s="1"/>
  <c r="F269" i="8" s="1"/>
  <c r="E272" i="8"/>
  <c r="D272" i="8"/>
  <c r="H271" i="8"/>
  <c r="C271" i="8"/>
  <c r="D270" i="8"/>
  <c r="D269" i="8" s="1"/>
  <c r="H268" i="8"/>
  <c r="C268" i="8"/>
  <c r="H267" i="8"/>
  <c r="D267" i="8"/>
  <c r="C267" i="8"/>
  <c r="H266" i="8"/>
  <c r="C266" i="8"/>
  <c r="I264" i="8"/>
  <c r="C265" i="8"/>
  <c r="L264" i="8"/>
  <c r="K264" i="8"/>
  <c r="G264" i="8"/>
  <c r="F264" i="8"/>
  <c r="E264" i="8"/>
  <c r="D264" i="8"/>
  <c r="H263" i="8"/>
  <c r="C263" i="8"/>
  <c r="H262" i="8"/>
  <c r="C262" i="8"/>
  <c r="C261" i="8"/>
  <c r="L260" i="8"/>
  <c r="K260" i="8"/>
  <c r="K259" i="8" s="1"/>
  <c r="G260" i="8"/>
  <c r="F260" i="8"/>
  <c r="C260" i="8" s="1"/>
  <c r="E260" i="8"/>
  <c r="D260" i="8"/>
  <c r="L259" i="8"/>
  <c r="F259" i="8"/>
  <c r="E259" i="8"/>
  <c r="D259" i="8"/>
  <c r="H258" i="8"/>
  <c r="C258" i="8"/>
  <c r="H257" i="8"/>
  <c r="C257" i="8"/>
  <c r="H256" i="8"/>
  <c r="C256" i="8"/>
  <c r="H255" i="8"/>
  <c r="C255" i="8"/>
  <c r="H254" i="8"/>
  <c r="C254" i="8"/>
  <c r="C253" i="8"/>
  <c r="L252" i="8"/>
  <c r="K252" i="8"/>
  <c r="K251" i="8" s="1"/>
  <c r="G252" i="8"/>
  <c r="G251" i="8" s="1"/>
  <c r="F252" i="8"/>
  <c r="E252" i="8"/>
  <c r="D252" i="8"/>
  <c r="L251" i="8"/>
  <c r="F251" i="8"/>
  <c r="E251" i="8"/>
  <c r="D251" i="8"/>
  <c r="H250" i="8"/>
  <c r="C250" i="8"/>
  <c r="H249" i="8"/>
  <c r="C249" i="8"/>
  <c r="H248" i="8"/>
  <c r="C248" i="8"/>
  <c r="H247" i="8"/>
  <c r="C247" i="8"/>
  <c r="L246" i="8"/>
  <c r="K246" i="8"/>
  <c r="G246" i="8"/>
  <c r="F246" i="8"/>
  <c r="E246" i="8"/>
  <c r="D246" i="8"/>
  <c r="C246" i="8" s="1"/>
  <c r="H245" i="8"/>
  <c r="C245" i="8"/>
  <c r="H244" i="8"/>
  <c r="C244" i="8"/>
  <c r="H243" i="8"/>
  <c r="C243" i="8"/>
  <c r="H242" i="8"/>
  <c r="C242" i="8"/>
  <c r="H241" i="8"/>
  <c r="C241" i="8"/>
  <c r="H240" i="8"/>
  <c r="C240" i="8"/>
  <c r="C239" i="8"/>
  <c r="L238" i="8"/>
  <c r="L231" i="8" s="1"/>
  <c r="L230" i="8" s="1"/>
  <c r="K238" i="8"/>
  <c r="J238" i="8"/>
  <c r="G238" i="8"/>
  <c r="F238" i="8"/>
  <c r="E238" i="8"/>
  <c r="D238" i="8"/>
  <c r="H237" i="8"/>
  <c r="C237" i="8"/>
  <c r="C236" i="8"/>
  <c r="L235" i="8"/>
  <c r="K235" i="8"/>
  <c r="G235" i="8"/>
  <c r="G231" i="8" s="1"/>
  <c r="F235" i="8"/>
  <c r="E235" i="8"/>
  <c r="D235" i="8"/>
  <c r="C235" i="8"/>
  <c r="C234" i="8"/>
  <c r="L233" i="8"/>
  <c r="K233" i="8"/>
  <c r="J233" i="8"/>
  <c r="G233" i="8"/>
  <c r="F233" i="8"/>
  <c r="E233" i="8"/>
  <c r="D233" i="8"/>
  <c r="C233" i="8" s="1"/>
  <c r="H232" i="8"/>
  <c r="C232" i="8"/>
  <c r="K231" i="8"/>
  <c r="K230" i="8" s="1"/>
  <c r="H229" i="8"/>
  <c r="C229" i="8"/>
  <c r="C228" i="8"/>
  <c r="L227" i="8"/>
  <c r="K227" i="8"/>
  <c r="G227" i="8"/>
  <c r="F227" i="8"/>
  <c r="E227" i="8"/>
  <c r="D227" i="8"/>
  <c r="C227" i="8"/>
  <c r="H226" i="8"/>
  <c r="C226" i="8"/>
  <c r="H225" i="8"/>
  <c r="C225" i="8"/>
  <c r="H224" i="8"/>
  <c r="C224" i="8"/>
  <c r="H223" i="8"/>
  <c r="C223" i="8"/>
  <c r="H222" i="8"/>
  <c r="C222" i="8"/>
  <c r="H221" i="8"/>
  <c r="C221" i="8"/>
  <c r="H220" i="8"/>
  <c r="C220" i="8"/>
  <c r="H219" i="8"/>
  <c r="C219" i="8"/>
  <c r="H218" i="8"/>
  <c r="C218" i="8"/>
  <c r="C217" i="8"/>
  <c r="L216" i="8"/>
  <c r="K216" i="8"/>
  <c r="G216" i="8"/>
  <c r="F216" i="8"/>
  <c r="E216" i="8"/>
  <c r="E204" i="8" s="1"/>
  <c r="D216" i="8"/>
  <c r="H215" i="8"/>
  <c r="C215" i="8"/>
  <c r="H214" i="8"/>
  <c r="C214" i="8"/>
  <c r="H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C206" i="8"/>
  <c r="L205" i="8"/>
  <c r="K205" i="8"/>
  <c r="K204" i="8" s="1"/>
  <c r="G205" i="8"/>
  <c r="F205" i="8"/>
  <c r="E205" i="8"/>
  <c r="D205" i="8"/>
  <c r="D204" i="8" s="1"/>
  <c r="F204" i="8"/>
  <c r="H203" i="8"/>
  <c r="C203" i="8"/>
  <c r="H202" i="8"/>
  <c r="C202" i="8"/>
  <c r="H201" i="8"/>
  <c r="C201" i="8"/>
  <c r="H200" i="8"/>
  <c r="C200" i="8"/>
  <c r="C199" i="8"/>
  <c r="L198" i="8"/>
  <c r="L196" i="8" s="1"/>
  <c r="K198" i="8"/>
  <c r="K196" i="8" s="1"/>
  <c r="K195" i="8" s="1"/>
  <c r="G198" i="8"/>
  <c r="G196" i="8" s="1"/>
  <c r="F198" i="8"/>
  <c r="E198" i="8"/>
  <c r="D198" i="8"/>
  <c r="D196" i="8" s="1"/>
  <c r="C197" i="8"/>
  <c r="F196" i="8"/>
  <c r="E196" i="8"/>
  <c r="J192" i="8"/>
  <c r="J191" i="8" s="1"/>
  <c r="C193" i="8"/>
  <c r="L192" i="8"/>
  <c r="L191" i="8" s="1"/>
  <c r="K192" i="8"/>
  <c r="K191" i="8" s="1"/>
  <c r="G192" i="8"/>
  <c r="G191" i="8" s="1"/>
  <c r="F192" i="8"/>
  <c r="E192" i="8"/>
  <c r="D192" i="8"/>
  <c r="D191" i="8" s="1"/>
  <c r="F191" i="8"/>
  <c r="E191" i="8"/>
  <c r="H190" i="8"/>
  <c r="C190" i="8"/>
  <c r="J188" i="8"/>
  <c r="C189" i="8"/>
  <c r="L188" i="8"/>
  <c r="K188" i="8"/>
  <c r="G188" i="8"/>
  <c r="F188" i="8"/>
  <c r="E188" i="8"/>
  <c r="D188" i="8"/>
  <c r="C188" i="8" s="1"/>
  <c r="F187" i="8"/>
  <c r="E187" i="8"/>
  <c r="H186" i="8"/>
  <c r="C186" i="8"/>
  <c r="J184" i="8"/>
  <c r="C185" i="8"/>
  <c r="L184" i="8"/>
  <c r="K184" i="8"/>
  <c r="G184" i="8"/>
  <c r="F184" i="8"/>
  <c r="E184" i="8"/>
  <c r="C184" i="8" s="1"/>
  <c r="D184" i="8"/>
  <c r="H183" i="8"/>
  <c r="C183" i="8"/>
  <c r="H182" i="8"/>
  <c r="C182" i="8"/>
  <c r="H181" i="8"/>
  <c r="C181" i="8"/>
  <c r="C180" i="8"/>
  <c r="L179" i="8"/>
  <c r="K179" i="8"/>
  <c r="G179" i="8"/>
  <c r="F179" i="8"/>
  <c r="E179" i="8"/>
  <c r="D179" i="8"/>
  <c r="C179" i="8" s="1"/>
  <c r="H178" i="8"/>
  <c r="C178" i="8"/>
  <c r="H177" i="8"/>
  <c r="C177" i="8"/>
  <c r="H176" i="8"/>
  <c r="C176" i="8"/>
  <c r="L175" i="8"/>
  <c r="L174" i="8" s="1"/>
  <c r="L173" i="8" s="1"/>
  <c r="K175" i="8"/>
  <c r="K174" i="8" s="1"/>
  <c r="K173" i="8" s="1"/>
  <c r="G175" i="8"/>
  <c r="G174" i="8" s="1"/>
  <c r="G173" i="8" s="1"/>
  <c r="F175" i="8"/>
  <c r="E175" i="8"/>
  <c r="D175" i="8"/>
  <c r="D174" i="8" s="1"/>
  <c r="F174" i="8"/>
  <c r="E174" i="8"/>
  <c r="E173" i="8" s="1"/>
  <c r="H172" i="8"/>
  <c r="C172" i="8"/>
  <c r="H171" i="8"/>
  <c r="C171" i="8"/>
  <c r="H170" i="8"/>
  <c r="C170" i="8"/>
  <c r="H169" i="8"/>
  <c r="C169" i="8"/>
  <c r="H168" i="8"/>
  <c r="C168" i="8"/>
  <c r="C167" i="8"/>
  <c r="L166" i="8"/>
  <c r="K166" i="8"/>
  <c r="K165" i="8" s="1"/>
  <c r="G166" i="8"/>
  <c r="F166" i="8"/>
  <c r="F165" i="8" s="1"/>
  <c r="E166" i="8"/>
  <c r="E165" i="8" s="1"/>
  <c r="D166" i="8"/>
  <c r="C166" i="8" s="1"/>
  <c r="L165" i="8"/>
  <c r="G165" i="8"/>
  <c r="D165" i="8"/>
  <c r="H164" i="8"/>
  <c r="C164" i="8"/>
  <c r="H163" i="8"/>
  <c r="C163" i="8"/>
  <c r="H162" i="8"/>
  <c r="C162" i="8"/>
  <c r="C161" i="8"/>
  <c r="L160" i="8"/>
  <c r="K160" i="8"/>
  <c r="G160" i="8"/>
  <c r="F160" i="8"/>
  <c r="E160" i="8"/>
  <c r="E130" i="8" s="1"/>
  <c r="D160" i="8"/>
  <c r="H159" i="8"/>
  <c r="C159" i="8"/>
  <c r="H158" i="8"/>
  <c r="C158" i="8"/>
  <c r="H157" i="8"/>
  <c r="C157" i="8"/>
  <c r="H156" i="8"/>
  <c r="C156" i="8"/>
  <c r="H155" i="8"/>
  <c r="C155" i="8"/>
  <c r="H154" i="8"/>
  <c r="C154" i="8"/>
  <c r="H153" i="8"/>
  <c r="C153" i="8"/>
  <c r="C152" i="8"/>
  <c r="L151" i="8"/>
  <c r="K151" i="8"/>
  <c r="G151" i="8"/>
  <c r="F151" i="8"/>
  <c r="E151" i="8"/>
  <c r="D151" i="8"/>
  <c r="C151" i="8" s="1"/>
  <c r="H150" i="8"/>
  <c r="C150" i="8"/>
  <c r="H149" i="8"/>
  <c r="C149" i="8"/>
  <c r="H148" i="8"/>
  <c r="C148" i="8"/>
  <c r="H147" i="8"/>
  <c r="C147" i="8"/>
  <c r="H146" i="8"/>
  <c r="C146" i="8"/>
  <c r="C145" i="8"/>
  <c r="L144" i="8"/>
  <c r="K144" i="8"/>
  <c r="G144" i="8"/>
  <c r="F144" i="8"/>
  <c r="E144" i="8"/>
  <c r="D144" i="8"/>
  <c r="C144" i="8" s="1"/>
  <c r="H143" i="8"/>
  <c r="C143" i="8"/>
  <c r="J141" i="8"/>
  <c r="C142" i="8"/>
  <c r="L141" i="8"/>
  <c r="K141" i="8"/>
  <c r="G141" i="8"/>
  <c r="F141" i="8"/>
  <c r="E141" i="8"/>
  <c r="D141" i="8"/>
  <c r="C141" i="8" s="1"/>
  <c r="H140" i="8"/>
  <c r="C140" i="8"/>
  <c r="H139" i="8"/>
  <c r="C139" i="8"/>
  <c r="H138" i="8"/>
  <c r="C138" i="8"/>
  <c r="C137" i="8"/>
  <c r="L136" i="8"/>
  <c r="K136" i="8"/>
  <c r="G136" i="8"/>
  <c r="F136" i="8"/>
  <c r="E136" i="8"/>
  <c r="D136" i="8"/>
  <c r="C136" i="8" s="1"/>
  <c r="H135" i="8"/>
  <c r="C135" i="8"/>
  <c r="H134" i="8"/>
  <c r="C134" i="8"/>
  <c r="H133" i="8"/>
  <c r="C133" i="8"/>
  <c r="J131" i="8"/>
  <c r="C132" i="8"/>
  <c r="L131" i="8"/>
  <c r="K131" i="8"/>
  <c r="G131" i="8"/>
  <c r="G130" i="8" s="1"/>
  <c r="F131" i="8"/>
  <c r="C131" i="8" s="1"/>
  <c r="E131" i="8"/>
  <c r="D131" i="8"/>
  <c r="F130" i="8"/>
  <c r="J128" i="8"/>
  <c r="C129" i="8"/>
  <c r="L128" i="8"/>
  <c r="K128" i="8"/>
  <c r="G128" i="8"/>
  <c r="F128" i="8"/>
  <c r="E128" i="8"/>
  <c r="D128" i="8"/>
  <c r="C128" i="8"/>
  <c r="H127" i="8"/>
  <c r="C127" i="8"/>
  <c r="H126" i="8"/>
  <c r="C126" i="8"/>
  <c r="H125" i="8"/>
  <c r="C125" i="8"/>
  <c r="H124" i="8"/>
  <c r="C124" i="8"/>
  <c r="C123" i="8"/>
  <c r="L122" i="8"/>
  <c r="K122" i="8"/>
  <c r="G122" i="8"/>
  <c r="F122" i="8"/>
  <c r="E122" i="8"/>
  <c r="D122" i="8"/>
  <c r="H121" i="8"/>
  <c r="C121" i="8"/>
  <c r="H120" i="8"/>
  <c r="C120" i="8"/>
  <c r="H119" i="8"/>
  <c r="C119" i="8"/>
  <c r="H118" i="8"/>
  <c r="C118" i="8"/>
  <c r="H117" i="8"/>
  <c r="C117" i="8"/>
  <c r="L116" i="8"/>
  <c r="K116" i="8"/>
  <c r="G116" i="8"/>
  <c r="F116" i="8"/>
  <c r="E116" i="8"/>
  <c r="D116" i="8"/>
  <c r="C116" i="8" s="1"/>
  <c r="H115" i="8"/>
  <c r="C115" i="8"/>
  <c r="H114" i="8"/>
  <c r="C114" i="8"/>
  <c r="C113" i="8"/>
  <c r="L112" i="8"/>
  <c r="K112" i="8"/>
  <c r="J112" i="8"/>
  <c r="G112" i="8"/>
  <c r="F112" i="8"/>
  <c r="E112" i="8"/>
  <c r="D112" i="8"/>
  <c r="H111" i="8"/>
  <c r="C111" i="8"/>
  <c r="H110" i="8"/>
  <c r="C110" i="8"/>
  <c r="H109" i="8"/>
  <c r="C109" i="8"/>
  <c r="H108" i="8"/>
  <c r="C108" i="8"/>
  <c r="H107" i="8"/>
  <c r="C107" i="8"/>
  <c r="H106" i="8"/>
  <c r="C106" i="8"/>
  <c r="H105" i="8"/>
  <c r="C105" i="8"/>
  <c r="H104" i="8"/>
  <c r="C104" i="8"/>
  <c r="L103" i="8"/>
  <c r="K103" i="8"/>
  <c r="G103" i="8"/>
  <c r="F103" i="8"/>
  <c r="E103" i="8"/>
  <c r="D103" i="8"/>
  <c r="C103" i="8" s="1"/>
  <c r="H102" i="8"/>
  <c r="C102" i="8"/>
  <c r="H101" i="8"/>
  <c r="C101" i="8"/>
  <c r="H100" i="8"/>
  <c r="C100" i="8"/>
  <c r="H99" i="8"/>
  <c r="C99" i="8"/>
  <c r="H98" i="8"/>
  <c r="C98" i="8"/>
  <c r="H97" i="8"/>
  <c r="C97" i="8"/>
  <c r="C96" i="8"/>
  <c r="L95" i="8"/>
  <c r="K95" i="8"/>
  <c r="K83" i="8" s="1"/>
  <c r="J95" i="8"/>
  <c r="G95" i="8"/>
  <c r="F95" i="8"/>
  <c r="E95" i="8"/>
  <c r="D95" i="8"/>
  <c r="H94" i="8"/>
  <c r="C94" i="8"/>
  <c r="H93" i="8"/>
  <c r="C93" i="8"/>
  <c r="H92" i="8"/>
  <c r="C92" i="8"/>
  <c r="H91" i="8"/>
  <c r="C91" i="8"/>
  <c r="J89" i="8"/>
  <c r="C90" i="8"/>
  <c r="L89" i="8"/>
  <c r="K89" i="8"/>
  <c r="G89" i="8"/>
  <c r="F89" i="8"/>
  <c r="E89" i="8"/>
  <c r="D89" i="8"/>
  <c r="C89" i="8" s="1"/>
  <c r="H88" i="8"/>
  <c r="C88" i="8"/>
  <c r="H87" i="8"/>
  <c r="C87" i="8"/>
  <c r="H86" i="8"/>
  <c r="C86" i="8"/>
  <c r="C85" i="8"/>
  <c r="L84" i="8"/>
  <c r="K84" i="8"/>
  <c r="G84" i="8"/>
  <c r="G83" i="8" s="1"/>
  <c r="F84" i="8"/>
  <c r="E84" i="8"/>
  <c r="D84" i="8"/>
  <c r="L83" i="8"/>
  <c r="H82" i="8"/>
  <c r="C82" i="8"/>
  <c r="C81" i="8"/>
  <c r="L80" i="8"/>
  <c r="K80" i="8"/>
  <c r="G80" i="8"/>
  <c r="F80" i="8"/>
  <c r="E80" i="8"/>
  <c r="D80" i="8"/>
  <c r="C80" i="8" s="1"/>
  <c r="H79" i="8"/>
  <c r="C79" i="8"/>
  <c r="J77" i="8"/>
  <c r="C78" i="8"/>
  <c r="L77" i="8"/>
  <c r="L76" i="8" s="1"/>
  <c r="K77" i="8"/>
  <c r="G77" i="8"/>
  <c r="G76" i="8" s="1"/>
  <c r="F77" i="8"/>
  <c r="E77" i="8"/>
  <c r="C77" i="8" s="1"/>
  <c r="D77" i="8"/>
  <c r="F76" i="8"/>
  <c r="E76" i="8"/>
  <c r="H74" i="8"/>
  <c r="C74" i="8"/>
  <c r="H73" i="8"/>
  <c r="C73" i="8"/>
  <c r="H72" i="8"/>
  <c r="C72" i="8"/>
  <c r="H71" i="8"/>
  <c r="C71" i="8"/>
  <c r="C70" i="8"/>
  <c r="L69" i="8"/>
  <c r="K69" i="8"/>
  <c r="J69" i="8"/>
  <c r="G69" i="8"/>
  <c r="F69" i="8"/>
  <c r="F67" i="8" s="1"/>
  <c r="E69" i="8"/>
  <c r="E67" i="8" s="1"/>
  <c r="D69" i="8"/>
  <c r="D67" i="8" s="1"/>
  <c r="C68" i="8"/>
  <c r="L67" i="8"/>
  <c r="K67" i="8"/>
  <c r="G67" i="8"/>
  <c r="H66" i="8"/>
  <c r="C66" i="8"/>
  <c r="H65" i="8"/>
  <c r="C65" i="8"/>
  <c r="H64" i="8"/>
  <c r="C64" i="8"/>
  <c r="H63" i="8"/>
  <c r="C63" i="8"/>
  <c r="H62" i="8"/>
  <c r="C62" i="8"/>
  <c r="H61" i="8"/>
  <c r="C61" i="8"/>
  <c r="H60" i="8"/>
  <c r="C60" i="8"/>
  <c r="C59" i="8"/>
  <c r="L58" i="8"/>
  <c r="K58" i="8"/>
  <c r="G58" i="8"/>
  <c r="F58" i="8"/>
  <c r="E58" i="8"/>
  <c r="D58" i="8"/>
  <c r="H57" i="8"/>
  <c r="C57" i="8"/>
  <c r="J55" i="8"/>
  <c r="C56" i="8"/>
  <c r="L55" i="8"/>
  <c r="L54" i="8" s="1"/>
  <c r="L53" i="8" s="1"/>
  <c r="K55" i="8"/>
  <c r="K54" i="8" s="1"/>
  <c r="G55" i="8"/>
  <c r="F55" i="8"/>
  <c r="E55" i="8"/>
  <c r="D55" i="8"/>
  <c r="D54" i="8" s="1"/>
  <c r="F54" i="8"/>
  <c r="F53" i="8" s="1"/>
  <c r="E54" i="8"/>
  <c r="H47" i="8"/>
  <c r="C47" i="8"/>
  <c r="H46" i="8"/>
  <c r="C46" i="8"/>
  <c r="L45" i="8"/>
  <c r="H45" i="8" s="1"/>
  <c r="G45" i="8"/>
  <c r="H44" i="8"/>
  <c r="C44" i="8"/>
  <c r="K43" i="8"/>
  <c r="J43" i="8"/>
  <c r="I43" i="8"/>
  <c r="H43" i="8" s="1"/>
  <c r="F43" i="8"/>
  <c r="E43" i="8"/>
  <c r="D43" i="8"/>
  <c r="C43" i="8" s="1"/>
  <c r="H42" i="8"/>
  <c r="C42" i="8"/>
  <c r="I41" i="8"/>
  <c r="H41" i="8" s="1"/>
  <c r="D41" i="8"/>
  <c r="C41" i="8" s="1"/>
  <c r="H40" i="8"/>
  <c r="C40" i="8"/>
  <c r="H39" i="8"/>
  <c r="C39" i="8"/>
  <c r="H38" i="8"/>
  <c r="C38" i="8"/>
  <c r="H37" i="8"/>
  <c r="C37" i="8"/>
  <c r="K36" i="8"/>
  <c r="H36" i="8"/>
  <c r="F36" i="8"/>
  <c r="C36" i="8" s="1"/>
  <c r="H35" i="8"/>
  <c r="C35" i="8"/>
  <c r="H34" i="8"/>
  <c r="C34" i="8"/>
  <c r="K33" i="8"/>
  <c r="H33" i="8"/>
  <c r="F33" i="8"/>
  <c r="C33" i="8" s="1"/>
  <c r="H32" i="8"/>
  <c r="C32" i="8"/>
  <c r="K31" i="8"/>
  <c r="H31" i="8" s="1"/>
  <c r="F31" i="8"/>
  <c r="F26" i="8" s="1"/>
  <c r="H30" i="8"/>
  <c r="C30" i="8"/>
  <c r="H29" i="8"/>
  <c r="C29" i="8"/>
  <c r="H28" i="8"/>
  <c r="C28" i="8"/>
  <c r="K27" i="8"/>
  <c r="H27" i="8" s="1"/>
  <c r="F27" i="8"/>
  <c r="C27" i="8" s="1"/>
  <c r="H25" i="8"/>
  <c r="C25" i="8"/>
  <c r="H23" i="8"/>
  <c r="C23" i="8"/>
  <c r="H22" i="8"/>
  <c r="C22" i="8"/>
  <c r="L21" i="8"/>
  <c r="L20" i="8" s="1"/>
  <c r="K21" i="8"/>
  <c r="J21" i="8"/>
  <c r="I21" i="8"/>
  <c r="G21" i="8"/>
  <c r="G292" i="8" s="1"/>
  <c r="G291" i="8" s="1"/>
  <c r="F21" i="8"/>
  <c r="F292" i="8" s="1"/>
  <c r="F291" i="8" s="1"/>
  <c r="E21" i="8"/>
  <c r="E292" i="8" s="1"/>
  <c r="D21" i="8"/>
  <c r="H301" i="7"/>
  <c r="C301" i="7"/>
  <c r="H300" i="7"/>
  <c r="C300" i="7"/>
  <c r="H299" i="7"/>
  <c r="C299" i="7"/>
  <c r="H298" i="7"/>
  <c r="C298" i="7"/>
  <c r="H297" i="7"/>
  <c r="C297" i="7"/>
  <c r="H296" i="7"/>
  <c r="C296" i="7"/>
  <c r="H295" i="7"/>
  <c r="C295" i="7"/>
  <c r="H294" i="7"/>
  <c r="C294" i="7"/>
  <c r="L293" i="7"/>
  <c r="K293" i="7"/>
  <c r="J293" i="7"/>
  <c r="I293" i="7"/>
  <c r="H293" i="7"/>
  <c r="G293" i="7"/>
  <c r="F293" i="7"/>
  <c r="E293" i="7"/>
  <c r="D293" i="7"/>
  <c r="C293" i="7"/>
  <c r="H288" i="7"/>
  <c r="C288" i="7"/>
  <c r="H287" i="7"/>
  <c r="C287" i="7"/>
  <c r="L286" i="7"/>
  <c r="K286" i="7"/>
  <c r="J286" i="7"/>
  <c r="I286" i="7"/>
  <c r="G286" i="7"/>
  <c r="F286" i="7"/>
  <c r="E286" i="7"/>
  <c r="D286" i="7"/>
  <c r="H285" i="7"/>
  <c r="C285" i="7"/>
  <c r="L284" i="7"/>
  <c r="K284" i="7"/>
  <c r="J284" i="7"/>
  <c r="J283" i="7" s="1"/>
  <c r="I284" i="7"/>
  <c r="G284" i="7"/>
  <c r="G283" i="7" s="1"/>
  <c r="F284" i="7"/>
  <c r="F283" i="7" s="1"/>
  <c r="E284" i="7"/>
  <c r="E283" i="7" s="1"/>
  <c r="D284" i="7"/>
  <c r="L283" i="7"/>
  <c r="K283" i="7"/>
  <c r="D283" i="7"/>
  <c r="H282" i="7"/>
  <c r="C282" i="7"/>
  <c r="L281" i="7"/>
  <c r="K281" i="7"/>
  <c r="J281" i="7"/>
  <c r="I281" i="7"/>
  <c r="G281" i="7"/>
  <c r="F281" i="7"/>
  <c r="E281" i="7"/>
  <c r="D281" i="7"/>
  <c r="C281" i="7" s="1"/>
  <c r="H280" i="7"/>
  <c r="C280" i="7"/>
  <c r="H279" i="7"/>
  <c r="C279" i="7"/>
  <c r="H278" i="7"/>
  <c r="C278" i="7"/>
  <c r="H277" i="7"/>
  <c r="C277" i="7"/>
  <c r="L276" i="7"/>
  <c r="K276" i="7"/>
  <c r="J276" i="7"/>
  <c r="I276" i="7"/>
  <c r="G276" i="7"/>
  <c r="F276" i="7"/>
  <c r="E276" i="7"/>
  <c r="D276" i="7"/>
  <c r="H275" i="7"/>
  <c r="C275" i="7"/>
  <c r="H274" i="7"/>
  <c r="C274" i="7"/>
  <c r="H273" i="7"/>
  <c r="C273" i="7"/>
  <c r="L272" i="7"/>
  <c r="K272" i="7"/>
  <c r="J272" i="7"/>
  <c r="I272" i="7"/>
  <c r="H272" i="7" s="1"/>
  <c r="G272" i="7"/>
  <c r="F272" i="7"/>
  <c r="E272" i="7"/>
  <c r="D272" i="7"/>
  <c r="C272" i="7" s="1"/>
  <c r="H271" i="7"/>
  <c r="C271" i="7"/>
  <c r="L270" i="7"/>
  <c r="K270" i="7"/>
  <c r="J270" i="7"/>
  <c r="G270" i="7"/>
  <c r="F270" i="7"/>
  <c r="F269" i="7" s="1"/>
  <c r="E270" i="7"/>
  <c r="L269" i="7"/>
  <c r="K269" i="7"/>
  <c r="G269" i="7"/>
  <c r="H268" i="7"/>
  <c r="C268" i="7"/>
  <c r="H267" i="7"/>
  <c r="C267" i="7"/>
  <c r="H266" i="7"/>
  <c r="C266" i="7"/>
  <c r="H265" i="7"/>
  <c r="C265" i="7"/>
  <c r="L264" i="7"/>
  <c r="K264" i="7"/>
  <c r="K259" i="7" s="1"/>
  <c r="J264" i="7"/>
  <c r="I264" i="7"/>
  <c r="G264" i="7"/>
  <c r="F264" i="7"/>
  <c r="E264" i="7"/>
  <c r="D264" i="7"/>
  <c r="H263" i="7"/>
  <c r="C263" i="7"/>
  <c r="H262" i="7"/>
  <c r="C262" i="7"/>
  <c r="H261" i="7"/>
  <c r="C261" i="7"/>
  <c r="L260" i="7"/>
  <c r="K260" i="7"/>
  <c r="J260" i="7"/>
  <c r="J259" i="7" s="1"/>
  <c r="I260" i="7"/>
  <c r="H260" i="7" s="1"/>
  <c r="G260" i="7"/>
  <c r="F260" i="7"/>
  <c r="E260" i="7"/>
  <c r="E259" i="7" s="1"/>
  <c r="D260" i="7"/>
  <c r="C260" i="7" s="1"/>
  <c r="L259" i="7"/>
  <c r="G259" i="7"/>
  <c r="D259" i="7"/>
  <c r="H258" i="7"/>
  <c r="C258" i="7"/>
  <c r="H257" i="7"/>
  <c r="C257" i="7"/>
  <c r="H256" i="7"/>
  <c r="C256" i="7"/>
  <c r="H255" i="7"/>
  <c r="C255" i="7"/>
  <c r="H254" i="7"/>
  <c r="C254" i="7"/>
  <c r="H253" i="7"/>
  <c r="C253" i="7"/>
  <c r="L252" i="7"/>
  <c r="K252" i="7"/>
  <c r="J252" i="7"/>
  <c r="J251" i="7" s="1"/>
  <c r="I252" i="7"/>
  <c r="H252" i="7" s="1"/>
  <c r="G252" i="7"/>
  <c r="F252" i="7"/>
  <c r="F251" i="7" s="1"/>
  <c r="E252" i="7"/>
  <c r="E251" i="7" s="1"/>
  <c r="D252" i="7"/>
  <c r="C252" i="7" s="1"/>
  <c r="L251" i="7"/>
  <c r="K251" i="7"/>
  <c r="G251" i="7"/>
  <c r="D251" i="7"/>
  <c r="H250" i="7"/>
  <c r="C250" i="7"/>
  <c r="H249" i="7"/>
  <c r="C249" i="7"/>
  <c r="H248" i="7"/>
  <c r="C248" i="7"/>
  <c r="H247" i="7"/>
  <c r="C247" i="7"/>
  <c r="L246" i="7"/>
  <c r="K246" i="7"/>
  <c r="J246" i="7"/>
  <c r="I246" i="7"/>
  <c r="H246" i="7" s="1"/>
  <c r="G246" i="7"/>
  <c r="F246" i="7"/>
  <c r="E246" i="7"/>
  <c r="D246" i="7"/>
  <c r="C246" i="7" s="1"/>
  <c r="H245" i="7"/>
  <c r="C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L238" i="7"/>
  <c r="K238" i="7"/>
  <c r="J238" i="7"/>
  <c r="I238" i="7"/>
  <c r="G238" i="7"/>
  <c r="F238" i="7"/>
  <c r="F231" i="7" s="1"/>
  <c r="E238" i="7"/>
  <c r="D238" i="7"/>
  <c r="H237" i="7"/>
  <c r="C237" i="7"/>
  <c r="H236" i="7"/>
  <c r="C236" i="7"/>
  <c r="L235" i="7"/>
  <c r="K235" i="7"/>
  <c r="H235" i="7" s="1"/>
  <c r="J235" i="7"/>
  <c r="I235" i="7"/>
  <c r="G235" i="7"/>
  <c r="F235" i="7"/>
  <c r="E235" i="7"/>
  <c r="D235" i="7"/>
  <c r="C235" i="7" s="1"/>
  <c r="H234" i="7"/>
  <c r="C234" i="7"/>
  <c r="L233" i="7"/>
  <c r="K233" i="7"/>
  <c r="J233" i="7"/>
  <c r="I233" i="7"/>
  <c r="G233" i="7"/>
  <c r="F233" i="7"/>
  <c r="E233" i="7"/>
  <c r="D233" i="7"/>
  <c r="C233" i="7" s="1"/>
  <c r="H232" i="7"/>
  <c r="C232" i="7"/>
  <c r="L231" i="7"/>
  <c r="L230" i="7" s="1"/>
  <c r="G231" i="7"/>
  <c r="G230" i="7" s="1"/>
  <c r="D231" i="7"/>
  <c r="D230" i="7" s="1"/>
  <c r="H229" i="7"/>
  <c r="C229" i="7"/>
  <c r="H228" i="7"/>
  <c r="C228" i="7"/>
  <c r="L227" i="7"/>
  <c r="K227" i="7"/>
  <c r="J227" i="7"/>
  <c r="I227" i="7"/>
  <c r="G227" i="7"/>
  <c r="F227" i="7"/>
  <c r="E227" i="7"/>
  <c r="D227" i="7"/>
  <c r="C227" i="7" s="1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L216" i="7"/>
  <c r="K216" i="7"/>
  <c r="J216" i="7"/>
  <c r="I216" i="7"/>
  <c r="G216" i="7"/>
  <c r="F216" i="7"/>
  <c r="E216" i="7"/>
  <c r="D216" i="7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L205" i="7"/>
  <c r="L204" i="7" s="1"/>
  <c r="K205" i="7"/>
  <c r="K204" i="7" s="1"/>
  <c r="J205" i="7"/>
  <c r="J204" i="7" s="1"/>
  <c r="I205" i="7"/>
  <c r="G205" i="7"/>
  <c r="G204" i="7" s="1"/>
  <c r="F205" i="7"/>
  <c r="F204" i="7" s="1"/>
  <c r="E205" i="7"/>
  <c r="C205" i="7" s="1"/>
  <c r="D205" i="7"/>
  <c r="I204" i="7"/>
  <c r="H203" i="7"/>
  <c r="C203" i="7"/>
  <c r="H202" i="7"/>
  <c r="C202" i="7"/>
  <c r="H201" i="7"/>
  <c r="C201" i="7"/>
  <c r="H200" i="7"/>
  <c r="C200" i="7"/>
  <c r="H199" i="7"/>
  <c r="C199" i="7"/>
  <c r="L198" i="7"/>
  <c r="K198" i="7"/>
  <c r="J198" i="7"/>
  <c r="I198" i="7"/>
  <c r="H198" i="7" s="1"/>
  <c r="G198" i="7"/>
  <c r="F198" i="7"/>
  <c r="E198" i="7"/>
  <c r="D198" i="7"/>
  <c r="C198" i="7" s="1"/>
  <c r="H197" i="7"/>
  <c r="C197" i="7"/>
  <c r="L196" i="7"/>
  <c r="K196" i="7"/>
  <c r="J196" i="7"/>
  <c r="G196" i="7"/>
  <c r="F196" i="7"/>
  <c r="E196" i="7"/>
  <c r="H193" i="7"/>
  <c r="C193" i="7"/>
  <c r="L192" i="7"/>
  <c r="K192" i="7"/>
  <c r="J192" i="7"/>
  <c r="J191" i="7" s="1"/>
  <c r="I192" i="7"/>
  <c r="H192" i="7" s="1"/>
  <c r="G192" i="7"/>
  <c r="F192" i="7"/>
  <c r="F191" i="7" s="1"/>
  <c r="E192" i="7"/>
  <c r="E191" i="7" s="1"/>
  <c r="D192" i="7"/>
  <c r="C192" i="7" s="1"/>
  <c r="L191" i="7"/>
  <c r="K191" i="7"/>
  <c r="G191" i="7"/>
  <c r="D191" i="7"/>
  <c r="H190" i="7"/>
  <c r="C190" i="7"/>
  <c r="H189" i="7"/>
  <c r="C189" i="7"/>
  <c r="L188" i="7"/>
  <c r="K188" i="7"/>
  <c r="J188" i="7"/>
  <c r="J187" i="7" s="1"/>
  <c r="I188" i="7"/>
  <c r="H188" i="7" s="1"/>
  <c r="G188" i="7"/>
  <c r="F188" i="7"/>
  <c r="F187" i="7" s="1"/>
  <c r="E188" i="7"/>
  <c r="E187" i="7" s="1"/>
  <c r="D188" i="7"/>
  <c r="C188" i="7" s="1"/>
  <c r="L187" i="7"/>
  <c r="K187" i="7"/>
  <c r="G187" i="7"/>
  <c r="D187" i="7"/>
  <c r="H186" i="7"/>
  <c r="C186" i="7"/>
  <c r="H185" i="7"/>
  <c r="C185" i="7"/>
  <c r="L184" i="7"/>
  <c r="K184" i="7"/>
  <c r="J184" i="7"/>
  <c r="I184" i="7"/>
  <c r="H184" i="7" s="1"/>
  <c r="G184" i="7"/>
  <c r="F184" i="7"/>
  <c r="E184" i="7"/>
  <c r="D184" i="7"/>
  <c r="C184" i="7" s="1"/>
  <c r="H183" i="7"/>
  <c r="C183" i="7"/>
  <c r="H182" i="7"/>
  <c r="C182" i="7"/>
  <c r="H181" i="7"/>
  <c r="C181" i="7"/>
  <c r="H180" i="7"/>
  <c r="C180" i="7"/>
  <c r="L179" i="7"/>
  <c r="K179" i="7"/>
  <c r="J179" i="7"/>
  <c r="I179" i="7"/>
  <c r="I174" i="7" s="1"/>
  <c r="G179" i="7"/>
  <c r="F179" i="7"/>
  <c r="E179" i="7"/>
  <c r="D179" i="7"/>
  <c r="C179" i="7" s="1"/>
  <c r="H178" i="7"/>
  <c r="C178" i="7"/>
  <c r="H177" i="7"/>
  <c r="C177" i="7"/>
  <c r="H176" i="7"/>
  <c r="C176" i="7"/>
  <c r="L175" i="7"/>
  <c r="L174" i="7" s="1"/>
  <c r="L173" i="7" s="1"/>
  <c r="K175" i="7"/>
  <c r="K174" i="7" s="1"/>
  <c r="K173" i="7" s="1"/>
  <c r="J175" i="7"/>
  <c r="I175" i="7"/>
  <c r="G175" i="7"/>
  <c r="G174" i="7" s="1"/>
  <c r="G173" i="7" s="1"/>
  <c r="F175" i="7"/>
  <c r="E175" i="7"/>
  <c r="D175" i="7"/>
  <c r="C175" i="7"/>
  <c r="J174" i="7"/>
  <c r="J173" i="7" s="1"/>
  <c r="F174" i="7"/>
  <c r="F173" i="7" s="1"/>
  <c r="E174" i="7"/>
  <c r="E173" i="7" s="1"/>
  <c r="H172" i="7"/>
  <c r="C172" i="7"/>
  <c r="H171" i="7"/>
  <c r="C171" i="7"/>
  <c r="H170" i="7"/>
  <c r="C170" i="7"/>
  <c r="H169" i="7"/>
  <c r="C169" i="7"/>
  <c r="H168" i="7"/>
  <c r="C168" i="7"/>
  <c r="H167" i="7"/>
  <c r="C167" i="7"/>
  <c r="L166" i="7"/>
  <c r="K166" i="7"/>
  <c r="J166" i="7"/>
  <c r="J165" i="7" s="1"/>
  <c r="I166" i="7"/>
  <c r="H166" i="7" s="1"/>
  <c r="G166" i="7"/>
  <c r="F166" i="7"/>
  <c r="F165" i="7" s="1"/>
  <c r="E166" i="7"/>
  <c r="E165" i="7" s="1"/>
  <c r="D166" i="7"/>
  <c r="C166" i="7" s="1"/>
  <c r="L165" i="7"/>
  <c r="K165" i="7"/>
  <c r="G165" i="7"/>
  <c r="D165" i="7"/>
  <c r="H164" i="7"/>
  <c r="C164" i="7"/>
  <c r="H163" i="7"/>
  <c r="C163" i="7"/>
  <c r="H162" i="7"/>
  <c r="C162" i="7"/>
  <c r="H161" i="7"/>
  <c r="C161" i="7"/>
  <c r="L160" i="7"/>
  <c r="K160" i="7"/>
  <c r="J160" i="7"/>
  <c r="I160" i="7"/>
  <c r="H160" i="7" s="1"/>
  <c r="G160" i="7"/>
  <c r="F160" i="7"/>
  <c r="E160" i="7"/>
  <c r="D160" i="7"/>
  <c r="C160" i="7" s="1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L151" i="7"/>
  <c r="K151" i="7"/>
  <c r="J151" i="7"/>
  <c r="I151" i="7"/>
  <c r="G151" i="7"/>
  <c r="F151" i="7"/>
  <c r="E151" i="7"/>
  <c r="D151" i="7"/>
  <c r="C151" i="7" s="1"/>
  <c r="H150" i="7"/>
  <c r="C150" i="7"/>
  <c r="H149" i="7"/>
  <c r="C149" i="7"/>
  <c r="H148" i="7"/>
  <c r="D148" i="7"/>
  <c r="C148" i="7"/>
  <c r="H147" i="7"/>
  <c r="C147" i="7"/>
  <c r="H146" i="7"/>
  <c r="C146" i="7"/>
  <c r="H145" i="7"/>
  <c r="C145" i="7"/>
  <c r="L144" i="7"/>
  <c r="K144" i="7"/>
  <c r="J144" i="7"/>
  <c r="I144" i="7"/>
  <c r="G144" i="7"/>
  <c r="F144" i="7"/>
  <c r="F130" i="7" s="1"/>
  <c r="E144" i="7"/>
  <c r="D144" i="7"/>
  <c r="H143" i="7"/>
  <c r="C143" i="7"/>
  <c r="H142" i="7"/>
  <c r="C142" i="7"/>
  <c r="L141" i="7"/>
  <c r="K141" i="7"/>
  <c r="H141" i="7" s="1"/>
  <c r="J141" i="7"/>
  <c r="I141" i="7"/>
  <c r="G141" i="7"/>
  <c r="F141" i="7"/>
  <c r="E141" i="7"/>
  <c r="D141" i="7"/>
  <c r="H140" i="7"/>
  <c r="C140" i="7"/>
  <c r="H139" i="7"/>
  <c r="C139" i="7"/>
  <c r="H138" i="7"/>
  <c r="C138" i="7"/>
  <c r="H137" i="7"/>
  <c r="C137" i="7"/>
  <c r="L136" i="7"/>
  <c r="K136" i="7"/>
  <c r="J136" i="7"/>
  <c r="I136" i="7"/>
  <c r="G136" i="7"/>
  <c r="F136" i="7"/>
  <c r="E136" i="7"/>
  <c r="D136" i="7"/>
  <c r="H135" i="7"/>
  <c r="C135" i="7"/>
  <c r="H134" i="7"/>
  <c r="C134" i="7"/>
  <c r="H133" i="7"/>
  <c r="C133" i="7"/>
  <c r="H132" i="7"/>
  <c r="C132" i="7"/>
  <c r="L131" i="7"/>
  <c r="L130" i="7" s="1"/>
  <c r="K131" i="7"/>
  <c r="J131" i="7"/>
  <c r="I131" i="7"/>
  <c r="H131" i="7"/>
  <c r="G131" i="7"/>
  <c r="F131" i="7"/>
  <c r="E131" i="7"/>
  <c r="D131" i="7"/>
  <c r="C131" i="7" s="1"/>
  <c r="J130" i="7"/>
  <c r="H129" i="7"/>
  <c r="H128" i="7" s="1"/>
  <c r="C129" i="7"/>
  <c r="C128" i="7" s="1"/>
  <c r="L128" i="7"/>
  <c r="K128" i="7"/>
  <c r="J128" i="7"/>
  <c r="I128" i="7"/>
  <c r="G128" i="7"/>
  <c r="F128" i="7"/>
  <c r="E128" i="7"/>
  <c r="D128" i="7"/>
  <c r="H127" i="7"/>
  <c r="C127" i="7"/>
  <c r="H126" i="7"/>
  <c r="C126" i="7"/>
  <c r="H125" i="7"/>
  <c r="C125" i="7"/>
  <c r="H124" i="7"/>
  <c r="C124" i="7"/>
  <c r="H123" i="7"/>
  <c r="C123" i="7"/>
  <c r="L122" i="7"/>
  <c r="K122" i="7"/>
  <c r="J122" i="7"/>
  <c r="I122" i="7"/>
  <c r="G122" i="7"/>
  <c r="F122" i="7"/>
  <c r="E122" i="7"/>
  <c r="D122" i="7"/>
  <c r="H121" i="7"/>
  <c r="C121" i="7"/>
  <c r="H120" i="7"/>
  <c r="C120" i="7"/>
  <c r="H119" i="7"/>
  <c r="C119" i="7"/>
  <c r="H118" i="7"/>
  <c r="C118" i="7"/>
  <c r="H117" i="7"/>
  <c r="C117" i="7"/>
  <c r="L116" i="7"/>
  <c r="K116" i="7"/>
  <c r="J116" i="7"/>
  <c r="I116" i="7"/>
  <c r="H116" i="7" s="1"/>
  <c r="G116" i="7"/>
  <c r="F116" i="7"/>
  <c r="E116" i="7"/>
  <c r="D116" i="7"/>
  <c r="D83" i="7" s="1"/>
  <c r="H115" i="7"/>
  <c r="C115" i="7"/>
  <c r="H114" i="7"/>
  <c r="C114" i="7"/>
  <c r="H113" i="7"/>
  <c r="C113" i="7"/>
  <c r="L112" i="7"/>
  <c r="K112" i="7"/>
  <c r="J112" i="7"/>
  <c r="I112" i="7"/>
  <c r="G112" i="7"/>
  <c r="F112" i="7"/>
  <c r="E112" i="7"/>
  <c r="D112" i="7"/>
  <c r="H111" i="7"/>
  <c r="C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L103" i="7"/>
  <c r="K103" i="7"/>
  <c r="K83" i="7" s="1"/>
  <c r="J103" i="7"/>
  <c r="I103" i="7"/>
  <c r="H103" i="7" s="1"/>
  <c r="G103" i="7"/>
  <c r="F103" i="7"/>
  <c r="E103" i="7"/>
  <c r="D103" i="7"/>
  <c r="H102" i="7"/>
  <c r="C102" i="7"/>
  <c r="H101" i="7"/>
  <c r="C101" i="7"/>
  <c r="H100" i="7"/>
  <c r="C100" i="7"/>
  <c r="H99" i="7"/>
  <c r="C99" i="7"/>
  <c r="H98" i="7"/>
  <c r="C98" i="7"/>
  <c r="H97" i="7"/>
  <c r="C97" i="7"/>
  <c r="H96" i="7"/>
  <c r="C96" i="7"/>
  <c r="L95" i="7"/>
  <c r="K95" i="7"/>
  <c r="J95" i="7"/>
  <c r="I95" i="7"/>
  <c r="H95" i="7" s="1"/>
  <c r="G95" i="7"/>
  <c r="F95" i="7"/>
  <c r="E95" i="7"/>
  <c r="D95" i="7"/>
  <c r="H94" i="7"/>
  <c r="C94" i="7"/>
  <c r="H93" i="7"/>
  <c r="C93" i="7"/>
  <c r="H92" i="7"/>
  <c r="C92" i="7"/>
  <c r="H91" i="7"/>
  <c r="C91" i="7"/>
  <c r="H90" i="7"/>
  <c r="C90" i="7"/>
  <c r="L89" i="7"/>
  <c r="K89" i="7"/>
  <c r="J89" i="7"/>
  <c r="I89" i="7"/>
  <c r="H89" i="7" s="1"/>
  <c r="G89" i="7"/>
  <c r="F89" i="7"/>
  <c r="E89" i="7"/>
  <c r="D89" i="7"/>
  <c r="H88" i="7"/>
  <c r="C88" i="7"/>
  <c r="H87" i="7"/>
  <c r="C87" i="7"/>
  <c r="H86" i="7"/>
  <c r="C86" i="7"/>
  <c r="H85" i="7"/>
  <c r="C85" i="7"/>
  <c r="L84" i="7"/>
  <c r="K84" i="7"/>
  <c r="J84" i="7"/>
  <c r="J83" i="7" s="1"/>
  <c r="I84" i="7"/>
  <c r="G84" i="7"/>
  <c r="F84" i="7"/>
  <c r="E84" i="7"/>
  <c r="C84" i="7" s="1"/>
  <c r="D84" i="7"/>
  <c r="L83" i="7"/>
  <c r="G83" i="7"/>
  <c r="H82" i="7"/>
  <c r="C82" i="7"/>
  <c r="H81" i="7"/>
  <c r="C81" i="7"/>
  <c r="L80" i="7"/>
  <c r="K80" i="7"/>
  <c r="J80" i="7"/>
  <c r="I80" i="7"/>
  <c r="G80" i="7"/>
  <c r="F80" i="7"/>
  <c r="E80" i="7"/>
  <c r="C80" i="7" s="1"/>
  <c r="D80" i="7"/>
  <c r="H79" i="7"/>
  <c r="C79" i="7"/>
  <c r="H78" i="7"/>
  <c r="C78" i="7"/>
  <c r="L77" i="7"/>
  <c r="L76" i="7" s="1"/>
  <c r="K77" i="7"/>
  <c r="K76" i="7" s="1"/>
  <c r="J77" i="7"/>
  <c r="H77" i="7" s="1"/>
  <c r="I77" i="7"/>
  <c r="G77" i="7"/>
  <c r="G76" i="7" s="1"/>
  <c r="F77" i="7"/>
  <c r="F76" i="7" s="1"/>
  <c r="E77" i="7"/>
  <c r="D77" i="7"/>
  <c r="I76" i="7"/>
  <c r="H74" i="7"/>
  <c r="C74" i="7"/>
  <c r="H73" i="7"/>
  <c r="C73" i="7"/>
  <c r="H72" i="7"/>
  <c r="C72" i="7"/>
  <c r="H71" i="7"/>
  <c r="C71" i="7"/>
  <c r="H70" i="7"/>
  <c r="C70" i="7"/>
  <c r="L69" i="7"/>
  <c r="K69" i="7"/>
  <c r="J69" i="7"/>
  <c r="I69" i="7"/>
  <c r="H69" i="7" s="1"/>
  <c r="G69" i="7"/>
  <c r="F69" i="7"/>
  <c r="E69" i="7"/>
  <c r="E67" i="7" s="1"/>
  <c r="D69" i="7"/>
  <c r="H68" i="7"/>
  <c r="C68" i="7"/>
  <c r="L67" i="7"/>
  <c r="K67" i="7"/>
  <c r="J67" i="7"/>
  <c r="G67" i="7"/>
  <c r="F67" i="7"/>
  <c r="D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L58" i="7"/>
  <c r="K58" i="7"/>
  <c r="J58" i="7"/>
  <c r="I58" i="7"/>
  <c r="H58" i="7" s="1"/>
  <c r="G58" i="7"/>
  <c r="F58" i="7"/>
  <c r="E58" i="7"/>
  <c r="D58" i="7"/>
  <c r="H57" i="7"/>
  <c r="C57" i="7"/>
  <c r="H56" i="7"/>
  <c r="C56" i="7"/>
  <c r="L55" i="7"/>
  <c r="L54" i="7" s="1"/>
  <c r="K55" i="7"/>
  <c r="K54" i="7" s="1"/>
  <c r="K53" i="7" s="1"/>
  <c r="J55" i="7"/>
  <c r="I55" i="7"/>
  <c r="H55" i="7" s="1"/>
  <c r="G55" i="7"/>
  <c r="G54" i="7" s="1"/>
  <c r="G53" i="7" s="1"/>
  <c r="F55" i="7"/>
  <c r="E55" i="7"/>
  <c r="D55" i="7"/>
  <c r="F54" i="7"/>
  <c r="F53" i="7" s="1"/>
  <c r="E54" i="7"/>
  <c r="H47" i="7"/>
  <c r="C47" i="7"/>
  <c r="H46" i="7"/>
  <c r="C46" i="7"/>
  <c r="L45" i="7"/>
  <c r="G45" i="7"/>
  <c r="C45" i="7" s="1"/>
  <c r="H44" i="7"/>
  <c r="C44" i="7"/>
  <c r="K43" i="7"/>
  <c r="J43" i="7"/>
  <c r="I43" i="7"/>
  <c r="H43" i="7" s="1"/>
  <c r="F43" i="7"/>
  <c r="E43" i="7"/>
  <c r="D43" i="7"/>
  <c r="C43" i="7" s="1"/>
  <c r="H42" i="7"/>
  <c r="C42" i="7"/>
  <c r="I41" i="7"/>
  <c r="H41" i="7" s="1"/>
  <c r="D41" i="7"/>
  <c r="C41" i="7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/>
  <c r="H32" i="7"/>
  <c r="C32" i="7"/>
  <c r="K31" i="7"/>
  <c r="H31" i="7"/>
  <c r="F31" i="7"/>
  <c r="C31" i="7" s="1"/>
  <c r="H30" i="7"/>
  <c r="C30" i="7"/>
  <c r="H29" i="7"/>
  <c r="C29" i="7"/>
  <c r="H28" i="7"/>
  <c r="C28" i="7"/>
  <c r="K27" i="7"/>
  <c r="H27" i="7" s="1"/>
  <c r="F27" i="7"/>
  <c r="C27" i="7"/>
  <c r="H25" i="7"/>
  <c r="C25" i="7"/>
  <c r="H23" i="7"/>
  <c r="C23" i="7"/>
  <c r="H22" i="7"/>
  <c r="C22" i="7"/>
  <c r="L21" i="7"/>
  <c r="L292" i="7" s="1"/>
  <c r="L291" i="7" s="1"/>
  <c r="K21" i="7"/>
  <c r="K292" i="7" s="1"/>
  <c r="K291" i="7" s="1"/>
  <c r="J21" i="7"/>
  <c r="I21" i="7"/>
  <c r="H21" i="7"/>
  <c r="G21" i="7"/>
  <c r="G292" i="7" s="1"/>
  <c r="G291" i="7" s="1"/>
  <c r="F21" i="7"/>
  <c r="E21" i="7"/>
  <c r="D21" i="7"/>
  <c r="D292" i="7" s="1"/>
  <c r="D291" i="7" s="1"/>
  <c r="C173" i="24" l="1"/>
  <c r="E195" i="24"/>
  <c r="E194" i="24" s="1"/>
  <c r="G75" i="24"/>
  <c r="G52" i="24" s="1"/>
  <c r="G51" i="24" s="1"/>
  <c r="C83" i="24"/>
  <c r="C130" i="24"/>
  <c r="C204" i="24"/>
  <c r="F195" i="24"/>
  <c r="F194" i="24" s="1"/>
  <c r="F230" i="24"/>
  <c r="C269" i="24"/>
  <c r="D20" i="24"/>
  <c r="D291" i="24"/>
  <c r="I291" i="24"/>
  <c r="F26" i="24"/>
  <c r="C26" i="24" s="1"/>
  <c r="D53" i="24"/>
  <c r="H55" i="24"/>
  <c r="C69" i="24"/>
  <c r="I76" i="24"/>
  <c r="C77" i="24"/>
  <c r="H80" i="24"/>
  <c r="C89" i="24"/>
  <c r="C103" i="24"/>
  <c r="C112" i="24"/>
  <c r="H151" i="24"/>
  <c r="H160" i="24"/>
  <c r="E165" i="24"/>
  <c r="C165" i="24" s="1"/>
  <c r="C175" i="24"/>
  <c r="H179" i="24"/>
  <c r="C184" i="24"/>
  <c r="K196" i="24"/>
  <c r="K195" i="24" s="1"/>
  <c r="C198" i="24"/>
  <c r="E204" i="24"/>
  <c r="C235" i="24"/>
  <c r="H235" i="24"/>
  <c r="D231" i="24"/>
  <c r="L231" i="24"/>
  <c r="K259" i="24"/>
  <c r="H259" i="24" s="1"/>
  <c r="C264" i="24"/>
  <c r="I270" i="24"/>
  <c r="H283" i="24"/>
  <c r="G20" i="24"/>
  <c r="E291" i="24"/>
  <c r="J292" i="24"/>
  <c r="J291" i="24" s="1"/>
  <c r="K26" i="24"/>
  <c r="C55" i="24"/>
  <c r="J54" i="24"/>
  <c r="J53" i="24" s="1"/>
  <c r="H58" i="24"/>
  <c r="I67" i="24"/>
  <c r="H67" i="24" s="1"/>
  <c r="F76" i="24"/>
  <c r="F75" i="24" s="1"/>
  <c r="H95" i="24"/>
  <c r="H122" i="24"/>
  <c r="H131" i="24"/>
  <c r="C160" i="24"/>
  <c r="I174" i="24"/>
  <c r="I173" i="24" s="1"/>
  <c r="H175" i="24"/>
  <c r="D196" i="24"/>
  <c r="D195" i="24" s="1"/>
  <c r="H205" i="24"/>
  <c r="C216" i="24"/>
  <c r="D259" i="24"/>
  <c r="C259" i="24" s="1"/>
  <c r="L259" i="24"/>
  <c r="C276" i="24"/>
  <c r="F292" i="24"/>
  <c r="F291" i="24" s="1"/>
  <c r="K292" i="24"/>
  <c r="K291" i="24" s="1"/>
  <c r="H43" i="24"/>
  <c r="F54" i="24"/>
  <c r="F53" i="24" s="1"/>
  <c r="E67" i="24"/>
  <c r="C67" i="24" s="1"/>
  <c r="E76" i="24"/>
  <c r="C84" i="24"/>
  <c r="L83" i="24"/>
  <c r="H83" i="24" s="1"/>
  <c r="C95" i="24"/>
  <c r="H116" i="24"/>
  <c r="I130" i="24"/>
  <c r="C131" i="24"/>
  <c r="J130" i="24"/>
  <c r="J75" i="24" s="1"/>
  <c r="H136" i="24"/>
  <c r="H166" i="24"/>
  <c r="C191" i="24"/>
  <c r="J204" i="24"/>
  <c r="H227" i="24"/>
  <c r="J231" i="24"/>
  <c r="H231" i="24" s="1"/>
  <c r="C233" i="24"/>
  <c r="C251" i="24"/>
  <c r="C272" i="24"/>
  <c r="C281" i="24"/>
  <c r="C283" i="24"/>
  <c r="I75" i="23"/>
  <c r="E75" i="23"/>
  <c r="E52" i="23" s="1"/>
  <c r="E51" i="23" s="1"/>
  <c r="K194" i="23"/>
  <c r="K75" i="23"/>
  <c r="G75" i="23"/>
  <c r="G194" i="23"/>
  <c r="E230" i="23"/>
  <c r="E194" i="23" s="1"/>
  <c r="G230" i="23"/>
  <c r="F26" i="23"/>
  <c r="F20" i="23" s="1"/>
  <c r="C43" i="23"/>
  <c r="K67" i="23"/>
  <c r="K53" i="23" s="1"/>
  <c r="K52" i="23" s="1"/>
  <c r="F75" i="23"/>
  <c r="C80" i="23"/>
  <c r="C84" i="23"/>
  <c r="C89" i="23"/>
  <c r="H112" i="23"/>
  <c r="H122" i="23"/>
  <c r="J130" i="23"/>
  <c r="H130" i="23" s="1"/>
  <c r="H136" i="23"/>
  <c r="C144" i="23"/>
  <c r="C151" i="23"/>
  <c r="C179" i="23"/>
  <c r="H179" i="23"/>
  <c r="H216" i="23"/>
  <c r="C233" i="23"/>
  <c r="C238" i="23"/>
  <c r="H259" i="23"/>
  <c r="I270" i="23"/>
  <c r="C281" i="23"/>
  <c r="C284" i="23"/>
  <c r="K20" i="23"/>
  <c r="E291" i="23"/>
  <c r="J291" i="23"/>
  <c r="C58" i="23"/>
  <c r="C116" i="23"/>
  <c r="H144" i="23"/>
  <c r="C160" i="23"/>
  <c r="C165" i="23"/>
  <c r="L174" i="23"/>
  <c r="L173" i="23" s="1"/>
  <c r="C192" i="23"/>
  <c r="D196" i="23"/>
  <c r="C196" i="23" s="1"/>
  <c r="C252" i="23"/>
  <c r="H252" i="23"/>
  <c r="C276" i="23"/>
  <c r="I52" i="23"/>
  <c r="G53" i="23"/>
  <c r="G52" i="23" s="1"/>
  <c r="C83" i="23"/>
  <c r="F231" i="23"/>
  <c r="F230" i="23" s="1"/>
  <c r="C251" i="23"/>
  <c r="H251" i="23"/>
  <c r="C21" i="23"/>
  <c r="C292" i="23" s="1"/>
  <c r="C291" i="23" s="1"/>
  <c r="G292" i="23"/>
  <c r="G291" i="23" s="1"/>
  <c r="H58" i="23"/>
  <c r="C69" i="23"/>
  <c r="H67" i="23"/>
  <c r="H80" i="23"/>
  <c r="C95" i="23"/>
  <c r="C141" i="23"/>
  <c r="C166" i="23"/>
  <c r="H198" i="23"/>
  <c r="C216" i="23"/>
  <c r="C227" i="23"/>
  <c r="I231" i="23"/>
  <c r="C235" i="23"/>
  <c r="H246" i="23"/>
  <c r="C260" i="23"/>
  <c r="H260" i="23"/>
  <c r="L259" i="23"/>
  <c r="L230" i="23" s="1"/>
  <c r="L289" i="23" s="1"/>
  <c r="D270" i="23"/>
  <c r="C270" i="23" s="1"/>
  <c r="C286" i="23"/>
  <c r="C54" i="22"/>
  <c r="E53" i="22"/>
  <c r="H54" i="22"/>
  <c r="J53" i="22"/>
  <c r="H53" i="22" s="1"/>
  <c r="G75" i="22"/>
  <c r="G195" i="22"/>
  <c r="L195" i="22"/>
  <c r="L194" i="22" s="1"/>
  <c r="D230" i="22"/>
  <c r="C230" i="22" s="1"/>
  <c r="C270" i="22"/>
  <c r="G230" i="22"/>
  <c r="G289" i="22" s="1"/>
  <c r="H269" i="22"/>
  <c r="F194" i="22"/>
  <c r="F51" i="22" s="1"/>
  <c r="F50" i="22" s="1"/>
  <c r="C53" i="22"/>
  <c r="L75" i="22"/>
  <c r="L52" i="22" s="1"/>
  <c r="C191" i="22"/>
  <c r="C55" i="22"/>
  <c r="C69" i="22"/>
  <c r="H69" i="22"/>
  <c r="C77" i="22"/>
  <c r="H77" i="22"/>
  <c r="H84" i="22"/>
  <c r="C89" i="22"/>
  <c r="H89" i="22"/>
  <c r="C103" i="22"/>
  <c r="H103" i="22"/>
  <c r="H116" i="22"/>
  <c r="C144" i="22"/>
  <c r="H144" i="22"/>
  <c r="E174" i="22"/>
  <c r="E173" i="22" s="1"/>
  <c r="C173" i="22" s="1"/>
  <c r="H175" i="22"/>
  <c r="C179" i="22"/>
  <c r="C192" i="22"/>
  <c r="H192" i="22"/>
  <c r="K194" i="22"/>
  <c r="C198" i="22"/>
  <c r="H198" i="22"/>
  <c r="C235" i="22"/>
  <c r="H235" i="22"/>
  <c r="C238" i="22"/>
  <c r="D251" i="22"/>
  <c r="C251" i="22" s="1"/>
  <c r="H264" i="22"/>
  <c r="D269" i="22"/>
  <c r="C269" i="22" s="1"/>
  <c r="C283" i="22"/>
  <c r="E194" i="22"/>
  <c r="C231" i="22"/>
  <c r="H270" i="22"/>
  <c r="G291" i="22"/>
  <c r="K291" i="22"/>
  <c r="F26" i="22"/>
  <c r="H43" i="22"/>
  <c r="E75" i="22"/>
  <c r="H80" i="22"/>
  <c r="D83" i="22"/>
  <c r="C83" i="22" s="1"/>
  <c r="I83" i="22"/>
  <c r="J83" i="22"/>
  <c r="J75" i="22" s="1"/>
  <c r="H112" i="22"/>
  <c r="H141" i="22"/>
  <c r="C160" i="22"/>
  <c r="H160" i="22"/>
  <c r="D165" i="22"/>
  <c r="C165" i="22" s="1"/>
  <c r="G52" i="22"/>
  <c r="J187" i="22"/>
  <c r="H227" i="22"/>
  <c r="H252" i="22"/>
  <c r="C259" i="22"/>
  <c r="H260" i="22"/>
  <c r="H276" i="22"/>
  <c r="C281" i="22"/>
  <c r="H284" i="22"/>
  <c r="H231" i="22"/>
  <c r="D292" i="22"/>
  <c r="D291" i="22" s="1"/>
  <c r="H21" i="22"/>
  <c r="H292" i="22" s="1"/>
  <c r="H291" i="22" s="1"/>
  <c r="C43" i="22"/>
  <c r="H58" i="22"/>
  <c r="C67" i="22"/>
  <c r="H67" i="22"/>
  <c r="K83" i="22"/>
  <c r="K75" i="22" s="1"/>
  <c r="C95" i="22"/>
  <c r="H95" i="22"/>
  <c r="D130" i="22"/>
  <c r="C130" i="22" s="1"/>
  <c r="I130" i="22"/>
  <c r="H130" i="22" s="1"/>
  <c r="H151" i="22"/>
  <c r="C184" i="22"/>
  <c r="H184" i="22"/>
  <c r="D187" i="22"/>
  <c r="C187" i="22" s="1"/>
  <c r="D196" i="22"/>
  <c r="I196" i="22"/>
  <c r="H196" i="22" s="1"/>
  <c r="D204" i="22"/>
  <c r="C204" i="22" s="1"/>
  <c r="I204" i="22"/>
  <c r="H204" i="22" s="1"/>
  <c r="H233" i="22"/>
  <c r="J230" i="22"/>
  <c r="H272" i="22"/>
  <c r="C284" i="22"/>
  <c r="C165" i="21"/>
  <c r="H67" i="21"/>
  <c r="I53" i="21"/>
  <c r="I52" i="21" s="1"/>
  <c r="L53" i="21"/>
  <c r="F75" i="21"/>
  <c r="C136" i="21"/>
  <c r="C151" i="21"/>
  <c r="H165" i="21"/>
  <c r="G52" i="21"/>
  <c r="E195" i="21"/>
  <c r="E194" i="21" s="1"/>
  <c r="E51" i="21" s="1"/>
  <c r="E290" i="21" s="1"/>
  <c r="C227" i="21"/>
  <c r="C235" i="21"/>
  <c r="H251" i="21"/>
  <c r="H260" i="21"/>
  <c r="H272" i="21"/>
  <c r="C283" i="21"/>
  <c r="C284" i="21"/>
  <c r="H284" i="21"/>
  <c r="C43" i="21"/>
  <c r="H58" i="21"/>
  <c r="D67" i="21"/>
  <c r="C67" i="21" s="1"/>
  <c r="C77" i="21"/>
  <c r="H83" i="21"/>
  <c r="C112" i="21"/>
  <c r="H116" i="21"/>
  <c r="C122" i="21"/>
  <c r="H160" i="21"/>
  <c r="C175" i="21"/>
  <c r="L174" i="21"/>
  <c r="L173" i="21" s="1"/>
  <c r="H184" i="21"/>
  <c r="H188" i="21"/>
  <c r="H192" i="21"/>
  <c r="K230" i="21"/>
  <c r="C272" i="21"/>
  <c r="H276" i="21"/>
  <c r="C281" i="21"/>
  <c r="H76" i="21"/>
  <c r="H80" i="21"/>
  <c r="C103" i="21"/>
  <c r="C131" i="21"/>
  <c r="C144" i="21"/>
  <c r="H174" i="21"/>
  <c r="H187" i="21"/>
  <c r="H191" i="21"/>
  <c r="H198" i="21"/>
  <c r="C216" i="21"/>
  <c r="J231" i="21"/>
  <c r="G230" i="21"/>
  <c r="G20" i="21"/>
  <c r="C58" i="21"/>
  <c r="H173" i="21"/>
  <c r="K52" i="21"/>
  <c r="H196" i="21"/>
  <c r="C198" i="21"/>
  <c r="C205" i="21"/>
  <c r="H205" i="21"/>
  <c r="L195" i="21"/>
  <c r="F231" i="21"/>
  <c r="F230" i="21" s="1"/>
  <c r="H246" i="21"/>
  <c r="C264" i="21"/>
  <c r="C276" i="21"/>
  <c r="G194" i="20"/>
  <c r="F195" i="20"/>
  <c r="F194" i="20" s="1"/>
  <c r="F230" i="20"/>
  <c r="C270" i="20"/>
  <c r="L20" i="20"/>
  <c r="F291" i="20"/>
  <c r="K291" i="20"/>
  <c r="H43" i="20"/>
  <c r="H55" i="20"/>
  <c r="C69" i="20"/>
  <c r="L75" i="20"/>
  <c r="I83" i="20"/>
  <c r="J83" i="20"/>
  <c r="C89" i="20"/>
  <c r="C103" i="20"/>
  <c r="H112" i="20"/>
  <c r="C136" i="20"/>
  <c r="I173" i="20"/>
  <c r="H175" i="20"/>
  <c r="C179" i="20"/>
  <c r="H188" i="20"/>
  <c r="C198" i="20"/>
  <c r="C227" i="20"/>
  <c r="I230" i="20"/>
  <c r="C233" i="20"/>
  <c r="C235" i="20"/>
  <c r="C238" i="20"/>
  <c r="L231" i="20"/>
  <c r="C264" i="20"/>
  <c r="I270" i="20"/>
  <c r="C281" i="20"/>
  <c r="C284" i="20"/>
  <c r="J195" i="20"/>
  <c r="C204" i="20"/>
  <c r="C21" i="20"/>
  <c r="C292" i="20" s="1"/>
  <c r="C291" i="20" s="1"/>
  <c r="L292" i="20"/>
  <c r="L291" i="20" s="1"/>
  <c r="K26" i="20"/>
  <c r="H26" i="20" s="1"/>
  <c r="F26" i="20"/>
  <c r="C43" i="20"/>
  <c r="C55" i="20"/>
  <c r="H58" i="20"/>
  <c r="I67" i="20"/>
  <c r="H67" i="20" s="1"/>
  <c r="H77" i="20"/>
  <c r="F83" i="20"/>
  <c r="K83" i="20"/>
  <c r="K75" i="20" s="1"/>
  <c r="H95" i="20"/>
  <c r="I130" i="20"/>
  <c r="H141" i="20"/>
  <c r="C144" i="20"/>
  <c r="H205" i="20"/>
  <c r="C216" i="20"/>
  <c r="H235" i="20"/>
  <c r="C260" i="20"/>
  <c r="J270" i="20"/>
  <c r="J269" i="20" s="1"/>
  <c r="C276" i="20"/>
  <c r="E194" i="20"/>
  <c r="D292" i="20"/>
  <c r="D291" i="20" s="1"/>
  <c r="E67" i="20"/>
  <c r="C67" i="20" s="1"/>
  <c r="C77" i="20"/>
  <c r="H80" i="20"/>
  <c r="D83" i="20"/>
  <c r="C83" i="20" s="1"/>
  <c r="G83" i="20"/>
  <c r="G75" i="20" s="1"/>
  <c r="C95" i="20"/>
  <c r="H122" i="20"/>
  <c r="C131" i="20"/>
  <c r="C160" i="20"/>
  <c r="H179" i="20"/>
  <c r="C184" i="20"/>
  <c r="C205" i="20"/>
  <c r="J204" i="20"/>
  <c r="H204" i="20" s="1"/>
  <c r="H227" i="20"/>
  <c r="J231" i="20"/>
  <c r="J230" i="20" s="1"/>
  <c r="C252" i="20"/>
  <c r="C272" i="20"/>
  <c r="C67" i="19"/>
  <c r="L52" i="19"/>
  <c r="J75" i="19"/>
  <c r="F75" i="19"/>
  <c r="F52" i="19" s="1"/>
  <c r="L75" i="19"/>
  <c r="D195" i="19"/>
  <c r="D194" i="19" s="1"/>
  <c r="H26" i="19"/>
  <c r="K20" i="19"/>
  <c r="J53" i="19"/>
  <c r="F53" i="19"/>
  <c r="J230" i="19"/>
  <c r="H67" i="19"/>
  <c r="F20" i="19"/>
  <c r="K53" i="19"/>
  <c r="E67" i="19"/>
  <c r="D76" i="19"/>
  <c r="H112" i="19"/>
  <c r="C136" i="19"/>
  <c r="H141" i="19"/>
  <c r="C198" i="19"/>
  <c r="F195" i="19"/>
  <c r="C246" i="19"/>
  <c r="C272" i="19"/>
  <c r="H284" i="19"/>
  <c r="G20" i="19"/>
  <c r="D291" i="19"/>
  <c r="H21" i="19"/>
  <c r="H292" i="19" s="1"/>
  <c r="H43" i="19"/>
  <c r="C55" i="19"/>
  <c r="H84" i="19"/>
  <c r="H95" i="19"/>
  <c r="C112" i="19"/>
  <c r="C122" i="19"/>
  <c r="K130" i="19"/>
  <c r="K75" i="19" s="1"/>
  <c r="C144" i="19"/>
  <c r="H151" i="19"/>
  <c r="H160" i="19"/>
  <c r="J174" i="19"/>
  <c r="J173" i="19" s="1"/>
  <c r="J52" i="19" s="1"/>
  <c r="J51" i="19" s="1"/>
  <c r="I196" i="19"/>
  <c r="H196" i="19" s="1"/>
  <c r="D204" i="19"/>
  <c r="C205" i="19"/>
  <c r="G195" i="19"/>
  <c r="G194" i="19" s="1"/>
  <c r="H235" i="19"/>
  <c r="D231" i="19"/>
  <c r="H238" i="19"/>
  <c r="H264" i="19"/>
  <c r="I270" i="19"/>
  <c r="H270" i="19" s="1"/>
  <c r="H276" i="19"/>
  <c r="C284" i="19"/>
  <c r="J195" i="19"/>
  <c r="J194" i="19" s="1"/>
  <c r="C80" i="19"/>
  <c r="H103" i="19"/>
  <c r="H122" i="19"/>
  <c r="D130" i="19"/>
  <c r="C130" i="19" s="1"/>
  <c r="H144" i="19"/>
  <c r="C151" i="19"/>
  <c r="C166" i="19"/>
  <c r="H175" i="19"/>
  <c r="C184" i="19"/>
  <c r="C188" i="19"/>
  <c r="C192" i="19"/>
  <c r="K195" i="19"/>
  <c r="K194" i="19" s="1"/>
  <c r="C252" i="19"/>
  <c r="C260" i="19"/>
  <c r="C21" i="19"/>
  <c r="J292" i="19"/>
  <c r="J291" i="19" s="1"/>
  <c r="H55" i="19"/>
  <c r="H58" i="19"/>
  <c r="H69" i="19"/>
  <c r="C84" i="19"/>
  <c r="H89" i="19"/>
  <c r="H116" i="19"/>
  <c r="G130" i="19"/>
  <c r="G75" i="19" s="1"/>
  <c r="G52" i="19" s="1"/>
  <c r="G51" i="19" s="1"/>
  <c r="C160" i="19"/>
  <c r="E196" i="19"/>
  <c r="C196" i="19" s="1"/>
  <c r="H205" i="19"/>
  <c r="H216" i="19"/>
  <c r="H233" i="19"/>
  <c r="C238" i="19"/>
  <c r="L259" i="19"/>
  <c r="L230" i="19" s="1"/>
  <c r="C264" i="19"/>
  <c r="E270" i="19"/>
  <c r="C270" i="19" s="1"/>
  <c r="C276" i="19"/>
  <c r="H281" i="19"/>
  <c r="H286" i="19"/>
  <c r="C174" i="18"/>
  <c r="D173" i="18"/>
  <c r="L195" i="18"/>
  <c r="L194" i="18" s="1"/>
  <c r="C191" i="18"/>
  <c r="D292" i="18"/>
  <c r="D291" i="18" s="1"/>
  <c r="I292" i="18"/>
  <c r="I291" i="18" s="1"/>
  <c r="K53" i="18"/>
  <c r="J67" i="18"/>
  <c r="H67" i="18" s="1"/>
  <c r="C77" i="18"/>
  <c r="L83" i="18"/>
  <c r="L75" i="18" s="1"/>
  <c r="L52" i="18" s="1"/>
  <c r="L51" i="18" s="1"/>
  <c r="L50" i="18" s="1"/>
  <c r="G83" i="18"/>
  <c r="C95" i="18"/>
  <c r="C112" i="18"/>
  <c r="C122" i="18"/>
  <c r="H136" i="18"/>
  <c r="C151" i="18"/>
  <c r="H151" i="18"/>
  <c r="E173" i="18"/>
  <c r="H188" i="18"/>
  <c r="E187" i="18"/>
  <c r="C192" i="18"/>
  <c r="L187" i="18"/>
  <c r="H227" i="18"/>
  <c r="H233" i="18"/>
  <c r="I251" i="18"/>
  <c r="H251" i="18" s="1"/>
  <c r="J230" i="18"/>
  <c r="J194" i="18" s="1"/>
  <c r="E259" i="18"/>
  <c r="C264" i="18"/>
  <c r="H272" i="18"/>
  <c r="C281" i="18"/>
  <c r="H283" i="18"/>
  <c r="H284" i="18"/>
  <c r="C204" i="18"/>
  <c r="C55" i="18"/>
  <c r="L53" i="18"/>
  <c r="C69" i="18"/>
  <c r="C80" i="18"/>
  <c r="D83" i="18"/>
  <c r="C84" i="18"/>
  <c r="C89" i="18"/>
  <c r="H112" i="18"/>
  <c r="H122" i="18"/>
  <c r="D130" i="18"/>
  <c r="C179" i="18"/>
  <c r="H179" i="18"/>
  <c r="J187" i="18"/>
  <c r="H198" i="18"/>
  <c r="D204" i="18"/>
  <c r="C233" i="18"/>
  <c r="F230" i="18"/>
  <c r="F194" i="18" s="1"/>
  <c r="I270" i="18"/>
  <c r="K26" i="18"/>
  <c r="H43" i="18"/>
  <c r="G53" i="18"/>
  <c r="E54" i="18"/>
  <c r="E53" i="18" s="1"/>
  <c r="C58" i="18"/>
  <c r="D67" i="18"/>
  <c r="C67" i="18" s="1"/>
  <c r="H80" i="18"/>
  <c r="H84" i="18"/>
  <c r="C116" i="18"/>
  <c r="C131" i="18"/>
  <c r="K130" i="18"/>
  <c r="H160" i="18"/>
  <c r="D187" i="18"/>
  <c r="D196" i="18"/>
  <c r="D195" i="18" s="1"/>
  <c r="C195" i="18" s="1"/>
  <c r="H216" i="18"/>
  <c r="D231" i="18"/>
  <c r="H235" i="18"/>
  <c r="G231" i="18"/>
  <c r="G230" i="18" s="1"/>
  <c r="H246" i="18"/>
  <c r="D251" i="18"/>
  <c r="C251" i="18" s="1"/>
  <c r="H260" i="18"/>
  <c r="D270" i="18"/>
  <c r="D269" i="18" s="1"/>
  <c r="C269" i="18" s="1"/>
  <c r="E75" i="17"/>
  <c r="E52" i="17" s="1"/>
  <c r="K75" i="17"/>
  <c r="K52" i="17" s="1"/>
  <c r="J20" i="17"/>
  <c r="G292" i="17"/>
  <c r="G291" i="17" s="1"/>
  <c r="K292" i="17"/>
  <c r="K291" i="17" s="1"/>
  <c r="C67" i="17"/>
  <c r="J83" i="17"/>
  <c r="C116" i="17"/>
  <c r="G75" i="17"/>
  <c r="G52" i="17" s="1"/>
  <c r="H151" i="17"/>
  <c r="H165" i="17"/>
  <c r="L173" i="17"/>
  <c r="H179" i="17"/>
  <c r="J196" i="17"/>
  <c r="C205" i="17"/>
  <c r="C216" i="17"/>
  <c r="C235" i="17"/>
  <c r="K259" i="17"/>
  <c r="C264" i="17"/>
  <c r="D270" i="17"/>
  <c r="C270" i="17" s="1"/>
  <c r="H281" i="17"/>
  <c r="K230" i="17"/>
  <c r="H21" i="17"/>
  <c r="C55" i="17"/>
  <c r="C58" i="17"/>
  <c r="L54" i="17"/>
  <c r="L53" i="17" s="1"/>
  <c r="C69" i="17"/>
  <c r="C89" i="17"/>
  <c r="C95" i="17"/>
  <c r="C112" i="17"/>
  <c r="D130" i="17"/>
  <c r="C136" i="17"/>
  <c r="C175" i="17"/>
  <c r="J187" i="17"/>
  <c r="H187" i="17" s="1"/>
  <c r="C198" i="17"/>
  <c r="C227" i="17"/>
  <c r="H235" i="17"/>
  <c r="E231" i="17"/>
  <c r="E230" i="17" s="1"/>
  <c r="E289" i="17" s="1"/>
  <c r="I231" i="17"/>
  <c r="H231" i="17" s="1"/>
  <c r="H251" i="17"/>
  <c r="I270" i="17"/>
  <c r="E291" i="17"/>
  <c r="H43" i="17"/>
  <c r="H89" i="17"/>
  <c r="H103" i="17"/>
  <c r="C144" i="17"/>
  <c r="H188" i="17"/>
  <c r="H196" i="17"/>
  <c r="L195" i="17"/>
  <c r="K204" i="17"/>
  <c r="K195" i="17" s="1"/>
  <c r="H227" i="17"/>
  <c r="C276" i="17"/>
  <c r="H283" i="17"/>
  <c r="K194" i="16"/>
  <c r="C196" i="16"/>
  <c r="E291" i="16"/>
  <c r="F26" i="16"/>
  <c r="J20" i="16"/>
  <c r="L54" i="16"/>
  <c r="L53" i="16" s="1"/>
  <c r="H58" i="16"/>
  <c r="F76" i="16"/>
  <c r="C77" i="16"/>
  <c r="F83" i="16"/>
  <c r="K83" i="16"/>
  <c r="K75" i="16" s="1"/>
  <c r="K52" i="16" s="1"/>
  <c r="K51" i="16" s="1"/>
  <c r="C95" i="16"/>
  <c r="H95" i="16"/>
  <c r="H144" i="16"/>
  <c r="C151" i="16"/>
  <c r="H151" i="16"/>
  <c r="C179" i="16"/>
  <c r="H179" i="16"/>
  <c r="K187" i="16"/>
  <c r="K289" i="16" s="1"/>
  <c r="I191" i="16"/>
  <c r="E204" i="16"/>
  <c r="E195" i="16" s="1"/>
  <c r="H216" i="16"/>
  <c r="C227" i="16"/>
  <c r="H227" i="16"/>
  <c r="H238" i="16"/>
  <c r="C286" i="16"/>
  <c r="H270" i="16"/>
  <c r="K26" i="16"/>
  <c r="K20" i="16" s="1"/>
  <c r="C55" i="16"/>
  <c r="J54" i="16"/>
  <c r="J53" i="16" s="1"/>
  <c r="E75" i="16"/>
  <c r="D83" i="16"/>
  <c r="C84" i="16"/>
  <c r="G83" i="16"/>
  <c r="G75" i="16" s="1"/>
  <c r="H122" i="16"/>
  <c r="L130" i="16"/>
  <c r="L75" i="16" s="1"/>
  <c r="L289" i="16" s="1"/>
  <c r="H160" i="16"/>
  <c r="C166" i="16"/>
  <c r="K173" i="16"/>
  <c r="L174" i="16"/>
  <c r="L173" i="16" s="1"/>
  <c r="H184" i="16"/>
  <c r="C188" i="16"/>
  <c r="G195" i="16"/>
  <c r="G194" i="16" s="1"/>
  <c r="H198" i="16"/>
  <c r="I231" i="16"/>
  <c r="C233" i="16"/>
  <c r="H233" i="16"/>
  <c r="J231" i="16"/>
  <c r="J230" i="16" s="1"/>
  <c r="H246" i="16"/>
  <c r="C252" i="16"/>
  <c r="H252" i="16"/>
  <c r="D259" i="16"/>
  <c r="C260" i="16"/>
  <c r="H260" i="16"/>
  <c r="C272" i="16"/>
  <c r="H272" i="16"/>
  <c r="C270" i="16"/>
  <c r="G292" i="16"/>
  <c r="G291" i="16" s="1"/>
  <c r="L292" i="16"/>
  <c r="L291" i="16" s="1"/>
  <c r="F54" i="16"/>
  <c r="C69" i="16"/>
  <c r="H69" i="16"/>
  <c r="H80" i="16"/>
  <c r="H84" i="16"/>
  <c r="C89" i="16"/>
  <c r="H89" i="16"/>
  <c r="C103" i="16"/>
  <c r="H103" i="16"/>
  <c r="H116" i="16"/>
  <c r="C131" i="16"/>
  <c r="I130" i="16"/>
  <c r="I75" i="16" s="1"/>
  <c r="H166" i="16"/>
  <c r="F173" i="16"/>
  <c r="C175" i="16"/>
  <c r="H188" i="16"/>
  <c r="D191" i="16"/>
  <c r="D187" i="16" s="1"/>
  <c r="H196" i="16"/>
  <c r="L204" i="16"/>
  <c r="L195" i="16" s="1"/>
  <c r="L194" i="16" s="1"/>
  <c r="F231" i="16"/>
  <c r="K231" i="16"/>
  <c r="K230" i="16" s="1"/>
  <c r="C284" i="16"/>
  <c r="H284" i="16"/>
  <c r="H196" i="15"/>
  <c r="I230" i="15"/>
  <c r="C21" i="15"/>
  <c r="C292" i="15" s="1"/>
  <c r="F26" i="15"/>
  <c r="C58" i="15"/>
  <c r="F76" i="15"/>
  <c r="G75" i="15"/>
  <c r="C112" i="15"/>
  <c r="H112" i="15"/>
  <c r="D83" i="15"/>
  <c r="L83" i="15"/>
  <c r="L75" i="15" s="1"/>
  <c r="E130" i="15"/>
  <c r="C151" i="15"/>
  <c r="L173" i="15"/>
  <c r="C179" i="15"/>
  <c r="D196" i="15"/>
  <c r="D195" i="15" s="1"/>
  <c r="C205" i="15"/>
  <c r="C216" i="15"/>
  <c r="H235" i="15"/>
  <c r="D251" i="15"/>
  <c r="C251" i="15" s="1"/>
  <c r="E259" i="15"/>
  <c r="K259" i="15"/>
  <c r="H284" i="15"/>
  <c r="C130" i="15"/>
  <c r="H270" i="15"/>
  <c r="I292" i="15"/>
  <c r="I291" i="15" s="1"/>
  <c r="C80" i="15"/>
  <c r="H80" i="15"/>
  <c r="C84" i="15"/>
  <c r="H103" i="15"/>
  <c r="H131" i="15"/>
  <c r="C136" i="15"/>
  <c r="H175" i="15"/>
  <c r="C191" i="15"/>
  <c r="H205" i="15"/>
  <c r="C227" i="15"/>
  <c r="H227" i="15"/>
  <c r="J230" i="15"/>
  <c r="C233" i="15"/>
  <c r="E230" i="15"/>
  <c r="E194" i="15" s="1"/>
  <c r="H264" i="15"/>
  <c r="D269" i="15"/>
  <c r="C269" i="15" s="1"/>
  <c r="H276" i="15"/>
  <c r="C281" i="15"/>
  <c r="H281" i="15"/>
  <c r="H283" i="15"/>
  <c r="J54" i="15"/>
  <c r="J53" i="15" s="1"/>
  <c r="K75" i="15"/>
  <c r="F75" i="15"/>
  <c r="H43" i="15"/>
  <c r="C55" i="15"/>
  <c r="H58" i="15"/>
  <c r="H69" i="15"/>
  <c r="H77" i="15"/>
  <c r="E83" i="15"/>
  <c r="E75" i="15" s="1"/>
  <c r="E289" i="15" s="1"/>
  <c r="H95" i="15"/>
  <c r="C116" i="15"/>
  <c r="H116" i="15"/>
  <c r="I130" i="15"/>
  <c r="I75" i="15" s="1"/>
  <c r="I289" i="15" s="1"/>
  <c r="C131" i="15"/>
  <c r="J130" i="15"/>
  <c r="H141" i="15"/>
  <c r="C144" i="15"/>
  <c r="C165" i="15"/>
  <c r="I174" i="15"/>
  <c r="I173" i="15" s="1"/>
  <c r="C175" i="15"/>
  <c r="C204" i="15"/>
  <c r="F204" i="15"/>
  <c r="F195" i="15" s="1"/>
  <c r="H233" i="15"/>
  <c r="C246" i="15"/>
  <c r="H260" i="15"/>
  <c r="H272" i="15"/>
  <c r="F195" i="14"/>
  <c r="C205" i="14"/>
  <c r="H270" i="14"/>
  <c r="F26" i="14"/>
  <c r="I54" i="14"/>
  <c r="D67" i="14"/>
  <c r="C67" i="14" s="1"/>
  <c r="J76" i="14"/>
  <c r="D83" i="14"/>
  <c r="C83" i="14" s="1"/>
  <c r="L83" i="14"/>
  <c r="L75" i="14" s="1"/>
  <c r="L289" i="14" s="1"/>
  <c r="C136" i="14"/>
  <c r="H144" i="14"/>
  <c r="C179" i="14"/>
  <c r="C196" i="14"/>
  <c r="J194" i="14"/>
  <c r="F204" i="14"/>
  <c r="C216" i="14"/>
  <c r="H216" i="14"/>
  <c r="E231" i="14"/>
  <c r="J231" i="14"/>
  <c r="J230" i="14" s="1"/>
  <c r="C269" i="14"/>
  <c r="C276" i="14"/>
  <c r="C286" i="14"/>
  <c r="H286" i="14"/>
  <c r="G52" i="14"/>
  <c r="G51" i="14" s="1"/>
  <c r="G50" i="14" s="1"/>
  <c r="H196" i="14"/>
  <c r="H69" i="14"/>
  <c r="E83" i="14"/>
  <c r="H160" i="14"/>
  <c r="E174" i="14"/>
  <c r="H184" i="14"/>
  <c r="H192" i="14"/>
  <c r="H198" i="14"/>
  <c r="D231" i="14"/>
  <c r="H235" i="14"/>
  <c r="F231" i="14"/>
  <c r="F230" i="14" s="1"/>
  <c r="C246" i="14"/>
  <c r="H246" i="14"/>
  <c r="H252" i="14"/>
  <c r="D259" i="14"/>
  <c r="C260" i="14"/>
  <c r="H260" i="14"/>
  <c r="C272" i="14"/>
  <c r="H272" i="14"/>
  <c r="G194" i="14"/>
  <c r="C270" i="14"/>
  <c r="G292" i="14"/>
  <c r="G291" i="14" s="1"/>
  <c r="L292" i="14"/>
  <c r="L291" i="14" s="1"/>
  <c r="D54" i="14"/>
  <c r="L53" i="14"/>
  <c r="H67" i="14"/>
  <c r="C80" i="14"/>
  <c r="H80" i="14"/>
  <c r="F83" i="14"/>
  <c r="C103" i="14"/>
  <c r="C131" i="14"/>
  <c r="G130" i="14"/>
  <c r="G75" i="14" s="1"/>
  <c r="L130" i="14"/>
  <c r="H141" i="14"/>
  <c r="C160" i="14"/>
  <c r="C184" i="14"/>
  <c r="C192" i="14"/>
  <c r="C198" i="14"/>
  <c r="K204" i="14"/>
  <c r="K195" i="14" s="1"/>
  <c r="H233" i="14"/>
  <c r="C252" i="14"/>
  <c r="H281" i="14"/>
  <c r="H284" i="14"/>
  <c r="C67" i="13"/>
  <c r="E83" i="13"/>
  <c r="K83" i="13"/>
  <c r="L174" i="13"/>
  <c r="L173" i="13" s="1"/>
  <c r="K187" i="13"/>
  <c r="J204" i="13"/>
  <c r="K230" i="13"/>
  <c r="C238" i="13"/>
  <c r="C252" i="13"/>
  <c r="F20" i="13"/>
  <c r="E292" i="13"/>
  <c r="E291" i="13" s="1"/>
  <c r="K26" i="13"/>
  <c r="H26" i="13" s="1"/>
  <c r="C55" i="13"/>
  <c r="H80" i="13"/>
  <c r="L83" i="13"/>
  <c r="L75" i="13" s="1"/>
  <c r="L52" i="13" s="1"/>
  <c r="D130" i="13"/>
  <c r="C130" i="13" s="1"/>
  <c r="C151" i="13"/>
  <c r="C160" i="13"/>
  <c r="C175" i="13"/>
  <c r="C188" i="13"/>
  <c r="J187" i="13"/>
  <c r="L187" i="13"/>
  <c r="C198" i="13"/>
  <c r="C216" i="13"/>
  <c r="F231" i="13"/>
  <c r="C235" i="13"/>
  <c r="C246" i="13"/>
  <c r="E230" i="13"/>
  <c r="C272" i="13"/>
  <c r="H293" i="13"/>
  <c r="K75" i="13"/>
  <c r="K52" i="13" s="1"/>
  <c r="J230" i="13"/>
  <c r="L20" i="13"/>
  <c r="K292" i="13"/>
  <c r="K291" i="13" s="1"/>
  <c r="C58" i="13"/>
  <c r="L53" i="13"/>
  <c r="C80" i="13"/>
  <c r="C84" i="13"/>
  <c r="C89" i="13"/>
  <c r="C95" i="13"/>
  <c r="C116" i="13"/>
  <c r="C144" i="13"/>
  <c r="E173" i="13"/>
  <c r="E187" i="13"/>
  <c r="C192" i="13"/>
  <c r="G187" i="13"/>
  <c r="J195" i="13"/>
  <c r="E195" i="13"/>
  <c r="C205" i="13"/>
  <c r="H227" i="13"/>
  <c r="D231" i="13"/>
  <c r="C231" i="13" s="1"/>
  <c r="G231" i="13"/>
  <c r="C260" i="13"/>
  <c r="F269" i="13"/>
  <c r="C281" i="13"/>
  <c r="C284" i="13"/>
  <c r="E75" i="12"/>
  <c r="L194" i="12"/>
  <c r="K291" i="12"/>
  <c r="K26" i="12"/>
  <c r="K20" i="12" s="1"/>
  <c r="H43" i="12"/>
  <c r="F53" i="12"/>
  <c r="K76" i="12"/>
  <c r="C84" i="12"/>
  <c r="H112" i="12"/>
  <c r="E83" i="12"/>
  <c r="K130" i="12"/>
  <c r="C141" i="12"/>
  <c r="C166" i="12"/>
  <c r="E174" i="12"/>
  <c r="E173" i="12" s="1"/>
  <c r="C188" i="12"/>
  <c r="L187" i="12"/>
  <c r="C205" i="12"/>
  <c r="J204" i="12"/>
  <c r="J195" i="12" s="1"/>
  <c r="D251" i="12"/>
  <c r="C251" i="12" s="1"/>
  <c r="C260" i="12"/>
  <c r="C276" i="12"/>
  <c r="G292" i="12"/>
  <c r="G291" i="12" s="1"/>
  <c r="L292" i="12"/>
  <c r="L291" i="12" s="1"/>
  <c r="C43" i="12"/>
  <c r="G53" i="12"/>
  <c r="F83" i="12"/>
  <c r="C83" i="12" s="1"/>
  <c r="K83" i="12"/>
  <c r="C103" i="12"/>
  <c r="C122" i="12"/>
  <c r="F130" i="12"/>
  <c r="C130" i="12" s="1"/>
  <c r="C160" i="12"/>
  <c r="L174" i="12"/>
  <c r="L173" i="12" s="1"/>
  <c r="F187" i="12"/>
  <c r="C192" i="12"/>
  <c r="G187" i="12"/>
  <c r="C196" i="12"/>
  <c r="E195" i="12"/>
  <c r="K204" i="12"/>
  <c r="K195" i="12" s="1"/>
  <c r="K194" i="12" s="1"/>
  <c r="C227" i="12"/>
  <c r="E231" i="12"/>
  <c r="K231" i="12"/>
  <c r="K230" i="12" s="1"/>
  <c r="C235" i="12"/>
  <c r="J231" i="12"/>
  <c r="C264" i="12"/>
  <c r="J259" i="12"/>
  <c r="J187" i="12"/>
  <c r="C55" i="12"/>
  <c r="C58" i="12"/>
  <c r="C80" i="12"/>
  <c r="C89" i="12"/>
  <c r="C112" i="12"/>
  <c r="G130" i="12"/>
  <c r="C136" i="12"/>
  <c r="C144" i="12"/>
  <c r="C151" i="12"/>
  <c r="C179" i="12"/>
  <c r="F204" i="12"/>
  <c r="F195" i="12" s="1"/>
  <c r="C216" i="12"/>
  <c r="F26" i="11"/>
  <c r="K26" i="11"/>
  <c r="K54" i="11"/>
  <c r="K53" i="11" s="1"/>
  <c r="F83" i="11"/>
  <c r="C122" i="11"/>
  <c r="F130" i="11"/>
  <c r="F75" i="11" s="1"/>
  <c r="F52" i="11" s="1"/>
  <c r="G130" i="11"/>
  <c r="G75" i="11" s="1"/>
  <c r="G52" i="11" s="1"/>
  <c r="C141" i="11"/>
  <c r="C179" i="11"/>
  <c r="J174" i="11"/>
  <c r="E187" i="11"/>
  <c r="G187" i="11"/>
  <c r="J204" i="11"/>
  <c r="C216" i="11"/>
  <c r="F270" i="11"/>
  <c r="F269" i="11" s="1"/>
  <c r="G269" i="11"/>
  <c r="C284" i="11"/>
  <c r="G291" i="11"/>
  <c r="H43" i="11"/>
  <c r="L54" i="11"/>
  <c r="L53" i="11" s="1"/>
  <c r="L76" i="11"/>
  <c r="H112" i="11"/>
  <c r="C166" i="11"/>
  <c r="L187" i="11"/>
  <c r="L195" i="11"/>
  <c r="L259" i="11"/>
  <c r="L230" i="11" s="1"/>
  <c r="L194" i="11" s="1"/>
  <c r="C276" i="11"/>
  <c r="J270" i="11"/>
  <c r="H293" i="11"/>
  <c r="K75" i="11"/>
  <c r="J195" i="11"/>
  <c r="C21" i="11"/>
  <c r="C292" i="11" s="1"/>
  <c r="C291" i="11" s="1"/>
  <c r="C43" i="11"/>
  <c r="J20" i="11"/>
  <c r="C55" i="11"/>
  <c r="C77" i="11"/>
  <c r="C95" i="11"/>
  <c r="C112" i="11"/>
  <c r="J130" i="11"/>
  <c r="K130" i="11"/>
  <c r="C151" i="11"/>
  <c r="C165" i="11"/>
  <c r="F174" i="11"/>
  <c r="F173" i="11" s="1"/>
  <c r="K187" i="11"/>
  <c r="K195" i="11"/>
  <c r="H227" i="11"/>
  <c r="J230" i="11"/>
  <c r="C246" i="11"/>
  <c r="C281" i="11"/>
  <c r="F292" i="10"/>
  <c r="F291" i="10" s="1"/>
  <c r="J291" i="10"/>
  <c r="H43" i="10"/>
  <c r="G52" i="10"/>
  <c r="E83" i="10"/>
  <c r="C89" i="10"/>
  <c r="C131" i="10"/>
  <c r="E130" i="10"/>
  <c r="J174" i="10"/>
  <c r="J173" i="10" s="1"/>
  <c r="C192" i="10"/>
  <c r="C233" i="10"/>
  <c r="F231" i="10"/>
  <c r="C252" i="10"/>
  <c r="C264" i="10"/>
  <c r="E53" i="10"/>
  <c r="F26" i="10"/>
  <c r="C43" i="10"/>
  <c r="J54" i="10"/>
  <c r="J53" i="10" s="1"/>
  <c r="C58" i="10"/>
  <c r="D67" i="10"/>
  <c r="C67" i="10" s="1"/>
  <c r="F76" i="10"/>
  <c r="F75" i="10" s="1"/>
  <c r="L83" i="10"/>
  <c r="C103" i="10"/>
  <c r="C179" i="10"/>
  <c r="K187" i="10"/>
  <c r="K231" i="10"/>
  <c r="F259" i="10"/>
  <c r="C272" i="10"/>
  <c r="J75" i="10"/>
  <c r="L292" i="10"/>
  <c r="L291" i="10" s="1"/>
  <c r="G76" i="10"/>
  <c r="G75" i="10" s="1"/>
  <c r="C95" i="10"/>
  <c r="C112" i="10"/>
  <c r="C166" i="10"/>
  <c r="F174" i="10"/>
  <c r="F173" i="10" s="1"/>
  <c r="J187" i="10"/>
  <c r="L187" i="10"/>
  <c r="J231" i="10"/>
  <c r="J230" i="10" s="1"/>
  <c r="C260" i="10"/>
  <c r="C276" i="10"/>
  <c r="H276" i="10"/>
  <c r="D291" i="9"/>
  <c r="H43" i="9"/>
  <c r="C58" i="9"/>
  <c r="L83" i="9"/>
  <c r="C103" i="9"/>
  <c r="C116" i="9"/>
  <c r="G130" i="9"/>
  <c r="C151" i="9"/>
  <c r="C166" i="9"/>
  <c r="D174" i="9"/>
  <c r="D173" i="9" s="1"/>
  <c r="C184" i="9"/>
  <c r="F187" i="9"/>
  <c r="C205" i="9"/>
  <c r="L231" i="9"/>
  <c r="L230" i="9" s="1"/>
  <c r="C235" i="9"/>
  <c r="C260" i="9"/>
  <c r="E270" i="9"/>
  <c r="E269" i="9" s="1"/>
  <c r="C43" i="9"/>
  <c r="K130" i="9"/>
  <c r="C141" i="9"/>
  <c r="C175" i="9"/>
  <c r="K195" i="9"/>
  <c r="F204" i="9"/>
  <c r="F195" i="9" s="1"/>
  <c r="F194" i="9" s="1"/>
  <c r="F51" i="9" s="1"/>
  <c r="F50" i="9" s="1"/>
  <c r="C251" i="9"/>
  <c r="C252" i="9"/>
  <c r="E259" i="9"/>
  <c r="C259" i="9" s="1"/>
  <c r="C292" i="9"/>
  <c r="H235" i="9"/>
  <c r="L20" i="9"/>
  <c r="D76" i="9"/>
  <c r="E83" i="9"/>
  <c r="C95" i="9"/>
  <c r="C112" i="9"/>
  <c r="F130" i="9"/>
  <c r="F75" i="9" s="1"/>
  <c r="F52" i="9" s="1"/>
  <c r="H188" i="9"/>
  <c r="C192" i="9"/>
  <c r="C198" i="9"/>
  <c r="E231" i="9"/>
  <c r="C233" i="9"/>
  <c r="G230" i="9"/>
  <c r="G194" i="9" s="1"/>
  <c r="C264" i="9"/>
  <c r="C281" i="9"/>
  <c r="C284" i="9"/>
  <c r="G230" i="8"/>
  <c r="E195" i="8"/>
  <c r="C21" i="8"/>
  <c r="C292" i="8" s="1"/>
  <c r="C291" i="8" s="1"/>
  <c r="K26" i="8"/>
  <c r="H26" i="8" s="1"/>
  <c r="C58" i="8"/>
  <c r="D83" i="8"/>
  <c r="D75" i="8" s="1"/>
  <c r="C84" i="8"/>
  <c r="F195" i="8"/>
  <c r="C205" i="8"/>
  <c r="G204" i="8"/>
  <c r="G195" i="8" s="1"/>
  <c r="G194" i="8" s="1"/>
  <c r="E231" i="8"/>
  <c r="G259" i="8"/>
  <c r="C272" i="8"/>
  <c r="L270" i="8"/>
  <c r="C55" i="8"/>
  <c r="G54" i="8"/>
  <c r="G53" i="8" s="1"/>
  <c r="D76" i="8"/>
  <c r="K76" i="8"/>
  <c r="E83" i="8"/>
  <c r="C112" i="8"/>
  <c r="D130" i="8"/>
  <c r="K130" i="8"/>
  <c r="F173" i="8"/>
  <c r="D231" i="8"/>
  <c r="D230" i="8" s="1"/>
  <c r="D289" i="8" s="1"/>
  <c r="F231" i="8"/>
  <c r="F230" i="8" s="1"/>
  <c r="C238" i="8"/>
  <c r="C286" i="8"/>
  <c r="E291" i="8"/>
  <c r="C31" i="8"/>
  <c r="K53" i="8"/>
  <c r="C69" i="8"/>
  <c r="F83" i="8"/>
  <c r="F75" i="8" s="1"/>
  <c r="C95" i="8"/>
  <c r="C122" i="8"/>
  <c r="L130" i="8"/>
  <c r="L75" i="8" s="1"/>
  <c r="C160" i="8"/>
  <c r="C175" i="8"/>
  <c r="D187" i="8"/>
  <c r="K187" i="8"/>
  <c r="C192" i="8"/>
  <c r="C198" i="8"/>
  <c r="L204" i="8"/>
  <c r="L195" i="8" s="1"/>
  <c r="C216" i="8"/>
  <c r="C252" i="8"/>
  <c r="G270" i="8"/>
  <c r="G269" i="8" s="1"/>
  <c r="C58" i="7"/>
  <c r="J54" i="7"/>
  <c r="J53" i="7" s="1"/>
  <c r="I67" i="7"/>
  <c r="H67" i="7" s="1"/>
  <c r="J76" i="7"/>
  <c r="J75" i="7" s="1"/>
  <c r="F83" i="7"/>
  <c r="C103" i="7"/>
  <c r="C116" i="7"/>
  <c r="H136" i="7"/>
  <c r="C141" i="7"/>
  <c r="H151" i="7"/>
  <c r="E130" i="7"/>
  <c r="C165" i="7"/>
  <c r="D174" i="7"/>
  <c r="C187" i="7"/>
  <c r="C191" i="7"/>
  <c r="K195" i="7"/>
  <c r="K194" i="7" s="1"/>
  <c r="H233" i="7"/>
  <c r="C251" i="7"/>
  <c r="H281" i="7"/>
  <c r="C284" i="7"/>
  <c r="H284" i="7"/>
  <c r="E53" i="7"/>
  <c r="I54" i="7"/>
  <c r="E76" i="7"/>
  <c r="E75" i="7" s="1"/>
  <c r="E52" i="7" s="1"/>
  <c r="E51" i="7" s="1"/>
  <c r="C77" i="7"/>
  <c r="L75" i="7"/>
  <c r="C95" i="7"/>
  <c r="H112" i="7"/>
  <c r="H122" i="7"/>
  <c r="C136" i="7"/>
  <c r="H144" i="7"/>
  <c r="H179" i="7"/>
  <c r="D196" i="7"/>
  <c r="C196" i="7" s="1"/>
  <c r="I196" i="7"/>
  <c r="H196" i="7" s="1"/>
  <c r="E204" i="7"/>
  <c r="G195" i="7"/>
  <c r="G194" i="7" s="1"/>
  <c r="L195" i="7"/>
  <c r="L289" i="7" s="1"/>
  <c r="H227" i="7"/>
  <c r="K231" i="7"/>
  <c r="K230" i="7" s="1"/>
  <c r="C238" i="7"/>
  <c r="H238" i="7"/>
  <c r="F259" i="7"/>
  <c r="C259" i="7" s="1"/>
  <c r="C264" i="7"/>
  <c r="H264" i="7"/>
  <c r="D270" i="7"/>
  <c r="I270" i="7"/>
  <c r="H270" i="7" s="1"/>
  <c r="C276" i="7"/>
  <c r="H276" i="7"/>
  <c r="C67" i="7"/>
  <c r="F195" i="7"/>
  <c r="K26" i="7"/>
  <c r="H26" i="7" s="1"/>
  <c r="C55" i="7"/>
  <c r="L53" i="7"/>
  <c r="L52" i="7" s="1"/>
  <c r="C69" i="7"/>
  <c r="H80" i="7"/>
  <c r="H84" i="7"/>
  <c r="C89" i="7"/>
  <c r="C112" i="7"/>
  <c r="C122" i="7"/>
  <c r="G130" i="7"/>
  <c r="G75" i="7" s="1"/>
  <c r="G52" i="7" s="1"/>
  <c r="K130" i="7"/>
  <c r="K75" i="7" s="1"/>
  <c r="C144" i="7"/>
  <c r="E195" i="7"/>
  <c r="E194" i="7" s="1"/>
  <c r="J195" i="7"/>
  <c r="D204" i="7"/>
  <c r="D195" i="7" s="1"/>
  <c r="C216" i="7"/>
  <c r="H216" i="7"/>
  <c r="E231" i="7"/>
  <c r="J231" i="7"/>
  <c r="E269" i="7"/>
  <c r="J269" i="7"/>
  <c r="C286" i="7"/>
  <c r="H286" i="7"/>
  <c r="H292" i="7" s="1"/>
  <c r="H291" i="7" s="1"/>
  <c r="I252" i="9"/>
  <c r="H253" i="9"/>
  <c r="I272" i="9"/>
  <c r="I270" i="9" s="1"/>
  <c r="H270" i="9" s="1"/>
  <c r="I80" i="10"/>
  <c r="H80" i="10" s="1"/>
  <c r="H81" i="10"/>
  <c r="J84" i="8"/>
  <c r="J136" i="8"/>
  <c r="J166" i="8"/>
  <c r="J165" i="8" s="1"/>
  <c r="J179" i="8"/>
  <c r="J198" i="8"/>
  <c r="J235" i="8"/>
  <c r="J252" i="8"/>
  <c r="J251" i="8" s="1"/>
  <c r="J260" i="8"/>
  <c r="K269" i="8"/>
  <c r="J272" i="8"/>
  <c r="L269" i="8"/>
  <c r="J89" i="9"/>
  <c r="J116" i="9"/>
  <c r="J128" i="9"/>
  <c r="J136" i="9"/>
  <c r="H182" i="9"/>
  <c r="J187" i="9"/>
  <c r="H189" i="9"/>
  <c r="H192" i="9"/>
  <c r="H199" i="9"/>
  <c r="H203" i="9"/>
  <c r="H207" i="9"/>
  <c r="H211" i="9"/>
  <c r="H215" i="9"/>
  <c r="H219" i="9"/>
  <c r="H223" i="9"/>
  <c r="J252" i="9"/>
  <c r="J251" i="9" s="1"/>
  <c r="J272" i="9"/>
  <c r="J270" i="9" s="1"/>
  <c r="J269" i="9" s="1"/>
  <c r="I276" i="9"/>
  <c r="H276" i="9" s="1"/>
  <c r="I77" i="10"/>
  <c r="H78" i="10"/>
  <c r="I116" i="10"/>
  <c r="H116" i="10" s="1"/>
  <c r="H117" i="10"/>
  <c r="I175" i="10"/>
  <c r="H175" i="10" s="1"/>
  <c r="I128" i="11"/>
  <c r="H132" i="11"/>
  <c r="I131" i="11"/>
  <c r="I141" i="11"/>
  <c r="H141" i="11" s="1"/>
  <c r="I192" i="11"/>
  <c r="H192" i="11" s="1"/>
  <c r="H193" i="11"/>
  <c r="H281" i="11"/>
  <c r="I198" i="12"/>
  <c r="H198" i="12" s="1"/>
  <c r="I284" i="12"/>
  <c r="I283" i="12" s="1"/>
  <c r="H283" i="12" s="1"/>
  <c r="H285" i="12"/>
  <c r="H180" i="13"/>
  <c r="I179" i="13"/>
  <c r="H179" i="13" s="1"/>
  <c r="J122" i="8"/>
  <c r="J144" i="8"/>
  <c r="J130" i="8" s="1"/>
  <c r="I281" i="9"/>
  <c r="H281" i="9" s="1"/>
  <c r="J103" i="8"/>
  <c r="J116" i="8"/>
  <c r="H56" i="8"/>
  <c r="J58" i="8"/>
  <c r="J54" i="8" s="1"/>
  <c r="J67" i="8"/>
  <c r="H78" i="8"/>
  <c r="J80" i="8"/>
  <c r="J76" i="8" s="1"/>
  <c r="J160" i="8"/>
  <c r="H189" i="8"/>
  <c r="K194" i="8"/>
  <c r="J205" i="8"/>
  <c r="J216" i="8"/>
  <c r="J246" i="8"/>
  <c r="I272" i="8"/>
  <c r="H272" i="8" s="1"/>
  <c r="H62" i="9"/>
  <c r="H66" i="9"/>
  <c r="H73" i="9"/>
  <c r="I77" i="9"/>
  <c r="J84" i="9"/>
  <c r="H88" i="9"/>
  <c r="H119" i="9"/>
  <c r="H127" i="9"/>
  <c r="J131" i="9"/>
  <c r="H135" i="9"/>
  <c r="H139" i="9"/>
  <c r="H149" i="9"/>
  <c r="H152" i="9"/>
  <c r="H156" i="9"/>
  <c r="H164" i="9"/>
  <c r="H167" i="9"/>
  <c r="H171" i="9"/>
  <c r="H181" i="9"/>
  <c r="J184" i="9"/>
  <c r="J173" i="9" s="1"/>
  <c r="H222" i="9"/>
  <c r="H239" i="9"/>
  <c r="H243" i="9"/>
  <c r="H247" i="9"/>
  <c r="I55" i="10"/>
  <c r="I54" i="10" s="1"/>
  <c r="I95" i="10"/>
  <c r="H95" i="10" s="1"/>
  <c r="I58" i="11"/>
  <c r="H58" i="11" s="1"/>
  <c r="I252" i="11"/>
  <c r="H252" i="11" s="1"/>
  <c r="H199" i="13"/>
  <c r="I198" i="13"/>
  <c r="H198" i="13" s="1"/>
  <c r="J151" i="8"/>
  <c r="J175" i="8"/>
  <c r="J174" i="8" s="1"/>
  <c r="J173" i="8" s="1"/>
  <c r="J187" i="8"/>
  <c r="J264" i="8"/>
  <c r="H264" i="8" s="1"/>
  <c r="H265" i="8"/>
  <c r="J284" i="8"/>
  <c r="J283" i="8" s="1"/>
  <c r="I55" i="9"/>
  <c r="H87" i="9"/>
  <c r="H104" i="9"/>
  <c r="H118" i="9"/>
  <c r="H126" i="9"/>
  <c r="H134" i="9"/>
  <c r="H138" i="9"/>
  <c r="I141" i="9"/>
  <c r="H141" i="9" s="1"/>
  <c r="J144" i="9"/>
  <c r="H148" i="9"/>
  <c r="J151" i="9"/>
  <c r="H155" i="9"/>
  <c r="H159" i="9"/>
  <c r="H163" i="9"/>
  <c r="J166" i="9"/>
  <c r="J165" i="9" s="1"/>
  <c r="H170" i="9"/>
  <c r="H175" i="9"/>
  <c r="H180" i="9"/>
  <c r="H201" i="9"/>
  <c r="J205" i="9"/>
  <c r="J204" i="9" s="1"/>
  <c r="H209" i="9"/>
  <c r="H213" i="9"/>
  <c r="H217" i="9"/>
  <c r="H221" i="9"/>
  <c r="H225" i="9"/>
  <c r="H236" i="9"/>
  <c r="J238" i="9"/>
  <c r="J231" i="9" s="1"/>
  <c r="H242" i="9"/>
  <c r="H246" i="9"/>
  <c r="H254" i="9"/>
  <c r="H258" i="9"/>
  <c r="H265" i="9"/>
  <c r="H274" i="9"/>
  <c r="H279" i="9"/>
  <c r="I286" i="9"/>
  <c r="H286" i="9" s="1"/>
  <c r="H161" i="10"/>
  <c r="I260" i="10"/>
  <c r="H260" i="10" s="1"/>
  <c r="H78" i="11"/>
  <c r="I77" i="11"/>
  <c r="H77" i="11" s="1"/>
  <c r="H152" i="11"/>
  <c r="I151" i="11"/>
  <c r="H151" i="11" s="1"/>
  <c r="I233" i="11"/>
  <c r="H233" i="11" s="1"/>
  <c r="H234" i="11"/>
  <c r="I286" i="11"/>
  <c r="I292" i="11" s="1"/>
  <c r="I291" i="11" s="1"/>
  <c r="H287" i="11"/>
  <c r="H180" i="12"/>
  <c r="I179" i="12"/>
  <c r="H179" i="12" s="1"/>
  <c r="I205" i="12"/>
  <c r="H206" i="12"/>
  <c r="I227" i="12"/>
  <c r="H227" i="12" s="1"/>
  <c r="H228" i="12"/>
  <c r="I69" i="12"/>
  <c r="H69" i="12" s="1"/>
  <c r="H129" i="12"/>
  <c r="H128" i="12" s="1"/>
  <c r="I188" i="12"/>
  <c r="H188" i="12" s="1"/>
  <c r="J130" i="13"/>
  <c r="I276" i="11"/>
  <c r="H276" i="11" s="1"/>
  <c r="I151" i="12"/>
  <c r="H151" i="12" s="1"/>
  <c r="I216" i="12"/>
  <c r="H216" i="12" s="1"/>
  <c r="I89" i="13"/>
  <c r="H89" i="13" s="1"/>
  <c r="I205" i="13"/>
  <c r="I264" i="13"/>
  <c r="H264" i="13" s="1"/>
  <c r="H227" i="9"/>
  <c r="H234" i="9"/>
  <c r="H240" i="9"/>
  <c r="H244" i="9"/>
  <c r="H260" i="9"/>
  <c r="H266" i="9"/>
  <c r="H275" i="9"/>
  <c r="H280" i="9"/>
  <c r="I58" i="10"/>
  <c r="H58" i="10" s="1"/>
  <c r="I89" i="10"/>
  <c r="H89" i="10" s="1"/>
  <c r="K269" i="11"/>
  <c r="K194" i="11" s="1"/>
  <c r="I122" i="12"/>
  <c r="H122" i="12" s="1"/>
  <c r="I131" i="12"/>
  <c r="J83" i="13"/>
  <c r="I144" i="13"/>
  <c r="H217" i="13"/>
  <c r="L269" i="13"/>
  <c r="L194" i="13" s="1"/>
  <c r="I286" i="13"/>
  <c r="H286" i="13" s="1"/>
  <c r="H129" i="8"/>
  <c r="H128" i="8" s="1"/>
  <c r="H132" i="8"/>
  <c r="H185" i="8"/>
  <c r="H199" i="8"/>
  <c r="H206" i="8"/>
  <c r="I252" i="8"/>
  <c r="I251" i="8" s="1"/>
  <c r="H117" i="9"/>
  <c r="I116" i="9"/>
  <c r="H116" i="9" s="1"/>
  <c r="J196" i="8"/>
  <c r="H68" i="8"/>
  <c r="H90" i="8"/>
  <c r="H142" i="8"/>
  <c r="H152" i="8"/>
  <c r="H193" i="8"/>
  <c r="J227" i="8"/>
  <c r="J204" i="8" s="1"/>
  <c r="H228" i="8"/>
  <c r="H236" i="8"/>
  <c r="I260" i="8"/>
  <c r="H260" i="8" s="1"/>
  <c r="J281" i="8"/>
  <c r="J196" i="9"/>
  <c r="L270" i="9"/>
  <c r="L269" i="9" s="1"/>
  <c r="L194" i="9" s="1"/>
  <c r="H104" i="10"/>
  <c r="I112" i="10"/>
  <c r="H112" i="10" s="1"/>
  <c r="I166" i="10"/>
  <c r="H166" i="10" s="1"/>
  <c r="H123" i="11"/>
  <c r="I122" i="11"/>
  <c r="H122" i="11" s="1"/>
  <c r="I141" i="12"/>
  <c r="H141" i="12" s="1"/>
  <c r="H142" i="12"/>
  <c r="I235" i="12"/>
  <c r="H235" i="12" s="1"/>
  <c r="H236" i="12"/>
  <c r="I281" i="13"/>
  <c r="H281" i="13" s="1"/>
  <c r="H282" i="13"/>
  <c r="I131" i="9"/>
  <c r="I151" i="9"/>
  <c r="H151" i="9" s="1"/>
  <c r="I198" i="9"/>
  <c r="H198" i="9" s="1"/>
  <c r="I205" i="9"/>
  <c r="H205" i="9" s="1"/>
  <c r="I116" i="11"/>
  <c r="H117" i="11"/>
  <c r="H137" i="13"/>
  <c r="I136" i="13"/>
  <c r="H136" i="13" s="1"/>
  <c r="K269" i="9"/>
  <c r="H56" i="10"/>
  <c r="H59" i="10"/>
  <c r="H90" i="10"/>
  <c r="I95" i="11"/>
  <c r="H95" i="11" s="1"/>
  <c r="H96" i="11"/>
  <c r="I184" i="11"/>
  <c r="H185" i="11"/>
  <c r="H175" i="12"/>
  <c r="I196" i="12"/>
  <c r="H196" i="12" s="1"/>
  <c r="H197" i="12"/>
  <c r="I151" i="13"/>
  <c r="H151" i="13" s="1"/>
  <c r="H152" i="13"/>
  <c r="I144" i="12"/>
  <c r="H144" i="12" s="1"/>
  <c r="H145" i="12"/>
  <c r="I272" i="12"/>
  <c r="H272" i="12" s="1"/>
  <c r="H273" i="12"/>
  <c r="H161" i="13"/>
  <c r="I160" i="13"/>
  <c r="H160" i="13" s="1"/>
  <c r="I174" i="13"/>
  <c r="I173" i="13" s="1"/>
  <c r="H173" i="13" s="1"/>
  <c r="H175" i="13"/>
  <c r="I188" i="13"/>
  <c r="H188" i="13" s="1"/>
  <c r="H189" i="13"/>
  <c r="K269" i="10"/>
  <c r="L269" i="11"/>
  <c r="H287" i="13"/>
  <c r="I292" i="13"/>
  <c r="I291" i="13" s="1"/>
  <c r="I166" i="13"/>
  <c r="I235" i="11"/>
  <c r="H235" i="11" s="1"/>
  <c r="I238" i="11"/>
  <c r="H238" i="11" s="1"/>
  <c r="J269" i="11"/>
  <c r="H282" i="11"/>
  <c r="H113" i="12"/>
  <c r="H123" i="12"/>
  <c r="I276" i="12"/>
  <c r="H276" i="12" s="1"/>
  <c r="H197" i="13"/>
  <c r="K269" i="13"/>
  <c r="J270" i="13"/>
  <c r="J269" i="13" s="1"/>
  <c r="H204" i="7"/>
  <c r="F230" i="7"/>
  <c r="C230" i="7" s="1"/>
  <c r="C26" i="8"/>
  <c r="F20" i="8"/>
  <c r="E53" i="8"/>
  <c r="G75" i="8"/>
  <c r="H85" i="8"/>
  <c r="I84" i="8"/>
  <c r="H123" i="8"/>
  <c r="I122" i="8"/>
  <c r="H137" i="8"/>
  <c r="I136" i="8"/>
  <c r="H136" i="8" s="1"/>
  <c r="H145" i="8"/>
  <c r="I144" i="8"/>
  <c r="H144" i="8" s="1"/>
  <c r="G187" i="8"/>
  <c r="C191" i="8"/>
  <c r="H197" i="8"/>
  <c r="J231" i="8"/>
  <c r="H70" i="8"/>
  <c r="I69" i="8"/>
  <c r="H69" i="8" s="1"/>
  <c r="C76" i="8"/>
  <c r="H81" i="8"/>
  <c r="I80" i="8"/>
  <c r="H80" i="8" s="1"/>
  <c r="H96" i="8"/>
  <c r="I95" i="8"/>
  <c r="H95" i="8" s="1"/>
  <c r="H167" i="8"/>
  <c r="I166" i="8"/>
  <c r="H234" i="8"/>
  <c r="I233" i="8"/>
  <c r="H233" i="8" s="1"/>
  <c r="I270" i="8"/>
  <c r="C174" i="7"/>
  <c r="D173" i="7"/>
  <c r="C173" i="7" s="1"/>
  <c r="H54" i="7"/>
  <c r="H174" i="7"/>
  <c r="L194" i="7"/>
  <c r="L51" i="7" s="1"/>
  <c r="C283" i="7"/>
  <c r="C67" i="8"/>
  <c r="E75" i="8"/>
  <c r="C130" i="8"/>
  <c r="H161" i="8"/>
  <c r="I160" i="8"/>
  <c r="H160" i="8" s="1"/>
  <c r="C165" i="8"/>
  <c r="H180" i="8"/>
  <c r="I179" i="8"/>
  <c r="H179" i="8" s="1"/>
  <c r="L187" i="8"/>
  <c r="F194" i="8"/>
  <c r="C196" i="8"/>
  <c r="D195" i="8"/>
  <c r="C204" i="8"/>
  <c r="H217" i="8"/>
  <c r="I216" i="8"/>
  <c r="C231" i="8"/>
  <c r="E230" i="8"/>
  <c r="H113" i="8"/>
  <c r="I112" i="8"/>
  <c r="H112" i="8" s="1"/>
  <c r="F75" i="7"/>
  <c r="F52" i="7" s="1"/>
  <c r="C204" i="7"/>
  <c r="C231" i="7"/>
  <c r="E230" i="7"/>
  <c r="J230" i="7"/>
  <c r="D53" i="8"/>
  <c r="H59" i="8"/>
  <c r="I58" i="8"/>
  <c r="C174" i="8"/>
  <c r="D173" i="8"/>
  <c r="C173" i="8" s="1"/>
  <c r="H239" i="8"/>
  <c r="I238" i="8"/>
  <c r="H238" i="8" s="1"/>
  <c r="H288" i="8"/>
  <c r="I286" i="8"/>
  <c r="E292" i="7"/>
  <c r="E291" i="7" s="1"/>
  <c r="I292" i="7"/>
  <c r="I291" i="7" s="1"/>
  <c r="D292" i="8"/>
  <c r="D291" i="8" s="1"/>
  <c r="C55" i="9"/>
  <c r="E54" i="9"/>
  <c r="E53" i="9" s="1"/>
  <c r="H59" i="9"/>
  <c r="I58" i="9"/>
  <c r="I54" i="9" s="1"/>
  <c r="C67" i="9"/>
  <c r="H70" i="9"/>
  <c r="I69" i="9"/>
  <c r="H77" i="9"/>
  <c r="H113" i="9"/>
  <c r="I112" i="9"/>
  <c r="H131" i="9"/>
  <c r="H137" i="9"/>
  <c r="I136" i="9"/>
  <c r="H161" i="9"/>
  <c r="I160" i="9"/>
  <c r="H160" i="9" s="1"/>
  <c r="C231" i="9"/>
  <c r="D230" i="9"/>
  <c r="C291" i="9"/>
  <c r="G20" i="7"/>
  <c r="I53" i="7"/>
  <c r="E83" i="7"/>
  <c r="C83" i="7" s="1"/>
  <c r="I83" i="7"/>
  <c r="H83" i="7" s="1"/>
  <c r="H175" i="7"/>
  <c r="H205" i="7"/>
  <c r="F292" i="7"/>
  <c r="F291" i="7" s="1"/>
  <c r="J292" i="7"/>
  <c r="J291" i="7" s="1"/>
  <c r="H21" i="8"/>
  <c r="E270" i="8"/>
  <c r="E269" i="8" s="1"/>
  <c r="C269" i="8" s="1"/>
  <c r="J270" i="8"/>
  <c r="J269" i="8" s="1"/>
  <c r="I276" i="8"/>
  <c r="C284" i="8"/>
  <c r="J286" i="8"/>
  <c r="K292" i="8"/>
  <c r="K291" i="8" s="1"/>
  <c r="H21" i="9"/>
  <c r="F26" i="9"/>
  <c r="J58" i="9"/>
  <c r="J54" i="9" s="1"/>
  <c r="J53" i="9" s="1"/>
  <c r="J69" i="9"/>
  <c r="J67" i="9" s="1"/>
  <c r="C77" i="9"/>
  <c r="E76" i="9"/>
  <c r="C76" i="9" s="1"/>
  <c r="H81" i="9"/>
  <c r="I80" i="9"/>
  <c r="J112" i="9"/>
  <c r="H123" i="9"/>
  <c r="I122" i="9"/>
  <c r="C131" i="9"/>
  <c r="E130" i="9"/>
  <c r="C130" i="9" s="1"/>
  <c r="J52" i="10"/>
  <c r="K75" i="10"/>
  <c r="H77" i="10"/>
  <c r="G194" i="10"/>
  <c r="G51" i="10" s="1"/>
  <c r="F230" i="10"/>
  <c r="F194" i="10" s="1"/>
  <c r="L20" i="7"/>
  <c r="F26" i="7"/>
  <c r="D54" i="7"/>
  <c r="D76" i="7"/>
  <c r="D130" i="7"/>
  <c r="C130" i="7" s="1"/>
  <c r="I165" i="7"/>
  <c r="H165" i="7" s="1"/>
  <c r="I173" i="7"/>
  <c r="H173" i="7" s="1"/>
  <c r="I191" i="7"/>
  <c r="H191" i="7" s="1"/>
  <c r="I195" i="7"/>
  <c r="I231" i="7"/>
  <c r="I251" i="7"/>
  <c r="H251" i="7" s="1"/>
  <c r="I259" i="7"/>
  <c r="H259" i="7" s="1"/>
  <c r="I269" i="7"/>
  <c r="I283" i="7"/>
  <c r="H283" i="7" s="1"/>
  <c r="G20" i="8"/>
  <c r="C45" i="8"/>
  <c r="I55" i="8"/>
  <c r="I77" i="8"/>
  <c r="I103" i="8"/>
  <c r="H103" i="8" s="1"/>
  <c r="I116" i="8"/>
  <c r="H116" i="8" s="1"/>
  <c r="I128" i="8"/>
  <c r="I131" i="8"/>
  <c r="I141" i="8"/>
  <c r="H141" i="8" s="1"/>
  <c r="I151" i="8"/>
  <c r="H151" i="8" s="1"/>
  <c r="I175" i="8"/>
  <c r="I188" i="8"/>
  <c r="I192" i="8"/>
  <c r="I198" i="8"/>
  <c r="H198" i="8" s="1"/>
  <c r="I205" i="8"/>
  <c r="I227" i="8"/>
  <c r="I235" i="8"/>
  <c r="H235" i="8" s="1"/>
  <c r="I246" i="8"/>
  <c r="H246" i="8" s="1"/>
  <c r="C251" i="8"/>
  <c r="C259" i="8"/>
  <c r="I259" i="8"/>
  <c r="C264" i="8"/>
  <c r="J276" i="8"/>
  <c r="I284" i="8"/>
  <c r="L292" i="8"/>
  <c r="L291" i="8" s="1"/>
  <c r="K20" i="9"/>
  <c r="J292" i="9"/>
  <c r="J291" i="9" s="1"/>
  <c r="H26" i="9"/>
  <c r="D54" i="9"/>
  <c r="H61" i="9"/>
  <c r="H65" i="9"/>
  <c r="H72" i="9"/>
  <c r="K75" i="9"/>
  <c r="J80" i="9"/>
  <c r="J76" i="9" s="1"/>
  <c r="G83" i="9"/>
  <c r="H86" i="9"/>
  <c r="H89" i="9"/>
  <c r="H97" i="9"/>
  <c r="H101" i="9"/>
  <c r="H115" i="9"/>
  <c r="J122" i="9"/>
  <c r="C165" i="9"/>
  <c r="F230" i="9"/>
  <c r="J259" i="9"/>
  <c r="H283" i="9"/>
  <c r="C54" i="10"/>
  <c r="K53" i="10"/>
  <c r="K52" i="10" s="1"/>
  <c r="H55" i="10"/>
  <c r="E75" i="10"/>
  <c r="K195" i="10"/>
  <c r="J194" i="10"/>
  <c r="C204" i="10"/>
  <c r="K230" i="10"/>
  <c r="K289" i="10" s="1"/>
  <c r="G289" i="10"/>
  <c r="H26" i="11"/>
  <c r="C21" i="7"/>
  <c r="C292" i="7" s="1"/>
  <c r="C291" i="7" s="1"/>
  <c r="H45" i="7"/>
  <c r="I130" i="7"/>
  <c r="H130" i="7" s="1"/>
  <c r="H253" i="8"/>
  <c r="H261" i="8"/>
  <c r="G20" i="9"/>
  <c r="F20" i="9"/>
  <c r="F292" i="9"/>
  <c r="F291" i="9" s="1"/>
  <c r="H31" i="9"/>
  <c r="C45" i="9"/>
  <c r="H55" i="9"/>
  <c r="H60" i="9"/>
  <c r="H64" i="9"/>
  <c r="C69" i="9"/>
  <c r="H71" i="9"/>
  <c r="L75" i="9"/>
  <c r="L52" i="9" s="1"/>
  <c r="D83" i="9"/>
  <c r="H85" i="9"/>
  <c r="I84" i="9"/>
  <c r="C89" i="9"/>
  <c r="H96" i="9"/>
  <c r="I95" i="9"/>
  <c r="H95" i="9" s="1"/>
  <c r="H100" i="9"/>
  <c r="H103" i="9"/>
  <c r="H114" i="9"/>
  <c r="H125" i="9"/>
  <c r="H145" i="9"/>
  <c r="I144" i="9"/>
  <c r="H144" i="9" s="1"/>
  <c r="K194" i="9"/>
  <c r="J195" i="9"/>
  <c r="F53" i="10"/>
  <c r="F52" i="10" s="1"/>
  <c r="L75" i="10"/>
  <c r="L52" i="10" s="1"/>
  <c r="L51" i="10" s="1"/>
  <c r="C196" i="10"/>
  <c r="E195" i="10"/>
  <c r="E194" i="10" s="1"/>
  <c r="L230" i="10"/>
  <c r="L194" i="10" s="1"/>
  <c r="C251" i="10"/>
  <c r="J289" i="10"/>
  <c r="H271" i="9"/>
  <c r="H277" i="9"/>
  <c r="H284" i="9"/>
  <c r="H287" i="9"/>
  <c r="E292" i="10"/>
  <c r="E291" i="10" s="1"/>
  <c r="H137" i="11"/>
  <c r="I136" i="11"/>
  <c r="H136" i="11" s="1"/>
  <c r="H167" i="11"/>
  <c r="I166" i="11"/>
  <c r="C174" i="11"/>
  <c r="D173" i="11"/>
  <c r="C173" i="11" s="1"/>
  <c r="H176" i="11"/>
  <c r="I175" i="11"/>
  <c r="I191" i="11"/>
  <c r="H191" i="11" s="1"/>
  <c r="C198" i="11"/>
  <c r="D196" i="11"/>
  <c r="C238" i="11"/>
  <c r="D231" i="11"/>
  <c r="H268" i="11"/>
  <c r="I264" i="11"/>
  <c r="H264" i="11" s="1"/>
  <c r="H273" i="11"/>
  <c r="I272" i="11"/>
  <c r="L292" i="11"/>
  <c r="L291" i="11" s="1"/>
  <c r="F292" i="12"/>
  <c r="F291" i="12" s="1"/>
  <c r="G52" i="12"/>
  <c r="G20" i="10"/>
  <c r="C55" i="10"/>
  <c r="C77" i="10"/>
  <c r="I84" i="10"/>
  <c r="I122" i="10"/>
  <c r="H122" i="10" s="1"/>
  <c r="I131" i="10"/>
  <c r="D165" i="10"/>
  <c r="C165" i="10" s="1"/>
  <c r="D174" i="10"/>
  <c r="I184" i="10"/>
  <c r="H184" i="10" s="1"/>
  <c r="E187" i="10"/>
  <c r="I192" i="10"/>
  <c r="C198" i="10"/>
  <c r="I233" i="10"/>
  <c r="D238" i="10"/>
  <c r="C238" i="10" s="1"/>
  <c r="D259" i="10"/>
  <c r="C259" i="10" s="1"/>
  <c r="I272" i="10"/>
  <c r="I284" i="10"/>
  <c r="H21" i="11"/>
  <c r="C76" i="11"/>
  <c r="H90" i="11"/>
  <c r="I89" i="11"/>
  <c r="H89" i="11" s="1"/>
  <c r="H116" i="11"/>
  <c r="H131" i="11"/>
  <c r="H184" i="11"/>
  <c r="J194" i="11"/>
  <c r="F231" i="11"/>
  <c r="F230" i="11" s="1"/>
  <c r="F289" i="11" s="1"/>
  <c r="C233" i="11"/>
  <c r="H261" i="11"/>
  <c r="I260" i="11"/>
  <c r="H26" i="12"/>
  <c r="F75" i="12"/>
  <c r="F52" i="12" s="1"/>
  <c r="L75" i="12"/>
  <c r="L289" i="12" s="1"/>
  <c r="C231" i="12"/>
  <c r="I166" i="9"/>
  <c r="E174" i="9"/>
  <c r="I179" i="9"/>
  <c r="H179" i="9" s="1"/>
  <c r="E187" i="9"/>
  <c r="C187" i="9" s="1"/>
  <c r="E191" i="9"/>
  <c r="C191" i="9" s="1"/>
  <c r="I191" i="9"/>
  <c r="H191" i="9" s="1"/>
  <c r="E196" i="9"/>
  <c r="I196" i="9"/>
  <c r="E204" i="9"/>
  <c r="C204" i="9" s="1"/>
  <c r="I216" i="9"/>
  <c r="H216" i="9" s="1"/>
  <c r="I233" i="9"/>
  <c r="I238" i="9"/>
  <c r="I251" i="9"/>
  <c r="H251" i="9" s="1"/>
  <c r="I264" i="9"/>
  <c r="H264" i="9" s="1"/>
  <c r="D270" i="9"/>
  <c r="D283" i="9"/>
  <c r="C283" i="9" s="1"/>
  <c r="L20" i="10"/>
  <c r="K26" i="10"/>
  <c r="D53" i="10"/>
  <c r="I69" i="10"/>
  <c r="D75" i="10"/>
  <c r="C75" i="10" s="1"/>
  <c r="D83" i="10"/>
  <c r="C83" i="10" s="1"/>
  <c r="I128" i="10"/>
  <c r="D130" i="10"/>
  <c r="C130" i="10" s="1"/>
  <c r="I141" i="10"/>
  <c r="H141" i="10" s="1"/>
  <c r="I144" i="10"/>
  <c r="H144" i="10" s="1"/>
  <c r="I151" i="10"/>
  <c r="H151" i="10" s="1"/>
  <c r="I165" i="10"/>
  <c r="H165" i="10" s="1"/>
  <c r="D191" i="10"/>
  <c r="I205" i="10"/>
  <c r="I216" i="10"/>
  <c r="H216" i="10" s="1"/>
  <c r="I227" i="10"/>
  <c r="H227" i="10" s="1"/>
  <c r="I235" i="10"/>
  <c r="H235" i="10" s="1"/>
  <c r="I238" i="10"/>
  <c r="H238" i="10" s="1"/>
  <c r="I246" i="10"/>
  <c r="H246" i="10" s="1"/>
  <c r="I252" i="10"/>
  <c r="I281" i="10"/>
  <c r="H281" i="10" s="1"/>
  <c r="D283" i="10"/>
  <c r="C283" i="10" s="1"/>
  <c r="I286" i="10"/>
  <c r="I292" i="10" s="1"/>
  <c r="I291" i="10" s="1"/>
  <c r="G20" i="11"/>
  <c r="K20" i="11"/>
  <c r="H45" i="11"/>
  <c r="E54" i="11"/>
  <c r="J53" i="11"/>
  <c r="I55" i="11"/>
  <c r="I84" i="11"/>
  <c r="L83" i="11"/>
  <c r="L75" i="11" s="1"/>
  <c r="H104" i="11"/>
  <c r="I103" i="11"/>
  <c r="H103" i="11" s="1"/>
  <c r="C131" i="11"/>
  <c r="E130" i="11"/>
  <c r="I144" i="11"/>
  <c r="H144" i="11" s="1"/>
  <c r="H161" i="11"/>
  <c r="I160" i="11"/>
  <c r="H160" i="11" s="1"/>
  <c r="L174" i="11"/>
  <c r="L173" i="11" s="1"/>
  <c r="C188" i="11"/>
  <c r="D187" i="11"/>
  <c r="C187" i="11" s="1"/>
  <c r="F195" i="11"/>
  <c r="I205" i="11"/>
  <c r="G230" i="11"/>
  <c r="G194" i="11" s="1"/>
  <c r="H232" i="11"/>
  <c r="C235" i="11"/>
  <c r="E231" i="11"/>
  <c r="I246" i="11"/>
  <c r="H246" i="11" s="1"/>
  <c r="C252" i="11"/>
  <c r="E251" i="11"/>
  <c r="C251" i="11" s="1"/>
  <c r="C283" i="11"/>
  <c r="H285" i="11"/>
  <c r="I284" i="11"/>
  <c r="D292" i="11"/>
  <c r="D291" i="11" s="1"/>
  <c r="C31" i="12"/>
  <c r="F26" i="12"/>
  <c r="K53" i="12"/>
  <c r="H55" i="12"/>
  <c r="C67" i="12"/>
  <c r="J75" i="12"/>
  <c r="J52" i="12" s="1"/>
  <c r="G75" i="12"/>
  <c r="C191" i="12"/>
  <c r="D187" i="12"/>
  <c r="C187" i="12" s="1"/>
  <c r="H205" i="12"/>
  <c r="I204" i="12"/>
  <c r="H204" i="12" s="1"/>
  <c r="G230" i="12"/>
  <c r="C21" i="10"/>
  <c r="C292" i="10" s="1"/>
  <c r="C291" i="10" s="1"/>
  <c r="I179" i="10"/>
  <c r="H179" i="10" s="1"/>
  <c r="I188" i="10"/>
  <c r="I198" i="10"/>
  <c r="H198" i="10" s="1"/>
  <c r="I264" i="10"/>
  <c r="H264" i="10" s="1"/>
  <c r="D270" i="10"/>
  <c r="C69" i="11"/>
  <c r="D67" i="11"/>
  <c r="C67" i="11" s="1"/>
  <c r="H71" i="11"/>
  <c r="I69" i="11"/>
  <c r="H81" i="11"/>
  <c r="I80" i="11"/>
  <c r="C84" i="11"/>
  <c r="E83" i="11"/>
  <c r="E75" i="11" s="1"/>
  <c r="J83" i="11"/>
  <c r="J75" i="11" s="1"/>
  <c r="J173" i="11"/>
  <c r="C191" i="11"/>
  <c r="C192" i="11"/>
  <c r="C205" i="11"/>
  <c r="E204" i="11"/>
  <c r="C204" i="11" s="1"/>
  <c r="I216" i="11"/>
  <c r="H216" i="11" s="1"/>
  <c r="C264" i="11"/>
  <c r="D259" i="11"/>
  <c r="C259" i="11" s="1"/>
  <c r="C270" i="11"/>
  <c r="D269" i="11"/>
  <c r="C269" i="11" s="1"/>
  <c r="H21" i="12"/>
  <c r="J20" i="12"/>
  <c r="J292" i="12"/>
  <c r="J291" i="12" s="1"/>
  <c r="H45" i="12"/>
  <c r="L52" i="12"/>
  <c r="L51" i="12" s="1"/>
  <c r="L50" i="12" s="1"/>
  <c r="H131" i="12"/>
  <c r="G195" i="12"/>
  <c r="G194" i="12" s="1"/>
  <c r="H55" i="13"/>
  <c r="E292" i="12"/>
  <c r="E291" i="12" s="1"/>
  <c r="H68" i="13"/>
  <c r="I67" i="13"/>
  <c r="H67" i="13" s="1"/>
  <c r="H113" i="13"/>
  <c r="I112" i="13"/>
  <c r="H112" i="13" s="1"/>
  <c r="C131" i="13"/>
  <c r="F130" i="13"/>
  <c r="F75" i="13" s="1"/>
  <c r="D83" i="11"/>
  <c r="D75" i="11" s="1"/>
  <c r="I179" i="11"/>
  <c r="H179" i="11" s="1"/>
  <c r="I188" i="11"/>
  <c r="I198" i="11"/>
  <c r="C242" i="11"/>
  <c r="C21" i="12"/>
  <c r="C292" i="12" s="1"/>
  <c r="C291" i="12" s="1"/>
  <c r="C45" i="12"/>
  <c r="I58" i="12"/>
  <c r="H58" i="12" s="1"/>
  <c r="I77" i="12"/>
  <c r="I80" i="12"/>
  <c r="H80" i="12" s="1"/>
  <c r="I89" i="12"/>
  <c r="H89" i="12" s="1"/>
  <c r="I103" i="12"/>
  <c r="H103" i="12" s="1"/>
  <c r="C131" i="12"/>
  <c r="I160" i="12"/>
  <c r="H160" i="12" s="1"/>
  <c r="I166" i="12"/>
  <c r="D259" i="12"/>
  <c r="H21" i="13"/>
  <c r="F54" i="13"/>
  <c r="F53" i="13" s="1"/>
  <c r="C69" i="13"/>
  <c r="G83" i="13"/>
  <c r="D187" i="13"/>
  <c r="C187" i="13" s="1"/>
  <c r="C191" i="13"/>
  <c r="K195" i="13"/>
  <c r="C251" i="13"/>
  <c r="H260" i="13"/>
  <c r="I259" i="13"/>
  <c r="H259" i="13" s="1"/>
  <c r="D54" i="12"/>
  <c r="C69" i="12"/>
  <c r="D76" i="12"/>
  <c r="I95" i="12"/>
  <c r="H95" i="12" s="1"/>
  <c r="I116" i="12"/>
  <c r="H116" i="12" s="1"/>
  <c r="D165" i="12"/>
  <c r="C165" i="12" s="1"/>
  <c r="D174" i="12"/>
  <c r="I184" i="12"/>
  <c r="H184" i="12" s="1"/>
  <c r="E187" i="12"/>
  <c r="E52" i="12" s="1"/>
  <c r="I192" i="12"/>
  <c r="C198" i="12"/>
  <c r="D230" i="12"/>
  <c r="I233" i="12"/>
  <c r="I246" i="12"/>
  <c r="H246" i="12" s="1"/>
  <c r="I252" i="12"/>
  <c r="E259" i="12"/>
  <c r="E230" i="12" s="1"/>
  <c r="I281" i="12"/>
  <c r="H281" i="12" s="1"/>
  <c r="D283" i="12"/>
  <c r="C283" i="12" s="1"/>
  <c r="I286" i="12"/>
  <c r="G20" i="13"/>
  <c r="E53" i="13"/>
  <c r="I58" i="13"/>
  <c r="H58" i="13" s="1"/>
  <c r="H77" i="13"/>
  <c r="I76" i="13"/>
  <c r="C83" i="13"/>
  <c r="H85" i="13"/>
  <c r="I84" i="13"/>
  <c r="I95" i="13"/>
  <c r="H95" i="13" s="1"/>
  <c r="H99" i="13"/>
  <c r="H123" i="13"/>
  <c r="I122" i="13"/>
  <c r="H122" i="13" s="1"/>
  <c r="H166" i="13"/>
  <c r="I165" i="13"/>
  <c r="H165" i="13" s="1"/>
  <c r="I204" i="13"/>
  <c r="H204" i="13" s="1"/>
  <c r="H205" i="13"/>
  <c r="F230" i="13"/>
  <c r="I283" i="13"/>
  <c r="H283" i="13" s="1"/>
  <c r="H284" i="13"/>
  <c r="I67" i="12"/>
  <c r="H67" i="12" s="1"/>
  <c r="I84" i="12"/>
  <c r="I238" i="12"/>
  <c r="H238" i="12" s="1"/>
  <c r="I264" i="12"/>
  <c r="H264" i="12" s="1"/>
  <c r="D270" i="12"/>
  <c r="I69" i="13"/>
  <c r="H69" i="13" s="1"/>
  <c r="G75" i="13"/>
  <c r="G52" i="13" s="1"/>
  <c r="C77" i="13"/>
  <c r="E76" i="13"/>
  <c r="C103" i="13"/>
  <c r="I103" i="13"/>
  <c r="H103" i="13" s="1"/>
  <c r="I116" i="13"/>
  <c r="H116" i="13" s="1"/>
  <c r="H120" i="13"/>
  <c r="I131" i="13"/>
  <c r="I141" i="13"/>
  <c r="H141" i="13" s="1"/>
  <c r="H144" i="13"/>
  <c r="G195" i="13"/>
  <c r="G230" i="13"/>
  <c r="D165" i="13"/>
  <c r="C165" i="13" s="1"/>
  <c r="D174" i="13"/>
  <c r="I184" i="13"/>
  <c r="H184" i="13" s="1"/>
  <c r="I192" i="13"/>
  <c r="D196" i="13"/>
  <c r="F204" i="13"/>
  <c r="F195" i="13" s="1"/>
  <c r="F194" i="13" s="1"/>
  <c r="H232" i="13"/>
  <c r="I233" i="13"/>
  <c r="H233" i="13" s="1"/>
  <c r="D259" i="13"/>
  <c r="C259" i="13" s="1"/>
  <c r="H261" i="13"/>
  <c r="H265" i="13"/>
  <c r="E270" i="13"/>
  <c r="I276" i="13"/>
  <c r="H276" i="13" s="1"/>
  <c r="F283" i="13"/>
  <c r="C283" i="13" s="1"/>
  <c r="C286" i="13"/>
  <c r="C292" i="13" s="1"/>
  <c r="C291" i="13" s="1"/>
  <c r="E20" i="14"/>
  <c r="E292" i="14"/>
  <c r="E291" i="14" s="1"/>
  <c r="J20" i="14"/>
  <c r="J292" i="14"/>
  <c r="J291" i="14" s="1"/>
  <c r="C55" i="14"/>
  <c r="C77" i="14"/>
  <c r="C84" i="14"/>
  <c r="H84" i="14"/>
  <c r="I83" i="14"/>
  <c r="H83" i="14" s="1"/>
  <c r="C89" i="14"/>
  <c r="C116" i="14"/>
  <c r="H116" i="14"/>
  <c r="I130" i="14"/>
  <c r="C144" i="14"/>
  <c r="K174" i="14"/>
  <c r="K173" i="14" s="1"/>
  <c r="K289" i="14" s="1"/>
  <c r="H175" i="14"/>
  <c r="L194" i="14"/>
  <c r="G52" i="15"/>
  <c r="E53" i="15"/>
  <c r="C231" i="15"/>
  <c r="D230" i="15"/>
  <c r="I194" i="15"/>
  <c r="C259" i="15"/>
  <c r="H83" i="16"/>
  <c r="H165" i="16"/>
  <c r="J187" i="16"/>
  <c r="J194" i="16"/>
  <c r="H204" i="16"/>
  <c r="I195" i="16"/>
  <c r="H170" i="13"/>
  <c r="I235" i="13"/>
  <c r="H235" i="13" s="1"/>
  <c r="I238" i="13"/>
  <c r="H238" i="13" s="1"/>
  <c r="I246" i="13"/>
  <c r="H246" i="13" s="1"/>
  <c r="I252" i="13"/>
  <c r="I272" i="13"/>
  <c r="H272" i="13" s="1"/>
  <c r="F20" i="14"/>
  <c r="F292" i="14"/>
  <c r="F291" i="14" s="1"/>
  <c r="C54" i="14"/>
  <c r="F75" i="14"/>
  <c r="F52" i="14" s="1"/>
  <c r="C76" i="14"/>
  <c r="K130" i="14"/>
  <c r="K75" i="14" s="1"/>
  <c r="H131" i="14"/>
  <c r="E173" i="14"/>
  <c r="C204" i="14"/>
  <c r="D195" i="14"/>
  <c r="C231" i="14"/>
  <c r="G289" i="14"/>
  <c r="C67" i="15"/>
  <c r="D53" i="15"/>
  <c r="D75" i="15"/>
  <c r="C83" i="15"/>
  <c r="C195" i="15"/>
  <c r="C291" i="15"/>
  <c r="H76" i="16"/>
  <c r="F194" i="16"/>
  <c r="K52" i="14"/>
  <c r="H54" i="14"/>
  <c r="I53" i="14"/>
  <c r="H76" i="14"/>
  <c r="H166" i="14"/>
  <c r="I165" i="14"/>
  <c r="H165" i="14" s="1"/>
  <c r="C174" i="14"/>
  <c r="D173" i="14"/>
  <c r="H188" i="14"/>
  <c r="J289" i="14"/>
  <c r="H83" i="15"/>
  <c r="K230" i="15"/>
  <c r="K194" i="15" s="1"/>
  <c r="C83" i="16"/>
  <c r="C165" i="16"/>
  <c r="C187" i="16"/>
  <c r="C251" i="16"/>
  <c r="C259" i="16"/>
  <c r="H21" i="14"/>
  <c r="H292" i="14" s="1"/>
  <c r="H291" i="14" s="1"/>
  <c r="I292" i="14"/>
  <c r="I291" i="14" s="1"/>
  <c r="H26" i="14"/>
  <c r="C26" i="14"/>
  <c r="D53" i="14"/>
  <c r="C58" i="14"/>
  <c r="D75" i="14"/>
  <c r="J75" i="14"/>
  <c r="J52" i="14" s="1"/>
  <c r="J51" i="14" s="1"/>
  <c r="C112" i="14"/>
  <c r="C130" i="14"/>
  <c r="C166" i="14"/>
  <c r="E165" i="14"/>
  <c r="C165" i="14" s="1"/>
  <c r="H174" i="14"/>
  <c r="I173" i="14"/>
  <c r="C188" i="14"/>
  <c r="K194" i="14"/>
  <c r="C259" i="14"/>
  <c r="F289" i="14"/>
  <c r="H54" i="15"/>
  <c r="I53" i="15"/>
  <c r="C76" i="15"/>
  <c r="H130" i="15"/>
  <c r="J75" i="15"/>
  <c r="H174" i="15"/>
  <c r="J173" i="15"/>
  <c r="H173" i="15" s="1"/>
  <c r="D187" i="15"/>
  <c r="C187" i="15" s="1"/>
  <c r="L187" i="15"/>
  <c r="L52" i="15" s="1"/>
  <c r="L51" i="15" s="1"/>
  <c r="H191" i="15"/>
  <c r="F194" i="15"/>
  <c r="G230" i="15"/>
  <c r="G194" i="15" s="1"/>
  <c r="H259" i="15"/>
  <c r="G289" i="15"/>
  <c r="F53" i="16"/>
  <c r="J75" i="16"/>
  <c r="H130" i="16"/>
  <c r="H174" i="16"/>
  <c r="I173" i="16"/>
  <c r="H173" i="16" s="1"/>
  <c r="C191" i="16"/>
  <c r="F230" i="16"/>
  <c r="C283" i="16"/>
  <c r="F54" i="15"/>
  <c r="F53" i="15" s="1"/>
  <c r="F52" i="15" s="1"/>
  <c r="H55" i="15"/>
  <c r="H76" i="15"/>
  <c r="H84" i="15"/>
  <c r="C122" i="15"/>
  <c r="C166" i="15"/>
  <c r="C174" i="15"/>
  <c r="C188" i="15"/>
  <c r="C192" i="15"/>
  <c r="C196" i="15"/>
  <c r="C238" i="15"/>
  <c r="H251" i="15"/>
  <c r="H269" i="15"/>
  <c r="H21" i="16"/>
  <c r="H55" i="16"/>
  <c r="E58" i="16"/>
  <c r="C58" i="16" s="1"/>
  <c r="H77" i="16"/>
  <c r="H131" i="16"/>
  <c r="H175" i="16"/>
  <c r="H205" i="16"/>
  <c r="H231" i="16"/>
  <c r="C269" i="16"/>
  <c r="H69" i="17"/>
  <c r="C84" i="17"/>
  <c r="D83" i="17"/>
  <c r="L83" i="17"/>
  <c r="L75" i="17" s="1"/>
  <c r="F130" i="17"/>
  <c r="C188" i="17"/>
  <c r="L187" i="17"/>
  <c r="F230" i="17"/>
  <c r="C238" i="17"/>
  <c r="D231" i="17"/>
  <c r="L231" i="17"/>
  <c r="L230" i="17" s="1"/>
  <c r="L194" i="17" s="1"/>
  <c r="C252" i="17"/>
  <c r="D251" i="17"/>
  <c r="C251" i="17" s="1"/>
  <c r="K289" i="17"/>
  <c r="C281" i="17"/>
  <c r="K75" i="18"/>
  <c r="G269" i="18"/>
  <c r="G289" i="18" s="1"/>
  <c r="H205" i="14"/>
  <c r="H21" i="15"/>
  <c r="H292" i="15" s="1"/>
  <c r="H291" i="15" s="1"/>
  <c r="G292" i="15"/>
  <c r="G291" i="15" s="1"/>
  <c r="K292" i="15"/>
  <c r="K291" i="15" s="1"/>
  <c r="J289" i="16"/>
  <c r="J292" i="16"/>
  <c r="J291" i="16" s="1"/>
  <c r="C45" i="17"/>
  <c r="G20" i="17"/>
  <c r="H83" i="17"/>
  <c r="I52" i="17"/>
  <c r="C192" i="17"/>
  <c r="D191" i="17"/>
  <c r="C191" i="17" s="1"/>
  <c r="C196" i="17"/>
  <c r="D195" i="17"/>
  <c r="H205" i="17"/>
  <c r="J204" i="17"/>
  <c r="C260" i="17"/>
  <c r="D259" i="17"/>
  <c r="C259" i="17" s="1"/>
  <c r="C286" i="17"/>
  <c r="C21" i="14"/>
  <c r="C292" i="14" s="1"/>
  <c r="C291" i="14" s="1"/>
  <c r="E191" i="14"/>
  <c r="C191" i="14" s="1"/>
  <c r="I191" i="14"/>
  <c r="H191" i="14" s="1"/>
  <c r="E195" i="14"/>
  <c r="I195" i="14"/>
  <c r="I231" i="14"/>
  <c r="E251" i="14"/>
  <c r="C251" i="14" s="1"/>
  <c r="I251" i="14"/>
  <c r="H251" i="14" s="1"/>
  <c r="I259" i="14"/>
  <c r="H259" i="14" s="1"/>
  <c r="I269" i="14"/>
  <c r="H269" i="14" s="1"/>
  <c r="E283" i="14"/>
  <c r="C283" i="14" s="1"/>
  <c r="I283" i="14"/>
  <c r="H283" i="14" s="1"/>
  <c r="K67" i="15"/>
  <c r="K53" i="15" s="1"/>
  <c r="H252" i="15"/>
  <c r="D292" i="15"/>
  <c r="D291" i="15" s="1"/>
  <c r="L292" i="15"/>
  <c r="L291" i="15" s="1"/>
  <c r="D20" i="16"/>
  <c r="L20" i="16"/>
  <c r="D54" i="16"/>
  <c r="D76" i="16"/>
  <c r="D130" i="16"/>
  <c r="C130" i="16" s="1"/>
  <c r="D174" i="16"/>
  <c r="D204" i="16"/>
  <c r="D230" i="16"/>
  <c r="I251" i="16"/>
  <c r="H251" i="16" s="1"/>
  <c r="I259" i="16"/>
  <c r="H259" i="16" s="1"/>
  <c r="I269" i="16"/>
  <c r="H269" i="16" s="1"/>
  <c r="I283" i="16"/>
  <c r="H283" i="16" s="1"/>
  <c r="D54" i="17"/>
  <c r="H55" i="17"/>
  <c r="J54" i="17"/>
  <c r="H67" i="17"/>
  <c r="D76" i="17"/>
  <c r="H77" i="17"/>
  <c r="J76" i="17"/>
  <c r="C131" i="17"/>
  <c r="D173" i="17"/>
  <c r="C173" i="17" s="1"/>
  <c r="H175" i="17"/>
  <c r="J174" i="17"/>
  <c r="H191" i="17"/>
  <c r="E194" i="17"/>
  <c r="F204" i="17"/>
  <c r="F195" i="17" s="1"/>
  <c r="K194" i="17"/>
  <c r="K51" i="17" s="1"/>
  <c r="K50" i="17" s="1"/>
  <c r="J231" i="17"/>
  <c r="J230" i="17" s="1"/>
  <c r="C233" i="17"/>
  <c r="H259" i="17"/>
  <c r="G289" i="17"/>
  <c r="C284" i="17"/>
  <c r="D283" i="17"/>
  <c r="C283" i="17" s="1"/>
  <c r="F52" i="18"/>
  <c r="F51" i="18" s="1"/>
  <c r="F50" i="18" s="1"/>
  <c r="G75" i="18"/>
  <c r="H76" i="18"/>
  <c r="C83" i="18"/>
  <c r="J204" i="15"/>
  <c r="E20" i="16"/>
  <c r="I20" i="16"/>
  <c r="H20" i="16" s="1"/>
  <c r="C21" i="16"/>
  <c r="C292" i="16" s="1"/>
  <c r="C291" i="16" s="1"/>
  <c r="H26" i="16"/>
  <c r="H45" i="16"/>
  <c r="E67" i="16"/>
  <c r="C67" i="16" s="1"/>
  <c r="I67" i="16"/>
  <c r="H67" i="16" s="1"/>
  <c r="E246" i="16"/>
  <c r="H286" i="16"/>
  <c r="C21" i="17"/>
  <c r="D292" i="17"/>
  <c r="D291" i="17" s="1"/>
  <c r="H292" i="17"/>
  <c r="H291" i="17" s="1"/>
  <c r="L20" i="17"/>
  <c r="L292" i="17"/>
  <c r="L291" i="17" s="1"/>
  <c r="F26" i="17"/>
  <c r="H31" i="17"/>
  <c r="K26" i="17"/>
  <c r="F83" i="17"/>
  <c r="H95" i="17"/>
  <c r="H131" i="17"/>
  <c r="J130" i="17"/>
  <c r="H130" i="17" s="1"/>
  <c r="C141" i="17"/>
  <c r="C166" i="17"/>
  <c r="D165" i="17"/>
  <c r="C165" i="17" s="1"/>
  <c r="F174" i="17"/>
  <c r="F173" i="17" s="1"/>
  <c r="C179" i="17"/>
  <c r="G194" i="17"/>
  <c r="G51" i="17" s="1"/>
  <c r="J269" i="17"/>
  <c r="H54" i="18"/>
  <c r="I53" i="18"/>
  <c r="G195" i="18"/>
  <c r="C196" i="18"/>
  <c r="H131" i="18"/>
  <c r="I130" i="18"/>
  <c r="H130" i="18" s="1"/>
  <c r="K191" i="18"/>
  <c r="K187" i="18" s="1"/>
  <c r="H187" i="18" s="1"/>
  <c r="H192" i="18"/>
  <c r="H205" i="18"/>
  <c r="I204" i="18"/>
  <c r="C21" i="18"/>
  <c r="C292" i="18" s="1"/>
  <c r="C291" i="18" s="1"/>
  <c r="E130" i="18"/>
  <c r="C130" i="18" s="1"/>
  <c r="C141" i="18"/>
  <c r="K173" i="18"/>
  <c r="C227" i="18"/>
  <c r="I231" i="18"/>
  <c r="C54" i="19"/>
  <c r="C174" i="19"/>
  <c r="F194" i="19"/>
  <c r="H291" i="19"/>
  <c r="D53" i="20"/>
  <c r="H83" i="20"/>
  <c r="F20" i="18"/>
  <c r="J20" i="18"/>
  <c r="H21" i="18"/>
  <c r="H292" i="18" s="1"/>
  <c r="H291" i="18" s="1"/>
  <c r="F26" i="18"/>
  <c r="D54" i="18"/>
  <c r="D76" i="18"/>
  <c r="J83" i="18"/>
  <c r="J75" i="18" s="1"/>
  <c r="H165" i="18"/>
  <c r="K196" i="18"/>
  <c r="K259" i="18"/>
  <c r="H259" i="18" s="1"/>
  <c r="I269" i="18"/>
  <c r="H270" i="18"/>
  <c r="F289" i="18"/>
  <c r="D230" i="19"/>
  <c r="F289" i="19"/>
  <c r="C26" i="20"/>
  <c r="F75" i="20"/>
  <c r="G20" i="18"/>
  <c r="K20" i="18"/>
  <c r="H26" i="18"/>
  <c r="H45" i="18"/>
  <c r="H144" i="18"/>
  <c r="C165" i="18"/>
  <c r="H166" i="18"/>
  <c r="G173" i="18"/>
  <c r="C173" i="18" s="1"/>
  <c r="C175" i="18"/>
  <c r="H175" i="18"/>
  <c r="I174" i="18"/>
  <c r="H184" i="18"/>
  <c r="G187" i="18"/>
  <c r="C187" i="18" s="1"/>
  <c r="E231" i="18"/>
  <c r="K231" i="18"/>
  <c r="K230" i="18" s="1"/>
  <c r="G259" i="18"/>
  <c r="C259" i="18" s="1"/>
  <c r="H264" i="18"/>
  <c r="C283" i="18"/>
  <c r="H54" i="19"/>
  <c r="C204" i="19"/>
  <c r="E292" i="19"/>
  <c r="E291" i="19" s="1"/>
  <c r="I292" i="19"/>
  <c r="I291" i="19" s="1"/>
  <c r="C192" i="20"/>
  <c r="D191" i="20"/>
  <c r="C191" i="20" s="1"/>
  <c r="H204" i="21"/>
  <c r="I195" i="21"/>
  <c r="G289" i="21"/>
  <c r="F289" i="21"/>
  <c r="F20" i="20"/>
  <c r="J20" i="20"/>
  <c r="H21" i="20"/>
  <c r="H292" i="20" s="1"/>
  <c r="D130" i="20"/>
  <c r="C130" i="20" s="1"/>
  <c r="H131" i="20"/>
  <c r="D173" i="20"/>
  <c r="C175" i="20"/>
  <c r="J174" i="20"/>
  <c r="C188" i="20"/>
  <c r="L187" i="20"/>
  <c r="H191" i="20"/>
  <c r="L230" i="20"/>
  <c r="L194" i="20" s="1"/>
  <c r="H54" i="21"/>
  <c r="L75" i="21"/>
  <c r="L289" i="21" s="1"/>
  <c r="C187" i="21"/>
  <c r="C191" i="21"/>
  <c r="F194" i="21"/>
  <c r="K194" i="21"/>
  <c r="C231" i="21"/>
  <c r="C269" i="21"/>
  <c r="E20" i="19"/>
  <c r="E53" i="19"/>
  <c r="I53" i="19"/>
  <c r="E83" i="19"/>
  <c r="C83" i="19" s="1"/>
  <c r="I83" i="19"/>
  <c r="H83" i="19" s="1"/>
  <c r="E165" i="19"/>
  <c r="C165" i="19" s="1"/>
  <c r="I165" i="19"/>
  <c r="H165" i="19" s="1"/>
  <c r="E173" i="19"/>
  <c r="C173" i="19" s="1"/>
  <c r="I173" i="19"/>
  <c r="E191" i="19"/>
  <c r="C191" i="19" s="1"/>
  <c r="I191" i="19"/>
  <c r="H191" i="19" s="1"/>
  <c r="E195" i="19"/>
  <c r="I195" i="19"/>
  <c r="E231" i="19"/>
  <c r="I231" i="19"/>
  <c r="E251" i="19"/>
  <c r="C251" i="19" s="1"/>
  <c r="I251" i="19"/>
  <c r="H251" i="19" s="1"/>
  <c r="E259" i="19"/>
  <c r="C259" i="19" s="1"/>
  <c r="I259" i="19"/>
  <c r="E269" i="19"/>
  <c r="I269" i="19"/>
  <c r="H269" i="19" s="1"/>
  <c r="E283" i="19"/>
  <c r="C283" i="19" s="1"/>
  <c r="I283" i="19"/>
  <c r="H283" i="19" s="1"/>
  <c r="C286" i="19"/>
  <c r="G20" i="20"/>
  <c r="K20" i="20"/>
  <c r="E54" i="20"/>
  <c r="E53" i="20" s="1"/>
  <c r="I54" i="20"/>
  <c r="E76" i="20"/>
  <c r="E75" i="20" s="1"/>
  <c r="I76" i="20"/>
  <c r="J130" i="20"/>
  <c r="H130" i="20" s="1"/>
  <c r="C166" i="20"/>
  <c r="D165" i="20"/>
  <c r="C165" i="20" s="1"/>
  <c r="F174" i="20"/>
  <c r="F173" i="20" s="1"/>
  <c r="F52" i="20" s="1"/>
  <c r="F51" i="20" s="1"/>
  <c r="H187" i="20"/>
  <c r="C196" i="20"/>
  <c r="D195" i="20"/>
  <c r="H283" i="20"/>
  <c r="H53" i="21"/>
  <c r="G194" i="21"/>
  <c r="G51" i="21" s="1"/>
  <c r="H231" i="21"/>
  <c r="C141" i="20"/>
  <c r="H151" i="20"/>
  <c r="H165" i="20"/>
  <c r="L173" i="20"/>
  <c r="L52" i="20" s="1"/>
  <c r="L51" i="20" s="1"/>
  <c r="H195" i="20"/>
  <c r="H230" i="20"/>
  <c r="H259" i="20"/>
  <c r="F289" i="20"/>
  <c r="H291" i="20"/>
  <c r="F52" i="21"/>
  <c r="J75" i="21"/>
  <c r="H130" i="21"/>
  <c r="K51" i="21"/>
  <c r="K50" i="21" s="1"/>
  <c r="L194" i="21"/>
  <c r="C251" i="21"/>
  <c r="C259" i="21"/>
  <c r="K289" i="21"/>
  <c r="E289" i="21"/>
  <c r="F292" i="21"/>
  <c r="F291" i="21" s="1"/>
  <c r="J292" i="21"/>
  <c r="J291" i="21" s="1"/>
  <c r="C26" i="23"/>
  <c r="C21" i="21"/>
  <c r="C292" i="21" s="1"/>
  <c r="C291" i="21" s="1"/>
  <c r="C84" i="21"/>
  <c r="C166" i="21"/>
  <c r="C188" i="21"/>
  <c r="C192" i="21"/>
  <c r="C196" i="21"/>
  <c r="C238" i="21"/>
  <c r="C252" i="21"/>
  <c r="C260" i="21"/>
  <c r="C270" i="21"/>
  <c r="I283" i="21"/>
  <c r="H283" i="21" s="1"/>
  <c r="K292" i="21"/>
  <c r="K291" i="21" s="1"/>
  <c r="G20" i="22"/>
  <c r="E187" i="22"/>
  <c r="E289" i="22" s="1"/>
  <c r="D231" i="20"/>
  <c r="D251" i="20"/>
  <c r="C251" i="20" s="1"/>
  <c r="D259" i="20"/>
  <c r="C259" i="20" s="1"/>
  <c r="D269" i="20"/>
  <c r="C269" i="20" s="1"/>
  <c r="D283" i="20"/>
  <c r="C283" i="20" s="1"/>
  <c r="H21" i="21"/>
  <c r="H292" i="21" s="1"/>
  <c r="H291" i="21" s="1"/>
  <c r="F26" i="21"/>
  <c r="F20" i="21" s="1"/>
  <c r="D54" i="21"/>
  <c r="D76" i="21"/>
  <c r="D130" i="21"/>
  <c r="C130" i="21" s="1"/>
  <c r="D174" i="21"/>
  <c r="D204" i="21"/>
  <c r="D230" i="21"/>
  <c r="C230" i="21" s="1"/>
  <c r="J259" i="21"/>
  <c r="H259" i="21" s="1"/>
  <c r="J269" i="21"/>
  <c r="H269" i="21" s="1"/>
  <c r="L20" i="22"/>
  <c r="K26" i="22"/>
  <c r="K20" i="22" s="1"/>
  <c r="H83" i="22"/>
  <c r="H259" i="22"/>
  <c r="F289" i="22"/>
  <c r="L53" i="23"/>
  <c r="C21" i="22"/>
  <c r="C26" i="22"/>
  <c r="C45" i="22"/>
  <c r="J194" i="22"/>
  <c r="H230" i="22"/>
  <c r="L289" i="22"/>
  <c r="I165" i="22"/>
  <c r="H165" i="22" s="1"/>
  <c r="I173" i="22"/>
  <c r="K174" i="22"/>
  <c r="K173" i="22" s="1"/>
  <c r="I191" i="22"/>
  <c r="H191" i="22" s="1"/>
  <c r="I195" i="22"/>
  <c r="C286" i="22"/>
  <c r="H26" i="23"/>
  <c r="C31" i="23"/>
  <c r="C112" i="23"/>
  <c r="C122" i="23"/>
  <c r="C136" i="23"/>
  <c r="H174" i="23"/>
  <c r="J173" i="23"/>
  <c r="H173" i="23" s="1"/>
  <c r="H238" i="23"/>
  <c r="J231" i="23"/>
  <c r="G289" i="23"/>
  <c r="E289" i="23"/>
  <c r="D76" i="22"/>
  <c r="C55" i="23"/>
  <c r="D54" i="23"/>
  <c r="C77" i="23"/>
  <c r="D76" i="23"/>
  <c r="F173" i="23"/>
  <c r="C188" i="23"/>
  <c r="C191" i="23"/>
  <c r="H192" i="23"/>
  <c r="J191" i="23"/>
  <c r="H191" i="23" s="1"/>
  <c r="C246" i="23"/>
  <c r="H283" i="23"/>
  <c r="I76" i="22"/>
  <c r="H54" i="23"/>
  <c r="D67" i="23"/>
  <c r="C67" i="23" s="1"/>
  <c r="H84" i="23"/>
  <c r="J83" i="23"/>
  <c r="H83" i="23" s="1"/>
  <c r="H166" i="23"/>
  <c r="J165" i="23"/>
  <c r="H165" i="23" s="1"/>
  <c r="C175" i="23"/>
  <c r="D174" i="23"/>
  <c r="C184" i="23"/>
  <c r="H188" i="23"/>
  <c r="J187" i="23"/>
  <c r="H187" i="23" s="1"/>
  <c r="J196" i="23"/>
  <c r="I230" i="23"/>
  <c r="H21" i="23"/>
  <c r="H292" i="23" s="1"/>
  <c r="H291" i="23" s="1"/>
  <c r="H76" i="23"/>
  <c r="C131" i="23"/>
  <c r="D130" i="23"/>
  <c r="C130" i="23" s="1"/>
  <c r="F187" i="23"/>
  <c r="C187" i="23" s="1"/>
  <c r="F195" i="23"/>
  <c r="C205" i="23"/>
  <c r="D204" i="23"/>
  <c r="L204" i="23"/>
  <c r="L195" i="23" s="1"/>
  <c r="D259" i="23"/>
  <c r="C259" i="23" s="1"/>
  <c r="D269" i="23"/>
  <c r="C269" i="23" s="1"/>
  <c r="D283" i="23"/>
  <c r="C283" i="23" s="1"/>
  <c r="F20" i="24"/>
  <c r="J20" i="24"/>
  <c r="H21" i="24"/>
  <c r="H292" i="24" s="1"/>
  <c r="H291" i="24" s="1"/>
  <c r="H165" i="24"/>
  <c r="D187" i="24"/>
  <c r="C187" i="24" s="1"/>
  <c r="L187" i="24"/>
  <c r="H187" i="24" s="1"/>
  <c r="H191" i="24"/>
  <c r="H251" i="24"/>
  <c r="C231" i="24"/>
  <c r="D230" i="24"/>
  <c r="C230" i="24" s="1"/>
  <c r="L230" i="24"/>
  <c r="G289" i="24"/>
  <c r="C76" i="24"/>
  <c r="C195" i="24"/>
  <c r="D194" i="24"/>
  <c r="C21" i="24"/>
  <c r="L75" i="24"/>
  <c r="L52" i="24" s="1"/>
  <c r="J173" i="24"/>
  <c r="H204" i="24"/>
  <c r="J195" i="24"/>
  <c r="H195" i="24" s="1"/>
  <c r="C174" i="24"/>
  <c r="C188" i="24"/>
  <c r="C192" i="24"/>
  <c r="C196" i="24"/>
  <c r="C238" i="24"/>
  <c r="C252" i="24"/>
  <c r="C260" i="24"/>
  <c r="C270" i="24"/>
  <c r="C284" i="24"/>
  <c r="C286" i="24"/>
  <c r="E54" i="24"/>
  <c r="I54" i="24"/>
  <c r="C205" i="24"/>
  <c r="J230" i="24"/>
  <c r="C75" i="24" l="1"/>
  <c r="G50" i="24"/>
  <c r="G290" i="24"/>
  <c r="H230" i="24"/>
  <c r="C20" i="24"/>
  <c r="H76" i="24"/>
  <c r="I75" i="24"/>
  <c r="K230" i="24"/>
  <c r="K289" i="24" s="1"/>
  <c r="H173" i="24"/>
  <c r="C292" i="24"/>
  <c r="C291" i="24" s="1"/>
  <c r="H130" i="24"/>
  <c r="H26" i="24"/>
  <c r="K20" i="24"/>
  <c r="H196" i="24"/>
  <c r="L289" i="24"/>
  <c r="H174" i="24"/>
  <c r="C194" i="24"/>
  <c r="E75" i="24"/>
  <c r="I269" i="24"/>
  <c r="H270" i="24"/>
  <c r="E290" i="23"/>
  <c r="E50" i="23"/>
  <c r="F194" i="23"/>
  <c r="D230" i="23"/>
  <c r="C230" i="23" s="1"/>
  <c r="K289" i="23"/>
  <c r="I269" i="23"/>
  <c r="H270" i="23"/>
  <c r="L194" i="23"/>
  <c r="C231" i="23"/>
  <c r="G51" i="23"/>
  <c r="K51" i="23"/>
  <c r="J52" i="22"/>
  <c r="J289" i="22"/>
  <c r="J51" i="22"/>
  <c r="J50" i="22" s="1"/>
  <c r="G51" i="22"/>
  <c r="F290" i="22"/>
  <c r="F20" i="22"/>
  <c r="L51" i="22"/>
  <c r="K289" i="22"/>
  <c r="E52" i="22"/>
  <c r="E51" i="22" s="1"/>
  <c r="C174" i="22"/>
  <c r="G194" i="22"/>
  <c r="C196" i="22"/>
  <c r="D195" i="22"/>
  <c r="H75" i="21"/>
  <c r="E50" i="21"/>
  <c r="K290" i="21"/>
  <c r="L52" i="21"/>
  <c r="L51" i="21" s="1"/>
  <c r="G52" i="20"/>
  <c r="G51" i="20" s="1"/>
  <c r="G289" i="20"/>
  <c r="K52" i="20"/>
  <c r="K51" i="20" s="1"/>
  <c r="K289" i="20"/>
  <c r="E289" i="20"/>
  <c r="H231" i="20"/>
  <c r="H270" i="20"/>
  <c r="I269" i="20"/>
  <c r="J194" i="20"/>
  <c r="L194" i="19"/>
  <c r="L51" i="19" s="1"/>
  <c r="L289" i="19"/>
  <c r="G50" i="19"/>
  <c r="G290" i="19"/>
  <c r="D75" i="19"/>
  <c r="H130" i="19"/>
  <c r="H173" i="19"/>
  <c r="G289" i="19"/>
  <c r="K289" i="19"/>
  <c r="J289" i="19"/>
  <c r="H174" i="19"/>
  <c r="F51" i="19"/>
  <c r="F290" i="19" s="1"/>
  <c r="K52" i="19"/>
  <c r="K51" i="19" s="1"/>
  <c r="H259" i="19"/>
  <c r="C76" i="19"/>
  <c r="J289" i="18"/>
  <c r="J53" i="18"/>
  <c r="L289" i="18"/>
  <c r="H191" i="18"/>
  <c r="D230" i="18"/>
  <c r="D194" i="18" s="1"/>
  <c r="H83" i="18"/>
  <c r="C270" i="18"/>
  <c r="D187" i="17"/>
  <c r="C187" i="17" s="1"/>
  <c r="F75" i="17"/>
  <c r="F52" i="17" s="1"/>
  <c r="C292" i="17"/>
  <c r="C291" i="17" s="1"/>
  <c r="F194" i="17"/>
  <c r="D269" i="17"/>
  <c r="C269" i="17" s="1"/>
  <c r="I230" i="17"/>
  <c r="I269" i="17"/>
  <c r="H269" i="17" s="1"/>
  <c r="H270" i="17"/>
  <c r="E51" i="17"/>
  <c r="C130" i="17"/>
  <c r="G289" i="16"/>
  <c r="G52" i="16"/>
  <c r="G51" i="16" s="1"/>
  <c r="H54" i="16"/>
  <c r="L52" i="16"/>
  <c r="L51" i="16" s="1"/>
  <c r="J52" i="16"/>
  <c r="J51" i="16" s="1"/>
  <c r="J50" i="16" s="1"/>
  <c r="H191" i="16"/>
  <c r="I187" i="16"/>
  <c r="H187" i="16" s="1"/>
  <c r="F75" i="16"/>
  <c r="F289" i="16" s="1"/>
  <c r="C26" i="16"/>
  <c r="F20" i="16"/>
  <c r="C20" i="16" s="1"/>
  <c r="C75" i="15"/>
  <c r="H230" i="15"/>
  <c r="E52" i="15"/>
  <c r="E51" i="15" s="1"/>
  <c r="J52" i="15"/>
  <c r="C54" i="15"/>
  <c r="D289" i="15"/>
  <c r="F20" i="15"/>
  <c r="C26" i="15"/>
  <c r="F51" i="14"/>
  <c r="F50" i="14" s="1"/>
  <c r="H173" i="14"/>
  <c r="L52" i="14"/>
  <c r="L51" i="14" s="1"/>
  <c r="L50" i="14" s="1"/>
  <c r="D230" i="14"/>
  <c r="G290" i="14"/>
  <c r="H204" i="14"/>
  <c r="C173" i="14"/>
  <c r="F194" i="14"/>
  <c r="J75" i="13"/>
  <c r="J289" i="13" s="1"/>
  <c r="D230" i="13"/>
  <c r="C230" i="13" s="1"/>
  <c r="C204" i="13"/>
  <c r="K20" i="13"/>
  <c r="I196" i="13"/>
  <c r="H196" i="13" s="1"/>
  <c r="F289" i="13"/>
  <c r="G289" i="13"/>
  <c r="J194" i="13"/>
  <c r="F51" i="12"/>
  <c r="F50" i="12" s="1"/>
  <c r="J194" i="12"/>
  <c r="F194" i="12"/>
  <c r="F289" i="12"/>
  <c r="C195" i="12"/>
  <c r="K75" i="12"/>
  <c r="K289" i="12" s="1"/>
  <c r="I174" i="12"/>
  <c r="H174" i="12" s="1"/>
  <c r="C204" i="12"/>
  <c r="J230" i="12"/>
  <c r="J51" i="12"/>
  <c r="J50" i="12" s="1"/>
  <c r="I259" i="12"/>
  <c r="H259" i="12" s="1"/>
  <c r="H284" i="12"/>
  <c r="G289" i="12"/>
  <c r="K52" i="12"/>
  <c r="K51" i="12" s="1"/>
  <c r="K50" i="12" s="1"/>
  <c r="J289" i="11"/>
  <c r="C75" i="11"/>
  <c r="I251" i="11"/>
  <c r="H251" i="11" s="1"/>
  <c r="H286" i="11"/>
  <c r="K289" i="11"/>
  <c r="F20" i="11"/>
  <c r="C26" i="11"/>
  <c r="K52" i="11"/>
  <c r="K51" i="11" s="1"/>
  <c r="K50" i="11" s="1"/>
  <c r="E230" i="11"/>
  <c r="L289" i="11"/>
  <c r="C130" i="11"/>
  <c r="L52" i="11"/>
  <c r="L51" i="11" s="1"/>
  <c r="E52" i="10"/>
  <c r="E51" i="10" s="1"/>
  <c r="E50" i="10" s="1"/>
  <c r="C195" i="10"/>
  <c r="C26" i="10"/>
  <c r="F20" i="10"/>
  <c r="C76" i="10"/>
  <c r="F289" i="9"/>
  <c r="J83" i="9"/>
  <c r="H184" i="9"/>
  <c r="G75" i="9"/>
  <c r="G52" i="9" s="1"/>
  <c r="G51" i="9" s="1"/>
  <c r="E230" i="9"/>
  <c r="J130" i="9"/>
  <c r="K289" i="8"/>
  <c r="F52" i="8"/>
  <c r="F51" i="8" s="1"/>
  <c r="F50" i="8" s="1"/>
  <c r="F289" i="8"/>
  <c r="C75" i="8"/>
  <c r="L52" i="8"/>
  <c r="L51" i="8" s="1"/>
  <c r="C54" i="8"/>
  <c r="C230" i="8"/>
  <c r="C83" i="8"/>
  <c r="L194" i="8"/>
  <c r="G289" i="8"/>
  <c r="J53" i="8"/>
  <c r="K75" i="8"/>
  <c r="K52" i="8" s="1"/>
  <c r="K51" i="8" s="1"/>
  <c r="K50" i="8" s="1"/>
  <c r="K20" i="8"/>
  <c r="I67" i="8"/>
  <c r="H67" i="8" s="1"/>
  <c r="L50" i="7"/>
  <c r="L290" i="7"/>
  <c r="K289" i="7"/>
  <c r="K52" i="7"/>
  <c r="K51" i="7" s="1"/>
  <c r="K50" i="7" s="1"/>
  <c r="H269" i="7"/>
  <c r="G289" i="7"/>
  <c r="J289" i="7"/>
  <c r="H76" i="7"/>
  <c r="J52" i="7"/>
  <c r="K290" i="7"/>
  <c r="I187" i="7"/>
  <c r="H187" i="7" s="1"/>
  <c r="K20" i="7"/>
  <c r="C270" i="7"/>
  <c r="D269" i="7"/>
  <c r="C269" i="7" s="1"/>
  <c r="J52" i="13"/>
  <c r="L289" i="13"/>
  <c r="H174" i="13"/>
  <c r="I231" i="11"/>
  <c r="H231" i="11" s="1"/>
  <c r="H238" i="9"/>
  <c r="I270" i="12"/>
  <c r="H270" i="12" s="1"/>
  <c r="I269" i="9"/>
  <c r="H269" i="9" s="1"/>
  <c r="J230" i="9"/>
  <c r="J194" i="9" s="1"/>
  <c r="H251" i="8"/>
  <c r="H227" i="8"/>
  <c r="H80" i="9"/>
  <c r="I292" i="9"/>
  <c r="I291" i="9" s="1"/>
  <c r="H276" i="8"/>
  <c r="H272" i="9"/>
  <c r="K194" i="13"/>
  <c r="K51" i="13" s="1"/>
  <c r="K290" i="13" s="1"/>
  <c r="K289" i="9"/>
  <c r="I184" i="8"/>
  <c r="H184" i="8" s="1"/>
  <c r="I89" i="8"/>
  <c r="H89" i="8" s="1"/>
  <c r="I76" i="10"/>
  <c r="H76" i="10" s="1"/>
  <c r="H58" i="8"/>
  <c r="H252" i="8"/>
  <c r="H216" i="8"/>
  <c r="J83" i="8"/>
  <c r="J75" i="8" s="1"/>
  <c r="J52" i="8" s="1"/>
  <c r="L51" i="13"/>
  <c r="L290" i="13" s="1"/>
  <c r="L289" i="8"/>
  <c r="H136" i="9"/>
  <c r="H122" i="8"/>
  <c r="J259" i="8"/>
  <c r="J230" i="8" s="1"/>
  <c r="H252" i="9"/>
  <c r="L51" i="9"/>
  <c r="L50" i="9" s="1"/>
  <c r="K290" i="8"/>
  <c r="H282" i="8"/>
  <c r="I281" i="8"/>
  <c r="H281" i="8" s="1"/>
  <c r="I196" i="10"/>
  <c r="H196" i="10" s="1"/>
  <c r="I195" i="13"/>
  <c r="H195" i="13" s="1"/>
  <c r="I204" i="9"/>
  <c r="H204" i="9" s="1"/>
  <c r="H292" i="9"/>
  <c r="H291" i="9" s="1"/>
  <c r="J195" i="8"/>
  <c r="J290" i="22"/>
  <c r="F50" i="19"/>
  <c r="G50" i="17"/>
  <c r="G290" i="17"/>
  <c r="J290" i="16"/>
  <c r="L50" i="15"/>
  <c r="L290" i="15"/>
  <c r="L50" i="10"/>
  <c r="L290" i="10"/>
  <c r="F50" i="20"/>
  <c r="F290" i="20"/>
  <c r="K50" i="16"/>
  <c r="K290" i="16"/>
  <c r="K50" i="13"/>
  <c r="E50" i="7"/>
  <c r="E24" i="7" s="1"/>
  <c r="E20" i="7" s="1"/>
  <c r="G50" i="21"/>
  <c r="G290" i="21"/>
  <c r="K52" i="15"/>
  <c r="K51" i="15" s="1"/>
  <c r="K289" i="15"/>
  <c r="K52" i="18"/>
  <c r="E194" i="12"/>
  <c r="E51" i="12" s="1"/>
  <c r="E289" i="12"/>
  <c r="J290" i="12"/>
  <c r="G289" i="9"/>
  <c r="L50" i="20"/>
  <c r="L290" i="20"/>
  <c r="E290" i="17"/>
  <c r="E50" i="17"/>
  <c r="L52" i="17"/>
  <c r="L51" i="17" s="1"/>
  <c r="L289" i="17"/>
  <c r="L50" i="13"/>
  <c r="E290" i="10"/>
  <c r="J75" i="9"/>
  <c r="J52" i="9" s="1"/>
  <c r="G50" i="10"/>
  <c r="G290" i="10"/>
  <c r="H54" i="24"/>
  <c r="I53" i="24"/>
  <c r="J52" i="24"/>
  <c r="C76" i="23"/>
  <c r="D75" i="23"/>
  <c r="C75" i="23" s="1"/>
  <c r="C204" i="21"/>
  <c r="D195" i="21"/>
  <c r="C54" i="21"/>
  <c r="D53" i="21"/>
  <c r="C231" i="20"/>
  <c r="D230" i="20"/>
  <c r="K52" i="22"/>
  <c r="K51" i="22" s="1"/>
  <c r="K50" i="22" s="1"/>
  <c r="E230" i="19"/>
  <c r="C53" i="19"/>
  <c r="J173" i="20"/>
  <c r="H174" i="20"/>
  <c r="C76" i="20"/>
  <c r="C231" i="19"/>
  <c r="J290" i="19"/>
  <c r="J50" i="19"/>
  <c r="H174" i="17"/>
  <c r="J173" i="17"/>
  <c r="H173" i="17" s="1"/>
  <c r="C174" i="16"/>
  <c r="D173" i="16"/>
  <c r="C173" i="16" s="1"/>
  <c r="H195" i="14"/>
  <c r="F289" i="17"/>
  <c r="J52" i="18"/>
  <c r="J51" i="18" s="1"/>
  <c r="C83" i="17"/>
  <c r="H292" i="16"/>
  <c r="H291" i="16" s="1"/>
  <c r="E54" i="16"/>
  <c r="E53" i="16" s="1"/>
  <c r="E52" i="16" s="1"/>
  <c r="I187" i="14"/>
  <c r="H187" i="14" s="1"/>
  <c r="H53" i="14"/>
  <c r="I251" i="13"/>
  <c r="H251" i="13" s="1"/>
  <c r="H252" i="13"/>
  <c r="H195" i="16"/>
  <c r="H187" i="15"/>
  <c r="I130" i="13"/>
  <c r="H130" i="13" s="1"/>
  <c r="H131" i="13"/>
  <c r="C270" i="12"/>
  <c r="D269" i="12"/>
  <c r="I231" i="13"/>
  <c r="H286" i="12"/>
  <c r="H292" i="12" s="1"/>
  <c r="H291" i="12" s="1"/>
  <c r="C230" i="12"/>
  <c r="F52" i="13"/>
  <c r="F51" i="13" s="1"/>
  <c r="C259" i="12"/>
  <c r="H198" i="11"/>
  <c r="I196" i="11"/>
  <c r="H80" i="11"/>
  <c r="I76" i="11"/>
  <c r="I259" i="10"/>
  <c r="H259" i="10" s="1"/>
  <c r="C53" i="10"/>
  <c r="H272" i="10"/>
  <c r="I270" i="10"/>
  <c r="D53" i="9"/>
  <c r="C54" i="9"/>
  <c r="H284" i="8"/>
  <c r="I283" i="8"/>
  <c r="H283" i="8" s="1"/>
  <c r="H175" i="8"/>
  <c r="I174" i="8"/>
  <c r="H77" i="8"/>
  <c r="I76" i="8"/>
  <c r="H195" i="7"/>
  <c r="C26" i="7"/>
  <c r="F20" i="7"/>
  <c r="L289" i="10"/>
  <c r="I75" i="7"/>
  <c r="H75" i="7" s="1"/>
  <c r="H270" i="8"/>
  <c r="I269" i="8"/>
  <c r="H269" i="8" s="1"/>
  <c r="E194" i="8"/>
  <c r="E289" i="7"/>
  <c r="E53" i="24"/>
  <c r="C54" i="24"/>
  <c r="D289" i="24"/>
  <c r="F289" i="23"/>
  <c r="J75" i="23"/>
  <c r="D52" i="24"/>
  <c r="H204" i="23"/>
  <c r="D75" i="22"/>
  <c r="C76" i="22"/>
  <c r="H231" i="23"/>
  <c r="J230" i="23"/>
  <c r="H195" i="22"/>
  <c r="I194" i="22"/>
  <c r="H194" i="22" s="1"/>
  <c r="H173" i="22"/>
  <c r="H174" i="22"/>
  <c r="C292" i="22"/>
  <c r="C291" i="22" s="1"/>
  <c r="H26" i="22"/>
  <c r="C174" i="21"/>
  <c r="D173" i="21"/>
  <c r="C173" i="21" s="1"/>
  <c r="C26" i="21"/>
  <c r="F290" i="21"/>
  <c r="F51" i="21"/>
  <c r="F50" i="21" s="1"/>
  <c r="J52" i="21"/>
  <c r="H54" i="20"/>
  <c r="I53" i="20"/>
  <c r="H195" i="19"/>
  <c r="I187" i="19"/>
  <c r="H187" i="19" s="1"/>
  <c r="I75" i="19"/>
  <c r="H75" i="19" s="1"/>
  <c r="L289" i="20"/>
  <c r="D75" i="20"/>
  <c r="C75" i="20" s="1"/>
  <c r="H269" i="18"/>
  <c r="F290" i="18"/>
  <c r="C26" i="18"/>
  <c r="H231" i="18"/>
  <c r="I230" i="18"/>
  <c r="H230" i="18" s="1"/>
  <c r="J75" i="20"/>
  <c r="J52" i="20" s="1"/>
  <c r="J51" i="20" s="1"/>
  <c r="L290" i="18"/>
  <c r="G194" i="18"/>
  <c r="C204" i="17"/>
  <c r="C26" i="17"/>
  <c r="F20" i="17"/>
  <c r="C246" i="16"/>
  <c r="E231" i="16"/>
  <c r="H204" i="15"/>
  <c r="J195" i="15"/>
  <c r="E75" i="18"/>
  <c r="E52" i="18" s="1"/>
  <c r="H76" i="17"/>
  <c r="J75" i="17"/>
  <c r="H75" i="17" s="1"/>
  <c r="H54" i="17"/>
  <c r="J53" i="17"/>
  <c r="H204" i="17"/>
  <c r="J195" i="17"/>
  <c r="J289" i="17" s="1"/>
  <c r="F51" i="15"/>
  <c r="L289" i="15"/>
  <c r="I52" i="15"/>
  <c r="H53" i="15"/>
  <c r="I230" i="16"/>
  <c r="F289" i="15"/>
  <c r="H75" i="15"/>
  <c r="D194" i="15"/>
  <c r="C194" i="15" s="1"/>
  <c r="C53" i="15"/>
  <c r="D52" i="15"/>
  <c r="E230" i="14"/>
  <c r="E194" i="14" s="1"/>
  <c r="G51" i="15"/>
  <c r="I270" i="13"/>
  <c r="G194" i="13"/>
  <c r="G51" i="13" s="1"/>
  <c r="H76" i="13"/>
  <c r="C53" i="13"/>
  <c r="H252" i="12"/>
  <c r="I251" i="12"/>
  <c r="H251" i="12" s="1"/>
  <c r="C54" i="12"/>
  <c r="D53" i="12"/>
  <c r="I165" i="12"/>
  <c r="H165" i="12" s="1"/>
  <c r="H166" i="12"/>
  <c r="I187" i="11"/>
  <c r="H187" i="11" s="1"/>
  <c r="H188" i="11"/>
  <c r="I292" i="12"/>
  <c r="I291" i="12" s="1"/>
  <c r="C54" i="13"/>
  <c r="I130" i="12"/>
  <c r="H130" i="12" s="1"/>
  <c r="D231" i="10"/>
  <c r="I54" i="12"/>
  <c r="C26" i="12"/>
  <c r="G289" i="11"/>
  <c r="H205" i="11"/>
  <c r="I204" i="11"/>
  <c r="H204" i="11" s="1"/>
  <c r="H55" i="11"/>
  <c r="I54" i="11"/>
  <c r="H286" i="10"/>
  <c r="H252" i="10"/>
  <c r="I251" i="10"/>
  <c r="H251" i="10" s="1"/>
  <c r="C191" i="10"/>
  <c r="D187" i="10"/>
  <c r="C187" i="10" s="1"/>
  <c r="H26" i="10"/>
  <c r="K20" i="10"/>
  <c r="C270" i="9"/>
  <c r="D269" i="9"/>
  <c r="I174" i="9"/>
  <c r="H292" i="11"/>
  <c r="H291" i="11" s="1"/>
  <c r="D173" i="10"/>
  <c r="C173" i="10" s="1"/>
  <c r="C174" i="10"/>
  <c r="I83" i="10"/>
  <c r="H83" i="10" s="1"/>
  <c r="H84" i="10"/>
  <c r="F20" i="12"/>
  <c r="C196" i="11"/>
  <c r="D195" i="11"/>
  <c r="F51" i="10"/>
  <c r="L289" i="9"/>
  <c r="C83" i="9"/>
  <c r="L290" i="9"/>
  <c r="I231" i="8"/>
  <c r="H192" i="8"/>
  <c r="I191" i="8"/>
  <c r="H191" i="8" s="1"/>
  <c r="F289" i="10"/>
  <c r="H122" i="9"/>
  <c r="I52" i="7"/>
  <c r="H53" i="7"/>
  <c r="E289" i="10"/>
  <c r="C230" i="9"/>
  <c r="H112" i="9"/>
  <c r="H58" i="9"/>
  <c r="J194" i="7"/>
  <c r="J51" i="7" s="1"/>
  <c r="E289" i="8"/>
  <c r="D194" i="8"/>
  <c r="C194" i="8" s="1"/>
  <c r="C195" i="8"/>
  <c r="G52" i="8"/>
  <c r="G51" i="8" s="1"/>
  <c r="K52" i="9"/>
  <c r="K51" i="9" s="1"/>
  <c r="C187" i="8"/>
  <c r="I196" i="8"/>
  <c r="F194" i="7"/>
  <c r="F51" i="7" s="1"/>
  <c r="J289" i="24"/>
  <c r="J194" i="24"/>
  <c r="L194" i="24"/>
  <c r="L51" i="24" s="1"/>
  <c r="H75" i="24"/>
  <c r="H196" i="23"/>
  <c r="J195" i="23"/>
  <c r="C54" i="23"/>
  <c r="D53" i="23"/>
  <c r="L52" i="23"/>
  <c r="H53" i="23"/>
  <c r="J230" i="21"/>
  <c r="E52" i="20"/>
  <c r="E51" i="20" s="1"/>
  <c r="E187" i="19"/>
  <c r="C187" i="19" s="1"/>
  <c r="E75" i="19"/>
  <c r="C75" i="19" s="1"/>
  <c r="D187" i="20"/>
  <c r="C187" i="20" s="1"/>
  <c r="C173" i="20"/>
  <c r="I194" i="21"/>
  <c r="H195" i="21"/>
  <c r="C292" i="19"/>
  <c r="C291" i="19" s="1"/>
  <c r="C269" i="19"/>
  <c r="C195" i="19"/>
  <c r="C76" i="18"/>
  <c r="D75" i="18"/>
  <c r="C54" i="20"/>
  <c r="G52" i="18"/>
  <c r="G51" i="18" s="1"/>
  <c r="C76" i="16"/>
  <c r="D75" i="16"/>
  <c r="D52" i="14"/>
  <c r="C53" i="14"/>
  <c r="I53" i="16"/>
  <c r="H67" i="15"/>
  <c r="I75" i="14"/>
  <c r="H75" i="14" s="1"/>
  <c r="K51" i="14"/>
  <c r="C230" i="15"/>
  <c r="C289" i="15" s="1"/>
  <c r="D289" i="14"/>
  <c r="C270" i="13"/>
  <c r="E269" i="13"/>
  <c r="C196" i="13"/>
  <c r="D195" i="13"/>
  <c r="C174" i="13"/>
  <c r="D173" i="13"/>
  <c r="C173" i="13" s="1"/>
  <c r="E75" i="13"/>
  <c r="E52" i="13" s="1"/>
  <c r="C76" i="13"/>
  <c r="H84" i="13"/>
  <c r="I83" i="13"/>
  <c r="H83" i="13" s="1"/>
  <c r="D194" i="12"/>
  <c r="C194" i="12" s="1"/>
  <c r="H284" i="11"/>
  <c r="I283" i="11"/>
  <c r="H283" i="11" s="1"/>
  <c r="F194" i="11"/>
  <c r="F51" i="11" s="1"/>
  <c r="J52" i="11"/>
  <c r="J51" i="11" s="1"/>
  <c r="I174" i="10"/>
  <c r="H233" i="9"/>
  <c r="I231" i="9"/>
  <c r="H196" i="9"/>
  <c r="I195" i="9"/>
  <c r="I187" i="9"/>
  <c r="H187" i="9" s="1"/>
  <c r="C174" i="9"/>
  <c r="E173" i="9"/>
  <c r="C173" i="9" s="1"/>
  <c r="J289" i="12"/>
  <c r="I173" i="12"/>
  <c r="H173" i="12" s="1"/>
  <c r="K290" i="12"/>
  <c r="I191" i="10"/>
  <c r="H191" i="10" s="1"/>
  <c r="H192" i="10"/>
  <c r="G51" i="12"/>
  <c r="H175" i="11"/>
  <c r="I174" i="11"/>
  <c r="H166" i="11"/>
  <c r="I165" i="11"/>
  <c r="H165" i="11" s="1"/>
  <c r="J292" i="8"/>
  <c r="J291" i="8" s="1"/>
  <c r="H54" i="10"/>
  <c r="H188" i="8"/>
  <c r="I187" i="8"/>
  <c r="H187" i="8" s="1"/>
  <c r="H55" i="8"/>
  <c r="I54" i="8"/>
  <c r="C76" i="7"/>
  <c r="D75" i="7"/>
  <c r="I67" i="9"/>
  <c r="H67" i="9" s="1"/>
  <c r="H69" i="9"/>
  <c r="D52" i="8"/>
  <c r="C53" i="8"/>
  <c r="G51" i="7"/>
  <c r="H166" i="8"/>
  <c r="I165" i="8"/>
  <c r="H165" i="8" s="1"/>
  <c r="F290" i="8"/>
  <c r="F289" i="24"/>
  <c r="F52" i="24"/>
  <c r="F51" i="24" s="1"/>
  <c r="C204" i="23"/>
  <c r="D195" i="23"/>
  <c r="I194" i="23"/>
  <c r="H230" i="23"/>
  <c r="C174" i="23"/>
  <c r="D173" i="23"/>
  <c r="C173" i="23" s="1"/>
  <c r="H76" i="22"/>
  <c r="I75" i="22"/>
  <c r="F52" i="23"/>
  <c r="F51" i="23" s="1"/>
  <c r="I187" i="22"/>
  <c r="E290" i="22"/>
  <c r="E50" i="22"/>
  <c r="C76" i="21"/>
  <c r="D75" i="21"/>
  <c r="C75" i="21" s="1"/>
  <c r="I289" i="21"/>
  <c r="C195" i="20"/>
  <c r="D194" i="20"/>
  <c r="C194" i="20" s="1"/>
  <c r="H76" i="20"/>
  <c r="I75" i="20"/>
  <c r="H231" i="19"/>
  <c r="I230" i="19"/>
  <c r="H53" i="19"/>
  <c r="I52" i="19"/>
  <c r="C174" i="20"/>
  <c r="C231" i="18"/>
  <c r="E230" i="18"/>
  <c r="H174" i="18"/>
  <c r="I173" i="18"/>
  <c r="H173" i="18" s="1"/>
  <c r="K195" i="18"/>
  <c r="K194" i="18" s="1"/>
  <c r="H196" i="18"/>
  <c r="C54" i="18"/>
  <c r="D53" i="18"/>
  <c r="C53" i="20"/>
  <c r="H204" i="18"/>
  <c r="I195" i="18"/>
  <c r="H53" i="18"/>
  <c r="K290" i="17"/>
  <c r="H26" i="17"/>
  <c r="K20" i="17"/>
  <c r="I75" i="18"/>
  <c r="H75" i="18" s="1"/>
  <c r="C174" i="17"/>
  <c r="C76" i="17"/>
  <c r="D75" i="17"/>
  <c r="C75" i="17" s="1"/>
  <c r="C54" i="17"/>
  <c r="D53" i="17"/>
  <c r="C204" i="16"/>
  <c r="D195" i="16"/>
  <c r="D53" i="16"/>
  <c r="H231" i="14"/>
  <c r="I230" i="14"/>
  <c r="I194" i="14" s="1"/>
  <c r="H194" i="14" s="1"/>
  <c r="H230" i="17"/>
  <c r="C195" i="17"/>
  <c r="C231" i="17"/>
  <c r="D230" i="17"/>
  <c r="E187" i="14"/>
  <c r="C187" i="14" s="1"/>
  <c r="J290" i="14"/>
  <c r="J50" i="14"/>
  <c r="L290" i="14"/>
  <c r="H75" i="16"/>
  <c r="D194" i="14"/>
  <c r="C195" i="14"/>
  <c r="E290" i="15"/>
  <c r="E50" i="15"/>
  <c r="H130" i="14"/>
  <c r="E75" i="14"/>
  <c r="E52" i="14" s="1"/>
  <c r="H192" i="13"/>
  <c r="I191" i="13"/>
  <c r="H84" i="12"/>
  <c r="I83" i="12"/>
  <c r="H83" i="12" s="1"/>
  <c r="D75" i="13"/>
  <c r="H233" i="12"/>
  <c r="I231" i="12"/>
  <c r="H192" i="12"/>
  <c r="I191" i="12"/>
  <c r="C174" i="12"/>
  <c r="D173" i="12"/>
  <c r="C173" i="12" s="1"/>
  <c r="C76" i="12"/>
  <c r="D75" i="12"/>
  <c r="C75" i="12" s="1"/>
  <c r="K289" i="13"/>
  <c r="H292" i="13"/>
  <c r="H291" i="13" s="1"/>
  <c r="I76" i="12"/>
  <c r="H77" i="12"/>
  <c r="C83" i="11"/>
  <c r="I54" i="13"/>
  <c r="L290" i="12"/>
  <c r="H69" i="11"/>
  <c r="I67" i="11"/>
  <c r="H67" i="11" s="1"/>
  <c r="C270" i="10"/>
  <c r="D269" i="10"/>
  <c r="H188" i="10"/>
  <c r="E195" i="11"/>
  <c r="E194" i="11" s="1"/>
  <c r="H84" i="11"/>
  <c r="I83" i="11"/>
  <c r="H83" i="11" s="1"/>
  <c r="E53" i="11"/>
  <c r="E52" i="11" s="1"/>
  <c r="C54" i="11"/>
  <c r="H205" i="10"/>
  <c r="I204" i="10"/>
  <c r="H204" i="10" s="1"/>
  <c r="H69" i="10"/>
  <c r="I67" i="10"/>
  <c r="H67" i="10" s="1"/>
  <c r="I259" i="9"/>
  <c r="H259" i="9" s="1"/>
  <c r="C196" i="9"/>
  <c r="E195" i="9"/>
  <c r="H166" i="9"/>
  <c r="I165" i="9"/>
  <c r="H165" i="9" s="1"/>
  <c r="I195" i="12"/>
  <c r="H260" i="11"/>
  <c r="I259" i="11"/>
  <c r="H259" i="11" s="1"/>
  <c r="I130" i="11"/>
  <c r="H130" i="11" s="1"/>
  <c r="I283" i="10"/>
  <c r="H283" i="10" s="1"/>
  <c r="H284" i="10"/>
  <c r="H233" i="10"/>
  <c r="I231" i="10"/>
  <c r="I130" i="10"/>
  <c r="H130" i="10" s="1"/>
  <c r="H131" i="10"/>
  <c r="H272" i="11"/>
  <c r="I270" i="11"/>
  <c r="D230" i="11"/>
  <c r="C230" i="11" s="1"/>
  <c r="C231" i="11"/>
  <c r="G51" i="11"/>
  <c r="H84" i="9"/>
  <c r="I83" i="9"/>
  <c r="H83" i="9" s="1"/>
  <c r="H54" i="9"/>
  <c r="C270" i="8"/>
  <c r="K194" i="10"/>
  <c r="K51" i="10" s="1"/>
  <c r="H205" i="8"/>
  <c r="I204" i="8"/>
  <c r="H204" i="8" s="1"/>
  <c r="H131" i="8"/>
  <c r="I130" i="8"/>
  <c r="H130" i="8" s="1"/>
  <c r="H231" i="7"/>
  <c r="I230" i="7"/>
  <c r="H230" i="7" s="1"/>
  <c r="H289" i="7" s="1"/>
  <c r="D53" i="7"/>
  <c r="C54" i="7"/>
  <c r="D53" i="11"/>
  <c r="J51" i="10"/>
  <c r="E75" i="9"/>
  <c r="E52" i="9" s="1"/>
  <c r="F290" i="9"/>
  <c r="C26" i="9"/>
  <c r="I130" i="9"/>
  <c r="H130" i="9" s="1"/>
  <c r="I76" i="9"/>
  <c r="H286" i="8"/>
  <c r="I292" i="8"/>
  <c r="I291" i="8" s="1"/>
  <c r="D194" i="7"/>
  <c r="C194" i="7" s="1"/>
  <c r="C195" i="7"/>
  <c r="F289" i="7"/>
  <c r="D75" i="9"/>
  <c r="H84" i="8"/>
  <c r="I83" i="8"/>
  <c r="H83" i="8" s="1"/>
  <c r="E52" i="8"/>
  <c r="E51" i="8" s="1"/>
  <c r="I194" i="24" l="1"/>
  <c r="H269" i="24"/>
  <c r="K194" i="24"/>
  <c r="K51" i="24" s="1"/>
  <c r="K50" i="23"/>
  <c r="K290" i="23"/>
  <c r="G50" i="23"/>
  <c r="G290" i="23"/>
  <c r="H269" i="23"/>
  <c r="I289" i="23"/>
  <c r="L51" i="23"/>
  <c r="L50" i="22"/>
  <c r="L290" i="22"/>
  <c r="K290" i="22"/>
  <c r="G50" i="22"/>
  <c r="G290" i="22"/>
  <c r="D194" i="22"/>
  <c r="C194" i="22" s="1"/>
  <c r="C195" i="22"/>
  <c r="L50" i="21"/>
  <c r="L290" i="21"/>
  <c r="D289" i="21"/>
  <c r="D52" i="20"/>
  <c r="C52" i="20" s="1"/>
  <c r="I194" i="20"/>
  <c r="H194" i="20" s="1"/>
  <c r="H269" i="20"/>
  <c r="K50" i="20"/>
  <c r="K290" i="20"/>
  <c r="G50" i="20"/>
  <c r="G290" i="20"/>
  <c r="E289" i="19"/>
  <c r="C289" i="19"/>
  <c r="E194" i="19"/>
  <c r="C194" i="19" s="1"/>
  <c r="C230" i="19"/>
  <c r="K50" i="19"/>
  <c r="K290" i="19"/>
  <c r="D52" i="19"/>
  <c r="D51" i="19" s="1"/>
  <c r="D289" i="19"/>
  <c r="L50" i="19"/>
  <c r="L290" i="19"/>
  <c r="I52" i="18"/>
  <c r="H52" i="18" s="1"/>
  <c r="I289" i="17"/>
  <c r="I194" i="17"/>
  <c r="I51" i="17" s="1"/>
  <c r="F51" i="17"/>
  <c r="D289" i="16"/>
  <c r="F52" i="16"/>
  <c r="F51" i="16" s="1"/>
  <c r="F50" i="16" s="1"/>
  <c r="G50" i="16"/>
  <c r="G290" i="16"/>
  <c r="C54" i="16"/>
  <c r="C75" i="16"/>
  <c r="L50" i="16"/>
  <c r="L290" i="16"/>
  <c r="F290" i="14"/>
  <c r="J51" i="13"/>
  <c r="F290" i="12"/>
  <c r="L290" i="11"/>
  <c r="L50" i="11"/>
  <c r="K290" i="11"/>
  <c r="C75" i="9"/>
  <c r="L290" i="8"/>
  <c r="L50" i="8"/>
  <c r="C289" i="8"/>
  <c r="J289" i="8"/>
  <c r="J51" i="9"/>
  <c r="J24" i="9" s="1"/>
  <c r="I53" i="9"/>
  <c r="H53" i="9" s="1"/>
  <c r="J194" i="8"/>
  <c r="J51" i="8" s="1"/>
  <c r="H259" i="8"/>
  <c r="I269" i="12"/>
  <c r="H269" i="12" s="1"/>
  <c r="F50" i="7"/>
  <c r="F290" i="7"/>
  <c r="L50" i="24"/>
  <c r="L290" i="24"/>
  <c r="G50" i="13"/>
  <c r="G290" i="13"/>
  <c r="K50" i="10"/>
  <c r="K290" i="10"/>
  <c r="F50" i="11"/>
  <c r="F290" i="11"/>
  <c r="E50" i="12"/>
  <c r="E290" i="12"/>
  <c r="E194" i="9"/>
  <c r="E51" i="9" s="1"/>
  <c r="C195" i="9"/>
  <c r="E289" i="9"/>
  <c r="E51" i="11"/>
  <c r="H54" i="13"/>
  <c r="I53" i="13"/>
  <c r="I230" i="12"/>
  <c r="I194" i="12" s="1"/>
  <c r="H194" i="12" s="1"/>
  <c r="H231" i="12"/>
  <c r="C230" i="17"/>
  <c r="D289" i="17"/>
  <c r="D194" i="17"/>
  <c r="C194" i="17" s="1"/>
  <c r="C230" i="18"/>
  <c r="E289" i="18"/>
  <c r="E194" i="18"/>
  <c r="C194" i="18" s="1"/>
  <c r="I51" i="23"/>
  <c r="H231" i="9"/>
  <c r="I230" i="9"/>
  <c r="C269" i="13"/>
  <c r="E289" i="13"/>
  <c r="E194" i="13"/>
  <c r="E51" i="13" s="1"/>
  <c r="G50" i="18"/>
  <c r="G290" i="18"/>
  <c r="C75" i="18"/>
  <c r="D289" i="18"/>
  <c r="L50" i="23"/>
  <c r="L290" i="23"/>
  <c r="H196" i="8"/>
  <c r="I195" i="8"/>
  <c r="H231" i="8"/>
  <c r="I230" i="8"/>
  <c r="H292" i="10"/>
  <c r="H291" i="10" s="1"/>
  <c r="H270" i="13"/>
  <c r="I269" i="13"/>
  <c r="C52" i="15"/>
  <c r="D51" i="15"/>
  <c r="H75" i="23"/>
  <c r="J52" i="23"/>
  <c r="E52" i="24"/>
  <c r="E51" i="24" s="1"/>
  <c r="E289" i="24"/>
  <c r="C53" i="24"/>
  <c r="C289" i="24" s="1"/>
  <c r="I194" i="7"/>
  <c r="H194" i="7" s="1"/>
  <c r="H174" i="8"/>
  <c r="I173" i="8"/>
  <c r="H173" i="8" s="1"/>
  <c r="H76" i="11"/>
  <c r="I75" i="11"/>
  <c r="H75" i="11" s="1"/>
  <c r="H196" i="11"/>
  <c r="I195" i="11"/>
  <c r="C269" i="12"/>
  <c r="D289" i="12"/>
  <c r="C75" i="14"/>
  <c r="J290" i="18"/>
  <c r="J50" i="18"/>
  <c r="E52" i="19"/>
  <c r="K51" i="18"/>
  <c r="J289" i="9"/>
  <c r="H76" i="9"/>
  <c r="I75" i="9"/>
  <c r="H75" i="9" s="1"/>
  <c r="C53" i="7"/>
  <c r="D52" i="7"/>
  <c r="I269" i="11"/>
  <c r="H270" i="11"/>
  <c r="H195" i="12"/>
  <c r="I187" i="10"/>
  <c r="H187" i="10" s="1"/>
  <c r="H191" i="13"/>
  <c r="I187" i="13"/>
  <c r="H187" i="13" s="1"/>
  <c r="C194" i="14"/>
  <c r="C53" i="16"/>
  <c r="D52" i="16"/>
  <c r="C53" i="17"/>
  <c r="D52" i="17"/>
  <c r="H195" i="18"/>
  <c r="I194" i="18"/>
  <c r="H194" i="18" s="1"/>
  <c r="C53" i="18"/>
  <c r="D52" i="18"/>
  <c r="H230" i="19"/>
  <c r="H289" i="19" s="1"/>
  <c r="I289" i="19"/>
  <c r="H187" i="22"/>
  <c r="I289" i="22"/>
  <c r="C195" i="23"/>
  <c r="D194" i="23"/>
  <c r="C194" i="23" s="1"/>
  <c r="G50" i="7"/>
  <c r="G290" i="7"/>
  <c r="I289" i="7"/>
  <c r="G50" i="12"/>
  <c r="G290" i="12"/>
  <c r="I230" i="11"/>
  <c r="H230" i="11" s="1"/>
  <c r="I52" i="16"/>
  <c r="H53" i="16"/>
  <c r="D50" i="19"/>
  <c r="E290" i="20"/>
  <c r="E50" i="20"/>
  <c r="C53" i="23"/>
  <c r="D52" i="23"/>
  <c r="D289" i="23"/>
  <c r="H194" i="24"/>
  <c r="H52" i="7"/>
  <c r="I51" i="7"/>
  <c r="F50" i="10"/>
  <c r="F290" i="10"/>
  <c r="H54" i="12"/>
  <c r="I53" i="12"/>
  <c r="I75" i="13"/>
  <c r="H75" i="13" s="1"/>
  <c r="G50" i="15"/>
  <c r="G290" i="15"/>
  <c r="H230" i="16"/>
  <c r="I289" i="16"/>
  <c r="F50" i="15"/>
  <c r="F290" i="15"/>
  <c r="E230" i="16"/>
  <c r="C231" i="16"/>
  <c r="J290" i="20"/>
  <c r="J50" i="20"/>
  <c r="I194" i="19"/>
  <c r="H194" i="19" s="1"/>
  <c r="H52" i="21"/>
  <c r="C75" i="22"/>
  <c r="D52" i="22"/>
  <c r="D289" i="22"/>
  <c r="C53" i="9"/>
  <c r="D52" i="9"/>
  <c r="I195" i="10"/>
  <c r="I52" i="14"/>
  <c r="C230" i="20"/>
  <c r="C289" i="20" s="1"/>
  <c r="D289" i="20"/>
  <c r="C195" i="21"/>
  <c r="D194" i="21"/>
  <c r="C194" i="21" s="1"/>
  <c r="J50" i="10"/>
  <c r="J290" i="10"/>
  <c r="G50" i="11"/>
  <c r="G290" i="11"/>
  <c r="H231" i="10"/>
  <c r="I230" i="10"/>
  <c r="H230" i="10" s="1"/>
  <c r="H191" i="12"/>
  <c r="I187" i="12"/>
  <c r="H187" i="12" s="1"/>
  <c r="C75" i="13"/>
  <c r="D52" i="13"/>
  <c r="F50" i="23"/>
  <c r="F290" i="23"/>
  <c r="H54" i="8"/>
  <c r="I53" i="8"/>
  <c r="H195" i="9"/>
  <c r="I194" i="9"/>
  <c r="H194" i="9" s="1"/>
  <c r="H174" i="10"/>
  <c r="I173" i="10"/>
  <c r="H173" i="10" s="1"/>
  <c r="C195" i="13"/>
  <c r="D194" i="13"/>
  <c r="K50" i="14"/>
  <c r="K290" i="14"/>
  <c r="I51" i="21"/>
  <c r="J194" i="21"/>
  <c r="H194" i="21" s="1"/>
  <c r="H230" i="21"/>
  <c r="H289" i="21" s="1"/>
  <c r="J289" i="21"/>
  <c r="K50" i="9"/>
  <c r="K290" i="9"/>
  <c r="H292" i="8"/>
  <c r="H291" i="8" s="1"/>
  <c r="D194" i="11"/>
  <c r="C194" i="11" s="1"/>
  <c r="C195" i="11"/>
  <c r="H174" i="9"/>
  <c r="I173" i="9"/>
  <c r="H173" i="9" s="1"/>
  <c r="H54" i="11"/>
  <c r="I53" i="11"/>
  <c r="C231" i="10"/>
  <c r="D230" i="10"/>
  <c r="J194" i="17"/>
  <c r="H194" i="17" s="1"/>
  <c r="H195" i="17"/>
  <c r="H289" i="17" s="1"/>
  <c r="H53" i="17"/>
  <c r="J52" i="17"/>
  <c r="E51" i="18"/>
  <c r="I289" i="18"/>
  <c r="J289" i="23"/>
  <c r="H76" i="8"/>
  <c r="I75" i="8"/>
  <c r="H75" i="8" s="1"/>
  <c r="I194" i="16"/>
  <c r="H194" i="16" s="1"/>
  <c r="J51" i="24"/>
  <c r="E289" i="11"/>
  <c r="K50" i="15"/>
  <c r="K290" i="15"/>
  <c r="E290" i="7"/>
  <c r="E50" i="8"/>
  <c r="E24" i="8" s="1"/>
  <c r="E20" i="8" s="1"/>
  <c r="D52" i="11"/>
  <c r="C53" i="11"/>
  <c r="C269" i="10"/>
  <c r="D289" i="10"/>
  <c r="H76" i="12"/>
  <c r="I75" i="12"/>
  <c r="H75" i="12" s="1"/>
  <c r="E51" i="14"/>
  <c r="F290" i="16"/>
  <c r="I290" i="17"/>
  <c r="I50" i="17"/>
  <c r="I24" i="17"/>
  <c r="H230" i="14"/>
  <c r="H289" i="14" s="1"/>
  <c r="I289" i="14"/>
  <c r="C195" i="16"/>
  <c r="D194" i="16"/>
  <c r="D51" i="20"/>
  <c r="H52" i="19"/>
  <c r="H75" i="20"/>
  <c r="I289" i="20"/>
  <c r="H75" i="22"/>
  <c r="I52" i="22"/>
  <c r="H289" i="23"/>
  <c r="F50" i="24"/>
  <c r="F290" i="24"/>
  <c r="C52" i="8"/>
  <c r="D51" i="8"/>
  <c r="C75" i="7"/>
  <c r="C289" i="7" s="1"/>
  <c r="D289" i="7"/>
  <c r="I53" i="10"/>
  <c r="H174" i="11"/>
  <c r="I173" i="11"/>
  <c r="H173" i="11" s="1"/>
  <c r="J290" i="11"/>
  <c r="J50" i="11"/>
  <c r="D289" i="13"/>
  <c r="C52" i="14"/>
  <c r="D51" i="14"/>
  <c r="H195" i="23"/>
  <c r="J194" i="23"/>
  <c r="H194" i="23" s="1"/>
  <c r="G50" i="8"/>
  <c r="G290" i="8"/>
  <c r="J24" i="7"/>
  <c r="J20" i="7" s="1"/>
  <c r="J290" i="7"/>
  <c r="J50" i="7"/>
  <c r="C269" i="9"/>
  <c r="D289" i="9"/>
  <c r="D194" i="9"/>
  <c r="C194" i="9" s="1"/>
  <c r="D289" i="11"/>
  <c r="C53" i="12"/>
  <c r="D52" i="12"/>
  <c r="C230" i="14"/>
  <c r="C289" i="14" s="1"/>
  <c r="E289" i="14"/>
  <c r="H52" i="15"/>
  <c r="I51" i="15"/>
  <c r="J194" i="15"/>
  <c r="J289" i="15"/>
  <c r="H195" i="15"/>
  <c r="H289" i="15" s="1"/>
  <c r="H289" i="18"/>
  <c r="H53" i="20"/>
  <c r="I52" i="20"/>
  <c r="D51" i="24"/>
  <c r="C52" i="24"/>
  <c r="I75" i="10"/>
  <c r="H75" i="10" s="1"/>
  <c r="H270" i="10"/>
  <c r="I269" i="10"/>
  <c r="D52" i="10"/>
  <c r="F50" i="13"/>
  <c r="F290" i="13"/>
  <c r="H231" i="13"/>
  <c r="I230" i="13"/>
  <c r="H173" i="20"/>
  <c r="H289" i="20" s="1"/>
  <c r="J289" i="20"/>
  <c r="C53" i="21"/>
  <c r="D52" i="21"/>
  <c r="H53" i="24"/>
  <c r="I52" i="24"/>
  <c r="I289" i="24"/>
  <c r="L290" i="17"/>
  <c r="L50" i="17"/>
  <c r="G50" i="9"/>
  <c r="G290" i="9"/>
  <c r="K289" i="18"/>
  <c r="K50" i="24" l="1"/>
  <c r="K290" i="24"/>
  <c r="H289" i="24"/>
  <c r="C289" i="22"/>
  <c r="H289" i="22"/>
  <c r="F50" i="17"/>
  <c r="F290" i="17"/>
  <c r="C194" i="13"/>
  <c r="J50" i="13"/>
  <c r="J24" i="13"/>
  <c r="C289" i="11"/>
  <c r="C289" i="9"/>
  <c r="J50" i="8"/>
  <c r="J24" i="8"/>
  <c r="J20" i="8" s="1"/>
  <c r="J290" i="8"/>
  <c r="J20" i="9"/>
  <c r="J290" i="9"/>
  <c r="J50" i="9"/>
  <c r="E290" i="13"/>
  <c r="E50" i="13"/>
  <c r="E24" i="13" s="1"/>
  <c r="E20" i="13" s="1"/>
  <c r="E50" i="9"/>
  <c r="E24" i="9" s="1"/>
  <c r="E20" i="9" s="1"/>
  <c r="D50" i="14"/>
  <c r="C51" i="14"/>
  <c r="J290" i="24"/>
  <c r="J50" i="24"/>
  <c r="H195" i="10"/>
  <c r="I194" i="10"/>
  <c r="H194" i="10" s="1"/>
  <c r="J51" i="21"/>
  <c r="C52" i="16"/>
  <c r="D51" i="16"/>
  <c r="E51" i="19"/>
  <c r="C52" i="19"/>
  <c r="D50" i="8"/>
  <c r="C51" i="8"/>
  <c r="I52" i="9"/>
  <c r="E290" i="18"/>
  <c r="E50" i="18"/>
  <c r="C289" i="21"/>
  <c r="C52" i="21"/>
  <c r="D51" i="21"/>
  <c r="H230" i="13"/>
  <c r="I194" i="13"/>
  <c r="H194" i="13" s="1"/>
  <c r="C52" i="10"/>
  <c r="I50" i="15"/>
  <c r="I24" i="15"/>
  <c r="C52" i="12"/>
  <c r="D51" i="12"/>
  <c r="H53" i="10"/>
  <c r="I52" i="10"/>
  <c r="H52" i="22"/>
  <c r="I51" i="22"/>
  <c r="I51" i="19"/>
  <c r="H24" i="17"/>
  <c r="I20" i="17"/>
  <c r="H20" i="17" s="1"/>
  <c r="E290" i="8"/>
  <c r="J51" i="17"/>
  <c r="H52" i="17"/>
  <c r="C230" i="10"/>
  <c r="D194" i="10"/>
  <c r="C194" i="10" s="1"/>
  <c r="H53" i="8"/>
  <c r="I52" i="8"/>
  <c r="C52" i="13"/>
  <c r="D51" i="13"/>
  <c r="K50" i="18"/>
  <c r="K290" i="18"/>
  <c r="E290" i="24"/>
  <c r="E50" i="24"/>
  <c r="I24" i="23"/>
  <c r="I290" i="23" s="1"/>
  <c r="I50" i="23"/>
  <c r="C289" i="18"/>
  <c r="H53" i="13"/>
  <c r="I52" i="13"/>
  <c r="J51" i="23"/>
  <c r="H52" i="23"/>
  <c r="H269" i="13"/>
  <c r="H289" i="13" s="1"/>
  <c r="I289" i="13"/>
  <c r="H230" i="8"/>
  <c r="I289" i="8"/>
  <c r="C289" i="13"/>
  <c r="I51" i="18"/>
  <c r="C289" i="17"/>
  <c r="C52" i="22"/>
  <c r="D51" i="22"/>
  <c r="I51" i="24"/>
  <c r="H52" i="24"/>
  <c r="H52" i="20"/>
  <c r="I51" i="20"/>
  <c r="E290" i="14"/>
  <c r="E50" i="14"/>
  <c r="C289" i="10"/>
  <c r="D51" i="11"/>
  <c r="C52" i="11"/>
  <c r="I52" i="11"/>
  <c r="H53" i="11"/>
  <c r="I50" i="21"/>
  <c r="I24" i="21"/>
  <c r="I290" i="21" s="1"/>
  <c r="D51" i="9"/>
  <c r="C52" i="9"/>
  <c r="E194" i="16"/>
  <c r="E51" i="16" s="1"/>
  <c r="E289" i="16"/>
  <c r="C230" i="16"/>
  <c r="C289" i="16" s="1"/>
  <c r="H289" i="16"/>
  <c r="I52" i="12"/>
  <c r="H53" i="12"/>
  <c r="I50" i="7"/>
  <c r="H50" i="7" s="1"/>
  <c r="H51" i="7"/>
  <c r="I24" i="7"/>
  <c r="I290" i="7" s="1"/>
  <c r="H290" i="7" s="1"/>
  <c r="C52" i="23"/>
  <c r="D51" i="23"/>
  <c r="H52" i="16"/>
  <c r="I51" i="16"/>
  <c r="C289" i="23"/>
  <c r="H269" i="11"/>
  <c r="I289" i="11"/>
  <c r="C289" i="12"/>
  <c r="H230" i="9"/>
  <c r="H289" i="9" s="1"/>
  <c r="I289" i="9"/>
  <c r="E290" i="11"/>
  <c r="E50" i="11"/>
  <c r="H269" i="10"/>
  <c r="I289" i="10"/>
  <c r="D290" i="24"/>
  <c r="D50" i="24"/>
  <c r="C51" i="24"/>
  <c r="H194" i="15"/>
  <c r="J51" i="15"/>
  <c r="H51" i="15" s="1"/>
  <c r="C51" i="20"/>
  <c r="D50" i="20"/>
  <c r="H52" i="14"/>
  <c r="I51" i="14"/>
  <c r="D24" i="19"/>
  <c r="C52" i="18"/>
  <c r="D51" i="18"/>
  <c r="C52" i="17"/>
  <c r="D51" i="17"/>
  <c r="C52" i="7"/>
  <c r="D51" i="7"/>
  <c r="H195" i="11"/>
  <c r="I194" i="11"/>
  <c r="H194" i="11" s="1"/>
  <c r="C51" i="15"/>
  <c r="D50" i="15"/>
  <c r="H195" i="8"/>
  <c r="I194" i="8"/>
  <c r="H194" i="8" s="1"/>
  <c r="H230" i="12"/>
  <c r="I289" i="12"/>
  <c r="C194" i="16" l="1"/>
  <c r="J20" i="13"/>
  <c r="J290" i="13"/>
  <c r="H289" i="10"/>
  <c r="H289" i="12"/>
  <c r="H290" i="21"/>
  <c r="C51" i="11"/>
  <c r="D50" i="11"/>
  <c r="H51" i="24"/>
  <c r="I24" i="24"/>
  <c r="I50" i="24"/>
  <c r="H50" i="24" s="1"/>
  <c r="H289" i="8"/>
  <c r="J290" i="23"/>
  <c r="J50" i="23"/>
  <c r="H50" i="23" s="1"/>
  <c r="D50" i="13"/>
  <c r="C51" i="13"/>
  <c r="I24" i="19"/>
  <c r="H51" i="19"/>
  <c r="I50" i="19"/>
  <c r="H50" i="19" s="1"/>
  <c r="I20" i="15"/>
  <c r="H20" i="15" s="1"/>
  <c r="I51" i="9"/>
  <c r="H52" i="9"/>
  <c r="J290" i="21"/>
  <c r="J50" i="21"/>
  <c r="H50" i="21" s="1"/>
  <c r="C51" i="7"/>
  <c r="D50" i="7"/>
  <c r="C51" i="18"/>
  <c r="D50" i="18"/>
  <c r="I24" i="14"/>
  <c r="I290" i="14"/>
  <c r="H290" i="14" s="1"/>
  <c r="H51" i="14"/>
  <c r="I50" i="14"/>
  <c r="H50" i="14" s="1"/>
  <c r="C50" i="24"/>
  <c r="I290" i="16"/>
  <c r="H290" i="16" s="1"/>
  <c r="I50" i="16"/>
  <c r="H50" i="16" s="1"/>
  <c r="H51" i="16"/>
  <c r="H51" i="21"/>
  <c r="I290" i="20"/>
  <c r="H290" i="20" s="1"/>
  <c r="H51" i="20"/>
  <c r="I50" i="20"/>
  <c r="H50" i="20" s="1"/>
  <c r="I24" i="20"/>
  <c r="C51" i="22"/>
  <c r="D50" i="22"/>
  <c r="I50" i="18"/>
  <c r="H50" i="18" s="1"/>
  <c r="I24" i="18"/>
  <c r="I290" i="18" s="1"/>
  <c r="H290" i="18" s="1"/>
  <c r="H51" i="18"/>
  <c r="H52" i="13"/>
  <c r="I51" i="13"/>
  <c r="H51" i="23"/>
  <c r="H51" i="22"/>
  <c r="I290" i="22"/>
  <c r="H290" i="22" s="1"/>
  <c r="I50" i="22"/>
  <c r="H50" i="22" s="1"/>
  <c r="I24" i="22"/>
  <c r="C51" i="12"/>
  <c r="D50" i="12"/>
  <c r="E290" i="19"/>
  <c r="E50" i="19"/>
  <c r="C50" i="19" s="1"/>
  <c r="C51" i="19"/>
  <c r="E290" i="9"/>
  <c r="D24" i="15"/>
  <c r="C50" i="15"/>
  <c r="C51" i="9"/>
  <c r="D50" i="9"/>
  <c r="J24" i="15"/>
  <c r="J20" i="15" s="1"/>
  <c r="J290" i="15"/>
  <c r="J50" i="15"/>
  <c r="H50" i="15" s="1"/>
  <c r="C290" i="24"/>
  <c r="I20" i="7"/>
  <c r="H20" i="7" s="1"/>
  <c r="H24" i="7"/>
  <c r="H52" i="12"/>
  <c r="I51" i="12"/>
  <c r="E290" i="16"/>
  <c r="E50" i="16"/>
  <c r="H24" i="21"/>
  <c r="I20" i="21"/>
  <c r="H20" i="21" s="1"/>
  <c r="H52" i="11"/>
  <c r="I51" i="11"/>
  <c r="H24" i="23"/>
  <c r="I20" i="23"/>
  <c r="H20" i="23" s="1"/>
  <c r="H52" i="8"/>
  <c r="I51" i="8"/>
  <c r="I290" i="15"/>
  <c r="D290" i="16"/>
  <c r="C290" i="16" s="1"/>
  <c r="C51" i="16"/>
  <c r="D50" i="16"/>
  <c r="C50" i="16" s="1"/>
  <c r="C50" i="14"/>
  <c r="D24" i="14"/>
  <c r="C51" i="17"/>
  <c r="D50" i="17"/>
  <c r="D20" i="19"/>
  <c r="C20" i="19" s="1"/>
  <c r="C24" i="19"/>
  <c r="D290" i="19"/>
  <c r="C290" i="19" s="1"/>
  <c r="D24" i="20"/>
  <c r="C50" i="20"/>
  <c r="H289" i="11"/>
  <c r="D50" i="23"/>
  <c r="C50" i="23" s="1"/>
  <c r="D24" i="23"/>
  <c r="C51" i="23"/>
  <c r="H290" i="23"/>
  <c r="J290" i="17"/>
  <c r="H290" i="17" s="1"/>
  <c r="J50" i="17"/>
  <c r="H50" i="17" s="1"/>
  <c r="H51" i="17"/>
  <c r="I51" i="10"/>
  <c r="H52" i="10"/>
  <c r="D51" i="10"/>
  <c r="C51" i="21"/>
  <c r="D50" i="21"/>
  <c r="D24" i="8"/>
  <c r="C50" i="8"/>
  <c r="H51" i="11" l="1"/>
  <c r="I50" i="11"/>
  <c r="H50" i="11" s="1"/>
  <c r="I24" i="11"/>
  <c r="I290" i="11" s="1"/>
  <c r="H290" i="11" s="1"/>
  <c r="I24" i="13"/>
  <c r="I290" i="13" s="1"/>
  <c r="H290" i="13" s="1"/>
  <c r="H51" i="13"/>
  <c r="I50" i="13"/>
  <c r="H50" i="13" s="1"/>
  <c r="C24" i="8"/>
  <c r="D20" i="8"/>
  <c r="C20" i="8" s="1"/>
  <c r="D290" i="8"/>
  <c r="C290" i="8" s="1"/>
  <c r="C51" i="10"/>
  <c r="D50" i="10"/>
  <c r="H24" i="20"/>
  <c r="I20" i="20"/>
  <c r="H20" i="20" s="1"/>
  <c r="H24" i="14"/>
  <c r="I20" i="14"/>
  <c r="H20" i="14" s="1"/>
  <c r="D24" i="7"/>
  <c r="C50" i="7"/>
  <c r="H24" i="15"/>
  <c r="H24" i="19"/>
  <c r="I20" i="19"/>
  <c r="H20" i="19" s="1"/>
  <c r="D24" i="11"/>
  <c r="C50" i="11"/>
  <c r="C50" i="21"/>
  <c r="D24" i="21"/>
  <c r="D20" i="23"/>
  <c r="C20" i="23" s="1"/>
  <c r="C24" i="23"/>
  <c r="C24" i="14"/>
  <c r="D20" i="14"/>
  <c r="C20" i="14" s="1"/>
  <c r="D290" i="14"/>
  <c r="C290" i="14" s="1"/>
  <c r="I50" i="12"/>
  <c r="H50" i="12" s="1"/>
  <c r="I24" i="12"/>
  <c r="I290" i="12" s="1"/>
  <c r="H290" i="12" s="1"/>
  <c r="H51" i="12"/>
  <c r="C50" i="9"/>
  <c r="D24" i="9"/>
  <c r="C24" i="15"/>
  <c r="D20" i="15"/>
  <c r="C20" i="15" s="1"/>
  <c r="D290" i="15"/>
  <c r="C290" i="15" s="1"/>
  <c r="C50" i="22"/>
  <c r="D24" i="22"/>
  <c r="C50" i="18"/>
  <c r="D24" i="18"/>
  <c r="I20" i="24"/>
  <c r="H20" i="24" s="1"/>
  <c r="H24" i="24"/>
  <c r="H51" i="10"/>
  <c r="I50" i="10"/>
  <c r="H50" i="10" s="1"/>
  <c r="I24" i="10"/>
  <c r="D20" i="20"/>
  <c r="C20" i="20" s="1"/>
  <c r="C24" i="20"/>
  <c r="D290" i="20"/>
  <c r="C290" i="20" s="1"/>
  <c r="C50" i="17"/>
  <c r="D24" i="17"/>
  <c r="H290" i="15"/>
  <c r="H24" i="22"/>
  <c r="I20" i="22"/>
  <c r="H20" i="22" s="1"/>
  <c r="H24" i="18"/>
  <c r="I20" i="18"/>
  <c r="H20" i="18" s="1"/>
  <c r="H51" i="9"/>
  <c r="I50" i="9"/>
  <c r="H50" i="9" s="1"/>
  <c r="I24" i="9"/>
  <c r="I290" i="19"/>
  <c r="H290" i="19" s="1"/>
  <c r="D24" i="13"/>
  <c r="C50" i="13"/>
  <c r="I290" i="24"/>
  <c r="H290" i="24" s="1"/>
  <c r="D290" i="23"/>
  <c r="C290" i="23" s="1"/>
  <c r="I24" i="8"/>
  <c r="I290" i="8" s="1"/>
  <c r="H290" i="8" s="1"/>
  <c r="H51" i="8"/>
  <c r="I50" i="8"/>
  <c r="H50" i="8" s="1"/>
  <c r="C50" i="12"/>
  <c r="D24" i="12"/>
  <c r="H24" i="10" l="1"/>
  <c r="I20" i="10"/>
  <c r="H20" i="10" s="1"/>
  <c r="C24" i="21"/>
  <c r="D20" i="21"/>
  <c r="C20" i="21" s="1"/>
  <c r="D290" i="21"/>
  <c r="C290" i="21" s="1"/>
  <c r="C24" i="7"/>
  <c r="D20" i="7"/>
  <c r="C20" i="7" s="1"/>
  <c r="D290" i="7"/>
  <c r="C290" i="7" s="1"/>
  <c r="H24" i="9"/>
  <c r="I20" i="9"/>
  <c r="H20" i="9" s="1"/>
  <c r="C24" i="12"/>
  <c r="D20" i="12"/>
  <c r="C20" i="12" s="1"/>
  <c r="D290" i="12"/>
  <c r="C290" i="12" s="1"/>
  <c r="C24" i="17"/>
  <c r="D20" i="17"/>
  <c r="C20" i="17" s="1"/>
  <c r="D290" i="17"/>
  <c r="C290" i="17" s="1"/>
  <c r="C24" i="11"/>
  <c r="D20" i="11"/>
  <c r="C20" i="11" s="1"/>
  <c r="D290" i="11"/>
  <c r="C290" i="11" s="1"/>
  <c r="H24" i="11"/>
  <c r="I20" i="11"/>
  <c r="H20" i="11" s="1"/>
  <c r="D20" i="13"/>
  <c r="C20" i="13" s="1"/>
  <c r="C24" i="13"/>
  <c r="D290" i="13"/>
  <c r="C290" i="13" s="1"/>
  <c r="I290" i="9"/>
  <c r="H290" i="9" s="1"/>
  <c r="I290" i="10"/>
  <c r="H290" i="10" s="1"/>
  <c r="C24" i="9"/>
  <c r="D20" i="9"/>
  <c r="C20" i="9" s="1"/>
  <c r="D290" i="9"/>
  <c r="C290" i="9" s="1"/>
  <c r="H24" i="12"/>
  <c r="I20" i="12"/>
  <c r="H20" i="12" s="1"/>
  <c r="C50" i="10"/>
  <c r="D24" i="10"/>
  <c r="H24" i="13"/>
  <c r="I20" i="13"/>
  <c r="H20" i="13" s="1"/>
  <c r="H24" i="8"/>
  <c r="I20" i="8"/>
  <c r="H20" i="8" s="1"/>
  <c r="C24" i="22"/>
  <c r="D20" i="22"/>
  <c r="C20" i="22" s="1"/>
  <c r="D290" i="22"/>
  <c r="C290" i="22" s="1"/>
  <c r="C24" i="18"/>
  <c r="D20" i="18"/>
  <c r="C20" i="18" s="1"/>
  <c r="D290" i="18"/>
  <c r="C290" i="18" s="1"/>
  <c r="C24" i="10" l="1"/>
  <c r="D20" i="10"/>
  <c r="C20" i="10" s="1"/>
  <c r="D290" i="10"/>
  <c r="C290" i="10" s="1"/>
  <c r="H301" i="6" l="1"/>
  <c r="C301" i="6"/>
  <c r="H300" i="6"/>
  <c r="C300" i="6"/>
  <c r="H299" i="6"/>
  <c r="C299" i="6"/>
  <c r="H298" i="6"/>
  <c r="C298" i="6"/>
  <c r="H297" i="6"/>
  <c r="C297" i="6"/>
  <c r="H296" i="6"/>
  <c r="C296" i="6"/>
  <c r="H295" i="6"/>
  <c r="C295" i="6"/>
  <c r="H294" i="6"/>
  <c r="C294" i="6"/>
  <c r="C293" i="6" s="1"/>
  <c r="L293" i="6"/>
  <c r="K293" i="6"/>
  <c r="J293" i="6"/>
  <c r="I293" i="6"/>
  <c r="G293" i="6"/>
  <c r="F293" i="6"/>
  <c r="E293" i="6"/>
  <c r="D293" i="6"/>
  <c r="H288" i="6"/>
  <c r="C288" i="6"/>
  <c r="H287" i="6"/>
  <c r="C287" i="6"/>
  <c r="L286" i="6"/>
  <c r="K286" i="6"/>
  <c r="J286" i="6"/>
  <c r="I286" i="6"/>
  <c r="H286" i="6" s="1"/>
  <c r="G286" i="6"/>
  <c r="F286" i="6"/>
  <c r="E286" i="6"/>
  <c r="D286" i="6"/>
  <c r="H285" i="6"/>
  <c r="C285" i="6"/>
  <c r="L284" i="6"/>
  <c r="L283" i="6" s="1"/>
  <c r="K284" i="6"/>
  <c r="J284" i="6"/>
  <c r="I284" i="6"/>
  <c r="H284" i="6" s="1"/>
  <c r="G284" i="6"/>
  <c r="F284" i="6"/>
  <c r="E284" i="6"/>
  <c r="E283" i="6" s="1"/>
  <c r="D284" i="6"/>
  <c r="D283" i="6" s="1"/>
  <c r="K283" i="6"/>
  <c r="J283" i="6"/>
  <c r="I283" i="6"/>
  <c r="G283" i="6"/>
  <c r="F283" i="6"/>
  <c r="H282" i="6"/>
  <c r="C282" i="6"/>
  <c r="L281" i="6"/>
  <c r="K281" i="6"/>
  <c r="J281" i="6"/>
  <c r="H281" i="6" s="1"/>
  <c r="I281" i="6"/>
  <c r="G281" i="6"/>
  <c r="F281" i="6"/>
  <c r="E281" i="6"/>
  <c r="D281" i="6"/>
  <c r="H280" i="6"/>
  <c r="C280" i="6"/>
  <c r="H279" i="6"/>
  <c r="C279" i="6"/>
  <c r="H278" i="6"/>
  <c r="C278" i="6"/>
  <c r="H277" i="6"/>
  <c r="C277" i="6"/>
  <c r="L276" i="6"/>
  <c r="K276" i="6"/>
  <c r="J276" i="6"/>
  <c r="J270" i="6" s="1"/>
  <c r="J269" i="6" s="1"/>
  <c r="I276" i="6"/>
  <c r="H276" i="6" s="1"/>
  <c r="G276" i="6"/>
  <c r="F276" i="6"/>
  <c r="F270" i="6" s="1"/>
  <c r="F269" i="6" s="1"/>
  <c r="E276" i="6"/>
  <c r="D276" i="6"/>
  <c r="H275" i="6"/>
  <c r="C275" i="6"/>
  <c r="H274" i="6"/>
  <c r="C274" i="6"/>
  <c r="H273" i="6"/>
  <c r="C273" i="6"/>
  <c r="L272" i="6"/>
  <c r="K272" i="6"/>
  <c r="J272" i="6"/>
  <c r="I272" i="6"/>
  <c r="H272" i="6" s="1"/>
  <c r="G272" i="6"/>
  <c r="F272" i="6"/>
  <c r="E272" i="6"/>
  <c r="E270" i="6" s="1"/>
  <c r="E269" i="6" s="1"/>
  <c r="D272" i="6"/>
  <c r="H271" i="6"/>
  <c r="C271" i="6"/>
  <c r="L270" i="6"/>
  <c r="L269" i="6" s="1"/>
  <c r="K270" i="6"/>
  <c r="G270" i="6"/>
  <c r="D270" i="6"/>
  <c r="D269" i="6" s="1"/>
  <c r="K269" i="6"/>
  <c r="G269" i="6"/>
  <c r="H268" i="6"/>
  <c r="C268" i="6"/>
  <c r="H267" i="6"/>
  <c r="C267" i="6"/>
  <c r="H266" i="6"/>
  <c r="C266" i="6"/>
  <c r="H265" i="6"/>
  <c r="C265" i="6"/>
  <c r="L264" i="6"/>
  <c r="K264" i="6"/>
  <c r="K259" i="6" s="1"/>
  <c r="J264" i="6"/>
  <c r="I264" i="6"/>
  <c r="H264" i="6" s="1"/>
  <c r="G264" i="6"/>
  <c r="G259" i="6" s="1"/>
  <c r="F264" i="6"/>
  <c r="E264" i="6"/>
  <c r="D264" i="6"/>
  <c r="H263" i="6"/>
  <c r="C263" i="6"/>
  <c r="H262" i="6"/>
  <c r="C262" i="6"/>
  <c r="H261" i="6"/>
  <c r="C261" i="6"/>
  <c r="L260" i="6"/>
  <c r="L259" i="6" s="1"/>
  <c r="K260" i="6"/>
  <c r="J260" i="6"/>
  <c r="I260" i="6"/>
  <c r="H260" i="6" s="1"/>
  <c r="G260" i="6"/>
  <c r="F260" i="6"/>
  <c r="F259" i="6" s="1"/>
  <c r="E260" i="6"/>
  <c r="D260" i="6"/>
  <c r="D259" i="6" s="1"/>
  <c r="J259" i="6"/>
  <c r="I259" i="6"/>
  <c r="E259" i="6"/>
  <c r="H258" i="6"/>
  <c r="C258" i="6"/>
  <c r="H257" i="6"/>
  <c r="C257" i="6"/>
  <c r="H256" i="6"/>
  <c r="C256" i="6"/>
  <c r="H255" i="6"/>
  <c r="C255" i="6"/>
  <c r="H254" i="6"/>
  <c r="C254" i="6"/>
  <c r="H253" i="6"/>
  <c r="C253" i="6"/>
  <c r="L252" i="6"/>
  <c r="L251" i="6" s="1"/>
  <c r="K252" i="6"/>
  <c r="J252" i="6"/>
  <c r="I252" i="6"/>
  <c r="H252" i="6" s="1"/>
  <c r="G252" i="6"/>
  <c r="F252" i="6"/>
  <c r="E252" i="6"/>
  <c r="E251" i="6" s="1"/>
  <c r="D252" i="6"/>
  <c r="D251" i="6" s="1"/>
  <c r="K251" i="6"/>
  <c r="J251" i="6"/>
  <c r="I251" i="6"/>
  <c r="G251" i="6"/>
  <c r="F251" i="6"/>
  <c r="H250" i="6"/>
  <c r="C250" i="6"/>
  <c r="H249" i="6"/>
  <c r="C249" i="6"/>
  <c r="H248" i="6"/>
  <c r="C248" i="6"/>
  <c r="H247" i="6"/>
  <c r="C247" i="6"/>
  <c r="L246" i="6"/>
  <c r="K246" i="6"/>
  <c r="J246" i="6"/>
  <c r="I246" i="6"/>
  <c r="H246" i="6"/>
  <c r="G246" i="6"/>
  <c r="F246" i="6"/>
  <c r="E246" i="6"/>
  <c r="D246" i="6"/>
  <c r="C246" i="6" s="1"/>
  <c r="H245" i="6"/>
  <c r="C245" i="6"/>
  <c r="H244" i="6"/>
  <c r="C244" i="6"/>
  <c r="H243" i="6"/>
  <c r="C243" i="6"/>
  <c r="H242" i="6"/>
  <c r="C242" i="6"/>
  <c r="H241" i="6"/>
  <c r="C241" i="6"/>
  <c r="H240" i="6"/>
  <c r="C240" i="6"/>
  <c r="H239" i="6"/>
  <c r="C239" i="6"/>
  <c r="L238" i="6"/>
  <c r="K238" i="6"/>
  <c r="J238" i="6"/>
  <c r="H238" i="6" s="1"/>
  <c r="I238" i="6"/>
  <c r="G238" i="6"/>
  <c r="F238" i="6"/>
  <c r="E238" i="6"/>
  <c r="D238" i="6"/>
  <c r="H237" i="6"/>
  <c r="C237" i="6"/>
  <c r="H236" i="6"/>
  <c r="C236" i="6"/>
  <c r="L235" i="6"/>
  <c r="L231" i="6" s="1"/>
  <c r="K235" i="6"/>
  <c r="K231" i="6" s="1"/>
  <c r="J235" i="6"/>
  <c r="I235" i="6"/>
  <c r="G235" i="6"/>
  <c r="G231" i="6" s="1"/>
  <c r="F235" i="6"/>
  <c r="F231" i="6" s="1"/>
  <c r="E235" i="6"/>
  <c r="D235" i="6"/>
  <c r="H234" i="6"/>
  <c r="C234" i="6"/>
  <c r="L233" i="6"/>
  <c r="K233" i="6"/>
  <c r="J233" i="6"/>
  <c r="J231" i="6" s="1"/>
  <c r="J230" i="6" s="1"/>
  <c r="I233" i="6"/>
  <c r="G233" i="6"/>
  <c r="F233" i="6"/>
  <c r="E233" i="6"/>
  <c r="E231" i="6" s="1"/>
  <c r="E230" i="6" s="1"/>
  <c r="D233" i="6"/>
  <c r="C233" i="6" s="1"/>
  <c r="H232" i="6"/>
  <c r="C232" i="6"/>
  <c r="I231" i="6"/>
  <c r="D231" i="6"/>
  <c r="H229" i="6"/>
  <c r="C229" i="6"/>
  <c r="H228" i="6"/>
  <c r="C228" i="6"/>
  <c r="L227" i="6"/>
  <c r="L204" i="6" s="1"/>
  <c r="K227" i="6"/>
  <c r="J227" i="6"/>
  <c r="I227" i="6"/>
  <c r="H227" i="6"/>
  <c r="G227" i="6"/>
  <c r="F227" i="6"/>
  <c r="E227" i="6"/>
  <c r="D227" i="6"/>
  <c r="C227" i="6" s="1"/>
  <c r="H226" i="6"/>
  <c r="C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L216" i="6"/>
  <c r="K216" i="6"/>
  <c r="J216" i="6"/>
  <c r="I216" i="6"/>
  <c r="G216" i="6"/>
  <c r="F216" i="6"/>
  <c r="E216" i="6"/>
  <c r="D216" i="6"/>
  <c r="D204" i="6" s="1"/>
  <c r="H215" i="6"/>
  <c r="C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L205" i="6"/>
  <c r="K205" i="6"/>
  <c r="J205" i="6"/>
  <c r="J204" i="6" s="1"/>
  <c r="I205" i="6"/>
  <c r="H205" i="6" s="1"/>
  <c r="G205" i="6"/>
  <c r="F205" i="6"/>
  <c r="F204" i="6" s="1"/>
  <c r="E205" i="6"/>
  <c r="E204" i="6" s="1"/>
  <c r="D205" i="6"/>
  <c r="K204" i="6"/>
  <c r="G204" i="6"/>
  <c r="G195" i="6" s="1"/>
  <c r="H203" i="6"/>
  <c r="C203" i="6"/>
  <c r="H202" i="6"/>
  <c r="C202" i="6"/>
  <c r="H201" i="6"/>
  <c r="C201" i="6"/>
  <c r="H200" i="6"/>
  <c r="C200" i="6"/>
  <c r="H199" i="6"/>
  <c r="C199" i="6"/>
  <c r="L198" i="6"/>
  <c r="K198" i="6"/>
  <c r="J198" i="6"/>
  <c r="J196" i="6" s="1"/>
  <c r="J195" i="6" s="1"/>
  <c r="I198" i="6"/>
  <c r="H198" i="6" s="1"/>
  <c r="G198" i="6"/>
  <c r="F198" i="6"/>
  <c r="F196" i="6" s="1"/>
  <c r="F195" i="6" s="1"/>
  <c r="E198" i="6"/>
  <c r="D198" i="6"/>
  <c r="H197" i="6"/>
  <c r="C197" i="6"/>
  <c r="L196" i="6"/>
  <c r="L195" i="6" s="1"/>
  <c r="K196" i="6"/>
  <c r="K195" i="6" s="1"/>
  <c r="I196" i="6"/>
  <c r="H196" i="6" s="1"/>
  <c r="G196" i="6"/>
  <c r="E196" i="6"/>
  <c r="D196" i="6"/>
  <c r="H193" i="6"/>
  <c r="C193" i="6"/>
  <c r="L192" i="6"/>
  <c r="L191" i="6" s="1"/>
  <c r="L187" i="6" s="1"/>
  <c r="K192" i="6"/>
  <c r="K191" i="6" s="1"/>
  <c r="K187" i="6" s="1"/>
  <c r="J192" i="6"/>
  <c r="J191" i="6" s="1"/>
  <c r="I192" i="6"/>
  <c r="H192" i="6"/>
  <c r="G192" i="6"/>
  <c r="G191" i="6" s="1"/>
  <c r="G187" i="6" s="1"/>
  <c r="F192" i="6"/>
  <c r="F191" i="6" s="1"/>
  <c r="F187" i="6" s="1"/>
  <c r="E192" i="6"/>
  <c r="D192" i="6"/>
  <c r="C192" i="6" s="1"/>
  <c r="I191" i="6"/>
  <c r="E191" i="6"/>
  <c r="H190" i="6"/>
  <c r="C190" i="6"/>
  <c r="H189" i="6"/>
  <c r="C189" i="6"/>
  <c r="L188" i="6"/>
  <c r="K188" i="6"/>
  <c r="J188" i="6"/>
  <c r="I188" i="6"/>
  <c r="G188" i="6"/>
  <c r="F188" i="6"/>
  <c r="E188" i="6"/>
  <c r="E187" i="6" s="1"/>
  <c r="D188" i="6"/>
  <c r="H186" i="6"/>
  <c r="C186" i="6"/>
  <c r="H185" i="6"/>
  <c r="C185" i="6"/>
  <c r="L184" i="6"/>
  <c r="K184" i="6"/>
  <c r="J184" i="6"/>
  <c r="I184" i="6"/>
  <c r="G184" i="6"/>
  <c r="F184" i="6"/>
  <c r="E184" i="6"/>
  <c r="D184" i="6"/>
  <c r="H183" i="6"/>
  <c r="C183" i="6"/>
  <c r="H182" i="6"/>
  <c r="C182" i="6"/>
  <c r="H181" i="6"/>
  <c r="C181" i="6"/>
  <c r="H180" i="6"/>
  <c r="C180" i="6"/>
  <c r="L179" i="6"/>
  <c r="K179" i="6"/>
  <c r="J179" i="6"/>
  <c r="I179" i="6"/>
  <c r="H179" i="6" s="1"/>
  <c r="G179" i="6"/>
  <c r="F179" i="6"/>
  <c r="E179" i="6"/>
  <c r="D179" i="6"/>
  <c r="H178" i="6"/>
  <c r="C178" i="6"/>
  <c r="H177" i="6"/>
  <c r="C177" i="6"/>
  <c r="H176" i="6"/>
  <c r="C176" i="6"/>
  <c r="L175" i="6"/>
  <c r="L174" i="6" s="1"/>
  <c r="L173" i="6" s="1"/>
  <c r="K175" i="6"/>
  <c r="J175" i="6"/>
  <c r="J174" i="6" s="1"/>
  <c r="J173" i="6" s="1"/>
  <c r="I175" i="6"/>
  <c r="H175" i="6" s="1"/>
  <c r="G175" i="6"/>
  <c r="F175" i="6"/>
  <c r="F174" i="6" s="1"/>
  <c r="F173" i="6" s="1"/>
  <c r="E175" i="6"/>
  <c r="E174" i="6" s="1"/>
  <c r="E173" i="6" s="1"/>
  <c r="D175" i="6"/>
  <c r="I174" i="6"/>
  <c r="H172" i="6"/>
  <c r="C172" i="6"/>
  <c r="H171" i="6"/>
  <c r="C171" i="6"/>
  <c r="H170" i="6"/>
  <c r="C170" i="6"/>
  <c r="H169" i="6"/>
  <c r="C169" i="6"/>
  <c r="H168" i="6"/>
  <c r="C168" i="6"/>
  <c r="H167" i="6"/>
  <c r="C167" i="6"/>
  <c r="L166" i="6"/>
  <c r="K166" i="6"/>
  <c r="J166" i="6"/>
  <c r="J165" i="6" s="1"/>
  <c r="I166" i="6"/>
  <c r="G166" i="6"/>
  <c r="F166" i="6"/>
  <c r="F165" i="6" s="1"/>
  <c r="E166" i="6"/>
  <c r="D166" i="6"/>
  <c r="L165" i="6"/>
  <c r="K165" i="6"/>
  <c r="I165" i="6"/>
  <c r="G165" i="6"/>
  <c r="E165" i="6"/>
  <c r="D165" i="6"/>
  <c r="H164" i="6"/>
  <c r="C164" i="6"/>
  <c r="H163" i="6"/>
  <c r="C163" i="6"/>
  <c r="H162" i="6"/>
  <c r="C162" i="6"/>
  <c r="H161" i="6"/>
  <c r="C161" i="6"/>
  <c r="L160" i="6"/>
  <c r="K160" i="6"/>
  <c r="J160" i="6"/>
  <c r="I160" i="6"/>
  <c r="G160" i="6"/>
  <c r="F160" i="6"/>
  <c r="E160" i="6"/>
  <c r="D160" i="6"/>
  <c r="H159" i="6"/>
  <c r="C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L151" i="6"/>
  <c r="K151" i="6"/>
  <c r="J151" i="6"/>
  <c r="J130" i="6" s="1"/>
  <c r="I151" i="6"/>
  <c r="G151" i="6"/>
  <c r="F151" i="6"/>
  <c r="E151" i="6"/>
  <c r="E130" i="6" s="1"/>
  <c r="D151" i="6"/>
  <c r="C151" i="6" s="1"/>
  <c r="H150" i="6"/>
  <c r="C150" i="6"/>
  <c r="H149" i="6"/>
  <c r="C149" i="6"/>
  <c r="H148" i="6"/>
  <c r="C148" i="6"/>
  <c r="H147" i="6"/>
  <c r="C147" i="6"/>
  <c r="H146" i="6"/>
  <c r="C146" i="6"/>
  <c r="H145" i="6"/>
  <c r="C145" i="6"/>
  <c r="L144" i="6"/>
  <c r="K144" i="6"/>
  <c r="J144" i="6"/>
  <c r="I144" i="6"/>
  <c r="G144" i="6"/>
  <c r="F144" i="6"/>
  <c r="E144" i="6"/>
  <c r="D144" i="6"/>
  <c r="H143" i="6"/>
  <c r="C143" i="6"/>
  <c r="H142" i="6"/>
  <c r="C142" i="6"/>
  <c r="L141" i="6"/>
  <c r="K141" i="6"/>
  <c r="K130" i="6" s="1"/>
  <c r="J141" i="6"/>
  <c r="I141" i="6"/>
  <c r="G141" i="6"/>
  <c r="F141" i="6"/>
  <c r="F130" i="6" s="1"/>
  <c r="E141" i="6"/>
  <c r="D141" i="6"/>
  <c r="C141" i="6" s="1"/>
  <c r="H140" i="6"/>
  <c r="C140" i="6"/>
  <c r="H139" i="6"/>
  <c r="C139" i="6"/>
  <c r="H138" i="6"/>
  <c r="C138" i="6"/>
  <c r="H137" i="6"/>
  <c r="C137" i="6"/>
  <c r="L136" i="6"/>
  <c r="K136" i="6"/>
  <c r="J136" i="6"/>
  <c r="I136" i="6"/>
  <c r="G136" i="6"/>
  <c r="F136" i="6"/>
  <c r="E136" i="6"/>
  <c r="D136" i="6"/>
  <c r="H135" i="6"/>
  <c r="C135" i="6"/>
  <c r="H134" i="6"/>
  <c r="C134" i="6"/>
  <c r="H133" i="6"/>
  <c r="C133" i="6"/>
  <c r="H132" i="6"/>
  <c r="C132" i="6"/>
  <c r="L131" i="6"/>
  <c r="L130" i="6" s="1"/>
  <c r="K131" i="6"/>
  <c r="J131" i="6"/>
  <c r="I131" i="6"/>
  <c r="G131" i="6"/>
  <c r="G130" i="6" s="1"/>
  <c r="F131" i="6"/>
  <c r="E131" i="6"/>
  <c r="D131" i="6"/>
  <c r="C131" i="6"/>
  <c r="I130" i="6"/>
  <c r="D130" i="6"/>
  <c r="H129" i="6"/>
  <c r="C129" i="6"/>
  <c r="C128" i="6" s="1"/>
  <c r="L128" i="6"/>
  <c r="K128" i="6"/>
  <c r="K83" i="6" s="1"/>
  <c r="J128" i="6"/>
  <c r="I128" i="6"/>
  <c r="H128" i="6"/>
  <c r="G128" i="6"/>
  <c r="F128" i="6"/>
  <c r="E128" i="6"/>
  <c r="D128" i="6"/>
  <c r="H127" i="6"/>
  <c r="C127" i="6"/>
  <c r="H126" i="6"/>
  <c r="C126" i="6"/>
  <c r="H125" i="6"/>
  <c r="C125" i="6"/>
  <c r="H124" i="6"/>
  <c r="C124" i="6"/>
  <c r="H123" i="6"/>
  <c r="C123" i="6"/>
  <c r="L122" i="6"/>
  <c r="K122" i="6"/>
  <c r="J122" i="6"/>
  <c r="I122" i="6"/>
  <c r="G122" i="6"/>
  <c r="F122" i="6"/>
  <c r="E122" i="6"/>
  <c r="D122" i="6"/>
  <c r="H121" i="6"/>
  <c r="C121" i="6"/>
  <c r="H120" i="6"/>
  <c r="C120" i="6"/>
  <c r="H119" i="6"/>
  <c r="C119" i="6"/>
  <c r="H118" i="6"/>
  <c r="C118" i="6"/>
  <c r="H117" i="6"/>
  <c r="C117" i="6"/>
  <c r="L116" i="6"/>
  <c r="K116" i="6"/>
  <c r="J116" i="6"/>
  <c r="I116" i="6"/>
  <c r="G116" i="6"/>
  <c r="F116" i="6"/>
  <c r="E116" i="6"/>
  <c r="D116" i="6"/>
  <c r="H115" i="6"/>
  <c r="C115" i="6"/>
  <c r="H114" i="6"/>
  <c r="C114" i="6"/>
  <c r="H113" i="6"/>
  <c r="C113" i="6"/>
  <c r="L112" i="6"/>
  <c r="K112" i="6"/>
  <c r="J112" i="6"/>
  <c r="I112" i="6"/>
  <c r="G112" i="6"/>
  <c r="F112" i="6"/>
  <c r="E112" i="6"/>
  <c r="D112" i="6"/>
  <c r="H111" i="6"/>
  <c r="C111" i="6"/>
  <c r="H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L103" i="6"/>
  <c r="K103" i="6"/>
  <c r="J103" i="6"/>
  <c r="J83" i="6" s="1"/>
  <c r="I103" i="6"/>
  <c r="G103" i="6"/>
  <c r="F103" i="6"/>
  <c r="E103" i="6"/>
  <c r="D103" i="6"/>
  <c r="C103" i="6" s="1"/>
  <c r="H102" i="6"/>
  <c r="C102" i="6"/>
  <c r="H101" i="6"/>
  <c r="C101" i="6"/>
  <c r="H100" i="6"/>
  <c r="C100" i="6"/>
  <c r="H99" i="6"/>
  <c r="C99" i="6"/>
  <c r="H98" i="6"/>
  <c r="C98" i="6"/>
  <c r="H97" i="6"/>
  <c r="C97" i="6"/>
  <c r="H96" i="6"/>
  <c r="C96" i="6"/>
  <c r="L95" i="6"/>
  <c r="K95" i="6"/>
  <c r="J95" i="6"/>
  <c r="I95" i="6"/>
  <c r="H95" i="6" s="1"/>
  <c r="G95" i="6"/>
  <c r="F95" i="6"/>
  <c r="E95" i="6"/>
  <c r="D95" i="6"/>
  <c r="C95" i="6" s="1"/>
  <c r="H94" i="6"/>
  <c r="C94" i="6"/>
  <c r="H93" i="6"/>
  <c r="C93" i="6"/>
  <c r="H92" i="6"/>
  <c r="C92" i="6"/>
  <c r="H91" i="6"/>
  <c r="C91" i="6"/>
  <c r="H90" i="6"/>
  <c r="C90" i="6"/>
  <c r="L89" i="6"/>
  <c r="K89" i="6"/>
  <c r="J89" i="6"/>
  <c r="I89" i="6"/>
  <c r="G89" i="6"/>
  <c r="F89" i="6"/>
  <c r="E89" i="6"/>
  <c r="D89" i="6"/>
  <c r="C89" i="6"/>
  <c r="H88" i="6"/>
  <c r="C88" i="6"/>
  <c r="H87" i="6"/>
  <c r="C87" i="6"/>
  <c r="H86" i="6"/>
  <c r="C86" i="6"/>
  <c r="H85" i="6"/>
  <c r="C85" i="6"/>
  <c r="L84" i="6"/>
  <c r="K84" i="6"/>
  <c r="J84" i="6"/>
  <c r="I84" i="6"/>
  <c r="H84" i="6" s="1"/>
  <c r="G84" i="6"/>
  <c r="G83" i="6" s="1"/>
  <c r="F84" i="6"/>
  <c r="E84" i="6"/>
  <c r="D84" i="6"/>
  <c r="D83" i="6" s="1"/>
  <c r="F83" i="6"/>
  <c r="H82" i="6"/>
  <c r="C82" i="6"/>
  <c r="H81" i="6"/>
  <c r="C81" i="6"/>
  <c r="L80" i="6"/>
  <c r="K80" i="6"/>
  <c r="J80" i="6"/>
  <c r="I80" i="6"/>
  <c r="H80" i="6" s="1"/>
  <c r="G80" i="6"/>
  <c r="F80" i="6"/>
  <c r="E80" i="6"/>
  <c r="D80" i="6"/>
  <c r="C80" i="6" s="1"/>
  <c r="H79" i="6"/>
  <c r="C79" i="6"/>
  <c r="H78" i="6"/>
  <c r="C78" i="6"/>
  <c r="L77" i="6"/>
  <c r="K77" i="6"/>
  <c r="K76" i="6" s="1"/>
  <c r="J77" i="6"/>
  <c r="J76" i="6" s="1"/>
  <c r="I77" i="6"/>
  <c r="H77" i="6" s="1"/>
  <c r="G77" i="6"/>
  <c r="G76" i="6" s="1"/>
  <c r="F77" i="6"/>
  <c r="F76" i="6" s="1"/>
  <c r="E77" i="6"/>
  <c r="D77" i="6"/>
  <c r="C77" i="6" s="1"/>
  <c r="L76" i="6"/>
  <c r="E76" i="6"/>
  <c r="H74" i="6"/>
  <c r="C74" i="6"/>
  <c r="H73" i="6"/>
  <c r="C73" i="6"/>
  <c r="H72" i="6"/>
  <c r="C72" i="6"/>
  <c r="H71" i="6"/>
  <c r="C71" i="6"/>
  <c r="H70" i="6"/>
  <c r="C70" i="6"/>
  <c r="L69" i="6"/>
  <c r="L67" i="6" s="1"/>
  <c r="K69" i="6"/>
  <c r="K67" i="6" s="1"/>
  <c r="J69" i="6"/>
  <c r="I69" i="6"/>
  <c r="G69" i="6"/>
  <c r="G67" i="6" s="1"/>
  <c r="G53" i="6" s="1"/>
  <c r="F69" i="6"/>
  <c r="F67" i="6" s="1"/>
  <c r="E69" i="6"/>
  <c r="D69" i="6"/>
  <c r="H68" i="6"/>
  <c r="C68" i="6"/>
  <c r="J67" i="6"/>
  <c r="I67" i="6"/>
  <c r="E67" i="6"/>
  <c r="D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I58" i="6"/>
  <c r="H58" i="6" s="1"/>
  <c r="G58" i="6"/>
  <c r="F58" i="6"/>
  <c r="E58" i="6"/>
  <c r="D58" i="6"/>
  <c r="H57" i="6"/>
  <c r="C57" i="6"/>
  <c r="H56" i="6"/>
  <c r="C56" i="6"/>
  <c r="L55" i="6"/>
  <c r="K55" i="6"/>
  <c r="J55" i="6"/>
  <c r="I55" i="6"/>
  <c r="G55" i="6"/>
  <c r="F55" i="6"/>
  <c r="C55" i="6" s="1"/>
  <c r="E55" i="6"/>
  <c r="D55" i="6"/>
  <c r="L54" i="6"/>
  <c r="K54" i="6"/>
  <c r="I54" i="6"/>
  <c r="I53" i="6" s="1"/>
  <c r="G54" i="6"/>
  <c r="E54" i="6"/>
  <c r="E53" i="6" s="1"/>
  <c r="D54" i="6"/>
  <c r="D53" i="6" s="1"/>
  <c r="H47" i="6"/>
  <c r="C47" i="6"/>
  <c r="H46" i="6"/>
  <c r="C46" i="6"/>
  <c r="L45" i="6"/>
  <c r="H45" i="6"/>
  <c r="G45" i="6"/>
  <c r="C45" i="6" s="1"/>
  <c r="H44" i="6"/>
  <c r="C44" i="6"/>
  <c r="K43" i="6"/>
  <c r="J43" i="6"/>
  <c r="I43" i="6"/>
  <c r="H43" i="6"/>
  <c r="F43" i="6"/>
  <c r="E43" i="6"/>
  <c r="D43" i="6"/>
  <c r="C43" i="6"/>
  <c r="H42" i="6"/>
  <c r="C42" i="6"/>
  <c r="I41" i="6"/>
  <c r="H41" i="6"/>
  <c r="D41" i="6"/>
  <c r="C41" i="6" s="1"/>
  <c r="H40" i="6"/>
  <c r="C40" i="6"/>
  <c r="H39" i="6"/>
  <c r="C39" i="6"/>
  <c r="H38" i="6"/>
  <c r="C38" i="6"/>
  <c r="H37" i="6"/>
  <c r="C37" i="6"/>
  <c r="K36" i="6"/>
  <c r="H36" i="6"/>
  <c r="F36" i="6"/>
  <c r="C36" i="6" s="1"/>
  <c r="H35" i="6"/>
  <c r="C35" i="6"/>
  <c r="H34" i="6"/>
  <c r="C34" i="6"/>
  <c r="K33" i="6"/>
  <c r="H33" i="6"/>
  <c r="F33" i="6"/>
  <c r="C33" i="6" s="1"/>
  <c r="H32" i="6"/>
  <c r="C32" i="6"/>
  <c r="K31" i="6"/>
  <c r="H31" i="6" s="1"/>
  <c r="F31" i="6"/>
  <c r="C31" i="6"/>
  <c r="H30" i="6"/>
  <c r="C30" i="6"/>
  <c r="H29" i="6"/>
  <c r="C29" i="6"/>
  <c r="H28" i="6"/>
  <c r="C28" i="6"/>
  <c r="K27" i="6"/>
  <c r="H27" i="6"/>
  <c r="F27" i="6"/>
  <c r="C27" i="6" s="1"/>
  <c r="K26" i="6"/>
  <c r="H26" i="6"/>
  <c r="F26" i="6"/>
  <c r="H25" i="6"/>
  <c r="C25" i="6"/>
  <c r="H24" i="6"/>
  <c r="C24" i="6"/>
  <c r="H23" i="6"/>
  <c r="C23" i="6"/>
  <c r="H22" i="6"/>
  <c r="C22" i="6"/>
  <c r="L21" i="6"/>
  <c r="L292" i="6" s="1"/>
  <c r="L291" i="6" s="1"/>
  <c r="K21" i="6"/>
  <c r="K292" i="6" s="1"/>
  <c r="K291" i="6" s="1"/>
  <c r="J21" i="6"/>
  <c r="J292" i="6" s="1"/>
  <c r="J291" i="6" s="1"/>
  <c r="I21" i="6"/>
  <c r="G21" i="6"/>
  <c r="G292" i="6" s="1"/>
  <c r="G291" i="6" s="1"/>
  <c r="F21" i="6"/>
  <c r="E21" i="6"/>
  <c r="E292" i="6" s="1"/>
  <c r="E291" i="6" s="1"/>
  <c r="D21" i="6"/>
  <c r="D292" i="6" s="1"/>
  <c r="L20" i="6"/>
  <c r="K20" i="6"/>
  <c r="I20" i="6"/>
  <c r="G20" i="6"/>
  <c r="D20" i="6"/>
  <c r="H301" i="5"/>
  <c r="C301" i="5"/>
  <c r="H300" i="5"/>
  <c r="C300" i="5"/>
  <c r="H299" i="5"/>
  <c r="C299" i="5"/>
  <c r="H298" i="5"/>
  <c r="C298" i="5"/>
  <c r="H297" i="5"/>
  <c r="C297" i="5"/>
  <c r="H296" i="5"/>
  <c r="C296" i="5"/>
  <c r="H295" i="5"/>
  <c r="H293" i="5" s="1"/>
  <c r="C295" i="5"/>
  <c r="H294" i="5"/>
  <c r="C294" i="5"/>
  <c r="L293" i="5"/>
  <c r="K293" i="5"/>
  <c r="J293" i="5"/>
  <c r="I293" i="5"/>
  <c r="G293" i="5"/>
  <c r="F293" i="5"/>
  <c r="E293" i="5"/>
  <c r="D293" i="5"/>
  <c r="C293" i="5"/>
  <c r="H288" i="5"/>
  <c r="C288" i="5"/>
  <c r="H287" i="5"/>
  <c r="C287" i="5"/>
  <c r="L286" i="5"/>
  <c r="K286" i="5"/>
  <c r="J286" i="5"/>
  <c r="I286" i="5"/>
  <c r="H286" i="5" s="1"/>
  <c r="G286" i="5"/>
  <c r="F286" i="5"/>
  <c r="E286" i="5"/>
  <c r="D286" i="5"/>
  <c r="H285" i="5"/>
  <c r="C285" i="5"/>
  <c r="L284" i="5"/>
  <c r="K284" i="5"/>
  <c r="J284" i="5"/>
  <c r="I284" i="5"/>
  <c r="I283" i="5" s="1"/>
  <c r="G284" i="5"/>
  <c r="F284" i="5"/>
  <c r="E284" i="5"/>
  <c r="E283" i="5" s="1"/>
  <c r="D284" i="5"/>
  <c r="D283" i="5" s="1"/>
  <c r="C283" i="5" s="1"/>
  <c r="L283" i="5"/>
  <c r="K283" i="5"/>
  <c r="J283" i="5"/>
  <c r="G283" i="5"/>
  <c r="F283" i="5"/>
  <c r="H282" i="5"/>
  <c r="C282" i="5"/>
  <c r="L281" i="5"/>
  <c r="K281" i="5"/>
  <c r="J281" i="5"/>
  <c r="H281" i="5" s="1"/>
  <c r="I281" i="5"/>
  <c r="G281" i="5"/>
  <c r="F281" i="5"/>
  <c r="E281" i="5"/>
  <c r="D281" i="5"/>
  <c r="H280" i="5"/>
  <c r="C280" i="5"/>
  <c r="H279" i="5"/>
  <c r="C279" i="5"/>
  <c r="H278" i="5"/>
  <c r="C278" i="5"/>
  <c r="H277" i="5"/>
  <c r="C277" i="5"/>
  <c r="L276" i="5"/>
  <c r="K276" i="5"/>
  <c r="J276" i="5"/>
  <c r="J270" i="5" s="1"/>
  <c r="J269" i="5" s="1"/>
  <c r="I276" i="5"/>
  <c r="H276" i="5" s="1"/>
  <c r="G276" i="5"/>
  <c r="F276" i="5"/>
  <c r="F270" i="5" s="1"/>
  <c r="F269" i="5" s="1"/>
  <c r="E276" i="5"/>
  <c r="D276" i="5"/>
  <c r="H275" i="5"/>
  <c r="C275" i="5"/>
  <c r="H274" i="5"/>
  <c r="C274" i="5"/>
  <c r="H273" i="5"/>
  <c r="C273" i="5"/>
  <c r="L272" i="5"/>
  <c r="K272" i="5"/>
  <c r="J272" i="5"/>
  <c r="I272" i="5"/>
  <c r="H272" i="5" s="1"/>
  <c r="G272" i="5"/>
  <c r="F272" i="5"/>
  <c r="E272" i="5"/>
  <c r="E270" i="5" s="1"/>
  <c r="E269" i="5" s="1"/>
  <c r="D272" i="5"/>
  <c r="H271" i="5"/>
  <c r="C271" i="5"/>
  <c r="L270" i="5"/>
  <c r="K270" i="5"/>
  <c r="G270" i="5"/>
  <c r="G269" i="5" s="1"/>
  <c r="D270" i="5"/>
  <c r="L269" i="5"/>
  <c r="K269" i="5"/>
  <c r="D269" i="5"/>
  <c r="H268" i="5"/>
  <c r="C268" i="5"/>
  <c r="H267" i="5"/>
  <c r="C267" i="5"/>
  <c r="H266" i="5"/>
  <c r="C266" i="5"/>
  <c r="H265" i="5"/>
  <c r="C265" i="5"/>
  <c r="L264" i="5"/>
  <c r="L259" i="5" s="1"/>
  <c r="K264" i="5"/>
  <c r="J264" i="5"/>
  <c r="I264" i="5"/>
  <c r="G264" i="5"/>
  <c r="F264" i="5"/>
  <c r="E264" i="5"/>
  <c r="D264" i="5"/>
  <c r="H263" i="5"/>
  <c r="C263" i="5"/>
  <c r="H262" i="5"/>
  <c r="C262" i="5"/>
  <c r="H261" i="5"/>
  <c r="C261" i="5"/>
  <c r="L260" i="5"/>
  <c r="K260" i="5"/>
  <c r="J260" i="5"/>
  <c r="J259" i="5" s="1"/>
  <c r="I260" i="5"/>
  <c r="H260" i="5" s="1"/>
  <c r="G260" i="5"/>
  <c r="F260" i="5"/>
  <c r="F259" i="5" s="1"/>
  <c r="E260" i="5"/>
  <c r="D260" i="5"/>
  <c r="K259" i="5"/>
  <c r="I259" i="5"/>
  <c r="H259" i="5" s="1"/>
  <c r="G259" i="5"/>
  <c r="E259" i="5"/>
  <c r="D259" i="5"/>
  <c r="H258" i="5"/>
  <c r="C258" i="5"/>
  <c r="H257" i="5"/>
  <c r="C257" i="5"/>
  <c r="H256" i="5"/>
  <c r="C256" i="5"/>
  <c r="H255" i="5"/>
  <c r="C255" i="5"/>
  <c r="H254" i="5"/>
  <c r="C254" i="5"/>
  <c r="H253" i="5"/>
  <c r="C253" i="5"/>
  <c r="L252" i="5"/>
  <c r="K252" i="5"/>
  <c r="K251" i="5" s="1"/>
  <c r="J252" i="5"/>
  <c r="I252" i="5"/>
  <c r="G252" i="5"/>
  <c r="G251" i="5" s="1"/>
  <c r="F252" i="5"/>
  <c r="F251" i="5" s="1"/>
  <c r="E252" i="5"/>
  <c r="D252" i="5"/>
  <c r="L251" i="5"/>
  <c r="I251" i="5"/>
  <c r="E251" i="5"/>
  <c r="D251" i="5"/>
  <c r="H250" i="5"/>
  <c r="C250" i="5"/>
  <c r="H249" i="5"/>
  <c r="C249" i="5"/>
  <c r="H248" i="5"/>
  <c r="C248" i="5"/>
  <c r="H247" i="5"/>
  <c r="C247" i="5"/>
  <c r="L246" i="5"/>
  <c r="K246" i="5"/>
  <c r="J246" i="5"/>
  <c r="I246" i="5"/>
  <c r="G246" i="5"/>
  <c r="F246" i="5"/>
  <c r="E246" i="5"/>
  <c r="D246" i="5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L238" i="5"/>
  <c r="K238" i="5"/>
  <c r="J238" i="5"/>
  <c r="H238" i="5" s="1"/>
  <c r="I238" i="5"/>
  <c r="G238" i="5"/>
  <c r="F238" i="5"/>
  <c r="E238" i="5"/>
  <c r="D238" i="5"/>
  <c r="H237" i="5"/>
  <c r="C237" i="5"/>
  <c r="H236" i="5"/>
  <c r="C236" i="5"/>
  <c r="L235" i="5"/>
  <c r="K235" i="5"/>
  <c r="J235" i="5"/>
  <c r="H235" i="5" s="1"/>
  <c r="I235" i="5"/>
  <c r="G235" i="5"/>
  <c r="F235" i="5"/>
  <c r="E235" i="5"/>
  <c r="D235" i="5"/>
  <c r="H234" i="5"/>
  <c r="C234" i="5"/>
  <c r="L233" i="5"/>
  <c r="K233" i="5"/>
  <c r="J233" i="5"/>
  <c r="I233" i="5"/>
  <c r="H233" i="5" s="1"/>
  <c r="G233" i="5"/>
  <c r="F233" i="5"/>
  <c r="E233" i="5"/>
  <c r="E231" i="5" s="1"/>
  <c r="E230" i="5" s="1"/>
  <c r="D233" i="5"/>
  <c r="H232" i="5"/>
  <c r="C232" i="5"/>
  <c r="L231" i="5"/>
  <c r="D231" i="5"/>
  <c r="D230" i="5" s="1"/>
  <c r="H229" i="5"/>
  <c r="C229" i="5"/>
  <c r="H228" i="5"/>
  <c r="C228" i="5"/>
  <c r="L227" i="5"/>
  <c r="H227" i="5" s="1"/>
  <c r="K227" i="5"/>
  <c r="J227" i="5"/>
  <c r="I227" i="5"/>
  <c r="G227" i="5"/>
  <c r="F227" i="5"/>
  <c r="E227" i="5"/>
  <c r="D227" i="5"/>
  <c r="C227" i="5" s="1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L216" i="5"/>
  <c r="K216" i="5"/>
  <c r="J216" i="5"/>
  <c r="I216" i="5"/>
  <c r="G216" i="5"/>
  <c r="F216" i="5"/>
  <c r="E216" i="5"/>
  <c r="D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L205" i="5"/>
  <c r="K205" i="5"/>
  <c r="J205" i="5"/>
  <c r="I205" i="5"/>
  <c r="I204" i="5" s="1"/>
  <c r="G205" i="5"/>
  <c r="F205" i="5"/>
  <c r="E205" i="5"/>
  <c r="E204" i="5" s="1"/>
  <c r="D205" i="5"/>
  <c r="K204" i="5"/>
  <c r="J204" i="5"/>
  <c r="G204" i="5"/>
  <c r="F204" i="5"/>
  <c r="H203" i="5"/>
  <c r="C203" i="5"/>
  <c r="H202" i="5"/>
  <c r="C202" i="5"/>
  <c r="H201" i="5"/>
  <c r="C201" i="5"/>
  <c r="H200" i="5"/>
  <c r="C200" i="5"/>
  <c r="H199" i="5"/>
  <c r="C199" i="5"/>
  <c r="L198" i="5"/>
  <c r="L196" i="5" s="1"/>
  <c r="K198" i="5"/>
  <c r="J198" i="5"/>
  <c r="I198" i="5"/>
  <c r="G198" i="5"/>
  <c r="G196" i="5" s="1"/>
  <c r="G195" i="5" s="1"/>
  <c r="F198" i="5"/>
  <c r="E198" i="5"/>
  <c r="D198" i="5"/>
  <c r="H197" i="5"/>
  <c r="C197" i="5"/>
  <c r="K196" i="5"/>
  <c r="K195" i="5" s="1"/>
  <c r="J196" i="5"/>
  <c r="I196" i="5"/>
  <c r="F196" i="5"/>
  <c r="F195" i="5" s="1"/>
  <c r="E196" i="5"/>
  <c r="D196" i="5"/>
  <c r="H193" i="5"/>
  <c r="C193" i="5"/>
  <c r="L192" i="5"/>
  <c r="K192" i="5"/>
  <c r="K191" i="5" s="1"/>
  <c r="J192" i="5"/>
  <c r="I192" i="5"/>
  <c r="I191" i="5" s="1"/>
  <c r="G192" i="5"/>
  <c r="G191" i="5" s="1"/>
  <c r="F192" i="5"/>
  <c r="F191" i="5" s="1"/>
  <c r="E192" i="5"/>
  <c r="D192" i="5"/>
  <c r="L191" i="5"/>
  <c r="E191" i="5"/>
  <c r="D191" i="5"/>
  <c r="H190" i="5"/>
  <c r="C190" i="5"/>
  <c r="H189" i="5"/>
  <c r="C189" i="5"/>
  <c r="L188" i="5"/>
  <c r="K188" i="5"/>
  <c r="K187" i="5" s="1"/>
  <c r="J188" i="5"/>
  <c r="I188" i="5"/>
  <c r="I187" i="5" s="1"/>
  <c r="G188" i="5"/>
  <c r="G187" i="5" s="1"/>
  <c r="F188" i="5"/>
  <c r="F187" i="5" s="1"/>
  <c r="E188" i="5"/>
  <c r="D188" i="5"/>
  <c r="L187" i="5"/>
  <c r="E187" i="5"/>
  <c r="D187" i="5"/>
  <c r="H186" i="5"/>
  <c r="C186" i="5"/>
  <c r="H185" i="5"/>
  <c r="C185" i="5"/>
  <c r="L184" i="5"/>
  <c r="K184" i="5"/>
  <c r="J184" i="5"/>
  <c r="I184" i="5"/>
  <c r="G184" i="5"/>
  <c r="F184" i="5"/>
  <c r="E184" i="5"/>
  <c r="D184" i="5"/>
  <c r="H183" i="5"/>
  <c r="C183" i="5"/>
  <c r="H182" i="5"/>
  <c r="C182" i="5"/>
  <c r="H181" i="5"/>
  <c r="C181" i="5"/>
  <c r="H180" i="5"/>
  <c r="C180" i="5"/>
  <c r="L179" i="5"/>
  <c r="K179" i="5"/>
  <c r="J179" i="5"/>
  <c r="I179" i="5"/>
  <c r="H179" i="5"/>
  <c r="G179" i="5"/>
  <c r="F179" i="5"/>
  <c r="E179" i="5"/>
  <c r="D179" i="5"/>
  <c r="C179" i="5" s="1"/>
  <c r="H178" i="5"/>
  <c r="C178" i="5"/>
  <c r="H177" i="5"/>
  <c r="C177" i="5"/>
  <c r="H176" i="5"/>
  <c r="C176" i="5"/>
  <c r="L175" i="5"/>
  <c r="K175" i="5"/>
  <c r="H175" i="5" s="1"/>
  <c r="J175" i="5"/>
  <c r="I175" i="5"/>
  <c r="I174" i="5" s="1"/>
  <c r="G175" i="5"/>
  <c r="G174" i="5" s="1"/>
  <c r="G173" i="5" s="1"/>
  <c r="F175" i="5"/>
  <c r="E175" i="5"/>
  <c r="E174" i="5" s="1"/>
  <c r="E173" i="5" s="1"/>
  <c r="D175" i="5"/>
  <c r="K174" i="5"/>
  <c r="K173" i="5" s="1"/>
  <c r="J174" i="5"/>
  <c r="J173" i="5" s="1"/>
  <c r="F174" i="5"/>
  <c r="F173" i="5" s="1"/>
  <c r="H172" i="5"/>
  <c r="C172" i="5"/>
  <c r="H171" i="5"/>
  <c r="C171" i="5"/>
  <c r="H170" i="5"/>
  <c r="C170" i="5"/>
  <c r="H169" i="5"/>
  <c r="C169" i="5"/>
  <c r="H168" i="5"/>
  <c r="C168" i="5"/>
  <c r="H167" i="5"/>
  <c r="C167" i="5"/>
  <c r="L166" i="5"/>
  <c r="K166" i="5"/>
  <c r="K165" i="5" s="1"/>
  <c r="J166" i="5"/>
  <c r="I166" i="5"/>
  <c r="G166" i="5"/>
  <c r="G165" i="5" s="1"/>
  <c r="F166" i="5"/>
  <c r="F165" i="5" s="1"/>
  <c r="E166" i="5"/>
  <c r="D166" i="5"/>
  <c r="L165" i="5"/>
  <c r="I165" i="5"/>
  <c r="E165" i="5"/>
  <c r="D165" i="5"/>
  <c r="H164" i="5"/>
  <c r="C164" i="5"/>
  <c r="H163" i="5"/>
  <c r="C163" i="5"/>
  <c r="H162" i="5"/>
  <c r="C162" i="5"/>
  <c r="H161" i="5"/>
  <c r="C161" i="5"/>
  <c r="L160" i="5"/>
  <c r="K160" i="5"/>
  <c r="J160" i="5"/>
  <c r="I160" i="5"/>
  <c r="G160" i="5"/>
  <c r="G130" i="5" s="1"/>
  <c r="F160" i="5"/>
  <c r="E160" i="5"/>
  <c r="D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L151" i="5"/>
  <c r="K151" i="5"/>
  <c r="J151" i="5"/>
  <c r="I151" i="5"/>
  <c r="H151" i="5"/>
  <c r="G151" i="5"/>
  <c r="F151" i="5"/>
  <c r="E151" i="5"/>
  <c r="D151" i="5"/>
  <c r="C151" i="5" s="1"/>
  <c r="H150" i="5"/>
  <c r="C150" i="5"/>
  <c r="H149" i="5"/>
  <c r="C149" i="5"/>
  <c r="H148" i="5"/>
  <c r="C148" i="5"/>
  <c r="H147" i="5"/>
  <c r="C147" i="5"/>
  <c r="H146" i="5"/>
  <c r="C146" i="5"/>
  <c r="H145" i="5"/>
  <c r="C145" i="5"/>
  <c r="L144" i="5"/>
  <c r="K144" i="5"/>
  <c r="J144" i="5"/>
  <c r="I144" i="5"/>
  <c r="G144" i="5"/>
  <c r="F144" i="5"/>
  <c r="E144" i="5"/>
  <c r="D144" i="5"/>
  <c r="H143" i="5"/>
  <c r="C143" i="5"/>
  <c r="H142" i="5"/>
  <c r="C142" i="5"/>
  <c r="L141" i="5"/>
  <c r="K141" i="5"/>
  <c r="J141" i="5"/>
  <c r="I141" i="5"/>
  <c r="H141" i="5" s="1"/>
  <c r="G141" i="5"/>
  <c r="F141" i="5"/>
  <c r="E141" i="5"/>
  <c r="D141" i="5"/>
  <c r="H140" i="5"/>
  <c r="C140" i="5"/>
  <c r="H139" i="5"/>
  <c r="C139" i="5"/>
  <c r="H138" i="5"/>
  <c r="C138" i="5"/>
  <c r="H137" i="5"/>
  <c r="C137" i="5"/>
  <c r="L136" i="5"/>
  <c r="K136" i="5"/>
  <c r="J136" i="5"/>
  <c r="H136" i="5" s="1"/>
  <c r="I136" i="5"/>
  <c r="G136" i="5"/>
  <c r="F136" i="5"/>
  <c r="E136" i="5"/>
  <c r="D136" i="5"/>
  <c r="H135" i="5"/>
  <c r="C135" i="5"/>
  <c r="H134" i="5"/>
  <c r="C134" i="5"/>
  <c r="H133" i="5"/>
  <c r="C133" i="5"/>
  <c r="H132" i="5"/>
  <c r="C132" i="5"/>
  <c r="L131" i="5"/>
  <c r="K131" i="5"/>
  <c r="J131" i="5"/>
  <c r="H131" i="5" s="1"/>
  <c r="I131" i="5"/>
  <c r="G131" i="5"/>
  <c r="F131" i="5"/>
  <c r="F130" i="5" s="1"/>
  <c r="E131" i="5"/>
  <c r="D131" i="5"/>
  <c r="K130" i="5"/>
  <c r="J130" i="5"/>
  <c r="H129" i="5"/>
  <c r="H128" i="5" s="1"/>
  <c r="C129" i="5"/>
  <c r="C128" i="5" s="1"/>
  <c r="L128" i="5"/>
  <c r="K128" i="5"/>
  <c r="J128" i="5"/>
  <c r="I128" i="5"/>
  <c r="G128" i="5"/>
  <c r="F128" i="5"/>
  <c r="E128" i="5"/>
  <c r="D128" i="5"/>
  <c r="H127" i="5"/>
  <c r="C127" i="5"/>
  <c r="H126" i="5"/>
  <c r="C126" i="5"/>
  <c r="H125" i="5"/>
  <c r="C125" i="5"/>
  <c r="H124" i="5"/>
  <c r="C124" i="5"/>
  <c r="H123" i="5"/>
  <c r="C123" i="5"/>
  <c r="L122" i="5"/>
  <c r="K122" i="5"/>
  <c r="J122" i="5"/>
  <c r="I122" i="5"/>
  <c r="G122" i="5"/>
  <c r="F122" i="5"/>
  <c r="E122" i="5"/>
  <c r="D122" i="5"/>
  <c r="C122" i="5"/>
  <c r="H121" i="5"/>
  <c r="C121" i="5"/>
  <c r="H120" i="5"/>
  <c r="C120" i="5"/>
  <c r="H119" i="5"/>
  <c r="C119" i="5"/>
  <c r="H118" i="5"/>
  <c r="C118" i="5"/>
  <c r="H117" i="5"/>
  <c r="C117" i="5"/>
  <c r="L116" i="5"/>
  <c r="K116" i="5"/>
  <c r="J116" i="5"/>
  <c r="I116" i="5"/>
  <c r="G116" i="5"/>
  <c r="F116" i="5"/>
  <c r="E116" i="5"/>
  <c r="D116" i="5"/>
  <c r="C116" i="5" s="1"/>
  <c r="H115" i="5"/>
  <c r="C115" i="5"/>
  <c r="H114" i="5"/>
  <c r="C114" i="5"/>
  <c r="H113" i="5"/>
  <c r="C113" i="5"/>
  <c r="L112" i="5"/>
  <c r="K112" i="5"/>
  <c r="J112" i="5"/>
  <c r="H112" i="5" s="1"/>
  <c r="I112" i="5"/>
  <c r="G112" i="5"/>
  <c r="F112" i="5"/>
  <c r="E112" i="5"/>
  <c r="E83" i="5" s="1"/>
  <c r="D112" i="5"/>
  <c r="C112" i="5" s="1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L103" i="5"/>
  <c r="K103" i="5"/>
  <c r="J103" i="5"/>
  <c r="I103" i="5"/>
  <c r="G103" i="5"/>
  <c r="F103" i="5"/>
  <c r="E103" i="5"/>
  <c r="D103" i="5"/>
  <c r="H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L95" i="5"/>
  <c r="K95" i="5"/>
  <c r="J95" i="5"/>
  <c r="I95" i="5"/>
  <c r="H95" i="5" s="1"/>
  <c r="G95" i="5"/>
  <c r="F95" i="5"/>
  <c r="E95" i="5"/>
  <c r="D95" i="5"/>
  <c r="C95" i="5" s="1"/>
  <c r="H94" i="5"/>
  <c r="C94" i="5"/>
  <c r="H93" i="5"/>
  <c r="C93" i="5"/>
  <c r="H92" i="5"/>
  <c r="C92" i="5"/>
  <c r="H91" i="5"/>
  <c r="C91" i="5"/>
  <c r="H90" i="5"/>
  <c r="C90" i="5"/>
  <c r="L89" i="5"/>
  <c r="K89" i="5"/>
  <c r="J89" i="5"/>
  <c r="I89" i="5"/>
  <c r="G89" i="5"/>
  <c r="F89" i="5"/>
  <c r="E89" i="5"/>
  <c r="D89" i="5"/>
  <c r="H88" i="5"/>
  <c r="C88" i="5"/>
  <c r="H87" i="5"/>
  <c r="C87" i="5"/>
  <c r="H86" i="5"/>
  <c r="C86" i="5"/>
  <c r="H85" i="5"/>
  <c r="C85" i="5"/>
  <c r="L84" i="5"/>
  <c r="K84" i="5"/>
  <c r="K83" i="5" s="1"/>
  <c r="J84" i="5"/>
  <c r="I84" i="5"/>
  <c r="G84" i="5"/>
  <c r="F84" i="5"/>
  <c r="F83" i="5" s="1"/>
  <c r="E84" i="5"/>
  <c r="D84" i="5"/>
  <c r="C84" i="5" s="1"/>
  <c r="L83" i="5"/>
  <c r="H82" i="5"/>
  <c r="C82" i="5"/>
  <c r="H81" i="5"/>
  <c r="C81" i="5"/>
  <c r="L80" i="5"/>
  <c r="K80" i="5"/>
  <c r="J80" i="5"/>
  <c r="I80" i="5"/>
  <c r="G80" i="5"/>
  <c r="F80" i="5"/>
  <c r="E80" i="5"/>
  <c r="D80" i="5"/>
  <c r="C80" i="5"/>
  <c r="H79" i="5"/>
  <c r="C79" i="5"/>
  <c r="H78" i="5"/>
  <c r="C78" i="5"/>
  <c r="L77" i="5"/>
  <c r="K77" i="5"/>
  <c r="K76" i="5" s="1"/>
  <c r="K75" i="5" s="1"/>
  <c r="J77" i="5"/>
  <c r="I77" i="5"/>
  <c r="H77" i="5" s="1"/>
  <c r="G77" i="5"/>
  <c r="G76" i="5" s="1"/>
  <c r="F77" i="5"/>
  <c r="E77" i="5"/>
  <c r="D77" i="5"/>
  <c r="D76" i="5" s="1"/>
  <c r="J76" i="5"/>
  <c r="F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J69" i="5"/>
  <c r="I69" i="5"/>
  <c r="H69" i="5" s="1"/>
  <c r="G69" i="5"/>
  <c r="G67" i="5" s="1"/>
  <c r="F69" i="5"/>
  <c r="E69" i="5"/>
  <c r="E67" i="5" s="1"/>
  <c r="D69" i="5"/>
  <c r="H68" i="5"/>
  <c r="C68" i="5"/>
  <c r="K67" i="5"/>
  <c r="J67" i="5"/>
  <c r="F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K58" i="5"/>
  <c r="J58" i="5"/>
  <c r="H58" i="5" s="1"/>
  <c r="I58" i="5"/>
  <c r="G58" i="5"/>
  <c r="F58" i="5"/>
  <c r="E58" i="5"/>
  <c r="D58" i="5"/>
  <c r="C58" i="5" s="1"/>
  <c r="H57" i="5"/>
  <c r="C57" i="5"/>
  <c r="H56" i="5"/>
  <c r="C56" i="5"/>
  <c r="L55" i="5"/>
  <c r="K55" i="5"/>
  <c r="K54" i="5" s="1"/>
  <c r="K53" i="5" s="1"/>
  <c r="K52" i="5" s="1"/>
  <c r="J55" i="5"/>
  <c r="I55" i="5"/>
  <c r="I54" i="5" s="1"/>
  <c r="G55" i="5"/>
  <c r="F55" i="5"/>
  <c r="F54" i="5" s="1"/>
  <c r="F53" i="5" s="1"/>
  <c r="E55" i="5"/>
  <c r="D55" i="5"/>
  <c r="G54" i="5"/>
  <c r="H47" i="5"/>
  <c r="C47" i="5"/>
  <c r="H46" i="5"/>
  <c r="C46" i="5"/>
  <c r="L45" i="5"/>
  <c r="G45" i="5"/>
  <c r="C45" i="5" s="1"/>
  <c r="H44" i="5"/>
  <c r="C44" i="5"/>
  <c r="K43" i="5"/>
  <c r="J43" i="5"/>
  <c r="I43" i="5"/>
  <c r="F43" i="5"/>
  <c r="E43" i="5"/>
  <c r="D43" i="5"/>
  <c r="H42" i="5"/>
  <c r="C42" i="5"/>
  <c r="I41" i="5"/>
  <c r="H41" i="5" s="1"/>
  <c r="D41" i="5"/>
  <c r="C41" i="5" s="1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H31" i="5" s="1"/>
  <c r="F31" i="5"/>
  <c r="H30" i="5"/>
  <c r="C30" i="5"/>
  <c r="H29" i="5"/>
  <c r="C29" i="5"/>
  <c r="H28" i="5"/>
  <c r="C28" i="5"/>
  <c r="K27" i="5"/>
  <c r="H27" i="5" s="1"/>
  <c r="F27" i="5"/>
  <c r="C27" i="5" s="1"/>
  <c r="H25" i="5"/>
  <c r="C25" i="5"/>
  <c r="H24" i="5"/>
  <c r="C24" i="5"/>
  <c r="H23" i="5"/>
  <c r="C23" i="5"/>
  <c r="H22" i="5"/>
  <c r="C22" i="5"/>
  <c r="L21" i="5"/>
  <c r="K21" i="5"/>
  <c r="K292" i="5" s="1"/>
  <c r="K291" i="5" s="1"/>
  <c r="J21" i="5"/>
  <c r="I21" i="5"/>
  <c r="G21" i="5"/>
  <c r="G292" i="5" s="1"/>
  <c r="G291" i="5" s="1"/>
  <c r="F21" i="5"/>
  <c r="E21" i="5"/>
  <c r="D21" i="5"/>
  <c r="D20" i="5"/>
  <c r="K53" i="6" l="1"/>
  <c r="J187" i="6"/>
  <c r="H191" i="6"/>
  <c r="C204" i="6"/>
  <c r="D195" i="6"/>
  <c r="J194" i="6"/>
  <c r="C231" i="6"/>
  <c r="F230" i="6"/>
  <c r="F194" i="6" s="1"/>
  <c r="K230" i="6"/>
  <c r="K194" i="6" s="1"/>
  <c r="C67" i="6"/>
  <c r="G230" i="6"/>
  <c r="G289" i="6" s="1"/>
  <c r="C130" i="6"/>
  <c r="H231" i="6"/>
  <c r="F292" i="6"/>
  <c r="F291" i="6" s="1"/>
  <c r="F54" i="6"/>
  <c r="F53" i="6" s="1"/>
  <c r="L53" i="6"/>
  <c r="H69" i="6"/>
  <c r="I76" i="6"/>
  <c r="H76" i="6" s="1"/>
  <c r="J75" i="6"/>
  <c r="E83" i="6"/>
  <c r="H89" i="6"/>
  <c r="C116" i="6"/>
  <c r="H116" i="6"/>
  <c r="H131" i="6"/>
  <c r="C136" i="6"/>
  <c r="H136" i="6"/>
  <c r="G174" i="6"/>
  <c r="G173" i="6" s="1"/>
  <c r="K174" i="6"/>
  <c r="K173" i="6" s="1"/>
  <c r="C179" i="6"/>
  <c r="H235" i="6"/>
  <c r="C238" i="6"/>
  <c r="H251" i="6"/>
  <c r="C264" i="6"/>
  <c r="I270" i="6"/>
  <c r="H283" i="6"/>
  <c r="H293" i="6"/>
  <c r="H130" i="6"/>
  <c r="I230" i="6"/>
  <c r="E20" i="6"/>
  <c r="H55" i="6"/>
  <c r="C58" i="6"/>
  <c r="L75" i="6"/>
  <c r="L289" i="6" s="1"/>
  <c r="F75" i="6"/>
  <c r="K75" i="6"/>
  <c r="K52" i="6" s="1"/>
  <c r="H141" i="6"/>
  <c r="C144" i="6"/>
  <c r="H144" i="6"/>
  <c r="C166" i="6"/>
  <c r="H166" i="6"/>
  <c r="C175" i="6"/>
  <c r="C184" i="6"/>
  <c r="H184" i="6"/>
  <c r="C198" i="6"/>
  <c r="I204" i="6"/>
  <c r="H204" i="6" s="1"/>
  <c r="C205" i="6"/>
  <c r="C259" i="6"/>
  <c r="C276" i="6"/>
  <c r="E195" i="6"/>
  <c r="E194" i="6" s="1"/>
  <c r="C269" i="6"/>
  <c r="D291" i="6"/>
  <c r="H21" i="6"/>
  <c r="H292" i="6" s="1"/>
  <c r="J54" i="6"/>
  <c r="H54" i="6" s="1"/>
  <c r="H67" i="6"/>
  <c r="C69" i="6"/>
  <c r="D76" i="6"/>
  <c r="D75" i="6" s="1"/>
  <c r="C75" i="6" s="1"/>
  <c r="G75" i="6"/>
  <c r="G52" i="6" s="1"/>
  <c r="L83" i="6"/>
  <c r="H103" i="6"/>
  <c r="C112" i="6"/>
  <c r="H112" i="6"/>
  <c r="C122" i="6"/>
  <c r="H122" i="6"/>
  <c r="H151" i="6"/>
  <c r="C160" i="6"/>
  <c r="H160" i="6"/>
  <c r="C165" i="6"/>
  <c r="H165" i="6"/>
  <c r="I187" i="6"/>
  <c r="H187" i="6" s="1"/>
  <c r="C188" i="6"/>
  <c r="H188" i="6"/>
  <c r="D191" i="6"/>
  <c r="C191" i="6" s="1"/>
  <c r="I195" i="6"/>
  <c r="C196" i="6"/>
  <c r="C216" i="6"/>
  <c r="H216" i="6"/>
  <c r="H233" i="6"/>
  <c r="C235" i="6"/>
  <c r="C272" i="6"/>
  <c r="C281" i="6"/>
  <c r="C283" i="6"/>
  <c r="L230" i="5"/>
  <c r="E195" i="5"/>
  <c r="H21" i="5"/>
  <c r="H292" i="5" s="1"/>
  <c r="H291" i="5" s="1"/>
  <c r="H43" i="5"/>
  <c r="L54" i="5"/>
  <c r="E76" i="5"/>
  <c r="C76" i="5" s="1"/>
  <c r="D83" i="5"/>
  <c r="C83" i="5" s="1"/>
  <c r="G83" i="5"/>
  <c r="G75" i="5" s="1"/>
  <c r="G289" i="5" s="1"/>
  <c r="C136" i="5"/>
  <c r="H144" i="5"/>
  <c r="C165" i="5"/>
  <c r="D174" i="5"/>
  <c r="L174" i="5"/>
  <c r="L173" i="5" s="1"/>
  <c r="C187" i="5"/>
  <c r="C191" i="5"/>
  <c r="H216" i="5"/>
  <c r="F231" i="5"/>
  <c r="F230" i="5" s="1"/>
  <c r="F194" i="5" s="1"/>
  <c r="K231" i="5"/>
  <c r="K230" i="5" s="1"/>
  <c r="K194" i="5" s="1"/>
  <c r="K51" i="5" s="1"/>
  <c r="K50" i="5" s="1"/>
  <c r="C251" i="5"/>
  <c r="C259" i="5"/>
  <c r="C264" i="5"/>
  <c r="C269" i="5"/>
  <c r="C270" i="5"/>
  <c r="I270" i="5"/>
  <c r="G53" i="5"/>
  <c r="J292" i="5"/>
  <c r="J291" i="5" s="1"/>
  <c r="J20" i="5"/>
  <c r="I67" i="5"/>
  <c r="I53" i="5" s="1"/>
  <c r="H80" i="5"/>
  <c r="C89" i="5"/>
  <c r="H89" i="5"/>
  <c r="C103" i="5"/>
  <c r="H103" i="5"/>
  <c r="H122" i="5"/>
  <c r="D130" i="5"/>
  <c r="L130" i="5"/>
  <c r="C144" i="5"/>
  <c r="H160" i="5"/>
  <c r="H166" i="5"/>
  <c r="H184" i="5"/>
  <c r="H188" i="5"/>
  <c r="H192" i="5"/>
  <c r="H198" i="5"/>
  <c r="C216" i="5"/>
  <c r="C235" i="5"/>
  <c r="G231" i="5"/>
  <c r="G230" i="5" s="1"/>
  <c r="G194" i="5" s="1"/>
  <c r="H246" i="5"/>
  <c r="H252" i="5"/>
  <c r="C260" i="5"/>
  <c r="H264" i="5"/>
  <c r="C276" i="5"/>
  <c r="G20" i="5"/>
  <c r="H196" i="5"/>
  <c r="H283" i="5"/>
  <c r="F292" i="5"/>
  <c r="F291" i="5" s="1"/>
  <c r="E54" i="5"/>
  <c r="E53" i="5" s="1"/>
  <c r="C69" i="5"/>
  <c r="L76" i="5"/>
  <c r="L75" i="5" s="1"/>
  <c r="I83" i="5"/>
  <c r="H84" i="5"/>
  <c r="H116" i="5"/>
  <c r="E130" i="5"/>
  <c r="I130" i="5"/>
  <c r="H130" i="5" s="1"/>
  <c r="C141" i="5"/>
  <c r="C160" i="5"/>
  <c r="C184" i="5"/>
  <c r="C198" i="5"/>
  <c r="D204" i="5"/>
  <c r="H205" i="5"/>
  <c r="L204" i="5"/>
  <c r="L195" i="5" s="1"/>
  <c r="L194" i="5" s="1"/>
  <c r="I231" i="5"/>
  <c r="I230" i="5" s="1"/>
  <c r="C233" i="5"/>
  <c r="C246" i="5"/>
  <c r="C272" i="5"/>
  <c r="C281" i="5"/>
  <c r="C284" i="5"/>
  <c r="H284" i="5"/>
  <c r="L53" i="5"/>
  <c r="L52" i="5" s="1"/>
  <c r="L51" i="5" s="1"/>
  <c r="L50" i="5" s="1"/>
  <c r="F52" i="5"/>
  <c r="K26" i="5"/>
  <c r="H45" i="5"/>
  <c r="J54" i="5"/>
  <c r="J53" i="5" s="1"/>
  <c r="H53" i="5" s="1"/>
  <c r="D67" i="5"/>
  <c r="C67" i="5" s="1"/>
  <c r="H67" i="5"/>
  <c r="F75" i="5"/>
  <c r="E194" i="5"/>
  <c r="H204" i="5"/>
  <c r="I195" i="5"/>
  <c r="C174" i="5"/>
  <c r="D173" i="5"/>
  <c r="C173" i="5" s="1"/>
  <c r="D292" i="5"/>
  <c r="D291" i="5" s="1"/>
  <c r="C21" i="5"/>
  <c r="L292" i="5"/>
  <c r="L291" i="5" s="1"/>
  <c r="L20" i="5"/>
  <c r="F26" i="5"/>
  <c r="C31" i="5"/>
  <c r="C43" i="5"/>
  <c r="D54" i="5"/>
  <c r="C55" i="5"/>
  <c r="H55" i="5"/>
  <c r="C130" i="5"/>
  <c r="H174" i="5"/>
  <c r="I173" i="5"/>
  <c r="H173" i="5" s="1"/>
  <c r="E292" i="5"/>
  <c r="E291" i="5" s="1"/>
  <c r="E20" i="5"/>
  <c r="I292" i="5"/>
  <c r="I291" i="5" s="1"/>
  <c r="I20" i="5"/>
  <c r="E75" i="5"/>
  <c r="E52" i="5" s="1"/>
  <c r="E51" i="5" s="1"/>
  <c r="C204" i="5"/>
  <c r="D195" i="5"/>
  <c r="I76" i="5"/>
  <c r="C77" i="5"/>
  <c r="C131" i="5"/>
  <c r="C175" i="5"/>
  <c r="C205" i="5"/>
  <c r="C231" i="5"/>
  <c r="F289" i="5"/>
  <c r="E75" i="6"/>
  <c r="E52" i="6" s="1"/>
  <c r="C83" i="6"/>
  <c r="H174" i="6"/>
  <c r="H259" i="6"/>
  <c r="K289" i="5"/>
  <c r="H291" i="6"/>
  <c r="C166" i="5"/>
  <c r="C188" i="5"/>
  <c r="C192" i="5"/>
  <c r="C196" i="5"/>
  <c r="C238" i="5"/>
  <c r="C252" i="5"/>
  <c r="L289" i="5"/>
  <c r="J83" i="5"/>
  <c r="J75" i="5" s="1"/>
  <c r="J165" i="5"/>
  <c r="H165" i="5" s="1"/>
  <c r="J187" i="5"/>
  <c r="H187" i="5" s="1"/>
  <c r="J191" i="5"/>
  <c r="H191" i="5" s="1"/>
  <c r="J195" i="5"/>
  <c r="J231" i="5"/>
  <c r="J251" i="5"/>
  <c r="H251" i="5" s="1"/>
  <c r="E289" i="5"/>
  <c r="F52" i="6"/>
  <c r="C53" i="6"/>
  <c r="J53" i="6"/>
  <c r="J52" i="6" s="1"/>
  <c r="J51" i="6" s="1"/>
  <c r="C251" i="6"/>
  <c r="D230" i="6"/>
  <c r="L230" i="6"/>
  <c r="L194" i="6" s="1"/>
  <c r="C286" i="5"/>
  <c r="C26" i="6"/>
  <c r="C54" i="6"/>
  <c r="C76" i="6"/>
  <c r="I83" i="6"/>
  <c r="H83" i="6" s="1"/>
  <c r="C84" i="6"/>
  <c r="I173" i="6"/>
  <c r="H173" i="6" s="1"/>
  <c r="C252" i="6"/>
  <c r="C260" i="6"/>
  <c r="C270" i="6"/>
  <c r="C284" i="6"/>
  <c r="C286" i="6"/>
  <c r="D174" i="6"/>
  <c r="C21" i="6"/>
  <c r="I292" i="6"/>
  <c r="I291" i="6" s="1"/>
  <c r="F20" i="6"/>
  <c r="C20" i="6" s="1"/>
  <c r="J20" i="6"/>
  <c r="H20" i="6" s="1"/>
  <c r="E289" i="6" l="1"/>
  <c r="G194" i="6"/>
  <c r="G51" i="6" s="1"/>
  <c r="C292" i="6"/>
  <c r="C291" i="6" s="1"/>
  <c r="F289" i="6"/>
  <c r="K289" i="6"/>
  <c r="E51" i="6"/>
  <c r="E50" i="6" s="1"/>
  <c r="K51" i="6"/>
  <c r="L52" i="6"/>
  <c r="L51" i="6" s="1"/>
  <c r="L50" i="6" s="1"/>
  <c r="C195" i="6"/>
  <c r="J289" i="6"/>
  <c r="F51" i="6"/>
  <c r="I269" i="6"/>
  <c r="H269" i="6" s="1"/>
  <c r="H270" i="6"/>
  <c r="H195" i="6"/>
  <c r="D187" i="6"/>
  <c r="C187" i="6" s="1"/>
  <c r="H54" i="5"/>
  <c r="G52" i="5"/>
  <c r="G51" i="5" s="1"/>
  <c r="D75" i="5"/>
  <c r="C75" i="5" s="1"/>
  <c r="H270" i="5"/>
  <c r="I269" i="5"/>
  <c r="H269" i="5" s="1"/>
  <c r="C230" i="5"/>
  <c r="F51" i="5"/>
  <c r="F50" i="5" s="1"/>
  <c r="E290" i="5"/>
  <c r="E50" i="5"/>
  <c r="L290" i="6"/>
  <c r="E290" i="6"/>
  <c r="H76" i="5"/>
  <c r="I75" i="5"/>
  <c r="I289" i="5" s="1"/>
  <c r="H83" i="5"/>
  <c r="C292" i="5"/>
  <c r="C291" i="5" s="1"/>
  <c r="I75" i="6"/>
  <c r="I289" i="6"/>
  <c r="D194" i="6"/>
  <c r="C194" i="6" s="1"/>
  <c r="C230" i="6"/>
  <c r="J290" i="6"/>
  <c r="J50" i="6"/>
  <c r="H230" i="6"/>
  <c r="C26" i="5"/>
  <c r="F20" i="5"/>
  <c r="C20" i="5" s="1"/>
  <c r="H195" i="5"/>
  <c r="I194" i="5"/>
  <c r="L290" i="5"/>
  <c r="D194" i="5"/>
  <c r="C194" i="5" s="1"/>
  <c r="C195" i="5"/>
  <c r="C54" i="5"/>
  <c r="D53" i="5"/>
  <c r="K290" i="5"/>
  <c r="H26" i="5"/>
  <c r="K20" i="5"/>
  <c r="D173" i="6"/>
  <c r="C174" i="6"/>
  <c r="H231" i="5"/>
  <c r="J230" i="5"/>
  <c r="H53" i="6"/>
  <c r="H20" i="5"/>
  <c r="J52" i="5"/>
  <c r="G50" i="6" l="1"/>
  <c r="G290" i="6"/>
  <c r="I194" i="6"/>
  <c r="H194" i="6" s="1"/>
  <c r="F50" i="6"/>
  <c r="F290" i="6"/>
  <c r="K50" i="6"/>
  <c r="K290" i="6"/>
  <c r="G50" i="5"/>
  <c r="G290" i="5"/>
  <c r="F290" i="5"/>
  <c r="H230" i="5"/>
  <c r="H289" i="5" s="1"/>
  <c r="J289" i="5"/>
  <c r="H75" i="6"/>
  <c r="I52" i="6"/>
  <c r="J194" i="5"/>
  <c r="H194" i="5" s="1"/>
  <c r="H289" i="6"/>
  <c r="C173" i="6"/>
  <c r="C289" i="6" s="1"/>
  <c r="D52" i="6"/>
  <c r="D52" i="5"/>
  <c r="C53" i="5"/>
  <c r="C289" i="5" s="1"/>
  <c r="D289" i="5"/>
  <c r="H75" i="5"/>
  <c r="I52" i="5"/>
  <c r="D289" i="6"/>
  <c r="D51" i="6" l="1"/>
  <c r="C52" i="6"/>
  <c r="J51" i="5"/>
  <c r="H52" i="6"/>
  <c r="I51" i="6"/>
  <c r="H52" i="5"/>
  <c r="I51" i="5"/>
  <c r="C52" i="5"/>
  <c r="D51" i="5"/>
  <c r="I290" i="5" l="1"/>
  <c r="I50" i="5"/>
  <c r="H51" i="5"/>
  <c r="H51" i="6"/>
  <c r="I290" i="6"/>
  <c r="H290" i="6" s="1"/>
  <c r="I50" i="6"/>
  <c r="H50" i="6" s="1"/>
  <c r="C51" i="6"/>
  <c r="D290" i="6"/>
  <c r="C290" i="6" s="1"/>
  <c r="D50" i="6"/>
  <c r="C50" i="6" s="1"/>
  <c r="J290" i="5"/>
  <c r="J50" i="5"/>
  <c r="D290" i="5"/>
  <c r="C290" i="5" s="1"/>
  <c r="D50" i="5"/>
  <c r="C50" i="5" s="1"/>
  <c r="C51" i="5"/>
  <c r="H50" i="5" l="1"/>
  <c r="H290" i="5"/>
  <c r="H301" i="4" l="1"/>
  <c r="C301" i="4"/>
  <c r="H300" i="4"/>
  <c r="C300" i="4"/>
  <c r="H299" i="4"/>
  <c r="C299" i="4"/>
  <c r="H298" i="4"/>
  <c r="C298" i="4"/>
  <c r="H297" i="4"/>
  <c r="C297" i="4"/>
  <c r="H296" i="4"/>
  <c r="C296" i="4"/>
  <c r="H295" i="4"/>
  <c r="C295" i="4"/>
  <c r="H294" i="4"/>
  <c r="C294" i="4"/>
  <c r="L293" i="4"/>
  <c r="K293" i="4"/>
  <c r="J293" i="4"/>
  <c r="I293" i="4"/>
  <c r="H293" i="4"/>
  <c r="G293" i="4"/>
  <c r="F293" i="4"/>
  <c r="E293" i="4"/>
  <c r="D293" i="4"/>
  <c r="C293" i="4"/>
  <c r="H288" i="4"/>
  <c r="C288" i="4"/>
  <c r="H287" i="4"/>
  <c r="C287" i="4"/>
  <c r="L286" i="4"/>
  <c r="K286" i="4"/>
  <c r="J286" i="4"/>
  <c r="I286" i="4"/>
  <c r="G286" i="4"/>
  <c r="F286" i="4"/>
  <c r="E286" i="4"/>
  <c r="D286" i="4"/>
  <c r="H285" i="4"/>
  <c r="C285" i="4"/>
  <c r="L284" i="4"/>
  <c r="K284" i="4"/>
  <c r="J284" i="4"/>
  <c r="J283" i="4" s="1"/>
  <c r="I284" i="4"/>
  <c r="I283" i="4" s="1"/>
  <c r="G284" i="4"/>
  <c r="G283" i="4" s="1"/>
  <c r="F284" i="4"/>
  <c r="F283" i="4" s="1"/>
  <c r="E284" i="4"/>
  <c r="E283" i="4" s="1"/>
  <c r="D284" i="4"/>
  <c r="L283" i="4"/>
  <c r="K283" i="4"/>
  <c r="D283" i="4"/>
  <c r="H282" i="4"/>
  <c r="C282" i="4"/>
  <c r="L281" i="4"/>
  <c r="K281" i="4"/>
  <c r="J281" i="4"/>
  <c r="I281" i="4"/>
  <c r="H281" i="4" s="1"/>
  <c r="G281" i="4"/>
  <c r="F281" i="4"/>
  <c r="E281" i="4"/>
  <c r="D281" i="4"/>
  <c r="H280" i="4"/>
  <c r="C280" i="4"/>
  <c r="H279" i="4"/>
  <c r="C279" i="4"/>
  <c r="H278" i="4"/>
  <c r="C278" i="4"/>
  <c r="H277" i="4"/>
  <c r="C277" i="4"/>
  <c r="L276" i="4"/>
  <c r="K276" i="4"/>
  <c r="J276" i="4"/>
  <c r="I276" i="4"/>
  <c r="G276" i="4"/>
  <c r="F276" i="4"/>
  <c r="E276" i="4"/>
  <c r="D276" i="4"/>
  <c r="C276" i="4" s="1"/>
  <c r="H275" i="4"/>
  <c r="C275" i="4"/>
  <c r="H274" i="4"/>
  <c r="C274" i="4"/>
  <c r="H273" i="4"/>
  <c r="C273" i="4"/>
  <c r="L272" i="4"/>
  <c r="K272" i="4"/>
  <c r="J272" i="4"/>
  <c r="I272" i="4"/>
  <c r="H272" i="4" s="1"/>
  <c r="G272" i="4"/>
  <c r="F272" i="4"/>
  <c r="E272" i="4"/>
  <c r="D272" i="4"/>
  <c r="C272" i="4" s="1"/>
  <c r="H271" i="4"/>
  <c r="C271" i="4"/>
  <c r="L270" i="4"/>
  <c r="K270" i="4"/>
  <c r="J270" i="4"/>
  <c r="J269" i="4" s="1"/>
  <c r="I270" i="4"/>
  <c r="I269" i="4" s="1"/>
  <c r="G270" i="4"/>
  <c r="F270" i="4"/>
  <c r="F269" i="4" s="1"/>
  <c r="E270" i="4"/>
  <c r="E269" i="4" s="1"/>
  <c r="D270" i="4"/>
  <c r="C270" i="4" s="1"/>
  <c r="L269" i="4"/>
  <c r="K269" i="4"/>
  <c r="G269" i="4"/>
  <c r="D269" i="4"/>
  <c r="H268" i="4"/>
  <c r="C268" i="4"/>
  <c r="H267" i="4"/>
  <c r="C267" i="4"/>
  <c r="H266" i="4"/>
  <c r="C266" i="4"/>
  <c r="H265" i="4"/>
  <c r="C265" i="4"/>
  <c r="L264" i="4"/>
  <c r="K264" i="4"/>
  <c r="J264" i="4"/>
  <c r="I264" i="4"/>
  <c r="H264" i="4" s="1"/>
  <c r="G264" i="4"/>
  <c r="F264" i="4"/>
  <c r="E264" i="4"/>
  <c r="D264" i="4"/>
  <c r="H263" i="4"/>
  <c r="C263" i="4"/>
  <c r="H262" i="4"/>
  <c r="C262" i="4"/>
  <c r="H261" i="4"/>
  <c r="C261" i="4"/>
  <c r="L260" i="4"/>
  <c r="K260" i="4"/>
  <c r="J260" i="4"/>
  <c r="J259" i="4" s="1"/>
  <c r="I260" i="4"/>
  <c r="G260" i="4"/>
  <c r="F260" i="4"/>
  <c r="F259" i="4" s="1"/>
  <c r="E260" i="4"/>
  <c r="D260" i="4"/>
  <c r="L259" i="4"/>
  <c r="K259" i="4"/>
  <c r="G259" i="4"/>
  <c r="D259" i="4"/>
  <c r="H258" i="4"/>
  <c r="C258" i="4"/>
  <c r="H257" i="4"/>
  <c r="C257" i="4"/>
  <c r="H256" i="4"/>
  <c r="C256" i="4"/>
  <c r="H255" i="4"/>
  <c r="C255" i="4"/>
  <c r="H254" i="4"/>
  <c r="C254" i="4"/>
  <c r="H253" i="4"/>
  <c r="C253" i="4"/>
  <c r="L252" i="4"/>
  <c r="K252" i="4"/>
  <c r="J252" i="4"/>
  <c r="J251" i="4" s="1"/>
  <c r="I252" i="4"/>
  <c r="G252" i="4"/>
  <c r="F252" i="4"/>
  <c r="F251" i="4" s="1"/>
  <c r="E252" i="4"/>
  <c r="E251" i="4" s="1"/>
  <c r="D252" i="4"/>
  <c r="L251" i="4"/>
  <c r="K251" i="4"/>
  <c r="G251" i="4"/>
  <c r="D251" i="4"/>
  <c r="H250" i="4"/>
  <c r="C250" i="4"/>
  <c r="H249" i="4"/>
  <c r="C249" i="4"/>
  <c r="H248" i="4"/>
  <c r="C248" i="4"/>
  <c r="H247" i="4"/>
  <c r="C247" i="4"/>
  <c r="L246" i="4"/>
  <c r="K246" i="4"/>
  <c r="J246" i="4"/>
  <c r="I246" i="4"/>
  <c r="G246" i="4"/>
  <c r="F246" i="4"/>
  <c r="E246" i="4"/>
  <c r="D246" i="4"/>
  <c r="H245" i="4"/>
  <c r="C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L238" i="4"/>
  <c r="K238" i="4"/>
  <c r="J238" i="4"/>
  <c r="I238" i="4"/>
  <c r="G238" i="4"/>
  <c r="F238" i="4"/>
  <c r="E238" i="4"/>
  <c r="D238" i="4"/>
  <c r="H237" i="4"/>
  <c r="C237" i="4"/>
  <c r="H236" i="4"/>
  <c r="C236" i="4"/>
  <c r="L235" i="4"/>
  <c r="K235" i="4"/>
  <c r="H235" i="4" s="1"/>
  <c r="J235" i="4"/>
  <c r="I235" i="4"/>
  <c r="G235" i="4"/>
  <c r="F235" i="4"/>
  <c r="E235" i="4"/>
  <c r="C235" i="4" s="1"/>
  <c r="D235" i="4"/>
  <c r="H234" i="4"/>
  <c r="C234" i="4"/>
  <c r="L233" i="4"/>
  <c r="K233" i="4"/>
  <c r="J233" i="4"/>
  <c r="I233" i="4"/>
  <c r="G233" i="4"/>
  <c r="F233" i="4"/>
  <c r="E233" i="4"/>
  <c r="D233" i="4"/>
  <c r="C233" i="4" s="1"/>
  <c r="H232" i="4"/>
  <c r="C232" i="4"/>
  <c r="L231" i="4"/>
  <c r="L230" i="4" s="1"/>
  <c r="G231" i="4"/>
  <c r="G230" i="4" s="1"/>
  <c r="H229" i="4"/>
  <c r="C229" i="4"/>
  <c r="H228" i="4"/>
  <c r="C228" i="4"/>
  <c r="L227" i="4"/>
  <c r="K227" i="4"/>
  <c r="H227" i="4" s="1"/>
  <c r="J227" i="4"/>
  <c r="I227" i="4"/>
  <c r="G227" i="4"/>
  <c r="F227" i="4"/>
  <c r="C227" i="4" s="1"/>
  <c r="E227" i="4"/>
  <c r="D227" i="4"/>
  <c r="H226" i="4"/>
  <c r="C226" i="4"/>
  <c r="H225" i="4"/>
  <c r="C225" i="4"/>
  <c r="H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L216" i="4"/>
  <c r="K216" i="4"/>
  <c r="J216" i="4"/>
  <c r="I216" i="4"/>
  <c r="H216" i="4" s="1"/>
  <c r="G216" i="4"/>
  <c r="F216" i="4"/>
  <c r="E216" i="4"/>
  <c r="D216" i="4"/>
  <c r="H215" i="4"/>
  <c r="C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L205" i="4"/>
  <c r="L204" i="4" s="1"/>
  <c r="K205" i="4"/>
  <c r="J205" i="4"/>
  <c r="I205" i="4"/>
  <c r="I204" i="4" s="1"/>
  <c r="G205" i="4"/>
  <c r="G204" i="4" s="1"/>
  <c r="F205" i="4"/>
  <c r="E205" i="4"/>
  <c r="D205" i="4"/>
  <c r="D204" i="4" s="1"/>
  <c r="C205" i="4"/>
  <c r="J204" i="4"/>
  <c r="F204" i="4"/>
  <c r="H203" i="4"/>
  <c r="C203" i="4"/>
  <c r="H202" i="4"/>
  <c r="C202" i="4"/>
  <c r="H201" i="4"/>
  <c r="C201" i="4"/>
  <c r="H200" i="4"/>
  <c r="C200" i="4"/>
  <c r="H199" i="4"/>
  <c r="C199" i="4"/>
  <c r="L198" i="4"/>
  <c r="K198" i="4"/>
  <c r="K196" i="4" s="1"/>
  <c r="J198" i="4"/>
  <c r="J196" i="4" s="1"/>
  <c r="J195" i="4" s="1"/>
  <c r="I198" i="4"/>
  <c r="G198" i="4"/>
  <c r="F198" i="4"/>
  <c r="E198" i="4"/>
  <c r="E196" i="4" s="1"/>
  <c r="D198" i="4"/>
  <c r="H197" i="4"/>
  <c r="C197" i="4"/>
  <c r="L196" i="4"/>
  <c r="G196" i="4"/>
  <c r="G195" i="4" s="1"/>
  <c r="F196" i="4"/>
  <c r="F195" i="4" s="1"/>
  <c r="D196" i="4"/>
  <c r="H193" i="4"/>
  <c r="C193" i="4"/>
  <c r="L192" i="4"/>
  <c r="K192" i="4"/>
  <c r="J192" i="4"/>
  <c r="J191" i="4" s="1"/>
  <c r="I192" i="4"/>
  <c r="G192" i="4"/>
  <c r="F192" i="4"/>
  <c r="F191" i="4" s="1"/>
  <c r="E192" i="4"/>
  <c r="E191" i="4" s="1"/>
  <c r="D192" i="4"/>
  <c r="L191" i="4"/>
  <c r="K191" i="4"/>
  <c r="G191" i="4"/>
  <c r="G187" i="4" s="1"/>
  <c r="D191" i="4"/>
  <c r="H190" i="4"/>
  <c r="C190" i="4"/>
  <c r="H189" i="4"/>
  <c r="C189" i="4"/>
  <c r="L188" i="4"/>
  <c r="K188" i="4"/>
  <c r="J188" i="4"/>
  <c r="I188" i="4"/>
  <c r="G188" i="4"/>
  <c r="F188" i="4"/>
  <c r="F187" i="4" s="1"/>
  <c r="E188" i="4"/>
  <c r="D188" i="4"/>
  <c r="C188" i="4" s="1"/>
  <c r="L187" i="4"/>
  <c r="K187" i="4"/>
  <c r="H186" i="4"/>
  <c r="C186" i="4"/>
  <c r="H185" i="4"/>
  <c r="C185" i="4"/>
  <c r="L184" i="4"/>
  <c r="K184" i="4"/>
  <c r="J184" i="4"/>
  <c r="I184" i="4"/>
  <c r="G184" i="4"/>
  <c r="F184" i="4"/>
  <c r="E184" i="4"/>
  <c r="D184" i="4"/>
  <c r="H183" i="4"/>
  <c r="C183" i="4"/>
  <c r="H182" i="4"/>
  <c r="C182" i="4"/>
  <c r="H181" i="4"/>
  <c r="C181" i="4"/>
  <c r="H180" i="4"/>
  <c r="C180" i="4"/>
  <c r="L179" i="4"/>
  <c r="K179" i="4"/>
  <c r="J179" i="4"/>
  <c r="I179" i="4"/>
  <c r="G179" i="4"/>
  <c r="F179" i="4"/>
  <c r="E179" i="4"/>
  <c r="D179" i="4"/>
  <c r="C179" i="4"/>
  <c r="H178" i="4"/>
  <c r="C178" i="4"/>
  <c r="H177" i="4"/>
  <c r="C177" i="4"/>
  <c r="H176" i="4"/>
  <c r="C176" i="4"/>
  <c r="L175" i="4"/>
  <c r="L174" i="4" s="1"/>
  <c r="L173" i="4" s="1"/>
  <c r="K175" i="4"/>
  <c r="J175" i="4"/>
  <c r="I175" i="4"/>
  <c r="G175" i="4"/>
  <c r="F175" i="4"/>
  <c r="F174" i="4" s="1"/>
  <c r="F173" i="4" s="1"/>
  <c r="E175" i="4"/>
  <c r="D175" i="4"/>
  <c r="D174" i="4" s="1"/>
  <c r="C175" i="4"/>
  <c r="J174" i="4"/>
  <c r="J173" i="4" s="1"/>
  <c r="I174" i="4"/>
  <c r="E174" i="4"/>
  <c r="E173" i="4" s="1"/>
  <c r="H172" i="4"/>
  <c r="C172" i="4"/>
  <c r="H171" i="4"/>
  <c r="C171" i="4"/>
  <c r="H170" i="4"/>
  <c r="C170" i="4"/>
  <c r="H169" i="4"/>
  <c r="C169" i="4"/>
  <c r="H168" i="4"/>
  <c r="C168" i="4"/>
  <c r="H167" i="4"/>
  <c r="C167" i="4"/>
  <c r="L166" i="4"/>
  <c r="K166" i="4"/>
  <c r="J166" i="4"/>
  <c r="J165" i="4" s="1"/>
  <c r="I166" i="4"/>
  <c r="G166" i="4"/>
  <c r="F166" i="4"/>
  <c r="F165" i="4" s="1"/>
  <c r="E166" i="4"/>
  <c r="E165" i="4" s="1"/>
  <c r="D166" i="4"/>
  <c r="C166" i="4" s="1"/>
  <c r="L165" i="4"/>
  <c r="K165" i="4"/>
  <c r="G165" i="4"/>
  <c r="D165" i="4"/>
  <c r="H164" i="4"/>
  <c r="C164" i="4"/>
  <c r="H163" i="4"/>
  <c r="C163" i="4"/>
  <c r="H162" i="4"/>
  <c r="C162" i="4"/>
  <c r="H161" i="4"/>
  <c r="C161" i="4"/>
  <c r="L160" i="4"/>
  <c r="K160" i="4"/>
  <c r="J160" i="4"/>
  <c r="I160" i="4"/>
  <c r="H160" i="4" s="1"/>
  <c r="G160" i="4"/>
  <c r="F160" i="4"/>
  <c r="E160" i="4"/>
  <c r="D160" i="4"/>
  <c r="C160" i="4" s="1"/>
  <c r="H159" i="4"/>
  <c r="C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H152" i="4"/>
  <c r="C152" i="4"/>
  <c r="L151" i="4"/>
  <c r="K151" i="4"/>
  <c r="J151" i="4"/>
  <c r="I151" i="4"/>
  <c r="G151" i="4"/>
  <c r="F151" i="4"/>
  <c r="E151" i="4"/>
  <c r="D151" i="4"/>
  <c r="C151" i="4" s="1"/>
  <c r="H150" i="4"/>
  <c r="C150" i="4"/>
  <c r="H149" i="4"/>
  <c r="C149" i="4"/>
  <c r="H148" i="4"/>
  <c r="C148" i="4"/>
  <c r="H147" i="4"/>
  <c r="C147" i="4"/>
  <c r="H146" i="4"/>
  <c r="C146" i="4"/>
  <c r="H145" i="4"/>
  <c r="C145" i="4"/>
  <c r="L144" i="4"/>
  <c r="K144" i="4"/>
  <c r="J144" i="4"/>
  <c r="I144" i="4"/>
  <c r="H144" i="4" s="1"/>
  <c r="G144" i="4"/>
  <c r="F144" i="4"/>
  <c r="E144" i="4"/>
  <c r="D144" i="4"/>
  <c r="C144" i="4" s="1"/>
  <c r="H143" i="4"/>
  <c r="C143" i="4"/>
  <c r="H142" i="4"/>
  <c r="C142" i="4"/>
  <c r="L141" i="4"/>
  <c r="K141" i="4"/>
  <c r="J141" i="4"/>
  <c r="I141" i="4"/>
  <c r="G141" i="4"/>
  <c r="F141" i="4"/>
  <c r="E141" i="4"/>
  <c r="D141" i="4"/>
  <c r="C141" i="4" s="1"/>
  <c r="H140" i="4"/>
  <c r="C140" i="4"/>
  <c r="H139" i="4"/>
  <c r="C139" i="4"/>
  <c r="H138" i="4"/>
  <c r="C138" i="4"/>
  <c r="H137" i="4"/>
  <c r="C137" i="4"/>
  <c r="L136" i="4"/>
  <c r="K136" i="4"/>
  <c r="J136" i="4"/>
  <c r="I136" i="4"/>
  <c r="G136" i="4"/>
  <c r="F136" i="4"/>
  <c r="E136" i="4"/>
  <c r="D136" i="4"/>
  <c r="H135" i="4"/>
  <c r="C135" i="4"/>
  <c r="H134" i="4"/>
  <c r="C134" i="4"/>
  <c r="H133" i="4"/>
  <c r="C133" i="4"/>
  <c r="H132" i="4"/>
  <c r="C132" i="4"/>
  <c r="L131" i="4"/>
  <c r="L130" i="4" s="1"/>
  <c r="K131" i="4"/>
  <c r="J131" i="4"/>
  <c r="I131" i="4"/>
  <c r="G131" i="4"/>
  <c r="F131" i="4"/>
  <c r="E131" i="4"/>
  <c r="D131" i="4"/>
  <c r="D130" i="4" s="1"/>
  <c r="C131" i="4"/>
  <c r="J130" i="4"/>
  <c r="I130" i="4"/>
  <c r="F130" i="4"/>
  <c r="H129" i="4"/>
  <c r="H128" i="4" s="1"/>
  <c r="C129" i="4"/>
  <c r="C128" i="4" s="1"/>
  <c r="L128" i="4"/>
  <c r="K128" i="4"/>
  <c r="J128" i="4"/>
  <c r="I128" i="4"/>
  <c r="G128" i="4"/>
  <c r="F128" i="4"/>
  <c r="E128" i="4"/>
  <c r="D128" i="4"/>
  <c r="H127" i="4"/>
  <c r="C127" i="4"/>
  <c r="H126" i="4"/>
  <c r="C126" i="4"/>
  <c r="H125" i="4"/>
  <c r="C125" i="4"/>
  <c r="H124" i="4"/>
  <c r="C124" i="4"/>
  <c r="H123" i="4"/>
  <c r="C123" i="4"/>
  <c r="L122" i="4"/>
  <c r="K122" i="4"/>
  <c r="J122" i="4"/>
  <c r="I122" i="4"/>
  <c r="G122" i="4"/>
  <c r="F122" i="4"/>
  <c r="E122" i="4"/>
  <c r="D122" i="4"/>
  <c r="H121" i="4"/>
  <c r="C121" i="4"/>
  <c r="H120" i="4"/>
  <c r="C120" i="4"/>
  <c r="H119" i="4"/>
  <c r="C119" i="4"/>
  <c r="H118" i="4"/>
  <c r="C118" i="4"/>
  <c r="H117" i="4"/>
  <c r="C117" i="4"/>
  <c r="L116" i="4"/>
  <c r="K116" i="4"/>
  <c r="J116" i="4"/>
  <c r="I116" i="4"/>
  <c r="G116" i="4"/>
  <c r="F116" i="4"/>
  <c r="E116" i="4"/>
  <c r="D116" i="4"/>
  <c r="C116" i="4" s="1"/>
  <c r="H115" i="4"/>
  <c r="C115" i="4"/>
  <c r="H114" i="4"/>
  <c r="C114" i="4"/>
  <c r="H113" i="4"/>
  <c r="C113" i="4"/>
  <c r="L112" i="4"/>
  <c r="K112" i="4"/>
  <c r="J112" i="4"/>
  <c r="I112" i="4"/>
  <c r="H112" i="4" s="1"/>
  <c r="G112" i="4"/>
  <c r="F112" i="4"/>
  <c r="E112" i="4"/>
  <c r="D112" i="4"/>
  <c r="C112" i="4" s="1"/>
  <c r="H111" i="4"/>
  <c r="C111" i="4"/>
  <c r="H110" i="4"/>
  <c r="C110" i="4"/>
  <c r="H109" i="4"/>
  <c r="C109" i="4"/>
  <c r="H108" i="4"/>
  <c r="C108" i="4"/>
  <c r="H107" i="4"/>
  <c r="C107" i="4"/>
  <c r="H106" i="4"/>
  <c r="C106" i="4"/>
  <c r="H105" i="4"/>
  <c r="C105" i="4"/>
  <c r="H104" i="4"/>
  <c r="C104" i="4"/>
  <c r="L103" i="4"/>
  <c r="K103" i="4"/>
  <c r="J103" i="4"/>
  <c r="I103" i="4"/>
  <c r="G103" i="4"/>
  <c r="F103" i="4"/>
  <c r="E103" i="4"/>
  <c r="D103" i="4"/>
  <c r="C103" i="4"/>
  <c r="H102" i="4"/>
  <c r="C102" i="4"/>
  <c r="H101" i="4"/>
  <c r="C101" i="4"/>
  <c r="H100" i="4"/>
  <c r="C100" i="4"/>
  <c r="H99" i="4"/>
  <c r="C99" i="4"/>
  <c r="H98" i="4"/>
  <c r="C98" i="4"/>
  <c r="H97" i="4"/>
  <c r="C97" i="4"/>
  <c r="H96" i="4"/>
  <c r="C96" i="4"/>
  <c r="L95" i="4"/>
  <c r="K95" i="4"/>
  <c r="H95" i="4" s="1"/>
  <c r="J95" i="4"/>
  <c r="I95" i="4"/>
  <c r="G95" i="4"/>
  <c r="F95" i="4"/>
  <c r="E95" i="4"/>
  <c r="C95" i="4" s="1"/>
  <c r="D95" i="4"/>
  <c r="H94" i="4"/>
  <c r="C94" i="4"/>
  <c r="H93" i="4"/>
  <c r="C93" i="4"/>
  <c r="H92" i="4"/>
  <c r="C92" i="4"/>
  <c r="H91" i="4"/>
  <c r="C91" i="4"/>
  <c r="H90" i="4"/>
  <c r="C90" i="4"/>
  <c r="L89" i="4"/>
  <c r="K89" i="4"/>
  <c r="J89" i="4"/>
  <c r="I89" i="4"/>
  <c r="G89" i="4"/>
  <c r="F89" i="4"/>
  <c r="E89" i="4"/>
  <c r="D89" i="4"/>
  <c r="C89" i="4" s="1"/>
  <c r="H88" i="4"/>
  <c r="C88" i="4"/>
  <c r="H87" i="4"/>
  <c r="C87" i="4"/>
  <c r="H86" i="4"/>
  <c r="C86" i="4"/>
  <c r="H85" i="4"/>
  <c r="C85" i="4"/>
  <c r="L84" i="4"/>
  <c r="K84" i="4"/>
  <c r="J84" i="4"/>
  <c r="J83" i="4" s="1"/>
  <c r="I84" i="4"/>
  <c r="G84" i="4"/>
  <c r="F84" i="4"/>
  <c r="F83" i="4" s="1"/>
  <c r="E84" i="4"/>
  <c r="E83" i="4" s="1"/>
  <c r="D84" i="4"/>
  <c r="L83" i="4"/>
  <c r="G83" i="4"/>
  <c r="D83" i="4"/>
  <c r="H82" i="4"/>
  <c r="C82" i="4"/>
  <c r="H81" i="4"/>
  <c r="C81" i="4"/>
  <c r="L80" i="4"/>
  <c r="K80" i="4"/>
  <c r="J80" i="4"/>
  <c r="I80" i="4"/>
  <c r="H80" i="4" s="1"/>
  <c r="G80" i="4"/>
  <c r="F80" i="4"/>
  <c r="E80" i="4"/>
  <c r="D80" i="4"/>
  <c r="C80" i="4" s="1"/>
  <c r="H79" i="4"/>
  <c r="C79" i="4"/>
  <c r="H78" i="4"/>
  <c r="C78" i="4"/>
  <c r="L77" i="4"/>
  <c r="L76" i="4" s="1"/>
  <c r="K77" i="4"/>
  <c r="J77" i="4"/>
  <c r="J76" i="4" s="1"/>
  <c r="I77" i="4"/>
  <c r="G77" i="4"/>
  <c r="G76" i="4" s="1"/>
  <c r="F77" i="4"/>
  <c r="E77" i="4"/>
  <c r="D77" i="4"/>
  <c r="D76" i="4" s="1"/>
  <c r="F76" i="4"/>
  <c r="E76" i="4"/>
  <c r="H74" i="4"/>
  <c r="C74" i="4"/>
  <c r="H73" i="4"/>
  <c r="C73" i="4"/>
  <c r="H72" i="4"/>
  <c r="C72" i="4"/>
  <c r="H71" i="4"/>
  <c r="C71" i="4"/>
  <c r="H70" i="4"/>
  <c r="C70" i="4"/>
  <c r="L69" i="4"/>
  <c r="L67" i="4" s="1"/>
  <c r="L53" i="4" s="1"/>
  <c r="K69" i="4"/>
  <c r="H69" i="4" s="1"/>
  <c r="J69" i="4"/>
  <c r="I69" i="4"/>
  <c r="G69" i="4"/>
  <c r="G67" i="4" s="1"/>
  <c r="G53" i="4" s="1"/>
  <c r="F69" i="4"/>
  <c r="F67" i="4" s="1"/>
  <c r="E69" i="4"/>
  <c r="D69" i="4"/>
  <c r="H68" i="4"/>
  <c r="C68" i="4"/>
  <c r="J67" i="4"/>
  <c r="I67" i="4"/>
  <c r="E67" i="4"/>
  <c r="D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J58" i="4"/>
  <c r="I58" i="4"/>
  <c r="G58" i="4"/>
  <c r="F58" i="4"/>
  <c r="E58" i="4"/>
  <c r="D58" i="4"/>
  <c r="H57" i="4"/>
  <c r="C57" i="4"/>
  <c r="H56" i="4"/>
  <c r="C56" i="4"/>
  <c r="L55" i="4"/>
  <c r="L54" i="4" s="1"/>
  <c r="K55" i="4"/>
  <c r="K54" i="4" s="1"/>
  <c r="J55" i="4"/>
  <c r="J54" i="4" s="1"/>
  <c r="J53" i="4" s="1"/>
  <c r="I55" i="4"/>
  <c r="G55" i="4"/>
  <c r="G54" i="4" s="1"/>
  <c r="F55" i="4"/>
  <c r="E55" i="4"/>
  <c r="C55" i="4" s="1"/>
  <c r="D55" i="4"/>
  <c r="D54" i="4" s="1"/>
  <c r="F54" i="4"/>
  <c r="D53" i="4"/>
  <c r="H47" i="4"/>
  <c r="C47" i="4"/>
  <c r="H46" i="4"/>
  <c r="C46" i="4"/>
  <c r="L45" i="4"/>
  <c r="H45" i="4" s="1"/>
  <c r="G45" i="4"/>
  <c r="C45" i="4"/>
  <c r="H44" i="4"/>
  <c r="C44" i="4"/>
  <c r="K43" i="4"/>
  <c r="J43" i="4"/>
  <c r="I43" i="4"/>
  <c r="F43" i="4"/>
  <c r="E43" i="4"/>
  <c r="D43" i="4"/>
  <c r="H42" i="4"/>
  <c r="C42" i="4"/>
  <c r="I41" i="4"/>
  <c r="H41" i="4"/>
  <c r="D41" i="4"/>
  <c r="C41" i="4" s="1"/>
  <c r="H40" i="4"/>
  <c r="C40" i="4"/>
  <c r="H39" i="4"/>
  <c r="C39" i="4"/>
  <c r="H38" i="4"/>
  <c r="C38" i="4"/>
  <c r="H37" i="4"/>
  <c r="C37" i="4"/>
  <c r="K36" i="4"/>
  <c r="H36" i="4"/>
  <c r="F36" i="4"/>
  <c r="C36" i="4" s="1"/>
  <c r="H35" i="4"/>
  <c r="C35" i="4"/>
  <c r="H34" i="4"/>
  <c r="C34" i="4"/>
  <c r="K33" i="4"/>
  <c r="H33" i="4"/>
  <c r="F33" i="4"/>
  <c r="C33" i="4" s="1"/>
  <c r="H32" i="4"/>
  <c r="C32" i="4"/>
  <c r="K31" i="4"/>
  <c r="K26" i="4" s="1"/>
  <c r="F31" i="4"/>
  <c r="C31" i="4"/>
  <c r="H30" i="4"/>
  <c r="C30" i="4"/>
  <c r="H29" i="4"/>
  <c r="C29" i="4"/>
  <c r="H28" i="4"/>
  <c r="C28" i="4"/>
  <c r="K27" i="4"/>
  <c r="H27" i="4"/>
  <c r="F27" i="4"/>
  <c r="C27" i="4" s="1"/>
  <c r="H25" i="4"/>
  <c r="C25" i="4"/>
  <c r="I24" i="4"/>
  <c r="H24" i="4" s="1"/>
  <c r="C24" i="4"/>
  <c r="H23" i="4"/>
  <c r="C23" i="4"/>
  <c r="H22" i="4"/>
  <c r="C22" i="4"/>
  <c r="L21" i="4"/>
  <c r="L292" i="4" s="1"/>
  <c r="L291" i="4" s="1"/>
  <c r="K21" i="4"/>
  <c r="K292" i="4" s="1"/>
  <c r="K291" i="4" s="1"/>
  <c r="J21" i="4"/>
  <c r="I21" i="4"/>
  <c r="I292" i="4" s="1"/>
  <c r="I291" i="4" s="1"/>
  <c r="G21" i="4"/>
  <c r="G292" i="4" s="1"/>
  <c r="G291" i="4" s="1"/>
  <c r="F21" i="4"/>
  <c r="E21" i="4"/>
  <c r="E292" i="4" s="1"/>
  <c r="E291" i="4" s="1"/>
  <c r="D21" i="4"/>
  <c r="D292" i="4" s="1"/>
  <c r="D291" i="4" s="1"/>
  <c r="L20" i="4"/>
  <c r="I20" i="4"/>
  <c r="D20" i="4"/>
  <c r="H301" i="3"/>
  <c r="C301" i="3"/>
  <c r="H300" i="3"/>
  <c r="C300" i="3"/>
  <c r="H299" i="3"/>
  <c r="C299" i="3"/>
  <c r="H298" i="3"/>
  <c r="C298" i="3"/>
  <c r="H297" i="3"/>
  <c r="C297" i="3"/>
  <c r="H296" i="3"/>
  <c r="C296" i="3"/>
  <c r="H295" i="3"/>
  <c r="C295" i="3"/>
  <c r="H294" i="3"/>
  <c r="C294" i="3"/>
  <c r="L293" i="3"/>
  <c r="K293" i="3"/>
  <c r="J293" i="3"/>
  <c r="I293" i="3"/>
  <c r="H293" i="3"/>
  <c r="G293" i="3"/>
  <c r="F293" i="3"/>
  <c r="E293" i="3"/>
  <c r="D293" i="3"/>
  <c r="C293" i="3"/>
  <c r="H288" i="3"/>
  <c r="C288" i="3"/>
  <c r="H287" i="3"/>
  <c r="C287" i="3"/>
  <c r="L286" i="3"/>
  <c r="K286" i="3"/>
  <c r="J286" i="3"/>
  <c r="I286" i="3"/>
  <c r="G286" i="3"/>
  <c r="F286" i="3"/>
  <c r="E286" i="3"/>
  <c r="D286" i="3"/>
  <c r="H285" i="3"/>
  <c r="C285" i="3"/>
  <c r="L284" i="3"/>
  <c r="K284" i="3"/>
  <c r="J284" i="3"/>
  <c r="J283" i="3" s="1"/>
  <c r="I284" i="3"/>
  <c r="G284" i="3"/>
  <c r="F284" i="3"/>
  <c r="F283" i="3" s="1"/>
  <c r="E284" i="3"/>
  <c r="D284" i="3"/>
  <c r="L283" i="3"/>
  <c r="K283" i="3"/>
  <c r="G283" i="3"/>
  <c r="D283" i="3"/>
  <c r="H282" i="3"/>
  <c r="C282" i="3"/>
  <c r="L281" i="3"/>
  <c r="K281" i="3"/>
  <c r="H281" i="3" s="1"/>
  <c r="J281" i="3"/>
  <c r="I281" i="3"/>
  <c r="G281" i="3"/>
  <c r="F281" i="3"/>
  <c r="E281" i="3"/>
  <c r="D281" i="3"/>
  <c r="C281" i="3" s="1"/>
  <c r="H280" i="3"/>
  <c r="C280" i="3"/>
  <c r="H279" i="3"/>
  <c r="C279" i="3"/>
  <c r="H278" i="3"/>
  <c r="C278" i="3"/>
  <c r="H277" i="3"/>
  <c r="C277" i="3"/>
  <c r="L276" i="3"/>
  <c r="K276" i="3"/>
  <c r="J276" i="3"/>
  <c r="I276" i="3"/>
  <c r="H276" i="3" s="1"/>
  <c r="G276" i="3"/>
  <c r="F276" i="3"/>
  <c r="E276" i="3"/>
  <c r="D276" i="3"/>
  <c r="H275" i="3"/>
  <c r="C275" i="3"/>
  <c r="H274" i="3"/>
  <c r="C274" i="3"/>
  <c r="H273" i="3"/>
  <c r="C273" i="3"/>
  <c r="L272" i="3"/>
  <c r="K272" i="3"/>
  <c r="J272" i="3"/>
  <c r="I272" i="3"/>
  <c r="G272" i="3"/>
  <c r="F272" i="3"/>
  <c r="E272" i="3"/>
  <c r="D272" i="3"/>
  <c r="C272" i="3" s="1"/>
  <c r="H271" i="3"/>
  <c r="C271" i="3"/>
  <c r="L270" i="3"/>
  <c r="K270" i="3"/>
  <c r="J270" i="3"/>
  <c r="J269" i="3" s="1"/>
  <c r="G270" i="3"/>
  <c r="F270" i="3"/>
  <c r="F269" i="3" s="1"/>
  <c r="E270" i="3"/>
  <c r="E269" i="3" s="1"/>
  <c r="D270" i="3"/>
  <c r="L269" i="3"/>
  <c r="K269" i="3"/>
  <c r="G269" i="3"/>
  <c r="D269" i="3"/>
  <c r="H268" i="3"/>
  <c r="C268" i="3"/>
  <c r="H267" i="3"/>
  <c r="C267" i="3"/>
  <c r="H266" i="3"/>
  <c r="C266" i="3"/>
  <c r="H265" i="3"/>
  <c r="C265" i="3"/>
  <c r="L264" i="3"/>
  <c r="K264" i="3"/>
  <c r="J264" i="3"/>
  <c r="I264" i="3"/>
  <c r="H264" i="3" s="1"/>
  <c r="G264" i="3"/>
  <c r="F264" i="3"/>
  <c r="E264" i="3"/>
  <c r="D264" i="3"/>
  <c r="H263" i="3"/>
  <c r="C263" i="3"/>
  <c r="H262" i="3"/>
  <c r="C262" i="3"/>
  <c r="H261" i="3"/>
  <c r="C261" i="3"/>
  <c r="L260" i="3"/>
  <c r="K260" i="3"/>
  <c r="J260" i="3"/>
  <c r="J259" i="3" s="1"/>
  <c r="I260" i="3"/>
  <c r="G260" i="3"/>
  <c r="G259" i="3" s="1"/>
  <c r="F260" i="3"/>
  <c r="F259" i="3" s="1"/>
  <c r="E260" i="3"/>
  <c r="D260" i="3"/>
  <c r="L259" i="3"/>
  <c r="K259" i="3"/>
  <c r="D259" i="3"/>
  <c r="H258" i="3"/>
  <c r="C258" i="3"/>
  <c r="H257" i="3"/>
  <c r="C257" i="3"/>
  <c r="H256" i="3"/>
  <c r="C256" i="3"/>
  <c r="H255" i="3"/>
  <c r="C255" i="3"/>
  <c r="H254" i="3"/>
  <c r="C254" i="3"/>
  <c r="H253" i="3"/>
  <c r="C253" i="3"/>
  <c r="L252" i="3"/>
  <c r="K252" i="3"/>
  <c r="J252" i="3"/>
  <c r="J251" i="3" s="1"/>
  <c r="I252" i="3"/>
  <c r="G252" i="3"/>
  <c r="F252" i="3"/>
  <c r="F251" i="3" s="1"/>
  <c r="E252" i="3"/>
  <c r="D252" i="3"/>
  <c r="L251" i="3"/>
  <c r="K251" i="3"/>
  <c r="G251" i="3"/>
  <c r="D251" i="3"/>
  <c r="H250" i="3"/>
  <c r="C250" i="3"/>
  <c r="H249" i="3"/>
  <c r="C249" i="3"/>
  <c r="H248" i="3"/>
  <c r="C248" i="3"/>
  <c r="H247" i="3"/>
  <c r="C247" i="3"/>
  <c r="L246" i="3"/>
  <c r="K246" i="3"/>
  <c r="J246" i="3"/>
  <c r="I246" i="3"/>
  <c r="G246" i="3"/>
  <c r="F246" i="3"/>
  <c r="E246" i="3"/>
  <c r="D246" i="3"/>
  <c r="H245" i="3"/>
  <c r="C245" i="3"/>
  <c r="H244" i="3"/>
  <c r="C244" i="3"/>
  <c r="H243" i="3"/>
  <c r="C243" i="3"/>
  <c r="H242" i="3"/>
  <c r="C242" i="3"/>
  <c r="H241" i="3"/>
  <c r="C241" i="3"/>
  <c r="H240" i="3"/>
  <c r="C240" i="3"/>
  <c r="H239" i="3"/>
  <c r="C239" i="3"/>
  <c r="L238" i="3"/>
  <c r="K238" i="3"/>
  <c r="J238" i="3"/>
  <c r="I238" i="3"/>
  <c r="G238" i="3"/>
  <c r="F238" i="3"/>
  <c r="E238" i="3"/>
  <c r="D238" i="3"/>
  <c r="H237" i="3"/>
  <c r="C237" i="3"/>
  <c r="H236" i="3"/>
  <c r="C236" i="3"/>
  <c r="L235" i="3"/>
  <c r="K235" i="3"/>
  <c r="J235" i="3"/>
  <c r="I235" i="3"/>
  <c r="G235" i="3"/>
  <c r="F235" i="3"/>
  <c r="E235" i="3"/>
  <c r="D235" i="3"/>
  <c r="C235" i="3" s="1"/>
  <c r="H234" i="3"/>
  <c r="C234" i="3"/>
  <c r="L233" i="3"/>
  <c r="K233" i="3"/>
  <c r="J233" i="3"/>
  <c r="I233" i="3"/>
  <c r="G233" i="3"/>
  <c r="G231" i="3" s="1"/>
  <c r="F233" i="3"/>
  <c r="E233" i="3"/>
  <c r="D233" i="3"/>
  <c r="D231" i="3" s="1"/>
  <c r="D230" i="3" s="1"/>
  <c r="C233" i="3"/>
  <c r="H232" i="3"/>
  <c r="C232" i="3"/>
  <c r="L231" i="3"/>
  <c r="L230" i="3" s="1"/>
  <c r="K231" i="3"/>
  <c r="H229" i="3"/>
  <c r="C229" i="3"/>
  <c r="H228" i="3"/>
  <c r="C228" i="3"/>
  <c r="L227" i="3"/>
  <c r="K227" i="3"/>
  <c r="H227" i="3" s="1"/>
  <c r="J227" i="3"/>
  <c r="I227" i="3"/>
  <c r="G227" i="3"/>
  <c r="F227" i="3"/>
  <c r="E227" i="3"/>
  <c r="D227" i="3"/>
  <c r="C227" i="3" s="1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L216" i="3"/>
  <c r="K216" i="3"/>
  <c r="J216" i="3"/>
  <c r="I216" i="3"/>
  <c r="G216" i="3"/>
  <c r="F216" i="3"/>
  <c r="E216" i="3"/>
  <c r="D216" i="3"/>
  <c r="H215" i="3"/>
  <c r="C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L205" i="3"/>
  <c r="L204" i="3" s="1"/>
  <c r="K205" i="3"/>
  <c r="J205" i="3"/>
  <c r="I205" i="3"/>
  <c r="G205" i="3"/>
  <c r="G204" i="3" s="1"/>
  <c r="F205" i="3"/>
  <c r="E205" i="3"/>
  <c r="D205" i="3"/>
  <c r="D204" i="3" s="1"/>
  <c r="C205" i="3"/>
  <c r="J204" i="3"/>
  <c r="I204" i="3"/>
  <c r="F204" i="3"/>
  <c r="E204" i="3"/>
  <c r="H203" i="3"/>
  <c r="C203" i="3"/>
  <c r="H202" i="3"/>
  <c r="C202" i="3"/>
  <c r="H201" i="3"/>
  <c r="C201" i="3"/>
  <c r="H200" i="3"/>
  <c r="C200" i="3"/>
  <c r="H199" i="3"/>
  <c r="C199" i="3"/>
  <c r="L198" i="3"/>
  <c r="K198" i="3"/>
  <c r="K196" i="3" s="1"/>
  <c r="J198" i="3"/>
  <c r="I198" i="3"/>
  <c r="G198" i="3"/>
  <c r="F198" i="3"/>
  <c r="F196" i="3" s="1"/>
  <c r="F195" i="3" s="1"/>
  <c r="E198" i="3"/>
  <c r="D198" i="3"/>
  <c r="H197" i="3"/>
  <c r="C197" i="3"/>
  <c r="L196" i="3"/>
  <c r="J196" i="3"/>
  <c r="J195" i="3" s="1"/>
  <c r="I196" i="3"/>
  <c r="G196" i="3"/>
  <c r="D196" i="3"/>
  <c r="H193" i="3"/>
  <c r="C193" i="3"/>
  <c r="L192" i="3"/>
  <c r="K192" i="3"/>
  <c r="J192" i="3"/>
  <c r="J191" i="3" s="1"/>
  <c r="I192" i="3"/>
  <c r="G192" i="3"/>
  <c r="F192" i="3"/>
  <c r="F191" i="3" s="1"/>
  <c r="E192" i="3"/>
  <c r="E191" i="3" s="1"/>
  <c r="D192" i="3"/>
  <c r="L191" i="3"/>
  <c r="K191" i="3"/>
  <c r="G191" i="3"/>
  <c r="G187" i="3" s="1"/>
  <c r="D191" i="3"/>
  <c r="H190" i="3"/>
  <c r="C190" i="3"/>
  <c r="H189" i="3"/>
  <c r="C189" i="3"/>
  <c r="L188" i="3"/>
  <c r="K188" i="3"/>
  <c r="J188" i="3"/>
  <c r="J187" i="3" s="1"/>
  <c r="I188" i="3"/>
  <c r="G188" i="3"/>
  <c r="F188" i="3"/>
  <c r="F187" i="3" s="1"/>
  <c r="E188" i="3"/>
  <c r="E187" i="3" s="1"/>
  <c r="D188" i="3"/>
  <c r="L187" i="3"/>
  <c r="K187" i="3"/>
  <c r="D187" i="3"/>
  <c r="C187" i="3" s="1"/>
  <c r="H186" i="3"/>
  <c r="C186" i="3"/>
  <c r="H185" i="3"/>
  <c r="C185" i="3"/>
  <c r="L184" i="3"/>
  <c r="K184" i="3"/>
  <c r="J184" i="3"/>
  <c r="I184" i="3"/>
  <c r="H184" i="3" s="1"/>
  <c r="G184" i="3"/>
  <c r="F184" i="3"/>
  <c r="E184" i="3"/>
  <c r="D184" i="3"/>
  <c r="C184" i="3" s="1"/>
  <c r="H183" i="3"/>
  <c r="C183" i="3"/>
  <c r="H182" i="3"/>
  <c r="C182" i="3"/>
  <c r="H181" i="3"/>
  <c r="C181" i="3"/>
  <c r="H180" i="3"/>
  <c r="C180" i="3"/>
  <c r="L179" i="3"/>
  <c r="K179" i="3"/>
  <c r="J179" i="3"/>
  <c r="I179" i="3"/>
  <c r="H179" i="3" s="1"/>
  <c r="G179" i="3"/>
  <c r="F179" i="3"/>
  <c r="E179" i="3"/>
  <c r="D179" i="3"/>
  <c r="H178" i="3"/>
  <c r="C178" i="3"/>
  <c r="H177" i="3"/>
  <c r="C177" i="3"/>
  <c r="H176" i="3"/>
  <c r="C176" i="3"/>
  <c r="L175" i="3"/>
  <c r="L174" i="3" s="1"/>
  <c r="L173" i="3" s="1"/>
  <c r="K175" i="3"/>
  <c r="K174" i="3" s="1"/>
  <c r="K173" i="3" s="1"/>
  <c r="J175" i="3"/>
  <c r="I175" i="3"/>
  <c r="I174" i="3" s="1"/>
  <c r="H174" i="3" s="1"/>
  <c r="H175" i="3"/>
  <c r="G175" i="3"/>
  <c r="G174" i="3" s="1"/>
  <c r="G173" i="3" s="1"/>
  <c r="F175" i="3"/>
  <c r="E175" i="3"/>
  <c r="D175" i="3"/>
  <c r="C175" i="3" s="1"/>
  <c r="J174" i="3"/>
  <c r="J173" i="3" s="1"/>
  <c r="F174" i="3"/>
  <c r="F173" i="3" s="1"/>
  <c r="E174" i="3"/>
  <c r="E173" i="3" s="1"/>
  <c r="H172" i="3"/>
  <c r="C172" i="3"/>
  <c r="H171" i="3"/>
  <c r="C171" i="3"/>
  <c r="H170" i="3"/>
  <c r="C170" i="3"/>
  <c r="H169" i="3"/>
  <c r="C169" i="3"/>
  <c r="H168" i="3"/>
  <c r="C168" i="3"/>
  <c r="H167" i="3"/>
  <c r="C167" i="3"/>
  <c r="L166" i="3"/>
  <c r="K166" i="3"/>
  <c r="J166" i="3"/>
  <c r="J165" i="3" s="1"/>
  <c r="I166" i="3"/>
  <c r="H166" i="3" s="1"/>
  <c r="G166" i="3"/>
  <c r="G165" i="3" s="1"/>
  <c r="F166" i="3"/>
  <c r="F165" i="3" s="1"/>
  <c r="E166" i="3"/>
  <c r="E165" i="3" s="1"/>
  <c r="D166" i="3"/>
  <c r="C166" i="3" s="1"/>
  <c r="L165" i="3"/>
  <c r="K165" i="3"/>
  <c r="D165" i="3"/>
  <c r="H164" i="3"/>
  <c r="C164" i="3"/>
  <c r="H163" i="3"/>
  <c r="C163" i="3"/>
  <c r="H162" i="3"/>
  <c r="C162" i="3"/>
  <c r="H161" i="3"/>
  <c r="C161" i="3"/>
  <c r="L160" i="3"/>
  <c r="K160" i="3"/>
  <c r="J160" i="3"/>
  <c r="I160" i="3"/>
  <c r="H160" i="3" s="1"/>
  <c r="G160" i="3"/>
  <c r="F160" i="3"/>
  <c r="E160" i="3"/>
  <c r="D160" i="3"/>
  <c r="C160" i="3" s="1"/>
  <c r="H159" i="3"/>
  <c r="C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H152" i="3"/>
  <c r="C152" i="3"/>
  <c r="L151" i="3"/>
  <c r="K151" i="3"/>
  <c r="J151" i="3"/>
  <c r="I151" i="3"/>
  <c r="H151" i="3" s="1"/>
  <c r="G151" i="3"/>
  <c r="F151" i="3"/>
  <c r="E151" i="3"/>
  <c r="D151" i="3"/>
  <c r="H150" i="3"/>
  <c r="C150" i="3"/>
  <c r="H149" i="3"/>
  <c r="C149" i="3"/>
  <c r="H148" i="3"/>
  <c r="C148" i="3"/>
  <c r="H147" i="3"/>
  <c r="C147" i="3"/>
  <c r="H146" i="3"/>
  <c r="C146" i="3"/>
  <c r="H145" i="3"/>
  <c r="C145" i="3"/>
  <c r="L144" i="3"/>
  <c r="K144" i="3"/>
  <c r="J144" i="3"/>
  <c r="I144" i="3"/>
  <c r="G144" i="3"/>
  <c r="F144" i="3"/>
  <c r="E144" i="3"/>
  <c r="D144" i="3"/>
  <c r="H143" i="3"/>
  <c r="C143" i="3"/>
  <c r="H142" i="3"/>
  <c r="C142" i="3"/>
  <c r="L141" i="3"/>
  <c r="K141" i="3"/>
  <c r="J141" i="3"/>
  <c r="I141" i="3"/>
  <c r="H141" i="3" s="1"/>
  <c r="G141" i="3"/>
  <c r="F141" i="3"/>
  <c r="E141" i="3"/>
  <c r="D141" i="3"/>
  <c r="H140" i="3"/>
  <c r="C140" i="3"/>
  <c r="H139" i="3"/>
  <c r="C139" i="3"/>
  <c r="H138" i="3"/>
  <c r="C138" i="3"/>
  <c r="H137" i="3"/>
  <c r="C137" i="3"/>
  <c r="L136" i="3"/>
  <c r="K136" i="3"/>
  <c r="J136" i="3"/>
  <c r="I136" i="3"/>
  <c r="G136" i="3"/>
  <c r="F136" i="3"/>
  <c r="E136" i="3"/>
  <c r="D136" i="3"/>
  <c r="H135" i="3"/>
  <c r="C135" i="3"/>
  <c r="H134" i="3"/>
  <c r="C134" i="3"/>
  <c r="H133" i="3"/>
  <c r="C133" i="3"/>
  <c r="H132" i="3"/>
  <c r="C132" i="3"/>
  <c r="L131" i="3"/>
  <c r="L130" i="3" s="1"/>
  <c r="K131" i="3"/>
  <c r="J131" i="3"/>
  <c r="H131" i="3" s="1"/>
  <c r="I131" i="3"/>
  <c r="G131" i="3"/>
  <c r="G130" i="3" s="1"/>
  <c r="G75" i="3" s="1"/>
  <c r="F131" i="3"/>
  <c r="E131" i="3"/>
  <c r="D131" i="3"/>
  <c r="K130" i="3"/>
  <c r="J130" i="3"/>
  <c r="F130" i="3"/>
  <c r="E130" i="3"/>
  <c r="H129" i="3"/>
  <c r="H128" i="3" s="1"/>
  <c r="C129" i="3"/>
  <c r="L128" i="3"/>
  <c r="K128" i="3"/>
  <c r="J128" i="3"/>
  <c r="I128" i="3"/>
  <c r="G128" i="3"/>
  <c r="F128" i="3"/>
  <c r="E128" i="3"/>
  <c r="D128" i="3"/>
  <c r="C128" i="3"/>
  <c r="H127" i="3"/>
  <c r="C127" i="3"/>
  <c r="H126" i="3"/>
  <c r="C126" i="3"/>
  <c r="H125" i="3"/>
  <c r="C125" i="3"/>
  <c r="H124" i="3"/>
  <c r="C124" i="3"/>
  <c r="H123" i="3"/>
  <c r="C123" i="3"/>
  <c r="L122" i="3"/>
  <c r="K122" i="3"/>
  <c r="J122" i="3"/>
  <c r="I122" i="3"/>
  <c r="G122" i="3"/>
  <c r="F122" i="3"/>
  <c r="C122" i="3" s="1"/>
  <c r="E122" i="3"/>
  <c r="D122" i="3"/>
  <c r="H121" i="3"/>
  <c r="C121" i="3"/>
  <c r="H120" i="3"/>
  <c r="C120" i="3"/>
  <c r="H119" i="3"/>
  <c r="C119" i="3"/>
  <c r="H118" i="3"/>
  <c r="C118" i="3"/>
  <c r="H117" i="3"/>
  <c r="C117" i="3"/>
  <c r="L116" i="3"/>
  <c r="K116" i="3"/>
  <c r="J116" i="3"/>
  <c r="I116" i="3"/>
  <c r="H116" i="3" s="1"/>
  <c r="G116" i="3"/>
  <c r="F116" i="3"/>
  <c r="E116" i="3"/>
  <c r="D116" i="3"/>
  <c r="H115" i="3"/>
  <c r="C115" i="3"/>
  <c r="H114" i="3"/>
  <c r="C114" i="3"/>
  <c r="H113" i="3"/>
  <c r="C113" i="3"/>
  <c r="L112" i="3"/>
  <c r="K112" i="3"/>
  <c r="J112" i="3"/>
  <c r="I112" i="3"/>
  <c r="G112" i="3"/>
  <c r="F112" i="3"/>
  <c r="E112" i="3"/>
  <c r="D112" i="3"/>
  <c r="H111" i="3"/>
  <c r="C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H104" i="3"/>
  <c r="C104" i="3"/>
  <c r="L103" i="3"/>
  <c r="K103" i="3"/>
  <c r="K83" i="3" s="1"/>
  <c r="J103" i="3"/>
  <c r="H103" i="3" s="1"/>
  <c r="I103" i="3"/>
  <c r="G103" i="3"/>
  <c r="F103" i="3"/>
  <c r="E103" i="3"/>
  <c r="D103" i="3"/>
  <c r="H102" i="3"/>
  <c r="C102" i="3"/>
  <c r="H101" i="3"/>
  <c r="C101" i="3"/>
  <c r="H100" i="3"/>
  <c r="C100" i="3"/>
  <c r="H99" i="3"/>
  <c r="C99" i="3"/>
  <c r="H98" i="3"/>
  <c r="C98" i="3"/>
  <c r="H97" i="3"/>
  <c r="C97" i="3"/>
  <c r="H96" i="3"/>
  <c r="C96" i="3"/>
  <c r="L95" i="3"/>
  <c r="K95" i="3"/>
  <c r="J95" i="3"/>
  <c r="I95" i="3"/>
  <c r="H95" i="3" s="1"/>
  <c r="G95" i="3"/>
  <c r="F95" i="3"/>
  <c r="E95" i="3"/>
  <c r="D95" i="3"/>
  <c r="H94" i="3"/>
  <c r="C94" i="3"/>
  <c r="H93" i="3"/>
  <c r="C93" i="3"/>
  <c r="H92" i="3"/>
  <c r="C92" i="3"/>
  <c r="H91" i="3"/>
  <c r="C91" i="3"/>
  <c r="H90" i="3"/>
  <c r="C90" i="3"/>
  <c r="L89" i="3"/>
  <c r="L83" i="3" s="1"/>
  <c r="K89" i="3"/>
  <c r="J89" i="3"/>
  <c r="I89" i="3"/>
  <c r="H89" i="3" s="1"/>
  <c r="G89" i="3"/>
  <c r="F89" i="3"/>
  <c r="E89" i="3"/>
  <c r="D89" i="3"/>
  <c r="H88" i="3"/>
  <c r="C88" i="3"/>
  <c r="H87" i="3"/>
  <c r="C87" i="3"/>
  <c r="H86" i="3"/>
  <c r="C86" i="3"/>
  <c r="H85" i="3"/>
  <c r="C85" i="3"/>
  <c r="L84" i="3"/>
  <c r="K84" i="3"/>
  <c r="J84" i="3"/>
  <c r="H84" i="3" s="1"/>
  <c r="I84" i="3"/>
  <c r="G84" i="3"/>
  <c r="F84" i="3"/>
  <c r="E84" i="3"/>
  <c r="E83" i="3" s="1"/>
  <c r="D84" i="3"/>
  <c r="D83" i="3" s="1"/>
  <c r="I83" i="3"/>
  <c r="G83" i="3"/>
  <c r="H82" i="3"/>
  <c r="C82" i="3"/>
  <c r="H81" i="3"/>
  <c r="C81" i="3"/>
  <c r="L80" i="3"/>
  <c r="K80" i="3"/>
  <c r="J80" i="3"/>
  <c r="I80" i="3"/>
  <c r="G80" i="3"/>
  <c r="F80" i="3"/>
  <c r="E80" i="3"/>
  <c r="D80" i="3"/>
  <c r="H79" i="3"/>
  <c r="C79" i="3"/>
  <c r="H78" i="3"/>
  <c r="C78" i="3"/>
  <c r="L77" i="3"/>
  <c r="L76" i="3" s="1"/>
  <c r="K77" i="3"/>
  <c r="J77" i="3"/>
  <c r="I77" i="3"/>
  <c r="H77" i="3"/>
  <c r="G77" i="3"/>
  <c r="F77" i="3"/>
  <c r="E77" i="3"/>
  <c r="E76" i="3" s="1"/>
  <c r="D77" i="3"/>
  <c r="C77" i="3" s="1"/>
  <c r="K76" i="3"/>
  <c r="K75" i="3" s="1"/>
  <c r="J76" i="3"/>
  <c r="I76" i="3"/>
  <c r="G76" i="3"/>
  <c r="F76" i="3"/>
  <c r="H74" i="3"/>
  <c r="C74" i="3"/>
  <c r="H73" i="3"/>
  <c r="C73" i="3"/>
  <c r="H72" i="3"/>
  <c r="C72" i="3"/>
  <c r="H71" i="3"/>
  <c r="C71" i="3"/>
  <c r="H70" i="3"/>
  <c r="C70" i="3"/>
  <c r="L69" i="3"/>
  <c r="L67" i="3" s="1"/>
  <c r="K69" i="3"/>
  <c r="K67" i="3" s="1"/>
  <c r="J69" i="3"/>
  <c r="H69" i="3" s="1"/>
  <c r="I69" i="3"/>
  <c r="G69" i="3"/>
  <c r="G67" i="3" s="1"/>
  <c r="F69" i="3"/>
  <c r="E69" i="3"/>
  <c r="D69" i="3"/>
  <c r="H68" i="3"/>
  <c r="C68" i="3"/>
  <c r="J67" i="3"/>
  <c r="I67" i="3"/>
  <c r="F67" i="3"/>
  <c r="E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I58" i="3"/>
  <c r="G58" i="3"/>
  <c r="F58" i="3"/>
  <c r="E58" i="3"/>
  <c r="D58" i="3"/>
  <c r="H57" i="3"/>
  <c r="C57" i="3"/>
  <c r="H56" i="3"/>
  <c r="C56" i="3"/>
  <c r="L55" i="3"/>
  <c r="L54" i="3" s="1"/>
  <c r="K55" i="3"/>
  <c r="K54" i="3" s="1"/>
  <c r="J55" i="3"/>
  <c r="H55" i="3" s="1"/>
  <c r="I55" i="3"/>
  <c r="G55" i="3"/>
  <c r="G54" i="3" s="1"/>
  <c r="F55" i="3"/>
  <c r="E55" i="3"/>
  <c r="D55" i="3"/>
  <c r="J54" i="3"/>
  <c r="I54" i="3"/>
  <c r="F54" i="3"/>
  <c r="F53" i="3" s="1"/>
  <c r="E54" i="3"/>
  <c r="E53" i="3"/>
  <c r="H47" i="3"/>
  <c r="C47" i="3"/>
  <c r="H46" i="3"/>
  <c r="C46" i="3"/>
  <c r="L45" i="3"/>
  <c r="G45" i="3"/>
  <c r="C45" i="3" s="1"/>
  <c r="H44" i="3"/>
  <c r="C44" i="3"/>
  <c r="K43" i="3"/>
  <c r="J43" i="3"/>
  <c r="I43" i="3"/>
  <c r="H43" i="3" s="1"/>
  <c r="F43" i="3"/>
  <c r="E43" i="3"/>
  <c r="D43" i="3"/>
  <c r="H42" i="3"/>
  <c r="C42" i="3"/>
  <c r="I41" i="3"/>
  <c r="H41" i="3" s="1"/>
  <c r="D41" i="3"/>
  <c r="C41" i="3" s="1"/>
  <c r="H40" i="3"/>
  <c r="C40" i="3"/>
  <c r="H39" i="3"/>
  <c r="C39" i="3"/>
  <c r="H38" i="3"/>
  <c r="C38" i="3"/>
  <c r="H37" i="3"/>
  <c r="C37" i="3"/>
  <c r="K36" i="3"/>
  <c r="H36" i="3" s="1"/>
  <c r="F36" i="3"/>
  <c r="C36" i="3" s="1"/>
  <c r="H35" i="3"/>
  <c r="C35" i="3"/>
  <c r="H34" i="3"/>
  <c r="C34" i="3"/>
  <c r="K33" i="3"/>
  <c r="H33" i="3" s="1"/>
  <c r="F33" i="3"/>
  <c r="C33" i="3" s="1"/>
  <c r="H32" i="3"/>
  <c r="C32" i="3"/>
  <c r="K31" i="3"/>
  <c r="H31" i="3" s="1"/>
  <c r="F31" i="3"/>
  <c r="C31" i="3" s="1"/>
  <c r="H30" i="3"/>
  <c r="C30" i="3"/>
  <c r="H29" i="3"/>
  <c r="C29" i="3"/>
  <c r="H28" i="3"/>
  <c r="C28" i="3"/>
  <c r="K27" i="3"/>
  <c r="H27" i="3" s="1"/>
  <c r="F27" i="3"/>
  <c r="C27" i="3" s="1"/>
  <c r="K26" i="3"/>
  <c r="H25" i="3"/>
  <c r="C25" i="3"/>
  <c r="I24" i="3"/>
  <c r="H24" i="3" s="1"/>
  <c r="C24" i="3"/>
  <c r="H23" i="3"/>
  <c r="C23" i="3"/>
  <c r="H22" i="3"/>
  <c r="C22" i="3"/>
  <c r="L21" i="3"/>
  <c r="L292" i="3" s="1"/>
  <c r="L291" i="3" s="1"/>
  <c r="K21" i="3"/>
  <c r="K292" i="3" s="1"/>
  <c r="K291" i="3" s="1"/>
  <c r="J21" i="3"/>
  <c r="J292" i="3" s="1"/>
  <c r="J291" i="3" s="1"/>
  <c r="I21" i="3"/>
  <c r="G21" i="3"/>
  <c r="G292" i="3" s="1"/>
  <c r="G291" i="3" s="1"/>
  <c r="F21" i="3"/>
  <c r="F292" i="3" s="1"/>
  <c r="F291" i="3" s="1"/>
  <c r="E21" i="3"/>
  <c r="D21" i="3"/>
  <c r="D292" i="3" s="1"/>
  <c r="D291" i="3" s="1"/>
  <c r="K20" i="3"/>
  <c r="C67" i="4" l="1"/>
  <c r="H43" i="4"/>
  <c r="C69" i="4"/>
  <c r="H141" i="4"/>
  <c r="E204" i="4"/>
  <c r="D231" i="4"/>
  <c r="D230" i="4" s="1"/>
  <c r="C251" i="4"/>
  <c r="C284" i="4"/>
  <c r="H283" i="4"/>
  <c r="F26" i="4"/>
  <c r="C26" i="4" s="1"/>
  <c r="H89" i="4"/>
  <c r="C122" i="4"/>
  <c r="H122" i="4"/>
  <c r="H136" i="4"/>
  <c r="H151" i="4"/>
  <c r="C165" i="4"/>
  <c r="H179" i="4"/>
  <c r="C198" i="4"/>
  <c r="C238" i="4"/>
  <c r="H276" i="4"/>
  <c r="C281" i="4"/>
  <c r="H31" i="4"/>
  <c r="C58" i="4"/>
  <c r="H58" i="4"/>
  <c r="C77" i="4"/>
  <c r="L75" i="4"/>
  <c r="L52" i="4" s="1"/>
  <c r="L51" i="4" s="1"/>
  <c r="E130" i="4"/>
  <c r="E195" i="4"/>
  <c r="L195" i="4"/>
  <c r="L194" i="4" s="1"/>
  <c r="J231" i="4"/>
  <c r="C286" i="4"/>
  <c r="F53" i="4"/>
  <c r="E54" i="4"/>
  <c r="E53" i="4" s="1"/>
  <c r="C53" i="4" s="1"/>
  <c r="H116" i="4"/>
  <c r="C184" i="4"/>
  <c r="H184" i="4"/>
  <c r="D187" i="4"/>
  <c r="F231" i="4"/>
  <c r="F230" i="4" s="1"/>
  <c r="F194" i="4" s="1"/>
  <c r="H246" i="4"/>
  <c r="C252" i="4"/>
  <c r="C260" i="4"/>
  <c r="G53" i="3"/>
  <c r="C83" i="3"/>
  <c r="K53" i="3"/>
  <c r="H67" i="3"/>
  <c r="L75" i="3"/>
  <c r="G195" i="3"/>
  <c r="G194" i="3" s="1"/>
  <c r="G51" i="3" s="1"/>
  <c r="L195" i="3"/>
  <c r="L194" i="3" s="1"/>
  <c r="E231" i="3"/>
  <c r="J231" i="3"/>
  <c r="J230" i="3" s="1"/>
  <c r="C264" i="3"/>
  <c r="C269" i="3"/>
  <c r="H272" i="3"/>
  <c r="H21" i="3"/>
  <c r="C43" i="3"/>
  <c r="I53" i="3"/>
  <c r="C55" i="3"/>
  <c r="L53" i="3"/>
  <c r="L52" i="3" s="1"/>
  <c r="L51" i="3" s="1"/>
  <c r="L50" i="3" s="1"/>
  <c r="C69" i="3"/>
  <c r="C80" i="3"/>
  <c r="F83" i="3"/>
  <c r="C103" i="3"/>
  <c r="C131" i="3"/>
  <c r="E75" i="3"/>
  <c r="H216" i="3"/>
  <c r="H235" i="3"/>
  <c r="F231" i="3"/>
  <c r="C231" i="3" s="1"/>
  <c r="H246" i="3"/>
  <c r="G20" i="3"/>
  <c r="C21" i="3"/>
  <c r="J20" i="3"/>
  <c r="C58" i="3"/>
  <c r="D67" i="3"/>
  <c r="C67" i="3" s="1"/>
  <c r="H76" i="3"/>
  <c r="H80" i="3"/>
  <c r="C95" i="3"/>
  <c r="H112" i="3"/>
  <c r="C116" i="3"/>
  <c r="H122" i="3"/>
  <c r="I130" i="3"/>
  <c r="H130" i="3" s="1"/>
  <c r="C136" i="3"/>
  <c r="C141" i="3"/>
  <c r="H198" i="3"/>
  <c r="C216" i="3"/>
  <c r="H233" i="3"/>
  <c r="H58" i="3"/>
  <c r="C84" i="3"/>
  <c r="C89" i="3"/>
  <c r="C112" i="3"/>
  <c r="H136" i="3"/>
  <c r="C144" i="3"/>
  <c r="H144" i="3"/>
  <c r="C151" i="3"/>
  <c r="G52" i="3"/>
  <c r="K52" i="3"/>
  <c r="C179" i="3"/>
  <c r="C188" i="3"/>
  <c r="C191" i="3"/>
  <c r="C192" i="3"/>
  <c r="C198" i="3"/>
  <c r="C276" i="3"/>
  <c r="H54" i="3"/>
  <c r="F75" i="3"/>
  <c r="F52" i="3" s="1"/>
  <c r="G230" i="3"/>
  <c r="G289" i="3" s="1"/>
  <c r="C165" i="3"/>
  <c r="E52" i="3"/>
  <c r="L290" i="3"/>
  <c r="I191" i="3"/>
  <c r="H191" i="3" s="1"/>
  <c r="H192" i="3"/>
  <c r="I195" i="3"/>
  <c r="H196" i="3"/>
  <c r="C260" i="3"/>
  <c r="E259" i="3"/>
  <c r="C259" i="3" s="1"/>
  <c r="H286" i="3"/>
  <c r="H292" i="3" s="1"/>
  <c r="H291" i="3" s="1"/>
  <c r="E292" i="3"/>
  <c r="E291" i="3" s="1"/>
  <c r="C191" i="4"/>
  <c r="D20" i="3"/>
  <c r="L20" i="3"/>
  <c r="I165" i="3"/>
  <c r="I173" i="3"/>
  <c r="H173" i="3" s="1"/>
  <c r="E196" i="3"/>
  <c r="J194" i="3"/>
  <c r="C204" i="3"/>
  <c r="D195" i="3"/>
  <c r="C246" i="3"/>
  <c r="L289" i="3"/>
  <c r="C286" i="3"/>
  <c r="I292" i="3"/>
  <c r="I291" i="3" s="1"/>
  <c r="H26" i="4"/>
  <c r="J75" i="4"/>
  <c r="K76" i="4"/>
  <c r="H77" i="4"/>
  <c r="G194" i="4"/>
  <c r="I251" i="4"/>
  <c r="H251" i="4" s="1"/>
  <c r="H252" i="4"/>
  <c r="E20" i="3"/>
  <c r="I20" i="3"/>
  <c r="F26" i="3"/>
  <c r="J53" i="3"/>
  <c r="D54" i="3"/>
  <c r="D76" i="3"/>
  <c r="J83" i="3"/>
  <c r="H83" i="3" s="1"/>
  <c r="D130" i="3"/>
  <c r="C130" i="3" s="1"/>
  <c r="D174" i="3"/>
  <c r="H188" i="3"/>
  <c r="I251" i="3"/>
  <c r="H251" i="3" s="1"/>
  <c r="H252" i="3"/>
  <c r="C270" i="3"/>
  <c r="I270" i="3"/>
  <c r="I283" i="3"/>
  <c r="H283" i="3" s="1"/>
  <c r="H284" i="3"/>
  <c r="J292" i="4"/>
  <c r="J291" i="4" s="1"/>
  <c r="H21" i="4"/>
  <c r="J20" i="4"/>
  <c r="I54" i="4"/>
  <c r="H198" i="4"/>
  <c r="I196" i="4"/>
  <c r="H233" i="4"/>
  <c r="K231" i="4"/>
  <c r="K230" i="4" s="1"/>
  <c r="H26" i="3"/>
  <c r="H45" i="3"/>
  <c r="K204" i="3"/>
  <c r="K195" i="3" s="1"/>
  <c r="H205" i="3"/>
  <c r="K230" i="3"/>
  <c r="K289" i="3" s="1"/>
  <c r="C238" i="3"/>
  <c r="I231" i="3"/>
  <c r="H238" i="3"/>
  <c r="C252" i="3"/>
  <c r="E251" i="3"/>
  <c r="C251" i="3" s="1"/>
  <c r="I259" i="3"/>
  <c r="H259" i="3" s="1"/>
  <c r="H260" i="3"/>
  <c r="C284" i="3"/>
  <c r="E283" i="3"/>
  <c r="C283" i="3" s="1"/>
  <c r="F292" i="4"/>
  <c r="F291" i="4" s="1"/>
  <c r="F20" i="4"/>
  <c r="C21" i="4"/>
  <c r="C292" i="4" s="1"/>
  <c r="C291" i="4" s="1"/>
  <c r="C43" i="4"/>
  <c r="E20" i="4"/>
  <c r="C20" i="4" s="1"/>
  <c r="C83" i="4"/>
  <c r="H103" i="4"/>
  <c r="K83" i="4"/>
  <c r="K174" i="4"/>
  <c r="K173" i="4" s="1"/>
  <c r="H175" i="4"/>
  <c r="G20" i="4"/>
  <c r="K20" i="4"/>
  <c r="H55" i="4"/>
  <c r="K67" i="4"/>
  <c r="I76" i="4"/>
  <c r="C84" i="4"/>
  <c r="I83" i="4"/>
  <c r="H84" i="4"/>
  <c r="C136" i="4"/>
  <c r="I173" i="4"/>
  <c r="E187" i="4"/>
  <c r="C187" i="4" s="1"/>
  <c r="J187" i="4"/>
  <c r="J52" i="4" s="1"/>
  <c r="C192" i="4"/>
  <c r="I191" i="4"/>
  <c r="H191" i="4" s="1"/>
  <c r="H192" i="4"/>
  <c r="C204" i="4"/>
  <c r="D195" i="4"/>
  <c r="C216" i="4"/>
  <c r="C246" i="4"/>
  <c r="C264" i="4"/>
  <c r="H269" i="4"/>
  <c r="E75" i="4"/>
  <c r="K130" i="4"/>
  <c r="H130" i="4" s="1"/>
  <c r="H131" i="4"/>
  <c r="G174" i="4"/>
  <c r="G173" i="4" s="1"/>
  <c r="K204" i="4"/>
  <c r="K195" i="4" s="1"/>
  <c r="K194" i="4" s="1"/>
  <c r="H205" i="4"/>
  <c r="I231" i="4"/>
  <c r="H238" i="4"/>
  <c r="I259" i="4"/>
  <c r="H259" i="4" s="1"/>
  <c r="H260" i="4"/>
  <c r="F75" i="4"/>
  <c r="F52" i="4" s="1"/>
  <c r="C76" i="4"/>
  <c r="D75" i="4"/>
  <c r="G130" i="4"/>
  <c r="C130" i="4" s="1"/>
  <c r="I165" i="4"/>
  <c r="H165" i="4" s="1"/>
  <c r="H166" i="4"/>
  <c r="C174" i="4"/>
  <c r="D173" i="4"/>
  <c r="C173" i="4" s="1"/>
  <c r="I187" i="4"/>
  <c r="H187" i="4" s="1"/>
  <c r="H188" i="4"/>
  <c r="C196" i="4"/>
  <c r="E231" i="4"/>
  <c r="J230" i="4"/>
  <c r="J194" i="4" s="1"/>
  <c r="E259" i="4"/>
  <c r="C259" i="4" s="1"/>
  <c r="L289" i="4"/>
  <c r="C283" i="4"/>
  <c r="F289" i="4"/>
  <c r="H270" i="4"/>
  <c r="H284" i="4"/>
  <c r="H286" i="4"/>
  <c r="C269" i="4"/>
  <c r="L50" i="4" l="1"/>
  <c r="L290" i="4"/>
  <c r="F51" i="4"/>
  <c r="F50" i="4" s="1"/>
  <c r="E52" i="4"/>
  <c r="H174" i="4"/>
  <c r="H83" i="4"/>
  <c r="H173" i="4"/>
  <c r="C54" i="4"/>
  <c r="F230" i="3"/>
  <c r="H20" i="3"/>
  <c r="J51" i="4"/>
  <c r="G50" i="3"/>
  <c r="G290" i="3"/>
  <c r="H231" i="4"/>
  <c r="I230" i="4"/>
  <c r="D194" i="4"/>
  <c r="C195" i="4"/>
  <c r="H67" i="4"/>
  <c r="K53" i="4"/>
  <c r="H20" i="4"/>
  <c r="C76" i="3"/>
  <c r="D75" i="3"/>
  <c r="C75" i="3" s="1"/>
  <c r="H204" i="4"/>
  <c r="D194" i="3"/>
  <c r="E230" i="3"/>
  <c r="H231" i="3"/>
  <c r="I230" i="3"/>
  <c r="H230" i="3" s="1"/>
  <c r="K194" i="3"/>
  <c r="K51" i="3" s="1"/>
  <c r="G75" i="4"/>
  <c r="G52" i="4" s="1"/>
  <c r="G51" i="4" s="1"/>
  <c r="H292" i="4"/>
  <c r="H291" i="4" s="1"/>
  <c r="C174" i="3"/>
  <c r="D173" i="3"/>
  <c r="J75" i="3"/>
  <c r="J289" i="3" s="1"/>
  <c r="F20" i="3"/>
  <c r="C26" i="3"/>
  <c r="I75" i="3"/>
  <c r="H165" i="3"/>
  <c r="C231" i="4"/>
  <c r="E230" i="4"/>
  <c r="J289" i="4"/>
  <c r="I195" i="4"/>
  <c r="H196" i="4"/>
  <c r="I269" i="3"/>
  <c r="H270" i="3"/>
  <c r="C54" i="3"/>
  <c r="D53" i="3"/>
  <c r="C292" i="3"/>
  <c r="C291" i="3" s="1"/>
  <c r="C75" i="4"/>
  <c r="D52" i="4"/>
  <c r="D289" i="4"/>
  <c r="I75" i="4"/>
  <c r="H76" i="4"/>
  <c r="I53" i="4"/>
  <c r="H54" i="4"/>
  <c r="H204" i="3"/>
  <c r="H53" i="3"/>
  <c r="K75" i="4"/>
  <c r="K289" i="4" s="1"/>
  <c r="C196" i="3"/>
  <c r="E195" i="3"/>
  <c r="E194" i="3" s="1"/>
  <c r="E51" i="3" s="1"/>
  <c r="C20" i="3"/>
  <c r="H195" i="3"/>
  <c r="I187" i="3"/>
  <c r="H187" i="3" s="1"/>
  <c r="F290" i="4" l="1"/>
  <c r="I194" i="3"/>
  <c r="H194" i="3" s="1"/>
  <c r="F194" i="3"/>
  <c r="F51" i="3" s="1"/>
  <c r="F50" i="3" s="1"/>
  <c r="F289" i="3"/>
  <c r="E290" i="3"/>
  <c r="E50" i="3"/>
  <c r="C230" i="3"/>
  <c r="E289" i="3"/>
  <c r="H75" i="4"/>
  <c r="H195" i="4"/>
  <c r="I194" i="4"/>
  <c r="H194" i="4" s="1"/>
  <c r="C173" i="3"/>
  <c r="D289" i="3"/>
  <c r="K50" i="3"/>
  <c r="K290" i="3"/>
  <c r="C195" i="3"/>
  <c r="G50" i="4"/>
  <c r="G290" i="4"/>
  <c r="G289" i="4"/>
  <c r="C194" i="3"/>
  <c r="J290" i="4"/>
  <c r="J50" i="4"/>
  <c r="C53" i="3"/>
  <c r="D52" i="3"/>
  <c r="I52" i="3"/>
  <c r="H75" i="3"/>
  <c r="H230" i="4"/>
  <c r="I289" i="4"/>
  <c r="J52" i="3"/>
  <c r="J51" i="3" s="1"/>
  <c r="I52" i="4"/>
  <c r="H53" i="4"/>
  <c r="D51" i="4"/>
  <c r="C52" i="4"/>
  <c r="H269" i="3"/>
  <c r="H289" i="3" s="1"/>
  <c r="I289" i="3"/>
  <c r="E289" i="4"/>
  <c r="E194" i="4"/>
  <c r="E51" i="4" s="1"/>
  <c r="C230" i="4"/>
  <c r="C289" i="4" s="1"/>
  <c r="F290" i="3"/>
  <c r="K52" i="4"/>
  <c r="K51" i="4" s="1"/>
  <c r="C194" i="4" l="1"/>
  <c r="K50" i="4"/>
  <c r="K290" i="4"/>
  <c r="H289" i="4"/>
  <c r="H52" i="4"/>
  <c r="I51" i="4"/>
  <c r="C289" i="3"/>
  <c r="E290" i="4"/>
  <c r="E50" i="4"/>
  <c r="J290" i="3"/>
  <c r="J50" i="3"/>
  <c r="H52" i="3"/>
  <c r="I51" i="3"/>
  <c r="D290" i="4"/>
  <c r="C290" i="4" s="1"/>
  <c r="C51" i="4"/>
  <c r="D50" i="4"/>
  <c r="C50" i="4" s="1"/>
  <c r="C52" i="3"/>
  <c r="D51" i="3"/>
  <c r="I290" i="4" l="1"/>
  <c r="H290" i="4" s="1"/>
  <c r="I50" i="4"/>
  <c r="H50" i="4" s="1"/>
  <c r="H51" i="4"/>
  <c r="I50" i="3"/>
  <c r="H50" i="3" s="1"/>
  <c r="I290" i="3"/>
  <c r="H290" i="3" s="1"/>
  <c r="H51" i="3"/>
  <c r="D290" i="3"/>
  <c r="C290" i="3" s="1"/>
  <c r="C51" i="3"/>
  <c r="D50" i="3"/>
  <c r="C50" i="3" s="1"/>
  <c r="H301" i="2" l="1"/>
  <c r="C301" i="2"/>
  <c r="H300" i="2"/>
  <c r="C300" i="2"/>
  <c r="H299" i="2"/>
  <c r="C299" i="2"/>
  <c r="H298" i="2"/>
  <c r="C298" i="2"/>
  <c r="H297" i="2"/>
  <c r="C297" i="2"/>
  <c r="H296" i="2"/>
  <c r="C296" i="2"/>
  <c r="H295" i="2"/>
  <c r="C295" i="2"/>
  <c r="H294" i="2"/>
  <c r="H293" i="2" s="1"/>
  <c r="C294" i="2"/>
  <c r="C293" i="2" s="1"/>
  <c r="L293" i="2"/>
  <c r="K293" i="2"/>
  <c r="J293" i="2"/>
  <c r="I293" i="2"/>
  <c r="G293" i="2"/>
  <c r="F293" i="2"/>
  <c r="E293" i="2"/>
  <c r="D293" i="2"/>
  <c r="H288" i="2"/>
  <c r="C288" i="2"/>
  <c r="H287" i="2"/>
  <c r="C287" i="2"/>
  <c r="L286" i="2"/>
  <c r="K286" i="2"/>
  <c r="J286" i="2"/>
  <c r="H286" i="2" s="1"/>
  <c r="I286" i="2"/>
  <c r="G286" i="2"/>
  <c r="F286" i="2"/>
  <c r="E286" i="2"/>
  <c r="D286" i="2"/>
  <c r="H285" i="2"/>
  <c r="C285" i="2"/>
  <c r="L284" i="2"/>
  <c r="L283" i="2" s="1"/>
  <c r="K284" i="2"/>
  <c r="K283" i="2" s="1"/>
  <c r="J284" i="2"/>
  <c r="I284" i="2"/>
  <c r="H284" i="2" s="1"/>
  <c r="G284" i="2"/>
  <c r="G283" i="2" s="1"/>
  <c r="F284" i="2"/>
  <c r="E284" i="2"/>
  <c r="E283" i="2" s="1"/>
  <c r="D284" i="2"/>
  <c r="J283" i="2"/>
  <c r="F283" i="2"/>
  <c r="H282" i="2"/>
  <c r="C282" i="2"/>
  <c r="L281" i="2"/>
  <c r="K281" i="2"/>
  <c r="J281" i="2"/>
  <c r="I281" i="2"/>
  <c r="G281" i="2"/>
  <c r="F281" i="2"/>
  <c r="E281" i="2"/>
  <c r="D281" i="2"/>
  <c r="H280" i="2"/>
  <c r="C280" i="2"/>
  <c r="H279" i="2"/>
  <c r="C279" i="2"/>
  <c r="H278" i="2"/>
  <c r="C278" i="2"/>
  <c r="H277" i="2"/>
  <c r="C277" i="2"/>
  <c r="L276" i="2"/>
  <c r="L270" i="2" s="1"/>
  <c r="L269" i="2" s="1"/>
  <c r="K276" i="2"/>
  <c r="J276" i="2"/>
  <c r="I276" i="2"/>
  <c r="G276" i="2"/>
  <c r="G270" i="2" s="1"/>
  <c r="G269" i="2" s="1"/>
  <c r="F276" i="2"/>
  <c r="E276" i="2"/>
  <c r="D276" i="2"/>
  <c r="C276" i="2"/>
  <c r="H275" i="2"/>
  <c r="C275" i="2"/>
  <c r="H274" i="2"/>
  <c r="C274" i="2"/>
  <c r="H273" i="2"/>
  <c r="C273" i="2"/>
  <c r="L272" i="2"/>
  <c r="K272" i="2"/>
  <c r="H272" i="2" s="1"/>
  <c r="J272" i="2"/>
  <c r="I272" i="2"/>
  <c r="G272" i="2"/>
  <c r="F272" i="2"/>
  <c r="C272" i="2" s="1"/>
  <c r="E272" i="2"/>
  <c r="D272" i="2"/>
  <c r="H271" i="2"/>
  <c r="C271" i="2"/>
  <c r="J270" i="2"/>
  <c r="J269" i="2" s="1"/>
  <c r="I270" i="2"/>
  <c r="E270" i="2"/>
  <c r="E269" i="2" s="1"/>
  <c r="D270" i="2"/>
  <c r="D269" i="2" s="1"/>
  <c r="I269" i="2"/>
  <c r="H268" i="2"/>
  <c r="C268" i="2"/>
  <c r="H267" i="2"/>
  <c r="C267" i="2"/>
  <c r="H266" i="2"/>
  <c r="C266" i="2"/>
  <c r="H265" i="2"/>
  <c r="C265" i="2"/>
  <c r="L264" i="2"/>
  <c r="K264" i="2"/>
  <c r="H264" i="2" s="1"/>
  <c r="J264" i="2"/>
  <c r="I264" i="2"/>
  <c r="G264" i="2"/>
  <c r="F264" i="2"/>
  <c r="F259" i="2" s="1"/>
  <c r="E264" i="2"/>
  <c r="D264" i="2"/>
  <c r="H263" i="2"/>
  <c r="C263" i="2"/>
  <c r="H262" i="2"/>
  <c r="C262" i="2"/>
  <c r="H261" i="2"/>
  <c r="C261" i="2"/>
  <c r="L260" i="2"/>
  <c r="L259" i="2" s="1"/>
  <c r="K260" i="2"/>
  <c r="J260" i="2"/>
  <c r="J259" i="2" s="1"/>
  <c r="I260" i="2"/>
  <c r="G260" i="2"/>
  <c r="F260" i="2"/>
  <c r="E260" i="2"/>
  <c r="C260" i="2" s="1"/>
  <c r="D260" i="2"/>
  <c r="D259" i="2" s="1"/>
  <c r="I259" i="2"/>
  <c r="H258" i="2"/>
  <c r="C258" i="2"/>
  <c r="H257" i="2"/>
  <c r="C257" i="2"/>
  <c r="H256" i="2"/>
  <c r="C256" i="2"/>
  <c r="H255" i="2"/>
  <c r="C255" i="2"/>
  <c r="H254" i="2"/>
  <c r="C254" i="2"/>
  <c r="H253" i="2"/>
  <c r="C253" i="2"/>
  <c r="L252" i="2"/>
  <c r="L251" i="2" s="1"/>
  <c r="K252" i="2"/>
  <c r="K251" i="2" s="1"/>
  <c r="J252" i="2"/>
  <c r="I252" i="2"/>
  <c r="G252" i="2"/>
  <c r="G251" i="2" s="1"/>
  <c r="F252" i="2"/>
  <c r="F251" i="2" s="1"/>
  <c r="E252" i="2"/>
  <c r="D252" i="2"/>
  <c r="D251" i="2" s="1"/>
  <c r="J251" i="2"/>
  <c r="I251" i="2"/>
  <c r="E251" i="2"/>
  <c r="H250" i="2"/>
  <c r="C250" i="2"/>
  <c r="H249" i="2"/>
  <c r="C249" i="2"/>
  <c r="H248" i="2"/>
  <c r="C248" i="2"/>
  <c r="H247" i="2"/>
  <c r="C247" i="2"/>
  <c r="L246" i="2"/>
  <c r="K246" i="2"/>
  <c r="J246" i="2"/>
  <c r="I246" i="2"/>
  <c r="G246" i="2"/>
  <c r="F246" i="2"/>
  <c r="E246" i="2"/>
  <c r="D246" i="2"/>
  <c r="C246" i="2"/>
  <c r="H245" i="2"/>
  <c r="C245" i="2"/>
  <c r="H244" i="2"/>
  <c r="C244" i="2"/>
  <c r="H243" i="2"/>
  <c r="C243" i="2"/>
  <c r="H242" i="2"/>
  <c r="C242" i="2"/>
  <c r="H241" i="2"/>
  <c r="C241" i="2"/>
  <c r="H240" i="2"/>
  <c r="C240" i="2"/>
  <c r="H239" i="2"/>
  <c r="C239" i="2"/>
  <c r="L238" i="2"/>
  <c r="K238" i="2"/>
  <c r="J238" i="2"/>
  <c r="I238" i="2"/>
  <c r="G238" i="2"/>
  <c r="F238" i="2"/>
  <c r="C238" i="2" s="1"/>
  <c r="E238" i="2"/>
  <c r="D238" i="2"/>
  <c r="H237" i="2"/>
  <c r="C237" i="2"/>
  <c r="H236" i="2"/>
  <c r="C236" i="2"/>
  <c r="L235" i="2"/>
  <c r="K235" i="2"/>
  <c r="J235" i="2"/>
  <c r="I235" i="2"/>
  <c r="G235" i="2"/>
  <c r="F235" i="2"/>
  <c r="E235" i="2"/>
  <c r="D235" i="2"/>
  <c r="H234" i="2"/>
  <c r="C234" i="2"/>
  <c r="L233" i="2"/>
  <c r="K233" i="2"/>
  <c r="J233" i="2"/>
  <c r="I233" i="2"/>
  <c r="G233" i="2"/>
  <c r="F233" i="2"/>
  <c r="E233" i="2"/>
  <c r="D233" i="2"/>
  <c r="H232" i="2"/>
  <c r="C232" i="2"/>
  <c r="E231" i="2"/>
  <c r="H229" i="2"/>
  <c r="C229" i="2"/>
  <c r="H228" i="2"/>
  <c r="C228" i="2"/>
  <c r="L227" i="2"/>
  <c r="K227" i="2"/>
  <c r="J227" i="2"/>
  <c r="I227" i="2"/>
  <c r="H227" i="2" s="1"/>
  <c r="G227" i="2"/>
  <c r="F227" i="2"/>
  <c r="E227" i="2"/>
  <c r="D227" i="2"/>
  <c r="H226" i="2"/>
  <c r="D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L216" i="2"/>
  <c r="K216" i="2"/>
  <c r="J216" i="2"/>
  <c r="I216" i="2"/>
  <c r="G216" i="2"/>
  <c r="F216" i="2"/>
  <c r="E216" i="2"/>
  <c r="C216" i="2" s="1"/>
  <c r="D216" i="2"/>
  <c r="H215" i="2"/>
  <c r="C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L205" i="2"/>
  <c r="L204" i="2" s="1"/>
  <c r="K205" i="2"/>
  <c r="K204" i="2" s="1"/>
  <c r="J205" i="2"/>
  <c r="J204" i="2" s="1"/>
  <c r="I205" i="2"/>
  <c r="G205" i="2"/>
  <c r="G204" i="2" s="1"/>
  <c r="F205" i="2"/>
  <c r="E205" i="2"/>
  <c r="C205" i="2" s="1"/>
  <c r="D205" i="2"/>
  <c r="H203" i="2"/>
  <c r="C203" i="2"/>
  <c r="H202" i="2"/>
  <c r="C202" i="2"/>
  <c r="H201" i="2"/>
  <c r="C201" i="2"/>
  <c r="H200" i="2"/>
  <c r="C200" i="2"/>
  <c r="H199" i="2"/>
  <c r="C199" i="2"/>
  <c r="L198" i="2"/>
  <c r="K198" i="2"/>
  <c r="K196" i="2" s="1"/>
  <c r="K195" i="2" s="1"/>
  <c r="J198" i="2"/>
  <c r="J196" i="2" s="1"/>
  <c r="I198" i="2"/>
  <c r="G198" i="2"/>
  <c r="F198" i="2"/>
  <c r="E198" i="2"/>
  <c r="E196" i="2" s="1"/>
  <c r="D198" i="2"/>
  <c r="H197" i="2"/>
  <c r="C197" i="2"/>
  <c r="L196" i="2"/>
  <c r="L195" i="2" s="1"/>
  <c r="G196" i="2"/>
  <c r="G195" i="2" s="1"/>
  <c r="F196" i="2"/>
  <c r="D196" i="2"/>
  <c r="H193" i="2"/>
  <c r="C193" i="2"/>
  <c r="L192" i="2"/>
  <c r="K192" i="2"/>
  <c r="J192" i="2"/>
  <c r="J191" i="2" s="1"/>
  <c r="I192" i="2"/>
  <c r="G192" i="2"/>
  <c r="G191" i="2" s="1"/>
  <c r="G187" i="2" s="1"/>
  <c r="F192" i="2"/>
  <c r="F191" i="2" s="1"/>
  <c r="E192" i="2"/>
  <c r="D192" i="2"/>
  <c r="L191" i="2"/>
  <c r="K191" i="2"/>
  <c r="D191" i="2"/>
  <c r="H190" i="2"/>
  <c r="C190" i="2"/>
  <c r="H189" i="2"/>
  <c r="C189" i="2"/>
  <c r="L188" i="2"/>
  <c r="K188" i="2"/>
  <c r="J188" i="2"/>
  <c r="J187" i="2" s="1"/>
  <c r="I188" i="2"/>
  <c r="G188" i="2"/>
  <c r="F188" i="2"/>
  <c r="E188" i="2"/>
  <c r="D188" i="2"/>
  <c r="H186" i="2"/>
  <c r="C186" i="2"/>
  <c r="H185" i="2"/>
  <c r="C185" i="2"/>
  <c r="L184" i="2"/>
  <c r="K184" i="2"/>
  <c r="J184" i="2"/>
  <c r="I184" i="2"/>
  <c r="G184" i="2"/>
  <c r="F184" i="2"/>
  <c r="E184" i="2"/>
  <c r="D184" i="2"/>
  <c r="H183" i="2"/>
  <c r="C183" i="2"/>
  <c r="H182" i="2"/>
  <c r="C182" i="2"/>
  <c r="H181" i="2"/>
  <c r="C181" i="2"/>
  <c r="H180" i="2"/>
  <c r="C180" i="2"/>
  <c r="L179" i="2"/>
  <c r="K179" i="2"/>
  <c r="J179" i="2"/>
  <c r="I179" i="2"/>
  <c r="G179" i="2"/>
  <c r="F179" i="2"/>
  <c r="E179" i="2"/>
  <c r="D179" i="2"/>
  <c r="C179" i="2"/>
  <c r="H178" i="2"/>
  <c r="C178" i="2"/>
  <c r="H177" i="2"/>
  <c r="C177" i="2"/>
  <c r="H176" i="2"/>
  <c r="C176" i="2"/>
  <c r="L175" i="2"/>
  <c r="K175" i="2"/>
  <c r="J175" i="2"/>
  <c r="I175" i="2"/>
  <c r="G175" i="2"/>
  <c r="F175" i="2"/>
  <c r="F174" i="2" s="1"/>
  <c r="E175" i="2"/>
  <c r="D175" i="2"/>
  <c r="D174" i="2" s="1"/>
  <c r="J174" i="2"/>
  <c r="J173" i="2" s="1"/>
  <c r="I174" i="2"/>
  <c r="E174" i="2"/>
  <c r="E173" i="2" s="1"/>
  <c r="H172" i="2"/>
  <c r="C172" i="2"/>
  <c r="H171" i="2"/>
  <c r="C171" i="2"/>
  <c r="H170" i="2"/>
  <c r="C170" i="2"/>
  <c r="H169" i="2"/>
  <c r="C169" i="2"/>
  <c r="H168" i="2"/>
  <c r="C168" i="2"/>
  <c r="H167" i="2"/>
  <c r="C167" i="2"/>
  <c r="L166" i="2"/>
  <c r="K166" i="2"/>
  <c r="J166" i="2"/>
  <c r="J165" i="2" s="1"/>
  <c r="I166" i="2"/>
  <c r="G166" i="2"/>
  <c r="G165" i="2" s="1"/>
  <c r="F166" i="2"/>
  <c r="F165" i="2" s="1"/>
  <c r="E166" i="2"/>
  <c r="D166" i="2"/>
  <c r="L165" i="2"/>
  <c r="K165" i="2"/>
  <c r="D165" i="2"/>
  <c r="H164" i="2"/>
  <c r="C164" i="2"/>
  <c r="H163" i="2"/>
  <c r="C163" i="2"/>
  <c r="H162" i="2"/>
  <c r="C162" i="2"/>
  <c r="H161" i="2"/>
  <c r="C161" i="2"/>
  <c r="L160" i="2"/>
  <c r="K160" i="2"/>
  <c r="J160" i="2"/>
  <c r="I160" i="2"/>
  <c r="G160" i="2"/>
  <c r="F160" i="2"/>
  <c r="E160" i="2"/>
  <c r="D160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L151" i="2"/>
  <c r="K151" i="2"/>
  <c r="J151" i="2"/>
  <c r="I151" i="2"/>
  <c r="H151" i="2"/>
  <c r="G151" i="2"/>
  <c r="F151" i="2"/>
  <c r="E151" i="2"/>
  <c r="D151" i="2"/>
  <c r="C151" i="2" s="1"/>
  <c r="H150" i="2"/>
  <c r="C150" i="2"/>
  <c r="H149" i="2"/>
  <c r="C149" i="2"/>
  <c r="H148" i="2"/>
  <c r="C148" i="2"/>
  <c r="H147" i="2"/>
  <c r="C147" i="2"/>
  <c r="H146" i="2"/>
  <c r="C146" i="2"/>
  <c r="H145" i="2"/>
  <c r="C145" i="2"/>
  <c r="L144" i="2"/>
  <c r="K144" i="2"/>
  <c r="J144" i="2"/>
  <c r="I144" i="2"/>
  <c r="G144" i="2"/>
  <c r="F144" i="2"/>
  <c r="E144" i="2"/>
  <c r="D144" i="2"/>
  <c r="H143" i="2"/>
  <c r="C143" i="2"/>
  <c r="H142" i="2"/>
  <c r="C142" i="2"/>
  <c r="L141" i="2"/>
  <c r="K141" i="2"/>
  <c r="J141" i="2"/>
  <c r="I141" i="2"/>
  <c r="G141" i="2"/>
  <c r="F141" i="2"/>
  <c r="E141" i="2"/>
  <c r="D141" i="2"/>
  <c r="C141" i="2" s="1"/>
  <c r="H140" i="2"/>
  <c r="C140" i="2"/>
  <c r="H139" i="2"/>
  <c r="C139" i="2"/>
  <c r="H138" i="2"/>
  <c r="C138" i="2"/>
  <c r="H137" i="2"/>
  <c r="C137" i="2"/>
  <c r="L136" i="2"/>
  <c r="K136" i="2"/>
  <c r="J136" i="2"/>
  <c r="I136" i="2"/>
  <c r="G136" i="2"/>
  <c r="F136" i="2"/>
  <c r="E136" i="2"/>
  <c r="C136" i="2" s="1"/>
  <c r="D136" i="2"/>
  <c r="H135" i="2"/>
  <c r="C135" i="2"/>
  <c r="H134" i="2"/>
  <c r="C134" i="2"/>
  <c r="H133" i="2"/>
  <c r="C133" i="2"/>
  <c r="H132" i="2"/>
  <c r="C132" i="2"/>
  <c r="L131" i="2"/>
  <c r="K131" i="2"/>
  <c r="J131" i="2"/>
  <c r="H131" i="2" s="1"/>
  <c r="I131" i="2"/>
  <c r="G131" i="2"/>
  <c r="F131" i="2"/>
  <c r="E131" i="2"/>
  <c r="D131" i="2"/>
  <c r="H129" i="2"/>
  <c r="H128" i="2" s="1"/>
  <c r="C129" i="2"/>
  <c r="C128" i="2" s="1"/>
  <c r="L128" i="2"/>
  <c r="K128" i="2"/>
  <c r="J128" i="2"/>
  <c r="I128" i="2"/>
  <c r="G128" i="2"/>
  <c r="F128" i="2"/>
  <c r="E128" i="2"/>
  <c r="D128" i="2"/>
  <c r="H127" i="2"/>
  <c r="C127" i="2"/>
  <c r="H126" i="2"/>
  <c r="C126" i="2"/>
  <c r="H125" i="2"/>
  <c r="C125" i="2"/>
  <c r="H124" i="2"/>
  <c r="C124" i="2"/>
  <c r="H123" i="2"/>
  <c r="C123" i="2"/>
  <c r="L122" i="2"/>
  <c r="K122" i="2"/>
  <c r="J122" i="2"/>
  <c r="I122" i="2"/>
  <c r="G122" i="2"/>
  <c r="F122" i="2"/>
  <c r="E122" i="2"/>
  <c r="D122" i="2"/>
  <c r="H121" i="2"/>
  <c r="C121" i="2"/>
  <c r="H120" i="2"/>
  <c r="C120" i="2"/>
  <c r="H119" i="2"/>
  <c r="C119" i="2"/>
  <c r="H118" i="2"/>
  <c r="C118" i="2"/>
  <c r="H117" i="2"/>
  <c r="C117" i="2"/>
  <c r="L116" i="2"/>
  <c r="K116" i="2"/>
  <c r="J116" i="2"/>
  <c r="I116" i="2"/>
  <c r="G116" i="2"/>
  <c r="F116" i="2"/>
  <c r="E116" i="2"/>
  <c r="C116" i="2" s="1"/>
  <c r="D116" i="2"/>
  <c r="H115" i="2"/>
  <c r="C115" i="2"/>
  <c r="H114" i="2"/>
  <c r="C114" i="2"/>
  <c r="H113" i="2"/>
  <c r="C113" i="2"/>
  <c r="L112" i="2"/>
  <c r="K112" i="2"/>
  <c r="J112" i="2"/>
  <c r="I112" i="2"/>
  <c r="G112" i="2"/>
  <c r="F112" i="2"/>
  <c r="E112" i="2"/>
  <c r="D112" i="2"/>
  <c r="H111" i="2"/>
  <c r="C111" i="2"/>
  <c r="H110" i="2"/>
  <c r="C110" i="2"/>
  <c r="H109" i="2"/>
  <c r="C109" i="2"/>
  <c r="H108" i="2"/>
  <c r="C108" i="2"/>
  <c r="H107" i="2"/>
  <c r="C107" i="2"/>
  <c r="H106" i="2"/>
  <c r="C106" i="2"/>
  <c r="H105" i="2"/>
  <c r="C105" i="2"/>
  <c r="H104" i="2"/>
  <c r="C104" i="2"/>
  <c r="L103" i="2"/>
  <c r="K103" i="2"/>
  <c r="J103" i="2"/>
  <c r="I103" i="2"/>
  <c r="G103" i="2"/>
  <c r="F103" i="2"/>
  <c r="E103" i="2"/>
  <c r="D103" i="2"/>
  <c r="C103" i="2"/>
  <c r="H102" i="2"/>
  <c r="C102" i="2"/>
  <c r="H101" i="2"/>
  <c r="C101" i="2"/>
  <c r="H100" i="2"/>
  <c r="C100" i="2"/>
  <c r="H99" i="2"/>
  <c r="C99" i="2"/>
  <c r="H98" i="2"/>
  <c r="C98" i="2"/>
  <c r="H97" i="2"/>
  <c r="C97" i="2"/>
  <c r="H96" i="2"/>
  <c r="C96" i="2"/>
  <c r="L95" i="2"/>
  <c r="K95" i="2"/>
  <c r="H95" i="2" s="1"/>
  <c r="J95" i="2"/>
  <c r="I95" i="2"/>
  <c r="G95" i="2"/>
  <c r="F95" i="2"/>
  <c r="E95" i="2"/>
  <c r="D95" i="2"/>
  <c r="C95" i="2" s="1"/>
  <c r="H94" i="2"/>
  <c r="C94" i="2"/>
  <c r="H93" i="2"/>
  <c r="C93" i="2"/>
  <c r="H92" i="2"/>
  <c r="C92" i="2"/>
  <c r="H91" i="2"/>
  <c r="C91" i="2"/>
  <c r="H90" i="2"/>
  <c r="C90" i="2"/>
  <c r="L89" i="2"/>
  <c r="K89" i="2"/>
  <c r="J89" i="2"/>
  <c r="I89" i="2"/>
  <c r="G89" i="2"/>
  <c r="F89" i="2"/>
  <c r="E89" i="2"/>
  <c r="C89" i="2" s="1"/>
  <c r="D89" i="2"/>
  <c r="H88" i="2"/>
  <c r="C88" i="2"/>
  <c r="H87" i="2"/>
  <c r="C87" i="2"/>
  <c r="H86" i="2"/>
  <c r="C86" i="2"/>
  <c r="H85" i="2"/>
  <c r="C85" i="2"/>
  <c r="L84" i="2"/>
  <c r="K84" i="2"/>
  <c r="J84" i="2"/>
  <c r="I84" i="2"/>
  <c r="G84" i="2"/>
  <c r="F84" i="2"/>
  <c r="E84" i="2"/>
  <c r="D84" i="2"/>
  <c r="H82" i="2"/>
  <c r="C82" i="2"/>
  <c r="H81" i="2"/>
  <c r="C81" i="2"/>
  <c r="L80" i="2"/>
  <c r="K80" i="2"/>
  <c r="J80" i="2"/>
  <c r="I80" i="2"/>
  <c r="G80" i="2"/>
  <c r="F80" i="2"/>
  <c r="E80" i="2"/>
  <c r="D80" i="2"/>
  <c r="H79" i="2"/>
  <c r="C79" i="2"/>
  <c r="H78" i="2"/>
  <c r="C78" i="2"/>
  <c r="L77" i="2"/>
  <c r="L76" i="2" s="1"/>
  <c r="K77" i="2"/>
  <c r="K76" i="2" s="1"/>
  <c r="J77" i="2"/>
  <c r="I77" i="2"/>
  <c r="I76" i="2" s="1"/>
  <c r="G77" i="2"/>
  <c r="F77" i="2"/>
  <c r="E77" i="2"/>
  <c r="D77" i="2"/>
  <c r="J76" i="2"/>
  <c r="E76" i="2"/>
  <c r="H74" i="2"/>
  <c r="C74" i="2"/>
  <c r="H73" i="2"/>
  <c r="C73" i="2"/>
  <c r="H72" i="2"/>
  <c r="C72" i="2"/>
  <c r="H71" i="2"/>
  <c r="C71" i="2"/>
  <c r="H70" i="2"/>
  <c r="C70" i="2"/>
  <c r="L69" i="2"/>
  <c r="K69" i="2"/>
  <c r="J69" i="2"/>
  <c r="I69" i="2"/>
  <c r="I67" i="2" s="1"/>
  <c r="G69" i="2"/>
  <c r="G67" i="2" s="1"/>
  <c r="F69" i="2"/>
  <c r="F67" i="2" s="1"/>
  <c r="E69" i="2"/>
  <c r="D69" i="2"/>
  <c r="C69" i="2" s="1"/>
  <c r="H68" i="2"/>
  <c r="C68" i="2"/>
  <c r="L67" i="2"/>
  <c r="L53" i="2" s="1"/>
  <c r="J67" i="2"/>
  <c r="E67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J58" i="2"/>
  <c r="J54" i="2" s="1"/>
  <c r="J53" i="2" s="1"/>
  <c r="I58" i="2"/>
  <c r="G58" i="2"/>
  <c r="F58" i="2"/>
  <c r="E58" i="2"/>
  <c r="C58" i="2" s="1"/>
  <c r="D58" i="2"/>
  <c r="H57" i="2"/>
  <c r="C57" i="2"/>
  <c r="H56" i="2"/>
  <c r="C56" i="2"/>
  <c r="L55" i="2"/>
  <c r="L54" i="2" s="1"/>
  <c r="K55" i="2"/>
  <c r="J55" i="2"/>
  <c r="I55" i="2"/>
  <c r="G55" i="2"/>
  <c r="F55" i="2"/>
  <c r="E55" i="2"/>
  <c r="C55" i="2" s="1"/>
  <c r="D55" i="2"/>
  <c r="D54" i="2" s="1"/>
  <c r="K54" i="2"/>
  <c r="G54" i="2"/>
  <c r="F54" i="2"/>
  <c r="H47" i="2"/>
  <c r="C47" i="2"/>
  <c r="H46" i="2"/>
  <c r="C46" i="2"/>
  <c r="L45" i="2"/>
  <c r="H45" i="2" s="1"/>
  <c r="G45" i="2"/>
  <c r="C45" i="2" s="1"/>
  <c r="H44" i="2"/>
  <c r="C44" i="2"/>
  <c r="K43" i="2"/>
  <c r="J43" i="2"/>
  <c r="I43" i="2"/>
  <c r="H43" i="2"/>
  <c r="F43" i="2"/>
  <c r="E43" i="2"/>
  <c r="D43" i="2"/>
  <c r="C43" i="2"/>
  <c r="H42" i="2"/>
  <c r="C42" i="2"/>
  <c r="I41" i="2"/>
  <c r="H41" i="2"/>
  <c r="D41" i="2"/>
  <c r="C41" i="2" s="1"/>
  <c r="H40" i="2"/>
  <c r="C40" i="2"/>
  <c r="H39" i="2"/>
  <c r="C39" i="2"/>
  <c r="H38" i="2"/>
  <c r="C38" i="2"/>
  <c r="H37" i="2"/>
  <c r="C37" i="2"/>
  <c r="K36" i="2"/>
  <c r="H36" i="2" s="1"/>
  <c r="F36" i="2"/>
  <c r="C36" i="2" s="1"/>
  <c r="H35" i="2"/>
  <c r="C35" i="2"/>
  <c r="H34" i="2"/>
  <c r="C34" i="2"/>
  <c r="K33" i="2"/>
  <c r="H33" i="2"/>
  <c r="F33" i="2"/>
  <c r="C33" i="2" s="1"/>
  <c r="H32" i="2"/>
  <c r="C32" i="2"/>
  <c r="K31" i="2"/>
  <c r="H31" i="2" s="1"/>
  <c r="F31" i="2"/>
  <c r="C31" i="2"/>
  <c r="H30" i="2"/>
  <c r="C30" i="2"/>
  <c r="H29" i="2"/>
  <c r="C29" i="2"/>
  <c r="H28" i="2"/>
  <c r="C28" i="2"/>
  <c r="K27" i="2"/>
  <c r="H27" i="2"/>
  <c r="F27" i="2"/>
  <c r="C27" i="2" s="1"/>
  <c r="K26" i="2"/>
  <c r="H26" i="2" s="1"/>
  <c r="H25" i="2"/>
  <c r="C25" i="2"/>
  <c r="D24" i="2"/>
  <c r="C24" i="2"/>
  <c r="H23" i="2"/>
  <c r="C23" i="2"/>
  <c r="H22" i="2"/>
  <c r="C22" i="2"/>
  <c r="L21" i="2"/>
  <c r="L292" i="2" s="1"/>
  <c r="L291" i="2" s="1"/>
  <c r="K21" i="2"/>
  <c r="K292" i="2" s="1"/>
  <c r="K291" i="2" s="1"/>
  <c r="J21" i="2"/>
  <c r="J292" i="2" s="1"/>
  <c r="J291" i="2" s="1"/>
  <c r="I21" i="2"/>
  <c r="G21" i="2"/>
  <c r="G292" i="2" s="1"/>
  <c r="G291" i="2" s="1"/>
  <c r="F21" i="2"/>
  <c r="F292" i="2" s="1"/>
  <c r="F291" i="2" s="1"/>
  <c r="E21" i="2"/>
  <c r="D21" i="2"/>
  <c r="L20" i="2"/>
  <c r="K20" i="2"/>
  <c r="D20" i="2"/>
  <c r="J195" i="2" l="1"/>
  <c r="C21" i="2"/>
  <c r="F26" i="2"/>
  <c r="H77" i="2"/>
  <c r="G76" i="2"/>
  <c r="J130" i="2"/>
  <c r="H160" i="2"/>
  <c r="C175" i="2"/>
  <c r="G174" i="2"/>
  <c r="G173" i="2" s="1"/>
  <c r="L174" i="2"/>
  <c r="L173" i="2" s="1"/>
  <c r="H184" i="2"/>
  <c r="L187" i="2"/>
  <c r="F231" i="2"/>
  <c r="F230" i="2" s="1"/>
  <c r="C235" i="2"/>
  <c r="G231" i="2"/>
  <c r="L231" i="2"/>
  <c r="L230" i="2" s="1"/>
  <c r="C252" i="2"/>
  <c r="C264" i="2"/>
  <c r="F270" i="2"/>
  <c r="F269" i="2" s="1"/>
  <c r="K270" i="2"/>
  <c r="K269" i="2" s="1"/>
  <c r="C281" i="2"/>
  <c r="H281" i="2"/>
  <c r="I283" i="2"/>
  <c r="H283" i="2" s="1"/>
  <c r="G20" i="2"/>
  <c r="G83" i="2"/>
  <c r="L83" i="2"/>
  <c r="C131" i="2"/>
  <c r="H141" i="2"/>
  <c r="F130" i="2"/>
  <c r="C160" i="2"/>
  <c r="D187" i="2"/>
  <c r="F204" i="2"/>
  <c r="J231" i="2"/>
  <c r="J230" i="2" s="1"/>
  <c r="D231" i="2"/>
  <c r="C231" i="2" s="1"/>
  <c r="E259" i="2"/>
  <c r="E230" i="2" s="1"/>
  <c r="C270" i="2"/>
  <c r="K187" i="2"/>
  <c r="F53" i="2"/>
  <c r="H55" i="2"/>
  <c r="H58" i="2"/>
  <c r="D67" i="2"/>
  <c r="D53" i="2" s="1"/>
  <c r="J83" i="2"/>
  <c r="J75" i="2" s="1"/>
  <c r="J52" i="2" s="1"/>
  <c r="D83" i="2"/>
  <c r="H103" i="2"/>
  <c r="H116" i="2"/>
  <c r="H136" i="2"/>
  <c r="H179" i="2"/>
  <c r="C198" i="2"/>
  <c r="D204" i="2"/>
  <c r="D195" i="2" s="1"/>
  <c r="H233" i="2"/>
  <c r="H246" i="2"/>
  <c r="H251" i="2"/>
  <c r="H276" i="2"/>
  <c r="G53" i="2"/>
  <c r="C67" i="2"/>
  <c r="H84" i="2"/>
  <c r="I83" i="2"/>
  <c r="H76" i="2"/>
  <c r="H235" i="2"/>
  <c r="I231" i="2"/>
  <c r="K259" i="2"/>
  <c r="H259" i="2" s="1"/>
  <c r="H260" i="2"/>
  <c r="H216" i="2"/>
  <c r="I204" i="2"/>
  <c r="H204" i="2" s="1"/>
  <c r="I292" i="2"/>
  <c r="I291" i="2" s="1"/>
  <c r="H21" i="2"/>
  <c r="H292" i="2" s="1"/>
  <c r="H291" i="2" s="1"/>
  <c r="C26" i="2"/>
  <c r="H69" i="2"/>
  <c r="K67" i="2"/>
  <c r="E292" i="2"/>
  <c r="E291" i="2" s="1"/>
  <c r="E20" i="2"/>
  <c r="F76" i="2"/>
  <c r="C80" i="2"/>
  <c r="C83" i="2"/>
  <c r="K174" i="2"/>
  <c r="K173" i="2" s="1"/>
  <c r="H175" i="2"/>
  <c r="F195" i="2"/>
  <c r="F194" i="2" s="1"/>
  <c r="G259" i="2"/>
  <c r="C259" i="2" s="1"/>
  <c r="D76" i="2"/>
  <c r="C77" i="2"/>
  <c r="K83" i="2"/>
  <c r="K75" i="2" s="1"/>
  <c r="H89" i="2"/>
  <c r="I130" i="2"/>
  <c r="H188" i="2"/>
  <c r="H198" i="2"/>
  <c r="I196" i="2"/>
  <c r="K231" i="2"/>
  <c r="H238" i="2"/>
  <c r="H269" i="2"/>
  <c r="C84" i="2"/>
  <c r="E83" i="2"/>
  <c r="F173" i="2"/>
  <c r="C174" i="2"/>
  <c r="C188" i="2"/>
  <c r="L194" i="2"/>
  <c r="C286" i="2"/>
  <c r="C292" i="2" s="1"/>
  <c r="C291" i="2" s="1"/>
  <c r="D292" i="2"/>
  <c r="D291" i="2" s="1"/>
  <c r="I54" i="2"/>
  <c r="H80" i="2"/>
  <c r="F83" i="2"/>
  <c r="H112" i="2"/>
  <c r="H122" i="2"/>
  <c r="E130" i="2"/>
  <c r="G130" i="2"/>
  <c r="G75" i="2" s="1"/>
  <c r="K130" i="2"/>
  <c r="H144" i="2"/>
  <c r="H166" i="2"/>
  <c r="I165" i="2"/>
  <c r="H165" i="2" s="1"/>
  <c r="H174" i="2"/>
  <c r="I173" i="2"/>
  <c r="H173" i="2" s="1"/>
  <c r="F187" i="2"/>
  <c r="H192" i="2"/>
  <c r="I191" i="2"/>
  <c r="H191" i="2" s="1"/>
  <c r="C196" i="2"/>
  <c r="E204" i="2"/>
  <c r="E195" i="2" s="1"/>
  <c r="C233" i="2"/>
  <c r="D283" i="2"/>
  <c r="C283" i="2" s="1"/>
  <c r="C284" i="2"/>
  <c r="F20" i="2"/>
  <c r="J20" i="2"/>
  <c r="E54" i="2"/>
  <c r="C112" i="2"/>
  <c r="C122" i="2"/>
  <c r="D130" i="2"/>
  <c r="L130" i="2"/>
  <c r="L75" i="2" s="1"/>
  <c r="C144" i="2"/>
  <c r="C166" i="2"/>
  <c r="E165" i="2"/>
  <c r="C165" i="2" s="1"/>
  <c r="D173" i="2"/>
  <c r="C173" i="2" s="1"/>
  <c r="C184" i="2"/>
  <c r="C192" i="2"/>
  <c r="E191" i="2"/>
  <c r="C191" i="2" s="1"/>
  <c r="H205" i="2"/>
  <c r="C227" i="2"/>
  <c r="D230" i="2"/>
  <c r="C251" i="2"/>
  <c r="H252" i="2"/>
  <c r="C269" i="2"/>
  <c r="H270" i="2"/>
  <c r="J289" i="2" l="1"/>
  <c r="C204" i="2"/>
  <c r="E75" i="2"/>
  <c r="I75" i="2"/>
  <c r="C130" i="2"/>
  <c r="C20" i="2"/>
  <c r="J194" i="2"/>
  <c r="J51" i="2" s="1"/>
  <c r="C195" i="2"/>
  <c r="E194" i="2"/>
  <c r="L289" i="2"/>
  <c r="L52" i="2"/>
  <c r="L51" i="2" s="1"/>
  <c r="H75" i="2"/>
  <c r="D194" i="2"/>
  <c r="K230" i="2"/>
  <c r="G230" i="2"/>
  <c r="C230" i="2" s="1"/>
  <c r="I187" i="2"/>
  <c r="H187" i="2" s="1"/>
  <c r="E187" i="2"/>
  <c r="C187" i="2" s="1"/>
  <c r="H196" i="2"/>
  <c r="I195" i="2"/>
  <c r="H130" i="2"/>
  <c r="F75" i="2"/>
  <c r="F52" i="2" s="1"/>
  <c r="F51" i="2" s="1"/>
  <c r="H67" i="2"/>
  <c r="K53" i="2"/>
  <c r="K52" i="2" s="1"/>
  <c r="H231" i="2"/>
  <c r="I230" i="2"/>
  <c r="G52" i="2"/>
  <c r="C54" i="2"/>
  <c r="E53" i="2"/>
  <c r="D75" i="2"/>
  <c r="C76" i="2"/>
  <c r="H54" i="2"/>
  <c r="I53" i="2"/>
  <c r="H83" i="2"/>
  <c r="J50" i="2" l="1"/>
  <c r="J290" i="2"/>
  <c r="F289" i="2"/>
  <c r="I52" i="2"/>
  <c r="H53" i="2"/>
  <c r="C75" i="2"/>
  <c r="D52" i="2"/>
  <c r="F50" i="2"/>
  <c r="F290" i="2"/>
  <c r="G194" i="2"/>
  <c r="G51" i="2" s="1"/>
  <c r="G289" i="2"/>
  <c r="K194" i="2"/>
  <c r="K289" i="2"/>
  <c r="E289" i="2"/>
  <c r="L50" i="2"/>
  <c r="L290" i="2"/>
  <c r="E52" i="2"/>
  <c r="E51" i="2" s="1"/>
  <c r="C53" i="2"/>
  <c r="H230" i="2"/>
  <c r="I289" i="2"/>
  <c r="K51" i="2"/>
  <c r="H195" i="2"/>
  <c r="I194" i="2"/>
  <c r="H194" i="2" s="1"/>
  <c r="D289" i="2"/>
  <c r="C289" i="2" l="1"/>
  <c r="H289" i="2"/>
  <c r="G50" i="2"/>
  <c r="G290" i="2"/>
  <c r="E290" i="2"/>
  <c r="E50" i="2"/>
  <c r="C194" i="2"/>
  <c r="K50" i="2"/>
  <c r="K290" i="2"/>
  <c r="C52" i="2"/>
  <c r="D51" i="2"/>
  <c r="H52" i="2"/>
  <c r="I51" i="2"/>
  <c r="D50" i="2" l="1"/>
  <c r="C50" i="2" s="1"/>
  <c r="D290" i="2"/>
  <c r="C290" i="2" s="1"/>
  <c r="C51" i="2"/>
  <c r="I24" i="2"/>
  <c r="I290" i="2" s="1"/>
  <c r="H290" i="2" s="1"/>
  <c r="H51" i="2"/>
  <c r="I50" i="2"/>
  <c r="H50" i="2" s="1"/>
  <c r="H24" i="2" l="1"/>
  <c r="I20" i="2"/>
  <c r="H20" i="2" s="1"/>
</calcChain>
</file>

<file path=xl/sharedStrings.xml><?xml version="1.0" encoding="utf-8"?>
<sst xmlns="http://schemas.openxmlformats.org/spreadsheetml/2006/main" count="11099" uniqueCount="405">
  <si>
    <t>Tāme Nr.10.1.1.</t>
  </si>
  <si>
    <t>IEŅĒMUMU UN IZDEVUMU TĀME 2019.GADAM</t>
  </si>
  <si>
    <t>Būvn.nod</t>
  </si>
  <si>
    <t>Budžeta finansēta institūcija</t>
  </si>
  <si>
    <t>Jūrmalas pilsētas dome</t>
  </si>
  <si>
    <t>Pašv.īp.tehn.nodr.nod</t>
  </si>
  <si>
    <t>Reģistrācijas Nr.</t>
  </si>
  <si>
    <t>90000056357</t>
  </si>
  <si>
    <t>Adrese</t>
  </si>
  <si>
    <t>Jūrmala, Jomas iela 1/5</t>
  </si>
  <si>
    <t>Funkcionālās klasifikācijas kods</t>
  </si>
  <si>
    <t>10.700</t>
  </si>
  <si>
    <t>Programma</t>
  </si>
  <si>
    <t>Pārējo sociālo iestāžu būvniecība, atjaunošana un uzlabošana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</si>
  <si>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</si>
  <si>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</si>
  <si>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</si>
  <si>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</si>
  <si>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</si>
  <si>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</si>
  <si>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</si>
  <si>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</si>
  <si>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</si>
  <si>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2019.gadam</t>
  </si>
  <si>
    <t>Izdevumu tāme 2019.gadam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</si>
  <si>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</si>
  <si>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</si>
  <si>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</si>
  <si>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</si>
  <si>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</si>
  <si>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</si>
  <si>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</si>
  <si>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</si>
  <si>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</si>
  <si>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</si>
  <si>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</si>
  <si>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</si>
  <si>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</si>
  <si>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</si>
  <si>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</si>
  <si>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</si>
  <si>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</si>
  <si>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</si>
  <si>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</si>
  <si>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</si>
  <si>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</si>
  <si>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</si>
  <si>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</si>
  <si>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</si>
  <si>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</si>
  <si>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</si>
  <si>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</si>
  <si>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</si>
  <si>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</si>
  <si>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</si>
  <si>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</si>
  <si>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</si>
  <si>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</si>
  <si>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</si>
  <si>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</si>
  <si>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</si>
  <si>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</si>
  <si>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</si>
  <si>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</si>
  <si>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</si>
  <si>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</si>
  <si>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</si>
  <si>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</si>
  <si>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</si>
  <si>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</si>
  <si>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</si>
  <si>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</si>
  <si>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</si>
  <si>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</si>
  <si>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</si>
  <si>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</si>
  <si>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</si>
  <si>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</si>
  <si>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</si>
  <si>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</si>
  <si>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</si>
  <si>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</si>
  <si>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</si>
  <si>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</si>
  <si>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</si>
  <si>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</si>
  <si>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</si>
  <si>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</si>
  <si>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</si>
  <si>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</si>
  <si>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</si>
  <si>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</si>
  <si>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</si>
  <si>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</si>
  <si>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</si>
  <si>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</si>
  <si>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</si>
  <si>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</si>
  <si>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</si>
  <si>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</si>
  <si>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</si>
  <si>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</si>
  <si>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</si>
  <si>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</si>
  <si>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</si>
  <si>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</si>
  <si>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</si>
  <si>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</si>
  <si>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</si>
  <si>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</si>
  <si>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</si>
  <si>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</si>
  <si>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</si>
  <si>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</si>
  <si>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</si>
  <si>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</si>
  <si>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</si>
  <si>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</si>
  <si>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</si>
  <si>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</si>
  <si>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</si>
  <si>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</si>
  <si>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</si>
  <si>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</si>
  <si>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</si>
  <si>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</si>
  <si>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</si>
  <si>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</si>
  <si>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</si>
  <si>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</si>
  <si>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</si>
  <si>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</si>
  <si>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</si>
  <si>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</si>
  <si>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</si>
  <si>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</si>
  <si>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</si>
  <si>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</si>
  <si>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</si>
  <si>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</si>
  <si>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</si>
  <si>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</si>
  <si>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</si>
  <si>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</si>
  <si>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</si>
  <si>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</si>
  <si>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</si>
  <si>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</si>
  <si>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</si>
  <si>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</si>
  <si>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</si>
  <si>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</si>
  <si>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</si>
  <si>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</si>
  <si>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</si>
  <si>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</si>
  <si>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</si>
  <si>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</si>
  <si>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</si>
  <si>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</si>
  <si>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</si>
  <si>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</si>
  <si>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</si>
  <si>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</si>
  <si>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</si>
  <si>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</si>
  <si>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</si>
  <si>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</si>
  <si>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</si>
  <si>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</si>
  <si>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</si>
  <si>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</si>
  <si>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</si>
  <si>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</si>
  <si>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</si>
  <si>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</si>
  <si>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</si>
  <si>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</si>
  <si>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</si>
  <si>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</si>
  <si>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</si>
  <si>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</si>
  <si>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</si>
  <si>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</si>
  <si>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</si>
  <si>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</si>
  <si>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</si>
  <si>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</si>
  <si>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</si>
  <si>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</si>
  <si>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</si>
  <si>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</si>
  <si>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</si>
  <si>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</si>
  <si>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</si>
  <si>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</si>
  <si>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</si>
  <si>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</si>
  <si>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</si>
  <si>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</si>
  <si>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</si>
  <si>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</si>
  <si>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</si>
  <si>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</si>
  <si>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</si>
  <si>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</si>
  <si>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</si>
  <si>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</si>
  <si>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</si>
  <si>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</si>
  <si>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</si>
  <si>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</si>
  <si>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</si>
  <si>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</si>
  <si>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</si>
  <si>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</si>
  <si>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</si>
  <si>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</si>
  <si>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</si>
  <si>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</si>
  <si>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</si>
  <si>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</si>
  <si>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</si>
  <si>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</si>
  <si>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</si>
  <si>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</si>
  <si>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</si>
  <si>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</si>
  <si>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</si>
  <si>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</si>
  <si>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</si>
  <si>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</si>
  <si>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</si>
  <si>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</si>
  <si>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</si>
  <si>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</si>
  <si>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</si>
  <si>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</si>
  <si>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</si>
  <si>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</si>
  <si>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</si>
  <si>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</si>
  <si>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</si>
  <si>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</si>
  <si>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</si>
  <si>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</si>
  <si>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</si>
  <si>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</si>
  <si>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</si>
  <si>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</si>
  <si>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</si>
  <si>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</si>
  <si>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</si>
  <si>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</si>
  <si>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</si>
  <si>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</si>
  <si>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</si>
  <si>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</si>
  <si>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</si>
  <si>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</si>
  <si>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</si>
  <si>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</si>
  <si>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</si>
  <si>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</si>
  <si>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</si>
  <si>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</si>
  <si>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</si>
  <si>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</si>
  <si>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</si>
  <si>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</si>
  <si>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</si>
  <si>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</si>
  <si>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</si>
  <si>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</si>
  <si>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</si>
  <si>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</si>
  <si>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</si>
  <si>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</si>
  <si>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</si>
  <si>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</si>
  <si>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</si>
  <si>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</si>
  <si>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</si>
  <si>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</si>
  <si>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</si>
  <si>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</si>
  <si>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</si>
  <si>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</si>
  <si>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</si>
  <si>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</si>
  <si>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</si>
  <si>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</si>
  <si>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</si>
  <si>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</si>
  <si>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</si>
  <si>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</si>
  <si>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</si>
  <si>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</si>
  <si>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</si>
  <si>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</si>
  <si>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</si>
  <si>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</si>
  <si>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</si>
  <si>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</si>
  <si>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</si>
  <si>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</si>
  <si>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</si>
  <si>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</si>
  <si>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</si>
  <si>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</si>
  <si>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</si>
  <si>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</si>
  <si>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</si>
  <si>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</si>
  <si>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</si>
  <si>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</si>
  <si>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</si>
  <si>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</si>
  <si>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</si>
  <si>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</si>
  <si>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</si>
  <si>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</si>
  <si>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</si>
  <si>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</si>
  <si>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Nr.10.1.2.</t>
  </si>
  <si>
    <t>LV27TREL980200805300B</t>
  </si>
  <si>
    <t>Tame Nr.10.6.1.</t>
  </si>
  <si>
    <t>Pašvaldības sabiedrība ar ierobežotu atbildību "Veselības un sociālās aprūpes centrs-Sloka"</t>
  </si>
  <si>
    <t>50003220021</t>
  </si>
  <si>
    <t>Dzirnavu iela 36/38, Jūrmala</t>
  </si>
  <si>
    <t>Pamatkapitāla palielināšana</t>
  </si>
  <si>
    <t>LV97PARX0002484572058</t>
  </si>
  <si>
    <t>Tame Nr.10.6.2.</t>
  </si>
  <si>
    <t>Iepriekšējo gadu pamatkapitāla palielināšana</t>
  </si>
  <si>
    <t>Tāme Nr.10.2.9.</t>
  </si>
  <si>
    <t>Jūrmalas pilsētas domes Labklājības pārvalde</t>
  </si>
  <si>
    <t>90000594245</t>
  </si>
  <si>
    <t>Mellužu pr.83, Jūrmala, LV-2008</t>
  </si>
  <si>
    <t>10.920</t>
  </si>
  <si>
    <t>Projekts "Deinstitucionalizācija un sociālie pakalpojumi personām ar invaliditāti un bērniem"</t>
  </si>
  <si>
    <t>LV34TREL981305100400B</t>
  </si>
  <si>
    <t>Tāme Nr.10.2.10.</t>
  </si>
  <si>
    <t>LV73PARX0002484572102</t>
  </si>
  <si>
    <t>Tāme Nr.10.2.1.</t>
  </si>
  <si>
    <t>10.910</t>
  </si>
  <si>
    <t>Iestādes uzturēšana</t>
  </si>
  <si>
    <t>LV72PARX0002484572023</t>
  </si>
  <si>
    <t>LV96PARX0002484577023</t>
  </si>
  <si>
    <t>Tāme Nr.10.2.2.</t>
  </si>
  <si>
    <t>10.120</t>
  </si>
  <si>
    <t>Sociālā aizsardzība invaliditātes gadījumā</t>
  </si>
  <si>
    <t>Tāme Nr.10.2.3.</t>
  </si>
  <si>
    <t>10.200</t>
  </si>
  <si>
    <t>Atbalsts gados veciem cilvēkiem</t>
  </si>
  <si>
    <t>Tāme Nr.10.2.4.</t>
  </si>
  <si>
    <t>10.400</t>
  </si>
  <si>
    <t>Atbalsts ģimenēm ar bērniem</t>
  </si>
  <si>
    <t>LV91TREL9812180130000</t>
  </si>
  <si>
    <t>Tāme Nr.10.2.5.</t>
  </si>
  <si>
    <t>10.600</t>
  </si>
  <si>
    <t>Mājokļa atbalsts</t>
  </si>
  <si>
    <t>Tāme Nr.10.2.6.</t>
  </si>
  <si>
    <t>Pārējie citur nekvalificētie sociālās aizsardzības pasākumi</t>
  </si>
  <si>
    <t>Tāme Nr.10.2.7.</t>
  </si>
  <si>
    <t>Pārējais citur nekvalificēts atbalsts sociāli atstumtām personām</t>
  </si>
  <si>
    <t>Tāme Nr.10.2.8.</t>
  </si>
  <si>
    <t>Dienas aprūpes centru bērniem pakalpojuma nodrošināšana</t>
  </si>
  <si>
    <t>Tāme Nr.10.3.1.</t>
  </si>
  <si>
    <t>Jūrmalas pilsētas pašvaldības iestāde "Jūrmalas veselības veicināšanas un sociālo pakalpojumu centrs"</t>
  </si>
  <si>
    <t>90010991438</t>
  </si>
  <si>
    <t>Strēlnieku prospekts 38</t>
  </si>
  <si>
    <t>Pansionāta pakalpojumu sniegšana</t>
  </si>
  <si>
    <t>LV81PARX0002484572152</t>
  </si>
  <si>
    <t>LV09PARX0002484577037</t>
  </si>
  <si>
    <t>Tāme Nr.10.3.2.</t>
  </si>
  <si>
    <t>LV57PARX0002484572099</t>
  </si>
  <si>
    <t>Tāme Nr.10.3.3.</t>
  </si>
  <si>
    <t>Dienas centrs pensijas vecuma personām un invalīdiem</t>
  </si>
  <si>
    <t>Tāme Nr.10.3.4.</t>
  </si>
  <si>
    <t>Zupas virtuves pakalpojumu nodrošināšana</t>
  </si>
  <si>
    <t>Tāme Nr.10.3.5.</t>
  </si>
  <si>
    <t>Nakts patversme</t>
  </si>
  <si>
    <t>Tāme Nr.10.3.6.</t>
  </si>
  <si>
    <t>Mājas aprūpes un pavadoņa pakalpojuma nodrošināšana</t>
  </si>
  <si>
    <t>Tāme Nr.10.3.7.</t>
  </si>
  <si>
    <t>Invalīdu pārvadāšanas nodrošināšana</t>
  </si>
  <si>
    <t>Tāme Nr.10.3.8.</t>
  </si>
  <si>
    <t>Sociālo pakalpojumu centra "Ķemeri" darbības nodrošināšana</t>
  </si>
  <si>
    <t>Tāme Nr.10.4.1.</t>
  </si>
  <si>
    <t>Jūrmalas pilsētas pašvaldības iestāde "Sprīdītis"</t>
  </si>
  <si>
    <t>90001868844</t>
  </si>
  <si>
    <t>Sēravotu iela 9, Jūrmala, LV-2012</t>
  </si>
  <si>
    <t>Aprūpe pašvaldības sociālās aprūpes institūcijās</t>
  </si>
  <si>
    <t>LV54PARX0002484572153</t>
  </si>
  <si>
    <t>LV74PARX0002484577031</t>
  </si>
  <si>
    <t>LV11PARX0002484576031</t>
  </si>
  <si>
    <t>Tāme Nr.10.5.1.</t>
  </si>
  <si>
    <t>Jūrmalas pilsētas bāriņtiesa</t>
  </si>
  <si>
    <t>90000091456</t>
  </si>
  <si>
    <t>Dubultu prospekts 1, Jūrmala</t>
  </si>
  <si>
    <t>10.400.</t>
  </si>
  <si>
    <t>Bērnu tiesību aizsardzības nodrošināšana</t>
  </si>
  <si>
    <t>LV45PARX0002484572024</t>
  </si>
  <si>
    <t>LV35PARX0002484577054</t>
  </si>
  <si>
    <t>Projekts "Profesionāla sociālā darba attīstība pašvaldībās"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</si>
</sst>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2" fillId="5" borderId="51" xfId="1" applyFont="1" applyFill="1" applyBorder="1" applyAlignment="1" applyProtection="1">
      <alignment horizontal="left" vertical="center" wrapText="1"/>
    </xf>
    <xf numFmtId="0" fontId="2" fillId="5" borderId="35" xfId="1" applyFont="1" applyFill="1" applyBorder="1" applyAlignment="1" applyProtection="1">
      <alignment horizontal="left" vertical="center" wrapText="1"/>
    </xf>
    <xf numFmtId="3" fontId="2" fillId="5" borderId="81" xfId="1" applyNumberFormat="1" applyFont="1" applyFill="1" applyBorder="1" applyAlignment="1" applyProtection="1">
      <alignment vertical="center"/>
    </xf>
    <xf numFmtId="3" fontId="2" fillId="5" borderId="52" xfId="1" applyNumberFormat="1" applyFont="1" applyFill="1" applyBorder="1" applyAlignment="1" applyProtection="1">
      <alignment vertical="center"/>
      <protection locked="0"/>
    </xf>
    <xf numFmtId="3" fontId="2" fillId="5" borderId="53" xfId="1" applyNumberFormat="1" applyFont="1" applyFill="1" applyBorder="1" applyAlignment="1" applyProtection="1">
      <alignment vertical="center"/>
      <protection locked="0"/>
    </xf>
    <xf numFmtId="3" fontId="2" fillId="5" borderId="51" xfId="1" applyNumberFormat="1" applyFont="1" applyFill="1" applyBorder="1" applyAlignment="1" applyProtection="1">
      <alignment vertical="center"/>
    </xf>
    <xf numFmtId="3" fontId="2" fillId="5" borderId="54" xfId="1" applyNumberFormat="1" applyFont="1" applyFill="1" applyBorder="1" applyAlignment="1" applyProtection="1">
      <alignment vertical="center"/>
      <protection locked="0"/>
    </xf>
    <xf numFmtId="0" fontId="2" fillId="0" borderId="51" xfId="1" applyFont="1" applyFill="1" applyBorder="1" applyAlignment="1" applyProtection="1">
      <alignment horizontal="left" vertical="center" wrapText="1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3" fontId="3" fillId="6" borderId="37" xfId="1" applyNumberFormat="1" applyFont="1" applyFill="1" applyBorder="1" applyAlignment="1" applyProtection="1">
      <alignment vertical="center"/>
      <protection locked="0"/>
    </xf>
    <xf numFmtId="3" fontId="3" fillId="0" borderId="24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tabSelected="1" view="pageLayout" zoomScaleNormal="100" workbookViewId="0">
      <selection activeCell="B24" sqref="B24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4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  <c r="N2" s="1" t="s">
        <v>2</v>
      </c>
    </row>
    <row r="3" spans="1:14" ht="12.75" customHeight="1" x14ac:dyDescent="0.25">
      <c r="A3" s="2" t="s">
        <v>3</v>
      </c>
      <c r="B3" s="3"/>
      <c r="C3" s="283" t="s">
        <v>4</v>
      </c>
      <c r="D3" s="283"/>
      <c r="E3" s="283"/>
      <c r="F3" s="283"/>
      <c r="G3" s="283"/>
      <c r="H3" s="283"/>
      <c r="I3" s="283"/>
      <c r="J3" s="283"/>
      <c r="K3" s="283"/>
      <c r="L3" s="284"/>
      <c r="N3" s="1" t="s">
        <v>5</v>
      </c>
    </row>
    <row r="4" spans="1:14" ht="12.75" customHeight="1" x14ac:dyDescent="0.25">
      <c r="A4" s="2" t="s">
        <v>6</v>
      </c>
      <c r="B4" s="3"/>
      <c r="C4" s="283" t="s">
        <v>7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4" ht="12.75" customHeight="1" x14ac:dyDescent="0.25">
      <c r="A5" s="4" t="s">
        <v>8</v>
      </c>
      <c r="B5" s="5"/>
      <c r="C5" s="277" t="s">
        <v>9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4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4" ht="23.25" customHeight="1" x14ac:dyDescent="0.25">
      <c r="A7" s="4" t="s">
        <v>12</v>
      </c>
      <c r="B7" s="5"/>
      <c r="C7" s="283" t="s">
        <v>13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4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4" ht="12.75" customHeight="1" x14ac:dyDescent="0.25">
      <c r="A9" s="4"/>
      <c r="B9" s="5" t="s">
        <v>15</v>
      </c>
      <c r="C9" s="277" t="s">
        <v>16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4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4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4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4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4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493087</v>
      </c>
      <c r="D20" s="28">
        <f>SUM(D21,D24,D25,D41,D43)</f>
        <v>493087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278135</v>
      </c>
      <c r="I20" s="28">
        <f>SUM(I21,I24,I25,I41,I43)</f>
        <v>278135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493087</v>
      </c>
      <c r="D24" s="51">
        <f>1047610-714499+159976</f>
        <v>493087</v>
      </c>
      <c r="E24" s="51"/>
      <c r="F24" s="52" t="s">
        <v>37</v>
      </c>
      <c r="G24" s="53" t="s">
        <v>37</v>
      </c>
      <c r="H24" s="50">
        <f t="shared" si="1"/>
        <v>278135</v>
      </c>
      <c r="I24" s="51">
        <f>I51</f>
        <v>278135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493087</v>
      </c>
      <c r="D50" s="128">
        <f>SUM(D51,D286)</f>
        <v>493087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278135</v>
      </c>
      <c r="I50" s="128">
        <f>SUM(I51,I286)</f>
        <v>278135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493087</v>
      </c>
      <c r="D51" s="134">
        <f>SUM(D52,D194)</f>
        <v>493087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278135</v>
      </c>
      <c r="I51" s="134">
        <f>SUM(I52,I194)</f>
        <v>278135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2108</v>
      </c>
      <c r="D52" s="139">
        <f>SUM(D53,D75,D173,D187)</f>
        <v>2108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7473</v>
      </c>
      <c r="I52" s="139">
        <f>SUM(I53,I75,I173,I187)</f>
        <v>7473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276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2108</v>
      </c>
      <c r="D75" s="144">
        <f>SUM(D76,D83,D130,D164,D165,D172)</f>
        <v>2108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7473</v>
      </c>
      <c r="I75" s="144">
        <f>SUM(I76,I83,I130,I164,I165,I172)</f>
        <v>7473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276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2108</v>
      </c>
      <c r="D83" s="63">
        <f>SUM(D84,D89,D95,D103,D112,D116,D122,D128)</f>
        <v>2108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7473</v>
      </c>
      <c r="I83" s="63">
        <f>SUM(I84,I89,I95,I103,I112,I116,I122,I128)</f>
        <v>7473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113</v>
      </c>
      <c r="C103" s="72">
        <f t="shared" si="5"/>
        <v>2108</v>
      </c>
      <c r="D103" s="160">
        <f>SUM(D104:D111)</f>
        <v>2108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7473</v>
      </c>
      <c r="I103" s="160">
        <f>SUM(I104:I111)</f>
        <v>7473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114</v>
      </c>
      <c r="C104" s="72">
        <f t="shared" si="5"/>
        <v>2108</v>
      </c>
      <c r="D104" s="74">
        <f>2108</f>
        <v>2108</v>
      </c>
      <c r="E104" s="74"/>
      <c r="F104" s="74"/>
      <c r="G104" s="157"/>
      <c r="H104" s="72">
        <f t="shared" si="6"/>
        <v>7473</v>
      </c>
      <c r="I104" s="74">
        <v>7473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276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276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276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276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276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276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276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490979</v>
      </c>
      <c r="D194" s="139">
        <f>SUM(D195,D230,D269,D283)</f>
        <v>490979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270662</v>
      </c>
      <c r="I194" s="139">
        <f>SUM(I195,I230,I269,I283)</f>
        <v>270662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490979</v>
      </c>
      <c r="D195" s="144">
        <f>D196+D204</f>
        <v>490979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270662</v>
      </c>
      <c r="I195" s="144">
        <f>I196+I204</f>
        <v>270662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276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490979</v>
      </c>
      <c r="D204" s="63">
        <f>D205+D215+D216+D225+D226+D227+D229</f>
        <v>490979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270662</v>
      </c>
      <c r="I204" s="63">
        <f>I205+I215+I216+I225+I226+I227+I229</f>
        <v>270662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235</v>
      </c>
      <c r="C225" s="201">
        <f t="shared" si="23"/>
        <v>158778</v>
      </c>
      <c r="D225" s="74">
        <f>31830+29410+48769+48769</f>
        <v>158778</v>
      </c>
      <c r="E225" s="74"/>
      <c r="F225" s="74"/>
      <c r="G225" s="157"/>
      <c r="H225" s="72">
        <f t="shared" si="24"/>
        <v>158408</v>
      </c>
      <c r="I225" s="74">
        <v>158408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236</v>
      </c>
      <c r="C226" s="201">
        <f t="shared" si="23"/>
        <v>332201</v>
      </c>
      <c r="D226" s="74">
        <f>97775+728978-714499+62079+157868</f>
        <v>332201</v>
      </c>
      <c r="E226" s="74"/>
      <c r="F226" s="74"/>
      <c r="G226" s="157"/>
      <c r="H226" s="72">
        <f t="shared" si="24"/>
        <v>112254</v>
      </c>
      <c r="I226" s="74">
        <v>112254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276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276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276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276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276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276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493087</v>
      </c>
      <c r="D289" s="242">
        <f t="shared" si="44"/>
        <v>493087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278135</v>
      </c>
      <c r="I289" s="242">
        <f t="shared" si="44"/>
        <v>278135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XVE0tBI+a6SJPI63tJI2vqE7LchJsgkLAHEq08ob2b7I42li/Md3lT8iSHNlaL0dn5ASxmla3hH6SrPtLNStkw==" saltValue="La4PF2sJW4r/yYd20zGtTQ==" spinCount="100000" sheet="1" objects="1" scenarios="1" formatCells="0" formatColumns="0" formatRows="0" insertHyperlinks="0"/>
  <autoFilter ref="A18:M301">
    <filterColumn colId="7">
      <filters blank="1">
        <filter val="112 254"/>
        <filter val="158 408"/>
        <filter val="270 662"/>
        <filter val="278 135"/>
        <filter val="7 473"/>
      </filters>
    </filterColumn>
  </autoFilter>
  <mergeCells count="29">
    <mergeCell ref="A291:B291"/>
    <mergeCell ref="H16:H17"/>
    <mergeCell ref="I16:I17"/>
    <mergeCell ref="J16:J17"/>
    <mergeCell ref="K16:K17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H8" sqref="H8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365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355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366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123265</v>
      </c>
      <c r="D20" s="28">
        <f>SUM(D21,D24,D25,D41,D43)</f>
        <v>123265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122402</v>
      </c>
      <c r="I20" s="28">
        <f>SUM(I21,I24,I25,I41,I43)</f>
        <v>122402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123265</v>
      </c>
      <c r="D24" s="51">
        <f>D50</f>
        <v>123265</v>
      </c>
      <c r="E24" s="51"/>
      <c r="F24" s="52" t="s">
        <v>37</v>
      </c>
      <c r="G24" s="53" t="s">
        <v>37</v>
      </c>
      <c r="H24" s="50">
        <f t="shared" si="1"/>
        <v>122402</v>
      </c>
      <c r="I24" s="51">
        <f>I51</f>
        <v>122402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123265</v>
      </c>
      <c r="D50" s="128">
        <f>SUM(D51,D286)</f>
        <v>123265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122402</v>
      </c>
      <c r="I50" s="128">
        <f>SUM(I51,I286)</f>
        <v>122402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123265</v>
      </c>
      <c r="D51" s="134">
        <f>SUM(D52,D194)</f>
        <v>123265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122402</v>
      </c>
      <c r="I51" s="134">
        <f>SUM(I52,I194)</f>
        <v>122402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123265</v>
      </c>
      <c r="D52" s="139">
        <f>SUM(D53,D75,D173,D187)</f>
        <v>123265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122402</v>
      </c>
      <c r="I52" s="139">
        <f>SUM(I53,I75,I173,I187)</f>
        <v>122402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101656</v>
      </c>
      <c r="D53" s="144">
        <f>SUM(D54,D67)</f>
        <v>101656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106051</v>
      </c>
      <c r="I53" s="144">
        <f>SUM(I54,I67)</f>
        <v>106051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77187</v>
      </c>
      <c r="D54" s="63">
        <f>SUM(D55,D58,D66)</f>
        <v>77187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79173</v>
      </c>
      <c r="I54" s="63">
        <f>SUM(I55,I58,I66)</f>
        <v>79173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69263</v>
      </c>
      <c r="D55" s="151">
        <f>SUM(D56:D57)</f>
        <v>69263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73229</v>
      </c>
      <c r="I55" s="151">
        <f>SUM(I56:I57)</f>
        <v>73229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69263</v>
      </c>
      <c r="D57" s="74">
        <v>69263</v>
      </c>
      <c r="E57" s="74"/>
      <c r="F57" s="74"/>
      <c r="G57" s="157"/>
      <c r="H57" s="72">
        <f t="shared" si="6"/>
        <v>73229</v>
      </c>
      <c r="I57" s="74">
        <v>73229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7924</v>
      </c>
      <c r="D58" s="160">
        <f>SUM(D59:D65)</f>
        <v>7924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5944</v>
      </c>
      <c r="I58" s="160">
        <f>SUM(I59:I65)</f>
        <v>5944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1415</v>
      </c>
      <c r="D62" s="74">
        <v>1415</v>
      </c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1768</v>
      </c>
      <c r="D63" s="74">
        <v>1768</v>
      </c>
      <c r="E63" s="74"/>
      <c r="F63" s="74"/>
      <c r="G63" s="157"/>
      <c r="H63" s="72">
        <f t="shared" si="6"/>
        <v>1868</v>
      </c>
      <c r="I63" s="74">
        <v>1868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4741</v>
      </c>
      <c r="D64" s="74">
        <v>4741</v>
      </c>
      <c r="E64" s="74"/>
      <c r="F64" s="74"/>
      <c r="G64" s="157"/>
      <c r="H64" s="72">
        <f t="shared" si="6"/>
        <v>4076</v>
      </c>
      <c r="I64" s="74">
        <v>4076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24469</v>
      </c>
      <c r="D67" s="63">
        <f>SUM(D68:D69)</f>
        <v>24469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26878</v>
      </c>
      <c r="I67" s="63">
        <f>SUM(I68:I69)</f>
        <v>26878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19253</v>
      </c>
      <c r="D68" s="68">
        <v>19253</v>
      </c>
      <c r="E68" s="68"/>
      <c r="F68" s="68"/>
      <c r="G68" s="154"/>
      <c r="H68" s="66">
        <f t="shared" si="6"/>
        <v>20115</v>
      </c>
      <c r="I68" s="68">
        <v>20115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5216</v>
      </c>
      <c r="D69" s="160">
        <f>SUM(D70:D74)</f>
        <v>5216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6763</v>
      </c>
      <c r="I69" s="160">
        <f>SUM(I70:I74)</f>
        <v>6763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2732</v>
      </c>
      <c r="D70" s="74">
        <v>2732</v>
      </c>
      <c r="E70" s="74"/>
      <c r="F70" s="74"/>
      <c r="G70" s="157"/>
      <c r="H70" s="72">
        <f t="shared" si="6"/>
        <v>4328</v>
      </c>
      <c r="I70" s="74">
        <v>4328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2234</v>
      </c>
      <c r="D73" s="74">
        <v>2234</v>
      </c>
      <c r="E73" s="74"/>
      <c r="F73" s="74"/>
      <c r="G73" s="157"/>
      <c r="H73" s="72">
        <f t="shared" si="6"/>
        <v>2185</v>
      </c>
      <c r="I73" s="74">
        <v>2185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250</v>
      </c>
      <c r="D74" s="74">
        <v>250</v>
      </c>
      <c r="E74" s="74"/>
      <c r="F74" s="74"/>
      <c r="G74" s="157"/>
      <c r="H74" s="72">
        <f t="shared" si="6"/>
        <v>250</v>
      </c>
      <c r="I74" s="74">
        <v>250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21609</v>
      </c>
      <c r="D75" s="144">
        <f>SUM(D76,D83,D130,D164,D165,D172)</f>
        <v>21609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16351</v>
      </c>
      <c r="I75" s="144">
        <f>SUM(I76,I83,I130,I164,I165,I172)</f>
        <v>16351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7976</v>
      </c>
      <c r="D83" s="63">
        <f>SUM(D84,D89,D95,D103,D112,D116,D122,D128)</f>
        <v>7976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7525</v>
      </c>
      <c r="I83" s="63">
        <f>SUM(I84,I89,I95,I103,I112,I116,I122,I128)</f>
        <v>7525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86</v>
      </c>
      <c r="D84" s="151">
        <f>SUM(D85:D88)</f>
        <v>86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86</v>
      </c>
      <c r="I84" s="151">
        <f>SUM(I85:I88)</f>
        <v>86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86</v>
      </c>
      <c r="D87" s="74">
        <v>86</v>
      </c>
      <c r="E87" s="74"/>
      <c r="F87" s="74"/>
      <c r="G87" s="157"/>
      <c r="H87" s="72">
        <f t="shared" si="6"/>
        <v>86</v>
      </c>
      <c r="I87" s="74">
        <v>86</v>
      </c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2837</v>
      </c>
      <c r="D89" s="160">
        <f>SUM(D90:D94)</f>
        <v>2837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2616</v>
      </c>
      <c r="I89" s="160">
        <f>SUM(I90:I94)</f>
        <v>2616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1841</v>
      </c>
      <c r="D90" s="74">
        <v>1841</v>
      </c>
      <c r="E90" s="74"/>
      <c r="F90" s="74"/>
      <c r="G90" s="157"/>
      <c r="H90" s="72">
        <f t="shared" si="6"/>
        <v>1785</v>
      </c>
      <c r="I90" s="74">
        <v>1785</v>
      </c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432</v>
      </c>
      <c r="D91" s="74">
        <v>432</v>
      </c>
      <c r="E91" s="74"/>
      <c r="F91" s="74"/>
      <c r="G91" s="157"/>
      <c r="H91" s="72">
        <f t="shared" si="6"/>
        <v>341</v>
      </c>
      <c r="I91" s="74">
        <v>341</v>
      </c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474</v>
      </c>
      <c r="D92" s="74">
        <v>474</v>
      </c>
      <c r="E92" s="74"/>
      <c r="F92" s="74"/>
      <c r="G92" s="157"/>
      <c r="H92" s="72">
        <f t="shared" si="6"/>
        <v>400</v>
      </c>
      <c r="I92" s="74">
        <v>400</v>
      </c>
      <c r="J92" s="74"/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90</v>
      </c>
      <c r="D93" s="74">
        <v>90</v>
      </c>
      <c r="E93" s="74"/>
      <c r="F93" s="74"/>
      <c r="G93" s="157"/>
      <c r="H93" s="72">
        <f t="shared" si="6"/>
        <v>90</v>
      </c>
      <c r="I93" s="74">
        <v>90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284</v>
      </c>
      <c r="D95" s="160">
        <f>SUM(D96:D102)</f>
        <v>284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284</v>
      </c>
      <c r="I95" s="160">
        <f>SUM(I96:I102)</f>
        <v>284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36</v>
      </c>
      <c r="D100" s="74">
        <v>36</v>
      </c>
      <c r="E100" s="74"/>
      <c r="F100" s="74"/>
      <c r="G100" s="157"/>
      <c r="H100" s="72">
        <f t="shared" si="6"/>
        <v>36</v>
      </c>
      <c r="I100" s="74">
        <v>36</v>
      </c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248</v>
      </c>
      <c r="D102" s="74">
        <v>248</v>
      </c>
      <c r="E102" s="74"/>
      <c r="F102" s="74"/>
      <c r="G102" s="157"/>
      <c r="H102" s="72">
        <f t="shared" si="6"/>
        <v>248</v>
      </c>
      <c r="I102" s="74">
        <v>248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3919</v>
      </c>
      <c r="D103" s="160">
        <f>SUM(D104:D111)</f>
        <v>3919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3689</v>
      </c>
      <c r="I103" s="160">
        <f>SUM(I104:I111)</f>
        <v>3689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3919</v>
      </c>
      <c r="D107" s="74">
        <v>3919</v>
      </c>
      <c r="E107" s="74"/>
      <c r="F107" s="74"/>
      <c r="G107" s="157"/>
      <c r="H107" s="72">
        <f t="shared" si="6"/>
        <v>3689</v>
      </c>
      <c r="I107" s="74">
        <v>3689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850</v>
      </c>
      <c r="D122" s="160">
        <f>SUM(D123:D127)</f>
        <v>850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850</v>
      </c>
      <c r="I122" s="160">
        <f>SUM(I123:I127)</f>
        <v>850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850</v>
      </c>
      <c r="D127" s="74">
        <v>850</v>
      </c>
      <c r="E127" s="74"/>
      <c r="F127" s="74"/>
      <c r="G127" s="157"/>
      <c r="H127" s="72">
        <f t="shared" si="8"/>
        <v>850</v>
      </c>
      <c r="I127" s="74">
        <v>850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13633</v>
      </c>
      <c r="D130" s="63">
        <f>SUM(D131,D136,D140,D141,D144,D151,D159,D160,D163)</f>
        <v>13633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8826</v>
      </c>
      <c r="I130" s="63">
        <f>SUM(I131,I136,I140,I141,I144,I151,I159,I160,I163)</f>
        <v>8826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1492</v>
      </c>
      <c r="D131" s="169">
        <f>SUM(D132:D135)</f>
        <v>1492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885</v>
      </c>
      <c r="I131" s="169">
        <f t="shared" si="10"/>
        <v>885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668</v>
      </c>
      <c r="D132" s="74">
        <v>668</v>
      </c>
      <c r="E132" s="74"/>
      <c r="F132" s="74"/>
      <c r="G132" s="157"/>
      <c r="H132" s="72">
        <f t="shared" si="8"/>
        <v>284</v>
      </c>
      <c r="I132" s="74">
        <v>284</v>
      </c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824</v>
      </c>
      <c r="D133" s="74">
        <v>824</v>
      </c>
      <c r="E133" s="74"/>
      <c r="F133" s="74"/>
      <c r="G133" s="157"/>
      <c r="H133" s="72">
        <f t="shared" si="8"/>
        <v>601</v>
      </c>
      <c r="I133" s="74">
        <v>601</v>
      </c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602</v>
      </c>
      <c r="D144" s="151">
        <f>SUM(D145:D150)</f>
        <v>602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305</v>
      </c>
      <c r="I144" s="151">
        <f>SUM(I145:I150)</f>
        <v>305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602</v>
      </c>
      <c r="D146" s="74">
        <v>602</v>
      </c>
      <c r="E146" s="74"/>
      <c r="F146" s="74"/>
      <c r="G146" s="157"/>
      <c r="H146" s="72">
        <f t="shared" si="8"/>
        <v>305</v>
      </c>
      <c r="I146" s="74">
        <v>305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10859</v>
      </c>
      <c r="D151" s="160">
        <f>SUM(D152:D158)</f>
        <v>10859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7136</v>
      </c>
      <c r="I151" s="160">
        <f>SUM(I152:I158)</f>
        <v>7136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164</v>
      </c>
      <c r="C154" s="72">
        <f t="shared" si="7"/>
        <v>10859</v>
      </c>
      <c r="D154" s="74">
        <v>10859</v>
      </c>
      <c r="E154" s="74"/>
      <c r="F154" s="74"/>
      <c r="G154" s="157"/>
      <c r="H154" s="72">
        <f t="shared" si="8"/>
        <v>7136</v>
      </c>
      <c r="I154" s="74">
        <v>7136</v>
      </c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169</v>
      </c>
      <c r="C159" s="117">
        <f t="shared" si="7"/>
        <v>680</v>
      </c>
      <c r="D159" s="163">
        <v>680</v>
      </c>
      <c r="E159" s="163"/>
      <c r="F159" s="163"/>
      <c r="G159" s="164"/>
      <c r="H159" s="117">
        <f t="shared" si="8"/>
        <v>500</v>
      </c>
      <c r="I159" s="163">
        <v>500</v>
      </c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123265</v>
      </c>
      <c r="D289" s="242">
        <f t="shared" ref="D289:L289" si="46">SUM(D286,D269,D230,D195,D187,D173,D75,D53,D283)</f>
        <v>123265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122402</v>
      </c>
      <c r="I289" s="242">
        <f t="shared" si="46"/>
        <v>122402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sGiykYGL74/bNUGRGjqiM6YsUtYFkPGc5NjLD3lheB8bY27Wh6oiITvYExtAjLoyhpHdrgTdMyMrkticFrpihA==" saltValue="fdGMpIqJRclp2bQIwILp0Q==" spinCount="100000" sheet="1" objects="1" scenarios="1" formatCells="0" formatColumns="0" formatRows="0" insertHyperlinks="0"/>
  <autoFilter ref="A18:L301">
    <filterColumn colId="7">
      <filters blank="1">
        <filter val="1 785"/>
        <filter val="1 868"/>
        <filter val="106 051"/>
        <filter val="122 402"/>
        <filter val="16 351"/>
        <filter val="2 185"/>
        <filter val="2 616"/>
        <filter val="20 115"/>
        <filter val="248"/>
        <filter val="250"/>
        <filter val="26 878"/>
        <filter val="284"/>
        <filter val="3 689"/>
        <filter val="305"/>
        <filter val="341"/>
        <filter val="36"/>
        <filter val="4 076"/>
        <filter val="4 328"/>
        <filter val="400"/>
        <filter val="5 944"/>
        <filter val="500"/>
        <filter val="6 763"/>
        <filter val="601"/>
        <filter val="7 136"/>
        <filter val="7 525"/>
        <filter val="73 229"/>
        <filter val="79 173"/>
        <filter val="8 826"/>
        <filter val="850"/>
        <filter val="86"/>
        <filter val="885"/>
        <filter val="90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79" t="s">
        <v>334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338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24.75" customHeight="1" x14ac:dyDescent="0.25">
      <c r="A7" s="4" t="s">
        <v>12</v>
      </c>
      <c r="B7" s="5"/>
      <c r="C7" s="283" t="s">
        <v>339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/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 t="s">
        <v>340</v>
      </c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269724</v>
      </c>
      <c r="D20" s="28">
        <f>SUM(D21,D24,D25,D41,D43)</f>
        <v>269724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269671</v>
      </c>
      <c r="I20" s="28">
        <f>SUM(I21,I24,I25,I41,I43)</f>
        <v>269671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18606</v>
      </c>
      <c r="D21" s="34">
        <f>SUM(D22:D23)</f>
        <v>18606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18606</v>
      </c>
      <c r="I21" s="34">
        <f>SUM(I22:I23)</f>
        <v>18606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18606</v>
      </c>
      <c r="D23" s="46">
        <v>18606</v>
      </c>
      <c r="E23" s="46"/>
      <c r="F23" s="46"/>
      <c r="G23" s="47"/>
      <c r="H23" s="45">
        <f t="shared" si="1"/>
        <v>18606</v>
      </c>
      <c r="I23" s="46">
        <v>18606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 t="shared" si="0"/>
        <v>18364</v>
      </c>
      <c r="D24" s="51">
        <v>18364</v>
      </c>
      <c r="E24" s="51"/>
      <c r="F24" s="52" t="s">
        <v>37</v>
      </c>
      <c r="G24" s="53" t="s">
        <v>37</v>
      </c>
      <c r="H24" s="50">
        <f t="shared" si="1"/>
        <v>39065</v>
      </c>
      <c r="I24" s="51">
        <v>39065</v>
      </c>
      <c r="J24" s="51"/>
      <c r="K24" s="52" t="s">
        <v>37</v>
      </c>
      <c r="L24" s="54" t="s">
        <v>37</v>
      </c>
    </row>
    <row r="25" spans="1:12" s="24" customFormat="1" ht="24.75" thickTop="1" x14ac:dyDescent="0.25">
      <c r="A25" s="55">
        <v>17200</v>
      </c>
      <c r="B25" s="56" t="s">
        <v>38</v>
      </c>
      <c r="C25" s="57">
        <f t="shared" si="0"/>
        <v>232754</v>
      </c>
      <c r="D25" s="58">
        <v>232754</v>
      </c>
      <c r="E25" s="59" t="s">
        <v>37</v>
      </c>
      <c r="F25" s="59" t="s">
        <v>37</v>
      </c>
      <c r="G25" s="60" t="s">
        <v>37</v>
      </c>
      <c r="H25" s="57">
        <f t="shared" si="1"/>
        <v>212000</v>
      </c>
      <c r="I25" s="58">
        <v>212000</v>
      </c>
      <c r="J25" s="59" t="s">
        <v>37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269724</v>
      </c>
      <c r="D50" s="128">
        <f>SUM(D51,D286)</f>
        <v>269724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269671</v>
      </c>
      <c r="I50" s="128">
        <f>SUM(I51,I286)</f>
        <v>269671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267281</v>
      </c>
      <c r="D51" s="134">
        <f>SUM(D52,D194)</f>
        <v>267281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267228</v>
      </c>
      <c r="I51" s="134">
        <f>SUM(I52,I194)</f>
        <v>267228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163493</v>
      </c>
      <c r="D52" s="139">
        <f>SUM(D53,D75,D173,D187)</f>
        <v>163493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163440</v>
      </c>
      <c r="I52" s="139">
        <f>SUM(I53,I75,I173,I187)</f>
        <v>163440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61734</v>
      </c>
      <c r="D53" s="144">
        <f>SUM(D54,D67)</f>
        <v>61734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61734</v>
      </c>
      <c r="I53" s="144">
        <f>SUM(I54,I67)</f>
        <v>61734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49748</v>
      </c>
      <c r="D54" s="63">
        <f>SUM(D55,D58,D66)</f>
        <v>49748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49748</v>
      </c>
      <c r="I54" s="63">
        <f>SUM(I55,I58,I66)</f>
        <v>49748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78</v>
      </c>
      <c r="C66" s="117">
        <f t="shared" si="5"/>
        <v>49748</v>
      </c>
      <c r="D66" s="163">
        <v>49748</v>
      </c>
      <c r="E66" s="163"/>
      <c r="F66" s="163"/>
      <c r="G66" s="164"/>
      <c r="H66" s="117">
        <f t="shared" si="6"/>
        <v>49748</v>
      </c>
      <c r="I66" s="163">
        <v>49748</v>
      </c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11986</v>
      </c>
      <c r="D67" s="63">
        <f>SUM(D68:D69)</f>
        <v>11986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11986</v>
      </c>
      <c r="I67" s="63">
        <f>SUM(I68:I69)</f>
        <v>11986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11986</v>
      </c>
      <c r="D68" s="68">
        <v>11986</v>
      </c>
      <c r="E68" s="68"/>
      <c r="F68" s="68"/>
      <c r="G68" s="154"/>
      <c r="H68" s="66">
        <f t="shared" si="6"/>
        <v>11986</v>
      </c>
      <c r="I68" s="68">
        <v>11986</v>
      </c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101759</v>
      </c>
      <c r="D75" s="144">
        <f>SUM(D76,D83,D130,D164,D165,D172)</f>
        <v>101759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101706</v>
      </c>
      <c r="I75" s="144">
        <f>SUM(I76,I83,I130,I164,I165,I172)</f>
        <v>101706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88</v>
      </c>
      <c r="C76" s="57">
        <f t="shared" si="5"/>
        <v>250</v>
      </c>
      <c r="D76" s="63">
        <f>SUM(D77,D80)</f>
        <v>250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250</v>
      </c>
      <c r="I76" s="63">
        <f>SUM(I77,I80)</f>
        <v>250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89</v>
      </c>
      <c r="C77" s="66">
        <f t="shared" si="5"/>
        <v>250</v>
      </c>
      <c r="D77" s="169">
        <f>SUM(D78:D79)</f>
        <v>250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250</v>
      </c>
      <c r="I77" s="169">
        <f>SUM(I78:I79)</f>
        <v>250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90</v>
      </c>
      <c r="C78" s="72">
        <f t="shared" si="5"/>
        <v>125</v>
      </c>
      <c r="D78" s="74">
        <v>125</v>
      </c>
      <c r="E78" s="74"/>
      <c r="F78" s="74"/>
      <c r="G78" s="157"/>
      <c r="H78" s="72">
        <f t="shared" si="6"/>
        <v>125</v>
      </c>
      <c r="I78" s="74">
        <v>125</v>
      </c>
      <c r="J78" s="74"/>
      <c r="K78" s="74"/>
      <c r="L78" s="158"/>
    </row>
    <row r="79" spans="1:12" ht="24" x14ac:dyDescent="0.25">
      <c r="A79" s="44">
        <v>2112</v>
      </c>
      <c r="B79" s="71" t="s">
        <v>91</v>
      </c>
      <c r="C79" s="72">
        <f t="shared" si="5"/>
        <v>125</v>
      </c>
      <c r="D79" s="74">
        <v>125</v>
      </c>
      <c r="E79" s="74"/>
      <c r="F79" s="74"/>
      <c r="G79" s="157"/>
      <c r="H79" s="72">
        <f t="shared" si="6"/>
        <v>125</v>
      </c>
      <c r="I79" s="74">
        <v>125</v>
      </c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101477</v>
      </c>
      <c r="D83" s="63">
        <f>SUM(D84,D89,D95,D103,D112,D116,D122,D128)</f>
        <v>101477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101424</v>
      </c>
      <c r="I83" s="63">
        <f>SUM(I84,I89,I95,I103,I112,I116,I122,I128)</f>
        <v>101424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257</v>
      </c>
      <c r="D84" s="151">
        <f>SUM(D85:D88)</f>
        <v>257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204</v>
      </c>
      <c r="I84" s="151">
        <f>SUM(I85:I88)</f>
        <v>204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161</v>
      </c>
      <c r="D86" s="74">
        <v>161</v>
      </c>
      <c r="E86" s="74"/>
      <c r="F86" s="74"/>
      <c r="G86" s="157"/>
      <c r="H86" s="72">
        <f t="shared" si="6"/>
        <v>161</v>
      </c>
      <c r="I86" s="74">
        <v>161</v>
      </c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96</v>
      </c>
      <c r="D87" s="74">
        <v>96</v>
      </c>
      <c r="E87" s="74"/>
      <c r="F87" s="74"/>
      <c r="G87" s="157"/>
      <c r="H87" s="72">
        <f t="shared" si="6"/>
        <v>43</v>
      </c>
      <c r="I87" s="74">
        <v>43</v>
      </c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432</v>
      </c>
      <c r="D89" s="160">
        <f>SUM(D90:D94)</f>
        <v>432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432</v>
      </c>
      <c r="I89" s="160">
        <f>SUM(I90:I94)</f>
        <v>432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180</v>
      </c>
      <c r="D90" s="74">
        <v>180</v>
      </c>
      <c r="E90" s="74"/>
      <c r="F90" s="74"/>
      <c r="G90" s="157"/>
      <c r="H90" s="72">
        <f t="shared" si="6"/>
        <v>180</v>
      </c>
      <c r="I90" s="74">
        <v>180</v>
      </c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18</v>
      </c>
      <c r="D91" s="74">
        <v>18</v>
      </c>
      <c r="E91" s="74"/>
      <c r="F91" s="74"/>
      <c r="G91" s="157"/>
      <c r="H91" s="72">
        <f t="shared" si="6"/>
        <v>18</v>
      </c>
      <c r="I91" s="74">
        <v>18</v>
      </c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216</v>
      </c>
      <c r="D92" s="74">
        <v>216</v>
      </c>
      <c r="E92" s="74"/>
      <c r="F92" s="74"/>
      <c r="G92" s="157"/>
      <c r="H92" s="72">
        <f t="shared" si="6"/>
        <v>216</v>
      </c>
      <c r="I92" s="74">
        <v>216</v>
      </c>
      <c r="J92" s="74"/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18</v>
      </c>
      <c r="D93" s="74">
        <v>18</v>
      </c>
      <c r="E93" s="74"/>
      <c r="F93" s="74"/>
      <c r="G93" s="157"/>
      <c r="H93" s="72">
        <f t="shared" si="6"/>
        <v>18</v>
      </c>
      <c r="I93" s="74">
        <v>18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160</v>
      </c>
      <c r="D103" s="160">
        <f>SUM(D104:D111)</f>
        <v>160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160</v>
      </c>
      <c r="I103" s="160">
        <f>SUM(I104:I111)</f>
        <v>160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160</v>
      </c>
      <c r="D107" s="74">
        <v>160</v>
      </c>
      <c r="E107" s="74"/>
      <c r="F107" s="74"/>
      <c r="G107" s="157"/>
      <c r="H107" s="72">
        <f t="shared" si="6"/>
        <v>160</v>
      </c>
      <c r="I107" s="74">
        <v>160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100628</v>
      </c>
      <c r="D122" s="160">
        <f>SUM(D123:D127)</f>
        <v>100628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100628</v>
      </c>
      <c r="I122" s="160">
        <f>SUM(I123:I127)</f>
        <v>100628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100628</v>
      </c>
      <c r="D127" s="74">
        <v>100628</v>
      </c>
      <c r="E127" s="74"/>
      <c r="F127" s="74"/>
      <c r="G127" s="157"/>
      <c r="H127" s="72">
        <f t="shared" si="8"/>
        <v>100628</v>
      </c>
      <c r="I127" s="74">
        <v>100628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32</v>
      </c>
      <c r="D130" s="63">
        <f>SUM(D131,D136,D140,D141,D144,D151,D159,D160,D163)</f>
        <v>32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32</v>
      </c>
      <c r="I130" s="63">
        <f>SUM(I131,I136,I140,I141,I144,I151,I159,I160,I163)</f>
        <v>32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32</v>
      </c>
      <c r="D131" s="169">
        <f>SUM(D132:D135)</f>
        <v>32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32</v>
      </c>
      <c r="I131" s="169">
        <f t="shared" si="10"/>
        <v>32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32</v>
      </c>
      <c r="D132" s="74">
        <v>32</v>
      </c>
      <c r="E132" s="74"/>
      <c r="F132" s="74"/>
      <c r="G132" s="157"/>
      <c r="H132" s="72">
        <f t="shared" si="8"/>
        <v>32</v>
      </c>
      <c r="I132" s="74">
        <v>32</v>
      </c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103788</v>
      </c>
      <c r="D194" s="139">
        <f>SUM(D195,D230,D269,D283)</f>
        <v>103788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103788</v>
      </c>
      <c r="I194" s="139">
        <f t="shared" ref="I194:L194" si="26">SUM(I195,I230,I269,I283)</f>
        <v>103788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240</v>
      </c>
      <c r="C230" s="203">
        <f t="shared" si="23"/>
        <v>103788</v>
      </c>
      <c r="D230" s="144">
        <f>D231+D251+D259</f>
        <v>103788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103788</v>
      </c>
      <c r="I230" s="144">
        <f>I231+I251+I259</f>
        <v>103788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269</v>
      </c>
      <c r="C259" s="184">
        <f>SUM(D259:G259)</f>
        <v>103788</v>
      </c>
      <c r="D259" s="63">
        <f>SUM(D260,D264)</f>
        <v>103788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103788</v>
      </c>
      <c r="I259" s="63">
        <f>SUM(I260,I264)</f>
        <v>103788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x14ac:dyDescent="0.25">
      <c r="A260" s="168">
        <v>6410</v>
      </c>
      <c r="B260" s="65" t="s">
        <v>270</v>
      </c>
      <c r="C260" s="205">
        <f t="shared" si="23"/>
        <v>103788</v>
      </c>
      <c r="D260" s="169">
        <f>SUM(D261:D263)</f>
        <v>103788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103788</v>
      </c>
      <c r="I260" s="169">
        <f>SUM(I261:I263)</f>
        <v>103788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273</v>
      </c>
      <c r="C263" s="201">
        <f t="shared" si="23"/>
        <v>103788</v>
      </c>
      <c r="D263" s="74">
        <v>103788</v>
      </c>
      <c r="E263" s="74"/>
      <c r="F263" s="74"/>
      <c r="G263" s="157"/>
      <c r="H263" s="208">
        <f t="shared" si="24"/>
        <v>103788</v>
      </c>
      <c r="I263" s="74">
        <v>103788</v>
      </c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x14ac:dyDescent="0.25">
      <c r="A286" s="174"/>
      <c r="B286" s="71" t="s">
        <v>296</v>
      </c>
      <c r="C286" s="201">
        <f t="shared" si="38"/>
        <v>2443</v>
      </c>
      <c r="D286" s="160">
        <f>SUM(D287:D288)</f>
        <v>2443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2443</v>
      </c>
      <c r="I286" s="160">
        <f>SUM(I287:I288)</f>
        <v>2443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x14ac:dyDescent="0.25">
      <c r="A287" s="174" t="s">
        <v>297</v>
      </c>
      <c r="B287" s="44" t="s">
        <v>298</v>
      </c>
      <c r="C287" s="201">
        <f t="shared" si="38"/>
        <v>2443</v>
      </c>
      <c r="D287" s="74">
        <v>2443</v>
      </c>
      <c r="E287" s="74"/>
      <c r="F287" s="74"/>
      <c r="G287" s="157"/>
      <c r="H287" s="72">
        <f t="shared" si="39"/>
        <v>2443</v>
      </c>
      <c r="I287" s="74">
        <v>2443</v>
      </c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269724</v>
      </c>
      <c r="D289" s="242">
        <f t="shared" ref="D289:L289" si="46">SUM(D286,D269,D230,D195,D187,D173,D75,D53,D283)</f>
        <v>269724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269671</v>
      </c>
      <c r="I289" s="242">
        <f t="shared" si="46"/>
        <v>269671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-16163</v>
      </c>
      <c r="D290" s="247">
        <f>SUM(D24,D25,D41)-D51</f>
        <v>-16163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-16163</v>
      </c>
      <c r="I290" s="247">
        <f>SUM(I24,I25,I41)-I51</f>
        <v>-16163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16163</v>
      </c>
      <c r="D291" s="251">
        <f t="shared" si="47"/>
        <v>16163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16163</v>
      </c>
      <c r="I291" s="251">
        <f t="shared" si="47"/>
        <v>16163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16163</v>
      </c>
      <c r="D292" s="128">
        <f t="shared" si="48"/>
        <v>16163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16163</v>
      </c>
      <c r="I292" s="128">
        <f t="shared" si="48"/>
        <v>16163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EW/K+odMe8ybW+F2r+Js9jG2i2tG6uok/iZXV+3UFbO8ir/oMnDy9To1FY+TUACM2lmrJnr6GfuhMlj9DYv+sg==" saltValue="UhAbs5PeLA5hq56qFJrD+w==" spinCount="100000" sheet="1" objects="1" scenarios="1" formatCells="0" formatColumns="0" formatRows="0" insertHyperlinks="0"/>
  <autoFilter ref="A18:L301">
    <filterColumn colId="7">
      <filters blank="1">
        <filter val="100 628"/>
        <filter val="101 424"/>
        <filter val="101 706"/>
        <filter val="103 788"/>
        <filter val="11 986"/>
        <filter val="125"/>
        <filter val="16 163"/>
        <filter val="-16 163"/>
        <filter val="160"/>
        <filter val="161"/>
        <filter val="163 440"/>
        <filter val="18"/>
        <filter val="18 606"/>
        <filter val="180"/>
        <filter val="2 443"/>
        <filter val="204"/>
        <filter val="212 000"/>
        <filter val="216"/>
        <filter val="250"/>
        <filter val="267 228"/>
        <filter val="269 671"/>
        <filter val="32"/>
        <filter val="39 065"/>
        <filter val="43"/>
        <filter val="432"/>
        <filter val="49 748"/>
        <filter val="61 73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9" sqref="C9:L9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79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338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404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77"/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 t="s">
        <v>342</v>
      </c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20293</v>
      </c>
      <c r="D20" s="28">
        <f>SUM(D21,D24,D25,D41,D43)</f>
        <v>20293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20293</v>
      </c>
      <c r="I20" s="28">
        <f>SUM(I21,I24,I25,I41,I43)</f>
        <v>20293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6051</v>
      </c>
      <c r="D24" s="51">
        <v>6051</v>
      </c>
      <c r="E24" s="51"/>
      <c r="F24" s="52" t="s">
        <v>37</v>
      </c>
      <c r="G24" s="53" t="s">
        <v>37</v>
      </c>
      <c r="H24" s="50">
        <f t="shared" si="1"/>
        <v>6051</v>
      </c>
      <c r="I24" s="51">
        <v>6051</v>
      </c>
      <c r="J24" s="51"/>
      <c r="K24" s="52" t="s">
        <v>37</v>
      </c>
      <c r="L24" s="54" t="s">
        <v>37</v>
      </c>
    </row>
    <row r="25" spans="1:12" s="24" customFormat="1" ht="24.75" thickTop="1" x14ac:dyDescent="0.25">
      <c r="A25" s="55">
        <v>18630</v>
      </c>
      <c r="B25" s="56" t="s">
        <v>38</v>
      </c>
      <c r="C25" s="57">
        <f t="shared" si="0"/>
        <v>14242</v>
      </c>
      <c r="D25" s="58">
        <v>14242</v>
      </c>
      <c r="E25" s="59" t="s">
        <v>37</v>
      </c>
      <c r="F25" s="59" t="s">
        <v>37</v>
      </c>
      <c r="G25" s="60" t="s">
        <v>37</v>
      </c>
      <c r="H25" s="57">
        <f t="shared" si="1"/>
        <v>14242</v>
      </c>
      <c r="I25" s="58">
        <v>14242</v>
      </c>
      <c r="J25" s="59" t="s">
        <v>37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20293</v>
      </c>
      <c r="D50" s="128">
        <f>SUM(D51,D286)</f>
        <v>20293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20293</v>
      </c>
      <c r="I50" s="128">
        <f>SUM(I51,I286)</f>
        <v>20293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12753</v>
      </c>
      <c r="D51" s="134">
        <f>SUM(D52,D194)</f>
        <v>12753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12753</v>
      </c>
      <c r="I51" s="134">
        <f>SUM(I52,I194)</f>
        <v>12753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12753</v>
      </c>
      <c r="D52" s="139">
        <f>SUM(D53,D75,D173,D187)</f>
        <v>12753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12753</v>
      </c>
      <c r="I52" s="139">
        <f>SUM(I53,I75,I173,I187)</f>
        <v>12753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4285</v>
      </c>
      <c r="D53" s="144">
        <f>SUM(D54,D67)</f>
        <v>4285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4285</v>
      </c>
      <c r="I53" s="144">
        <f>SUM(I54,I67)</f>
        <v>4285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3453</v>
      </c>
      <c r="D54" s="63">
        <f>SUM(D55,D58,D66)</f>
        <v>3453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3453</v>
      </c>
      <c r="I54" s="63">
        <f>SUM(I55,I58,I66)</f>
        <v>3453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78</v>
      </c>
      <c r="C66" s="117">
        <f t="shared" si="5"/>
        <v>3453</v>
      </c>
      <c r="D66" s="163">
        <v>3453</v>
      </c>
      <c r="E66" s="163"/>
      <c r="F66" s="163"/>
      <c r="G66" s="164"/>
      <c r="H66" s="117">
        <f t="shared" si="6"/>
        <v>3453</v>
      </c>
      <c r="I66" s="163">
        <v>3453</v>
      </c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832</v>
      </c>
      <c r="D67" s="63">
        <f>SUM(D68:D69)</f>
        <v>832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832</v>
      </c>
      <c r="I67" s="63">
        <f>SUM(I68:I69)</f>
        <v>832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832</v>
      </c>
      <c r="D68" s="68">
        <v>832</v>
      </c>
      <c r="E68" s="68"/>
      <c r="F68" s="68"/>
      <c r="G68" s="154"/>
      <c r="H68" s="66">
        <f t="shared" si="6"/>
        <v>832</v>
      </c>
      <c r="I68" s="68">
        <v>832</v>
      </c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8468</v>
      </c>
      <c r="D75" s="144">
        <f>SUM(D76,D83,D130,D164,D165,D172)</f>
        <v>8468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8468</v>
      </c>
      <c r="I75" s="144">
        <f>SUM(I76,I83,I130,I164,I165,I172)</f>
        <v>8468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88</v>
      </c>
      <c r="C76" s="57">
        <f t="shared" si="5"/>
        <v>67</v>
      </c>
      <c r="D76" s="63">
        <f>SUM(D77,D80)</f>
        <v>67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67</v>
      </c>
      <c r="I76" s="63">
        <f>SUM(I77,I80)</f>
        <v>67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89</v>
      </c>
      <c r="C77" s="66">
        <f t="shared" si="5"/>
        <v>67</v>
      </c>
      <c r="D77" s="169">
        <f>SUM(D78:D79)</f>
        <v>67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67</v>
      </c>
      <c r="I77" s="169">
        <f>SUM(I78:I79)</f>
        <v>67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90</v>
      </c>
      <c r="C78" s="72">
        <f t="shared" si="5"/>
        <v>30</v>
      </c>
      <c r="D78" s="74">
        <v>30</v>
      </c>
      <c r="E78" s="74"/>
      <c r="F78" s="74"/>
      <c r="G78" s="157"/>
      <c r="H78" s="72">
        <f t="shared" si="6"/>
        <v>30</v>
      </c>
      <c r="I78" s="74">
        <v>30</v>
      </c>
      <c r="J78" s="74"/>
      <c r="K78" s="74"/>
      <c r="L78" s="158"/>
    </row>
    <row r="79" spans="1:12" ht="24" x14ac:dyDescent="0.25">
      <c r="A79" s="44">
        <v>2112</v>
      </c>
      <c r="B79" s="71" t="s">
        <v>91</v>
      </c>
      <c r="C79" s="72">
        <f t="shared" si="5"/>
        <v>37</v>
      </c>
      <c r="D79" s="74">
        <v>37</v>
      </c>
      <c r="E79" s="74"/>
      <c r="F79" s="74"/>
      <c r="G79" s="157"/>
      <c r="H79" s="72">
        <f t="shared" si="6"/>
        <v>37</v>
      </c>
      <c r="I79" s="74">
        <v>37</v>
      </c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8401</v>
      </c>
      <c r="D83" s="63">
        <f>SUM(D84,D89,D95,D103,D112,D116,D122,D128)</f>
        <v>8401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8401</v>
      </c>
      <c r="I83" s="63">
        <f>SUM(I84,I89,I95,I103,I112,I116,I122,I128)</f>
        <v>8401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8401</v>
      </c>
      <c r="D122" s="160">
        <f>SUM(D123:D127)</f>
        <v>8401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8401</v>
      </c>
      <c r="I122" s="160">
        <f>SUM(I123:I127)</f>
        <v>8401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8401</v>
      </c>
      <c r="D127" s="74">
        <v>8401</v>
      </c>
      <c r="E127" s="74"/>
      <c r="F127" s="74"/>
      <c r="G127" s="157"/>
      <c r="H127" s="72">
        <f t="shared" si="8"/>
        <v>8401</v>
      </c>
      <c r="I127" s="74">
        <v>8401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x14ac:dyDescent="0.25">
      <c r="A286" s="174"/>
      <c r="B286" s="71" t="s">
        <v>296</v>
      </c>
      <c r="C286" s="201">
        <f t="shared" si="38"/>
        <v>7540</v>
      </c>
      <c r="D286" s="160">
        <f>SUM(D287:D288)</f>
        <v>7540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7540</v>
      </c>
      <c r="I286" s="160">
        <f>SUM(I287:I288)</f>
        <v>7540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x14ac:dyDescent="0.25">
      <c r="A287" s="174" t="s">
        <v>297</v>
      </c>
      <c r="B287" s="44" t="s">
        <v>298</v>
      </c>
      <c r="C287" s="201">
        <f t="shared" si="38"/>
        <v>7540</v>
      </c>
      <c r="D287" s="74">
        <v>7540</v>
      </c>
      <c r="E287" s="74"/>
      <c r="F287" s="74"/>
      <c r="G287" s="157"/>
      <c r="H287" s="72">
        <f t="shared" si="39"/>
        <v>7540</v>
      </c>
      <c r="I287" s="74">
        <v>7540</v>
      </c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20293</v>
      </c>
      <c r="D289" s="242">
        <f t="shared" ref="D289:L289" si="46">SUM(D286,D269,D230,D195,D187,D173,D75,D53,D283)</f>
        <v>20293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20293</v>
      </c>
      <c r="I289" s="242">
        <f t="shared" si="46"/>
        <v>20293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7540</v>
      </c>
      <c r="D290" s="247">
        <f>SUM(D24,D25,D41)-D51</f>
        <v>7540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7540</v>
      </c>
      <c r="I290" s="247">
        <f>SUM(I24,I25,I41)-I51</f>
        <v>7540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-7540</v>
      </c>
      <c r="D291" s="251">
        <f t="shared" si="47"/>
        <v>-7540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-7540</v>
      </c>
      <c r="I291" s="251">
        <f t="shared" si="47"/>
        <v>-7540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-7540</v>
      </c>
      <c r="D292" s="128">
        <f t="shared" si="48"/>
        <v>-7540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-7540</v>
      </c>
      <c r="I292" s="128">
        <f t="shared" si="48"/>
        <v>-7540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C6HVVxSmcB8cL8y6ZkH60rqfOtQsC1VnYlS2JZ8amQtdMmiLql7YtPpWzc9VKuYObstqn3pHGon6UOyNEWIjKA==" saltValue="JwxMsFtTH7zACz+WotISTw==" spinCount="100000" sheet="1" objects="1" scenarios="1" formatCells="0" formatColumns="0" formatRows="0" insertHyperlinks="0"/>
  <autoFilter ref="A18:L301">
    <filterColumn colId="7">
      <filters blank="1">
        <filter val="12 753"/>
        <filter val="14 242"/>
        <filter val="20 293"/>
        <filter val="3 453"/>
        <filter val="30"/>
        <filter val="37"/>
        <filter val="4 285"/>
        <filter val="6 051"/>
        <filter val="67"/>
        <filter val="7 540"/>
        <filter val="-7 540"/>
        <filter val="8 401"/>
        <filter val="8 468"/>
        <filter val="832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</oddHeader>
    <oddFooter>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367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6.2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352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371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372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 t="s">
        <v>372</v>
      </c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 t="s">
        <v>373</v>
      </c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1312207</v>
      </c>
      <c r="D20" s="28">
        <f>SUM(D21,D24,D25,D41,D43)</f>
        <v>702483</v>
      </c>
      <c r="E20" s="28">
        <f>SUM(E21,E24,E43)</f>
        <v>25620</v>
      </c>
      <c r="F20" s="28">
        <f>SUM(F21,F26,F43)</f>
        <v>584104</v>
      </c>
      <c r="G20" s="29">
        <f>SUM(G21,G45)</f>
        <v>0</v>
      </c>
      <c r="H20" s="27">
        <f>SUM(I20:L20)</f>
        <v>1376663</v>
      </c>
      <c r="I20" s="28">
        <f>SUM(I21,I24,I25,I41,I43)</f>
        <v>766939</v>
      </c>
      <c r="J20" s="28">
        <f>SUM(J21,J24,J43)</f>
        <v>25620</v>
      </c>
      <c r="K20" s="28">
        <f>SUM(K21,K26,K43)</f>
        <v>584104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22614</v>
      </c>
      <c r="D21" s="34">
        <f>SUM(D22:D23)</f>
        <v>0</v>
      </c>
      <c r="E21" s="34">
        <f>SUM(E22:E23)</f>
        <v>0</v>
      </c>
      <c r="F21" s="34">
        <f>SUM(F22:F23)</f>
        <v>22614</v>
      </c>
      <c r="G21" s="35">
        <f>SUM(G22:G23)</f>
        <v>0</v>
      </c>
      <c r="H21" s="33">
        <f t="shared" ref="H21:H47" si="1">SUM(I21:L21)</f>
        <v>22614</v>
      </c>
      <c r="I21" s="34">
        <f>SUM(I22:I23)</f>
        <v>0</v>
      </c>
      <c r="J21" s="34">
        <f>SUM(J22:J23)</f>
        <v>0</v>
      </c>
      <c r="K21" s="34">
        <f>SUM(K22:K23)</f>
        <v>22614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22614</v>
      </c>
      <c r="D23" s="46"/>
      <c r="E23" s="46"/>
      <c r="F23" s="46">
        <v>22614</v>
      </c>
      <c r="G23" s="47"/>
      <c r="H23" s="45">
        <f t="shared" si="1"/>
        <v>22614</v>
      </c>
      <c r="I23" s="46"/>
      <c r="J23" s="46"/>
      <c r="K23" s="46">
        <v>22614</v>
      </c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 t="shared" si="0"/>
        <v>728103</v>
      </c>
      <c r="D24" s="51">
        <f>D50</f>
        <v>702483</v>
      </c>
      <c r="E24" s="51">
        <v>25620</v>
      </c>
      <c r="F24" s="52" t="s">
        <v>37</v>
      </c>
      <c r="G24" s="53" t="s">
        <v>37</v>
      </c>
      <c r="H24" s="50">
        <f t="shared" si="1"/>
        <v>792559</v>
      </c>
      <c r="I24" s="51">
        <f>I51</f>
        <v>766939</v>
      </c>
      <c r="J24" s="51">
        <f>J51</f>
        <v>25620</v>
      </c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thickTop="1" x14ac:dyDescent="0.25">
      <c r="A26" s="56">
        <v>21300</v>
      </c>
      <c r="B26" s="56" t="s">
        <v>39</v>
      </c>
      <c r="C26" s="57">
        <f t="shared" si="0"/>
        <v>561490</v>
      </c>
      <c r="D26" s="59" t="s">
        <v>37</v>
      </c>
      <c r="E26" s="59" t="s">
        <v>37</v>
      </c>
      <c r="F26" s="63">
        <f>SUM(F27,F31,F33,F36)</f>
        <v>561490</v>
      </c>
      <c r="G26" s="60" t="s">
        <v>37</v>
      </c>
      <c r="H26" s="57">
        <f t="shared" si="1"/>
        <v>561490</v>
      </c>
      <c r="I26" s="59" t="s">
        <v>37</v>
      </c>
      <c r="J26" s="59" t="s">
        <v>37</v>
      </c>
      <c r="K26" s="63">
        <f>SUM(K27,K31,K33,K36)</f>
        <v>561490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x14ac:dyDescent="0.25">
      <c r="A33" s="64">
        <v>21380</v>
      </c>
      <c r="B33" s="56" t="s">
        <v>46</v>
      </c>
      <c r="C33" s="57">
        <f t="shared" si="0"/>
        <v>13005</v>
      </c>
      <c r="D33" s="59" t="s">
        <v>37</v>
      </c>
      <c r="E33" s="59" t="s">
        <v>37</v>
      </c>
      <c r="F33" s="63">
        <f>SUM(F34:F35)</f>
        <v>13005</v>
      </c>
      <c r="G33" s="60" t="s">
        <v>37</v>
      </c>
      <c r="H33" s="57">
        <f t="shared" si="1"/>
        <v>13005</v>
      </c>
      <c r="I33" s="59" t="s">
        <v>37</v>
      </c>
      <c r="J33" s="59" t="s">
        <v>37</v>
      </c>
      <c r="K33" s="63">
        <f>SUM(K34:K35)</f>
        <v>13005</v>
      </c>
      <c r="L33" s="62" t="s">
        <v>37</v>
      </c>
    </row>
    <row r="34" spans="1:12" x14ac:dyDescent="0.25">
      <c r="A34" s="77">
        <v>21381</v>
      </c>
      <c r="B34" s="78" t="s">
        <v>47</v>
      </c>
      <c r="C34" s="66">
        <f t="shared" si="0"/>
        <v>13005</v>
      </c>
      <c r="D34" s="67" t="s">
        <v>37</v>
      </c>
      <c r="E34" s="67" t="s">
        <v>37</v>
      </c>
      <c r="F34" s="68">
        <v>13005</v>
      </c>
      <c r="G34" s="69" t="s">
        <v>37</v>
      </c>
      <c r="H34" s="79">
        <f t="shared" si="1"/>
        <v>13005</v>
      </c>
      <c r="I34" s="80" t="s">
        <v>37</v>
      </c>
      <c r="J34" s="80" t="s">
        <v>37</v>
      </c>
      <c r="K34" s="81">
        <v>13005</v>
      </c>
      <c r="L34" s="83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customHeight="1" x14ac:dyDescent="0.25">
      <c r="A36" s="64">
        <v>21390</v>
      </c>
      <c r="B36" s="56" t="s">
        <v>49</v>
      </c>
      <c r="C36" s="57">
        <f t="shared" si="0"/>
        <v>548485</v>
      </c>
      <c r="D36" s="59" t="s">
        <v>37</v>
      </c>
      <c r="E36" s="59" t="s">
        <v>37</v>
      </c>
      <c r="F36" s="63">
        <f>SUM(F37:F40)</f>
        <v>548485</v>
      </c>
      <c r="G36" s="60" t="s">
        <v>37</v>
      </c>
      <c r="H36" s="57">
        <f t="shared" si="1"/>
        <v>548485</v>
      </c>
      <c r="I36" s="59" t="s">
        <v>37</v>
      </c>
      <c r="J36" s="59" t="s">
        <v>37</v>
      </c>
      <c r="K36" s="63">
        <f>SUM(K37:K40)</f>
        <v>548485</v>
      </c>
      <c r="L36" s="62" t="s">
        <v>37</v>
      </c>
    </row>
    <row r="37" spans="1:12" ht="24" x14ac:dyDescent="0.25">
      <c r="A37" s="38">
        <v>21391</v>
      </c>
      <c r="B37" s="65" t="s">
        <v>50</v>
      </c>
      <c r="C37" s="66">
        <f t="shared" si="0"/>
        <v>502190</v>
      </c>
      <c r="D37" s="67" t="s">
        <v>37</v>
      </c>
      <c r="E37" s="67" t="s">
        <v>37</v>
      </c>
      <c r="F37" s="68">
        <v>502190</v>
      </c>
      <c r="G37" s="69" t="s">
        <v>37</v>
      </c>
      <c r="H37" s="66">
        <f t="shared" si="1"/>
        <v>502190</v>
      </c>
      <c r="I37" s="67" t="s">
        <v>37</v>
      </c>
      <c r="J37" s="67" t="s">
        <v>37</v>
      </c>
      <c r="K37" s="68">
        <v>502190</v>
      </c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x14ac:dyDescent="0.25">
      <c r="A40" s="84">
        <v>21399</v>
      </c>
      <c r="B40" s="85" t="s">
        <v>53</v>
      </c>
      <c r="C40" s="86">
        <f t="shared" si="0"/>
        <v>46295</v>
      </c>
      <c r="D40" s="87" t="s">
        <v>37</v>
      </c>
      <c r="E40" s="87" t="s">
        <v>37</v>
      </c>
      <c r="F40" s="88">
        <v>46295</v>
      </c>
      <c r="G40" s="89" t="s">
        <v>37</v>
      </c>
      <c r="H40" s="86">
        <f t="shared" si="1"/>
        <v>46295</v>
      </c>
      <c r="I40" s="87" t="s">
        <v>37</v>
      </c>
      <c r="J40" s="87" t="s">
        <v>37</v>
      </c>
      <c r="K40" s="88">
        <v>46295</v>
      </c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1312207</v>
      </c>
      <c r="D50" s="128">
        <f>SUM(D51,D286)</f>
        <v>702483</v>
      </c>
      <c r="E50" s="128">
        <f>SUM(E51,E286)</f>
        <v>25620</v>
      </c>
      <c r="F50" s="128">
        <f>SUM(F51,F286)</f>
        <v>584104</v>
      </c>
      <c r="G50" s="129">
        <f>SUM(G51,G286)</f>
        <v>0</v>
      </c>
      <c r="H50" s="127">
        <f t="shared" ref="H50:H113" si="6">SUM(I50:L50)</f>
        <v>1376663</v>
      </c>
      <c r="I50" s="128">
        <f>SUM(I51,I286)</f>
        <v>766939</v>
      </c>
      <c r="J50" s="128">
        <f>SUM(J51,J286)</f>
        <v>25620</v>
      </c>
      <c r="K50" s="128">
        <f>SUM(K51,K286)</f>
        <v>584104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1312207</v>
      </c>
      <c r="D51" s="134">
        <f>SUM(D52,D194)</f>
        <v>702483</v>
      </c>
      <c r="E51" s="134">
        <f>SUM(E52,E194)</f>
        <v>25620</v>
      </c>
      <c r="F51" s="134">
        <f>SUM(F52,F194)</f>
        <v>584104</v>
      </c>
      <c r="G51" s="135">
        <f>SUM(G52,G194)</f>
        <v>0</v>
      </c>
      <c r="H51" s="133">
        <f t="shared" si="6"/>
        <v>1376663</v>
      </c>
      <c r="I51" s="134">
        <f>SUM(I52,I194)</f>
        <v>766939</v>
      </c>
      <c r="J51" s="134">
        <f>SUM(J52,J194)</f>
        <v>25620</v>
      </c>
      <c r="K51" s="134">
        <f>SUM(K52,K194)</f>
        <v>584104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1258406</v>
      </c>
      <c r="D52" s="139">
        <f>SUM(D53,D75,D173,D187)</f>
        <v>699983</v>
      </c>
      <c r="E52" s="139">
        <f>SUM(E53,E75,E173,E187)</f>
        <v>25620</v>
      </c>
      <c r="F52" s="139">
        <f>SUM(F53,F75,F173,F187)</f>
        <v>532803</v>
      </c>
      <c r="G52" s="140">
        <f>SUM(G53,G75,G173,G187)</f>
        <v>0</v>
      </c>
      <c r="H52" s="138">
        <f t="shared" si="6"/>
        <v>1323939</v>
      </c>
      <c r="I52" s="139">
        <f>SUM(I53,I75,I173,I187)</f>
        <v>765439</v>
      </c>
      <c r="J52" s="139">
        <f>SUM(J53,J75,J173,J187)</f>
        <v>25620</v>
      </c>
      <c r="K52" s="139">
        <f>SUM(K53,K75,K173,K187)</f>
        <v>532880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844057</v>
      </c>
      <c r="D53" s="144">
        <f>SUM(D54,D67)</f>
        <v>699083</v>
      </c>
      <c r="E53" s="144">
        <f>SUM(E54,E67)</f>
        <v>0</v>
      </c>
      <c r="F53" s="144">
        <f>SUM(F54,F67)</f>
        <v>144974</v>
      </c>
      <c r="G53" s="145">
        <f>SUM(G54,G67)</f>
        <v>0</v>
      </c>
      <c r="H53" s="143">
        <f t="shared" si="6"/>
        <v>914394</v>
      </c>
      <c r="I53" s="144">
        <f>SUM(I54,I67)</f>
        <v>764539</v>
      </c>
      <c r="J53" s="144">
        <f>SUM(J54,J67)</f>
        <v>0</v>
      </c>
      <c r="K53" s="144">
        <f>SUM(K54,K67)</f>
        <v>149855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660207</v>
      </c>
      <c r="D54" s="63">
        <f>SUM(D55,D58,D66)</f>
        <v>651182</v>
      </c>
      <c r="E54" s="63">
        <f>SUM(E55,E58,E66)</f>
        <v>0</v>
      </c>
      <c r="F54" s="63">
        <f>SUM(F55,F58,F66)</f>
        <v>9025</v>
      </c>
      <c r="G54" s="148">
        <f>SUM(G55,G58,G66)</f>
        <v>0</v>
      </c>
      <c r="H54" s="57">
        <f t="shared" si="6"/>
        <v>691589</v>
      </c>
      <c r="I54" s="63">
        <f>SUM(I55,I58,I66)</f>
        <v>681404</v>
      </c>
      <c r="J54" s="63">
        <f>SUM(J55,J58,J66)</f>
        <v>0</v>
      </c>
      <c r="K54" s="63">
        <f>SUM(K55,K58,K66)</f>
        <v>10185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590978</v>
      </c>
      <c r="D55" s="151">
        <f>SUM(D56:D57)</f>
        <v>590978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623277</v>
      </c>
      <c r="I55" s="151">
        <f>SUM(I56:I57)</f>
        <v>623277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590978</v>
      </c>
      <c r="D57" s="74">
        <f>600054-9076</f>
        <v>590978</v>
      </c>
      <c r="E57" s="74"/>
      <c r="F57" s="74"/>
      <c r="G57" s="157"/>
      <c r="H57" s="72">
        <f t="shared" si="6"/>
        <v>623277</v>
      </c>
      <c r="I57" s="74">
        <v>623277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69229</v>
      </c>
      <c r="D58" s="160">
        <f>SUM(D59:D65)</f>
        <v>60204</v>
      </c>
      <c r="E58" s="160">
        <f>SUM(E59:E65)</f>
        <v>0</v>
      </c>
      <c r="F58" s="160">
        <f>SUM(F59:F65)</f>
        <v>9025</v>
      </c>
      <c r="G58" s="161">
        <f>SUM(G59:G65)</f>
        <v>0</v>
      </c>
      <c r="H58" s="72">
        <f t="shared" si="6"/>
        <v>68312</v>
      </c>
      <c r="I58" s="160">
        <f>SUM(I59:I65)</f>
        <v>58127</v>
      </c>
      <c r="J58" s="160">
        <f>SUM(J59:J65)</f>
        <v>0</v>
      </c>
      <c r="K58" s="160">
        <f>SUM(K59:K65)</f>
        <v>10185</v>
      </c>
      <c r="L58" s="162">
        <f>SUM(L59:L65)</f>
        <v>0</v>
      </c>
    </row>
    <row r="59" spans="1:12" x14ac:dyDescent="0.25">
      <c r="A59" s="44">
        <v>1141</v>
      </c>
      <c r="B59" s="71" t="s">
        <v>71</v>
      </c>
      <c r="C59" s="72">
        <f t="shared" si="5"/>
        <v>13489</v>
      </c>
      <c r="D59" s="74">
        <v>13489</v>
      </c>
      <c r="E59" s="74"/>
      <c r="F59" s="74"/>
      <c r="G59" s="157"/>
      <c r="H59" s="72">
        <f t="shared" si="6"/>
        <v>14341</v>
      </c>
      <c r="I59" s="74">
        <v>14341</v>
      </c>
      <c r="J59" s="74"/>
      <c r="K59" s="74"/>
      <c r="L59" s="158"/>
    </row>
    <row r="60" spans="1:12" ht="24.75" customHeight="1" x14ac:dyDescent="0.25">
      <c r="A60" s="44">
        <v>1142</v>
      </c>
      <c r="B60" s="71" t="s">
        <v>72</v>
      </c>
      <c r="C60" s="72">
        <f t="shared" si="5"/>
        <v>10513</v>
      </c>
      <c r="D60" s="74">
        <v>10513</v>
      </c>
      <c r="E60" s="74"/>
      <c r="F60" s="74"/>
      <c r="G60" s="157"/>
      <c r="H60" s="72">
        <f t="shared" si="6"/>
        <v>11032</v>
      </c>
      <c r="I60" s="74">
        <v>11032</v>
      </c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737</v>
      </c>
      <c r="D62" s="74">
        <v>737</v>
      </c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9025</v>
      </c>
      <c r="D63" s="74"/>
      <c r="E63" s="74"/>
      <c r="F63" s="74">
        <f>9640-615</f>
        <v>9025</v>
      </c>
      <c r="G63" s="157"/>
      <c r="H63" s="72">
        <f t="shared" si="6"/>
        <v>10185</v>
      </c>
      <c r="I63" s="74">
        <f>10185-10185</f>
        <v>0</v>
      </c>
      <c r="J63" s="74"/>
      <c r="K63" s="74">
        <v>10185</v>
      </c>
      <c r="L63" s="158"/>
    </row>
    <row r="64" spans="1:12" x14ac:dyDescent="0.25">
      <c r="A64" s="44">
        <v>1148</v>
      </c>
      <c r="B64" s="71" t="s">
        <v>76</v>
      </c>
      <c r="C64" s="72">
        <f t="shared" si="5"/>
        <v>35465</v>
      </c>
      <c r="D64" s="74">
        <v>35465</v>
      </c>
      <c r="E64" s="74"/>
      <c r="F64" s="74"/>
      <c r="G64" s="157"/>
      <c r="H64" s="72">
        <f t="shared" si="6"/>
        <v>32754</v>
      </c>
      <c r="I64" s="74">
        <v>32754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183850</v>
      </c>
      <c r="D67" s="63">
        <f>SUM(D68:D69)</f>
        <v>47901</v>
      </c>
      <c r="E67" s="63">
        <f>SUM(E68:E69)</f>
        <v>0</v>
      </c>
      <c r="F67" s="63">
        <f>SUM(F68:F69)</f>
        <v>135949</v>
      </c>
      <c r="G67" s="166">
        <f>SUM(G68:G69)</f>
        <v>0</v>
      </c>
      <c r="H67" s="57">
        <f t="shared" si="6"/>
        <v>222805</v>
      </c>
      <c r="I67" s="63">
        <f>SUM(I68:I69)</f>
        <v>83135</v>
      </c>
      <c r="J67" s="63">
        <f>SUM(J68:J69)</f>
        <v>0</v>
      </c>
      <c r="K67" s="63">
        <f>SUM(K68:K69)</f>
        <v>139670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138188</v>
      </c>
      <c r="D68" s="68">
        <v>16986</v>
      </c>
      <c r="E68" s="68"/>
      <c r="F68" s="68">
        <f>150567-16986-12379</f>
        <v>121202</v>
      </c>
      <c r="G68" s="154"/>
      <c r="H68" s="66">
        <f t="shared" si="6"/>
        <v>174351</v>
      </c>
      <c r="I68" s="68">
        <f>174351-140650+980</f>
        <v>34681</v>
      </c>
      <c r="J68" s="68"/>
      <c r="K68" s="68">
        <f>140650-980</f>
        <v>139670</v>
      </c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45662</v>
      </c>
      <c r="D69" s="160">
        <f>SUM(D70:D74)</f>
        <v>30915</v>
      </c>
      <c r="E69" s="160">
        <f>SUM(E70:E74)</f>
        <v>0</v>
      </c>
      <c r="F69" s="160">
        <f>SUM(F70:F74)</f>
        <v>14747</v>
      </c>
      <c r="G69" s="161">
        <f>SUM(G70:G74)</f>
        <v>0</v>
      </c>
      <c r="H69" s="72">
        <f t="shared" si="6"/>
        <v>48454</v>
      </c>
      <c r="I69" s="160">
        <f>SUM(I70:I74)</f>
        <v>48454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30415</v>
      </c>
      <c r="D70" s="74">
        <v>30415</v>
      </c>
      <c r="E70" s="74"/>
      <c r="F70" s="74"/>
      <c r="G70" s="157"/>
      <c r="H70" s="72">
        <f t="shared" si="6"/>
        <v>32160</v>
      </c>
      <c r="I70" s="74">
        <v>32160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14631</v>
      </c>
      <c r="D73" s="74"/>
      <c r="E73" s="74"/>
      <c r="F73" s="74">
        <v>14631</v>
      </c>
      <c r="G73" s="157"/>
      <c r="H73" s="72">
        <f t="shared" si="6"/>
        <v>15794</v>
      </c>
      <c r="I73" s="74">
        <v>15794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616</v>
      </c>
      <c r="D74" s="74">
        <v>500</v>
      </c>
      <c r="E74" s="74"/>
      <c r="F74" s="74">
        <v>116</v>
      </c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414349</v>
      </c>
      <c r="D75" s="144">
        <f>SUM(D76,D83,D130,D164,D165,D172)</f>
        <v>900</v>
      </c>
      <c r="E75" s="144">
        <f>SUM(E76,E83,E130,E164,E165,E172)</f>
        <v>25620</v>
      </c>
      <c r="F75" s="144">
        <f>SUM(F76,F83,F130,F164,F165,F172)</f>
        <v>387829</v>
      </c>
      <c r="G75" s="145">
        <f>SUM(G76,G83,G130,G164,G165,G172)</f>
        <v>0</v>
      </c>
      <c r="H75" s="143">
        <f t="shared" si="6"/>
        <v>409545</v>
      </c>
      <c r="I75" s="144">
        <f>SUM(I76,I83,I130,I164,I165,I172)</f>
        <v>900</v>
      </c>
      <c r="J75" s="144">
        <f>SUM(J76,J83,J130,J164,J165,J172)</f>
        <v>25620</v>
      </c>
      <c r="K75" s="144">
        <f>SUM(K76,K83,K130,K164,K165,K172)</f>
        <v>383025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88</v>
      </c>
      <c r="C76" s="57">
        <f t="shared" si="5"/>
        <v>212</v>
      </c>
      <c r="D76" s="63">
        <f>SUM(D77,D80)</f>
        <v>0</v>
      </c>
      <c r="E76" s="63">
        <f>SUM(E77,E80)</f>
        <v>0</v>
      </c>
      <c r="F76" s="63">
        <f>SUM(F77,F80)</f>
        <v>212</v>
      </c>
      <c r="G76" s="166">
        <f>SUM(G77,G80)</f>
        <v>0</v>
      </c>
      <c r="H76" s="57">
        <f t="shared" si="6"/>
        <v>212</v>
      </c>
      <c r="I76" s="63">
        <f>SUM(I77,I80)</f>
        <v>0</v>
      </c>
      <c r="J76" s="63">
        <f>SUM(J77,J80)</f>
        <v>0</v>
      </c>
      <c r="K76" s="63">
        <f>SUM(K77,K80)</f>
        <v>212</v>
      </c>
      <c r="L76" s="167">
        <f>SUM(L77,L80)</f>
        <v>0</v>
      </c>
    </row>
    <row r="77" spans="1:12" ht="24" x14ac:dyDescent="0.25">
      <c r="A77" s="168">
        <v>2110</v>
      </c>
      <c r="B77" s="65" t="s">
        <v>89</v>
      </c>
      <c r="C77" s="66">
        <f t="shared" si="5"/>
        <v>212</v>
      </c>
      <c r="D77" s="169">
        <f>SUM(D78:D79)</f>
        <v>0</v>
      </c>
      <c r="E77" s="169">
        <f>SUM(E78:E79)</f>
        <v>0</v>
      </c>
      <c r="F77" s="169">
        <f>SUM(F78:F79)</f>
        <v>212</v>
      </c>
      <c r="G77" s="170">
        <f>SUM(G78:G79)</f>
        <v>0</v>
      </c>
      <c r="H77" s="66">
        <f t="shared" si="6"/>
        <v>212</v>
      </c>
      <c r="I77" s="169">
        <f>SUM(I78:I79)</f>
        <v>0</v>
      </c>
      <c r="J77" s="169">
        <f>SUM(J78:J79)</f>
        <v>0</v>
      </c>
      <c r="K77" s="169">
        <f>SUM(K78:K79)</f>
        <v>212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91</v>
      </c>
      <c r="C79" s="72">
        <f t="shared" si="5"/>
        <v>212</v>
      </c>
      <c r="D79" s="74"/>
      <c r="E79" s="74"/>
      <c r="F79" s="74">
        <v>212</v>
      </c>
      <c r="G79" s="157"/>
      <c r="H79" s="72">
        <f t="shared" si="6"/>
        <v>212</v>
      </c>
      <c r="I79" s="74"/>
      <c r="J79" s="74"/>
      <c r="K79" s="74">
        <v>212</v>
      </c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181282</v>
      </c>
      <c r="D83" s="63">
        <f>SUM(D84,D89,D95,D103,D112,D116,D122,D128)</f>
        <v>900</v>
      </c>
      <c r="E83" s="63">
        <f>SUM(E84,E89,E95,E103,E112,E116,E122,E128)</f>
        <v>25620</v>
      </c>
      <c r="F83" s="63">
        <f>SUM(F84,F89,F95,F103,F112,F116,F122,F128)</f>
        <v>154762</v>
      </c>
      <c r="G83" s="166">
        <f>SUM(G84,G89,G95,G103,G112,G116,G122,G128)</f>
        <v>0</v>
      </c>
      <c r="H83" s="57">
        <f t="shared" si="6"/>
        <v>180932</v>
      </c>
      <c r="I83" s="63">
        <f>SUM(I84,I89,I95,I103,I112,I116,I122,I128)</f>
        <v>900</v>
      </c>
      <c r="J83" s="63">
        <f>SUM(J84,J89,J95,J103,J112,J116,J122,J128)</f>
        <v>25620</v>
      </c>
      <c r="K83" s="63">
        <f>SUM(K84,K89,K95,K103,K112,K116,K122,K128)</f>
        <v>154412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1911</v>
      </c>
      <c r="D84" s="151">
        <f>SUM(D85:D88)</f>
        <v>0</v>
      </c>
      <c r="E84" s="151">
        <f>SUM(E85:E88)</f>
        <v>0</v>
      </c>
      <c r="F84" s="151">
        <f>SUM(F85:F88)</f>
        <v>1911</v>
      </c>
      <c r="G84" s="151">
        <f>SUM(G85:G88)</f>
        <v>0</v>
      </c>
      <c r="H84" s="117">
        <f t="shared" si="6"/>
        <v>1911</v>
      </c>
      <c r="I84" s="151">
        <f>SUM(I85:I88)</f>
        <v>0</v>
      </c>
      <c r="J84" s="151">
        <f>SUM(J85:J88)</f>
        <v>0</v>
      </c>
      <c r="K84" s="151">
        <f>SUM(K85:K88)</f>
        <v>1911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1249</v>
      </c>
      <c r="D86" s="74"/>
      <c r="E86" s="74"/>
      <c r="F86" s="74">
        <v>1249</v>
      </c>
      <c r="G86" s="157"/>
      <c r="H86" s="72">
        <f t="shared" si="6"/>
        <v>1249</v>
      </c>
      <c r="I86" s="74"/>
      <c r="J86" s="74"/>
      <c r="K86" s="74">
        <v>1249</v>
      </c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444</v>
      </c>
      <c r="D87" s="74"/>
      <c r="E87" s="74"/>
      <c r="F87" s="74">
        <v>444</v>
      </c>
      <c r="G87" s="157"/>
      <c r="H87" s="72">
        <f t="shared" si="6"/>
        <v>444</v>
      </c>
      <c r="I87" s="74"/>
      <c r="J87" s="74"/>
      <c r="K87" s="74">
        <v>444</v>
      </c>
      <c r="L87" s="158"/>
    </row>
    <row r="88" spans="1:12" x14ac:dyDescent="0.25">
      <c r="A88" s="44">
        <v>2219</v>
      </c>
      <c r="B88" s="71" t="s">
        <v>98</v>
      </c>
      <c r="C88" s="72">
        <f t="shared" si="5"/>
        <v>218</v>
      </c>
      <c r="D88" s="74"/>
      <c r="E88" s="74"/>
      <c r="F88" s="74">
        <v>218</v>
      </c>
      <c r="G88" s="157"/>
      <c r="H88" s="72">
        <f t="shared" si="6"/>
        <v>218</v>
      </c>
      <c r="I88" s="74"/>
      <c r="J88" s="74"/>
      <c r="K88" s="74">
        <v>218</v>
      </c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147169</v>
      </c>
      <c r="D89" s="160">
        <f>SUM(D90:D94)</f>
        <v>0</v>
      </c>
      <c r="E89" s="160">
        <f>SUM(E90:E94)</f>
        <v>25620</v>
      </c>
      <c r="F89" s="160">
        <f>SUM(F90:F94)</f>
        <v>121549</v>
      </c>
      <c r="G89" s="161">
        <f>SUM(G90:G94)</f>
        <v>0</v>
      </c>
      <c r="H89" s="72">
        <f t="shared" si="6"/>
        <v>147462</v>
      </c>
      <c r="I89" s="160">
        <f>SUM(I90:I94)</f>
        <v>0</v>
      </c>
      <c r="J89" s="160">
        <f>SUM(J90:J94)</f>
        <v>25620</v>
      </c>
      <c r="K89" s="160">
        <f>SUM(K90:K94)</f>
        <v>121842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77636</v>
      </c>
      <c r="D90" s="74"/>
      <c r="E90" s="74">
        <v>25620</v>
      </c>
      <c r="F90" s="74">
        <v>52016</v>
      </c>
      <c r="G90" s="157"/>
      <c r="H90" s="72">
        <f t="shared" si="6"/>
        <v>77636</v>
      </c>
      <c r="I90" s="74"/>
      <c r="J90" s="74">
        <v>25620</v>
      </c>
      <c r="K90" s="74">
        <v>52016</v>
      </c>
      <c r="L90" s="158"/>
    </row>
    <row r="91" spans="1:12" x14ac:dyDescent="0.25">
      <c r="A91" s="44">
        <v>2222</v>
      </c>
      <c r="B91" s="71" t="s">
        <v>101</v>
      </c>
      <c r="C91" s="72">
        <f t="shared" si="5"/>
        <v>28584</v>
      </c>
      <c r="D91" s="74"/>
      <c r="E91" s="74"/>
      <c r="F91" s="74">
        <v>28584</v>
      </c>
      <c r="G91" s="157"/>
      <c r="H91" s="72">
        <f t="shared" si="6"/>
        <v>28584</v>
      </c>
      <c r="I91" s="74"/>
      <c r="J91" s="74"/>
      <c r="K91" s="74">
        <v>28584</v>
      </c>
      <c r="L91" s="158"/>
    </row>
    <row r="92" spans="1:12" x14ac:dyDescent="0.25">
      <c r="A92" s="44">
        <v>2223</v>
      </c>
      <c r="B92" s="71" t="s">
        <v>102</v>
      </c>
      <c r="C92" s="72">
        <f t="shared" si="5"/>
        <v>35143</v>
      </c>
      <c r="D92" s="74"/>
      <c r="E92" s="74"/>
      <c r="F92" s="74">
        <v>35143</v>
      </c>
      <c r="G92" s="157"/>
      <c r="H92" s="72">
        <f t="shared" si="6"/>
        <v>35143</v>
      </c>
      <c r="I92" s="74"/>
      <c r="J92" s="74"/>
      <c r="K92" s="74">
        <v>35143</v>
      </c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5806</v>
      </c>
      <c r="D93" s="74"/>
      <c r="E93" s="74"/>
      <c r="F93" s="74">
        <v>5806</v>
      </c>
      <c r="G93" s="157"/>
      <c r="H93" s="72">
        <f t="shared" si="6"/>
        <v>6099</v>
      </c>
      <c r="I93" s="74"/>
      <c r="J93" s="74"/>
      <c r="K93" s="74">
        <v>6099</v>
      </c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3733</v>
      </c>
      <c r="D95" s="160">
        <f>SUM(D96:D102)</f>
        <v>0</v>
      </c>
      <c r="E95" s="160">
        <f>SUM(E96:E102)</f>
        <v>0</v>
      </c>
      <c r="F95" s="160">
        <f>SUM(F96:F102)</f>
        <v>3733</v>
      </c>
      <c r="G95" s="161">
        <f>SUM(G96:G102)</f>
        <v>0</v>
      </c>
      <c r="H95" s="72">
        <f t="shared" si="6"/>
        <v>4133</v>
      </c>
      <c r="I95" s="160">
        <f>SUM(I96:I102)</f>
        <v>0</v>
      </c>
      <c r="J95" s="160">
        <f>SUM(J96:J102)</f>
        <v>0</v>
      </c>
      <c r="K95" s="160">
        <f>SUM(K96:K102)</f>
        <v>4133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1110</v>
      </c>
      <c r="D100" s="74"/>
      <c r="E100" s="74"/>
      <c r="F100" s="74">
        <v>1110</v>
      </c>
      <c r="G100" s="157"/>
      <c r="H100" s="72">
        <f t="shared" si="6"/>
        <v>1110</v>
      </c>
      <c r="I100" s="74"/>
      <c r="J100" s="74"/>
      <c r="K100" s="74">
        <v>1110</v>
      </c>
      <c r="L100" s="158"/>
    </row>
    <row r="101" spans="1:12" x14ac:dyDescent="0.25">
      <c r="A101" s="44">
        <v>2236</v>
      </c>
      <c r="B101" s="71" t="s">
        <v>111</v>
      </c>
      <c r="C101" s="72">
        <f t="shared" si="5"/>
        <v>458</v>
      </c>
      <c r="D101" s="74"/>
      <c r="E101" s="74"/>
      <c r="F101" s="74">
        <v>458</v>
      </c>
      <c r="G101" s="157"/>
      <c r="H101" s="72">
        <f t="shared" si="6"/>
        <v>458</v>
      </c>
      <c r="I101" s="74"/>
      <c r="J101" s="74"/>
      <c r="K101" s="74">
        <v>458</v>
      </c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2165</v>
      </c>
      <c r="D102" s="74"/>
      <c r="E102" s="74"/>
      <c r="F102" s="74">
        <v>2165</v>
      </c>
      <c r="G102" s="157"/>
      <c r="H102" s="72">
        <f t="shared" si="6"/>
        <v>2565</v>
      </c>
      <c r="I102" s="74"/>
      <c r="J102" s="74"/>
      <c r="K102" s="74">
        <v>2565</v>
      </c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18480</v>
      </c>
      <c r="D103" s="160">
        <f>SUM(D104:D111)</f>
        <v>0</v>
      </c>
      <c r="E103" s="160">
        <f>SUM(E104:E111)</f>
        <v>0</v>
      </c>
      <c r="F103" s="160">
        <f>SUM(F104:F111)</f>
        <v>18480</v>
      </c>
      <c r="G103" s="161">
        <f>SUM(G104:G111)</f>
        <v>0</v>
      </c>
      <c r="H103" s="72">
        <f t="shared" si="6"/>
        <v>17437</v>
      </c>
      <c r="I103" s="160">
        <f>SUM(I104:I111)</f>
        <v>0</v>
      </c>
      <c r="J103" s="160">
        <f>SUM(J104:J111)</f>
        <v>0</v>
      </c>
      <c r="K103" s="160">
        <f>SUM(K104:K111)</f>
        <v>17437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115</v>
      </c>
      <c r="C105" s="72">
        <f t="shared" si="5"/>
        <v>2487</v>
      </c>
      <c r="D105" s="74"/>
      <c r="E105" s="74"/>
      <c r="F105" s="74">
        <v>2487</v>
      </c>
      <c r="G105" s="157"/>
      <c r="H105" s="72">
        <f t="shared" si="6"/>
        <v>1813</v>
      </c>
      <c r="I105" s="74"/>
      <c r="J105" s="74"/>
      <c r="K105" s="74">
        <v>1813</v>
      </c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1188</v>
      </c>
      <c r="D106" s="74"/>
      <c r="E106" s="74"/>
      <c r="F106" s="74">
        <v>1188</v>
      </c>
      <c r="G106" s="157"/>
      <c r="H106" s="72">
        <f t="shared" si="6"/>
        <v>1188</v>
      </c>
      <c r="I106" s="74"/>
      <c r="J106" s="74"/>
      <c r="K106" s="74">
        <v>1188</v>
      </c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7399</v>
      </c>
      <c r="D107" s="74"/>
      <c r="E107" s="74"/>
      <c r="F107" s="74">
        <v>7399</v>
      </c>
      <c r="G107" s="157"/>
      <c r="H107" s="72">
        <f t="shared" si="6"/>
        <v>7343</v>
      </c>
      <c r="I107" s="74"/>
      <c r="J107" s="74"/>
      <c r="K107" s="74">
        <v>7343</v>
      </c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313</v>
      </c>
      <c r="D109" s="74"/>
      <c r="E109" s="74"/>
      <c r="F109" s="74">
        <v>313</v>
      </c>
      <c r="G109" s="157"/>
      <c r="H109" s="72">
        <f t="shared" si="6"/>
        <v>0</v>
      </c>
      <c r="I109" s="74"/>
      <c r="J109" s="74"/>
      <c r="K109" s="74">
        <v>0</v>
      </c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121</v>
      </c>
      <c r="C111" s="72">
        <f t="shared" si="5"/>
        <v>7093</v>
      </c>
      <c r="D111" s="74"/>
      <c r="E111" s="74"/>
      <c r="F111" s="74">
        <v>7093</v>
      </c>
      <c r="G111" s="157"/>
      <c r="H111" s="72">
        <f t="shared" si="6"/>
        <v>7093</v>
      </c>
      <c r="I111" s="74"/>
      <c r="J111" s="74"/>
      <c r="K111" s="74">
        <v>7093</v>
      </c>
      <c r="L111" s="158"/>
    </row>
    <row r="112" spans="1:12" x14ac:dyDescent="0.25">
      <c r="A112" s="159">
        <v>2250</v>
      </c>
      <c r="B112" s="71" t="s">
        <v>122</v>
      </c>
      <c r="C112" s="72">
        <f t="shared" si="5"/>
        <v>653</v>
      </c>
      <c r="D112" s="160">
        <f>SUM(D113:D115)</f>
        <v>0</v>
      </c>
      <c r="E112" s="160">
        <f>SUM(E113:E115)</f>
        <v>0</v>
      </c>
      <c r="F112" s="160">
        <f>SUM(F113:F115)</f>
        <v>653</v>
      </c>
      <c r="G112" s="173">
        <f>SUM(G113:G115)</f>
        <v>0</v>
      </c>
      <c r="H112" s="72">
        <f t="shared" si="6"/>
        <v>653</v>
      </c>
      <c r="I112" s="160">
        <f>SUM(I113:I115)</f>
        <v>0</v>
      </c>
      <c r="J112" s="160">
        <f>SUM(J113:J115)</f>
        <v>0</v>
      </c>
      <c r="K112" s="160">
        <f>SUM(K113:K115)</f>
        <v>653</v>
      </c>
      <c r="L112" s="162">
        <f>SUM(L113:L115)</f>
        <v>0</v>
      </c>
    </row>
    <row r="113" spans="1:12" x14ac:dyDescent="0.25">
      <c r="A113" s="44">
        <v>2251</v>
      </c>
      <c r="B113" s="71" t="s">
        <v>123</v>
      </c>
      <c r="C113" s="72">
        <f t="shared" si="5"/>
        <v>365</v>
      </c>
      <c r="D113" s="74"/>
      <c r="E113" s="74"/>
      <c r="F113" s="74">
        <v>365</v>
      </c>
      <c r="G113" s="157"/>
      <c r="H113" s="72">
        <f t="shared" si="6"/>
        <v>365</v>
      </c>
      <c r="I113" s="74"/>
      <c r="J113" s="74"/>
      <c r="K113" s="74">
        <v>365</v>
      </c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125</v>
      </c>
      <c r="C115" s="72">
        <f>SUM(D115:G115)</f>
        <v>288</v>
      </c>
      <c r="D115" s="74"/>
      <c r="E115" s="74"/>
      <c r="F115" s="74">
        <v>288</v>
      </c>
      <c r="G115" s="157"/>
      <c r="H115" s="72">
        <f>SUM(I115:L115)</f>
        <v>288</v>
      </c>
      <c r="I115" s="74"/>
      <c r="J115" s="74"/>
      <c r="K115" s="74">
        <v>288</v>
      </c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389</v>
      </c>
      <c r="D116" s="160">
        <f>SUM(D117:D121)</f>
        <v>0</v>
      </c>
      <c r="E116" s="160">
        <f>SUM(E117:E121)</f>
        <v>0</v>
      </c>
      <c r="F116" s="160">
        <f>SUM(F117:F121)</f>
        <v>389</v>
      </c>
      <c r="G116" s="161">
        <f>SUM(G117:G121)</f>
        <v>0</v>
      </c>
      <c r="H116" s="72">
        <f t="shared" ref="H116:H188" si="8">SUM(I116:L116)</f>
        <v>389</v>
      </c>
      <c r="I116" s="160">
        <f>SUM(I117:I121)</f>
        <v>0</v>
      </c>
      <c r="J116" s="160">
        <f>SUM(J117:J121)</f>
        <v>0</v>
      </c>
      <c r="K116" s="160">
        <f>SUM(K117:K121)</f>
        <v>389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128</v>
      </c>
      <c r="C118" s="72">
        <f t="shared" si="7"/>
        <v>285</v>
      </c>
      <c r="D118" s="74"/>
      <c r="E118" s="74"/>
      <c r="F118" s="74">
        <f>310-25</f>
        <v>285</v>
      </c>
      <c r="G118" s="157"/>
      <c r="H118" s="72">
        <f t="shared" si="8"/>
        <v>285</v>
      </c>
      <c r="I118" s="74"/>
      <c r="J118" s="74"/>
      <c r="K118" s="74">
        <v>285</v>
      </c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131</v>
      </c>
      <c r="C121" s="72">
        <f t="shared" si="7"/>
        <v>104</v>
      </c>
      <c r="D121" s="74"/>
      <c r="E121" s="74"/>
      <c r="F121" s="74">
        <v>104</v>
      </c>
      <c r="G121" s="157"/>
      <c r="H121" s="72">
        <f t="shared" si="8"/>
        <v>104</v>
      </c>
      <c r="I121" s="74"/>
      <c r="J121" s="74"/>
      <c r="K121" s="74">
        <v>104</v>
      </c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8947</v>
      </c>
      <c r="D122" s="160">
        <f>SUM(D123:D127)</f>
        <v>900</v>
      </c>
      <c r="E122" s="160">
        <f>SUM(E123:E127)</f>
        <v>0</v>
      </c>
      <c r="F122" s="160">
        <f>SUM(F123:F127)</f>
        <v>8047</v>
      </c>
      <c r="G122" s="161">
        <f>SUM(G123:G127)</f>
        <v>0</v>
      </c>
      <c r="H122" s="72">
        <f t="shared" si="8"/>
        <v>8947</v>
      </c>
      <c r="I122" s="160">
        <f>SUM(I123:I127)</f>
        <v>900</v>
      </c>
      <c r="J122" s="160">
        <f>SUM(J123:J127)</f>
        <v>0</v>
      </c>
      <c r="K122" s="160">
        <f>SUM(K123:K127)</f>
        <v>8047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8947</v>
      </c>
      <c r="D127" s="74">
        <v>900</v>
      </c>
      <c r="E127" s="74"/>
      <c r="F127" s="74">
        <v>8047</v>
      </c>
      <c r="G127" s="157"/>
      <c r="H127" s="72">
        <f t="shared" si="8"/>
        <v>8947</v>
      </c>
      <c r="I127" s="74">
        <v>900</v>
      </c>
      <c r="J127" s="74"/>
      <c r="K127" s="74">
        <v>8047</v>
      </c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231174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231174</v>
      </c>
      <c r="G130" s="166">
        <f>SUM(G131,G136,G140,G141,G144,G151,G159,G160,G163)</f>
        <v>0</v>
      </c>
      <c r="H130" s="57">
        <f t="shared" si="8"/>
        <v>226608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226608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10916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10916</v>
      </c>
      <c r="G131" s="170">
        <f t="shared" si="10"/>
        <v>0</v>
      </c>
      <c r="H131" s="66">
        <f t="shared" si="8"/>
        <v>9045</v>
      </c>
      <c r="I131" s="169">
        <f t="shared" si="10"/>
        <v>0</v>
      </c>
      <c r="J131" s="169">
        <f t="shared" si="10"/>
        <v>0</v>
      </c>
      <c r="K131" s="169">
        <f t="shared" si="10"/>
        <v>9045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2000</v>
      </c>
      <c r="D132" s="74"/>
      <c r="E132" s="74"/>
      <c r="F132" s="74">
        <v>2000</v>
      </c>
      <c r="G132" s="157"/>
      <c r="H132" s="72">
        <f t="shared" si="8"/>
        <v>2000</v>
      </c>
      <c r="I132" s="74"/>
      <c r="J132" s="74"/>
      <c r="K132" s="74">
        <v>2000</v>
      </c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5046</v>
      </c>
      <c r="D133" s="74"/>
      <c r="E133" s="74"/>
      <c r="F133" s="74">
        <v>5046</v>
      </c>
      <c r="G133" s="157"/>
      <c r="H133" s="72">
        <f t="shared" si="8"/>
        <v>3175</v>
      </c>
      <c r="I133" s="74"/>
      <c r="J133" s="74"/>
      <c r="K133" s="74">
        <v>3175</v>
      </c>
      <c r="L133" s="158"/>
    </row>
    <row r="134" spans="1:12" x14ac:dyDescent="0.25">
      <c r="A134" s="44">
        <v>2313</v>
      </c>
      <c r="B134" s="71" t="s">
        <v>144</v>
      </c>
      <c r="C134" s="72">
        <f t="shared" si="7"/>
        <v>2460</v>
      </c>
      <c r="D134" s="74"/>
      <c r="E134" s="74"/>
      <c r="F134" s="74">
        <v>2460</v>
      </c>
      <c r="G134" s="157"/>
      <c r="H134" s="72">
        <f t="shared" si="8"/>
        <v>2460</v>
      </c>
      <c r="I134" s="74"/>
      <c r="J134" s="74"/>
      <c r="K134" s="74">
        <v>2460</v>
      </c>
      <c r="L134" s="158"/>
    </row>
    <row r="135" spans="1:12" ht="36" customHeight="1" x14ac:dyDescent="0.25">
      <c r="A135" s="44">
        <v>2314</v>
      </c>
      <c r="B135" s="71" t="s">
        <v>145</v>
      </c>
      <c r="C135" s="72">
        <f t="shared" si="7"/>
        <v>1410</v>
      </c>
      <c r="D135" s="74"/>
      <c r="E135" s="74"/>
      <c r="F135" s="74">
        <v>1410</v>
      </c>
      <c r="G135" s="157"/>
      <c r="H135" s="72">
        <f t="shared" si="8"/>
        <v>1410</v>
      </c>
      <c r="I135" s="74"/>
      <c r="J135" s="74"/>
      <c r="K135" s="74">
        <v>1410</v>
      </c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1939</v>
      </c>
      <c r="D136" s="160">
        <f>SUM(D137:D139)</f>
        <v>0</v>
      </c>
      <c r="E136" s="160">
        <f>SUM(E137:E139)</f>
        <v>0</v>
      </c>
      <c r="F136" s="160">
        <f>SUM(F137:F139)</f>
        <v>1939</v>
      </c>
      <c r="G136" s="161">
        <f>SUM(G137:G139)</f>
        <v>0</v>
      </c>
      <c r="H136" s="72">
        <f t="shared" si="8"/>
        <v>1939</v>
      </c>
      <c r="I136" s="160">
        <f>SUM(I137:I139)</f>
        <v>0</v>
      </c>
      <c r="J136" s="160">
        <f>SUM(J137:J139)</f>
        <v>0</v>
      </c>
      <c r="K136" s="160">
        <f>SUM(K137:K139)</f>
        <v>1939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1939</v>
      </c>
      <c r="D138" s="74"/>
      <c r="E138" s="74"/>
      <c r="F138" s="74">
        <v>1939</v>
      </c>
      <c r="G138" s="157"/>
      <c r="H138" s="72">
        <f t="shared" si="8"/>
        <v>1939</v>
      </c>
      <c r="I138" s="74"/>
      <c r="J138" s="74"/>
      <c r="K138" s="74">
        <v>1939</v>
      </c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151</v>
      </c>
      <c r="C141" s="72">
        <f t="shared" si="7"/>
        <v>11803</v>
      </c>
      <c r="D141" s="160">
        <f>SUM(D142:D143)</f>
        <v>0</v>
      </c>
      <c r="E141" s="160">
        <f>SUM(E142:E143)</f>
        <v>0</v>
      </c>
      <c r="F141" s="160">
        <f>SUM(F142:F143)</f>
        <v>11803</v>
      </c>
      <c r="G141" s="161">
        <f>SUM(G142:G143)</f>
        <v>0</v>
      </c>
      <c r="H141" s="72">
        <f t="shared" si="8"/>
        <v>11803</v>
      </c>
      <c r="I141" s="160">
        <f>SUM(I142:I143)</f>
        <v>0</v>
      </c>
      <c r="J141" s="160">
        <f>SUM(J142:J143)</f>
        <v>0</v>
      </c>
      <c r="K141" s="160">
        <f>SUM(K142:K143)</f>
        <v>11803</v>
      </c>
      <c r="L141" s="162">
        <f>SUM(L142:L143)</f>
        <v>0</v>
      </c>
    </row>
    <row r="142" spans="1:12" x14ac:dyDescent="0.25">
      <c r="A142" s="44">
        <v>2341</v>
      </c>
      <c r="B142" s="71" t="s">
        <v>152</v>
      </c>
      <c r="C142" s="72">
        <f t="shared" si="7"/>
        <v>11803</v>
      </c>
      <c r="D142" s="74"/>
      <c r="E142" s="74"/>
      <c r="F142" s="74">
        <v>11803</v>
      </c>
      <c r="G142" s="157"/>
      <c r="H142" s="72">
        <f t="shared" si="8"/>
        <v>11803</v>
      </c>
      <c r="I142" s="74"/>
      <c r="J142" s="74"/>
      <c r="K142" s="74">
        <v>11803</v>
      </c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16694</v>
      </c>
      <c r="D144" s="151">
        <f>SUM(D145:D150)</f>
        <v>0</v>
      </c>
      <c r="E144" s="151">
        <f>SUM(E145:E150)</f>
        <v>0</v>
      </c>
      <c r="F144" s="151">
        <f>SUM(F145:F150)</f>
        <v>16694</v>
      </c>
      <c r="G144" s="152">
        <f>SUM(G145:G150)</f>
        <v>0</v>
      </c>
      <c r="H144" s="117">
        <f t="shared" si="8"/>
        <v>13999</v>
      </c>
      <c r="I144" s="151">
        <f>SUM(I145:I150)</f>
        <v>0</v>
      </c>
      <c r="J144" s="151">
        <f>SUM(J145:J150)</f>
        <v>0</v>
      </c>
      <c r="K144" s="151">
        <f>SUM(K145:K150)</f>
        <v>13999</v>
      </c>
      <c r="L144" s="153">
        <f>SUM(L145:L150)</f>
        <v>0</v>
      </c>
    </row>
    <row r="145" spans="1:12" x14ac:dyDescent="0.25">
      <c r="A145" s="38">
        <v>2351</v>
      </c>
      <c r="B145" s="65" t="s">
        <v>155</v>
      </c>
      <c r="C145" s="66">
        <f t="shared" si="7"/>
        <v>5138</v>
      </c>
      <c r="D145" s="68"/>
      <c r="E145" s="68"/>
      <c r="F145" s="68">
        <v>5138</v>
      </c>
      <c r="G145" s="154"/>
      <c r="H145" s="66">
        <f t="shared" si="8"/>
        <v>2538</v>
      </c>
      <c r="I145" s="68"/>
      <c r="J145" s="68"/>
      <c r="K145" s="68">
        <v>2538</v>
      </c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9792</v>
      </c>
      <c r="D146" s="74"/>
      <c r="E146" s="74"/>
      <c r="F146" s="74">
        <v>9792</v>
      </c>
      <c r="G146" s="157"/>
      <c r="H146" s="72">
        <f t="shared" si="8"/>
        <v>9792</v>
      </c>
      <c r="I146" s="74"/>
      <c r="J146" s="74"/>
      <c r="K146" s="74">
        <v>9792</v>
      </c>
      <c r="L146" s="158"/>
    </row>
    <row r="147" spans="1:12" ht="24" x14ac:dyDescent="0.25">
      <c r="A147" s="44">
        <v>2353</v>
      </c>
      <c r="B147" s="71" t="s">
        <v>157</v>
      </c>
      <c r="C147" s="72">
        <f t="shared" si="7"/>
        <v>1490</v>
      </c>
      <c r="D147" s="74"/>
      <c r="E147" s="74"/>
      <c r="F147" s="74">
        <v>1490</v>
      </c>
      <c r="G147" s="157"/>
      <c r="H147" s="72">
        <f t="shared" si="8"/>
        <v>1395</v>
      </c>
      <c r="I147" s="74"/>
      <c r="J147" s="74"/>
      <c r="K147" s="74">
        <v>1395</v>
      </c>
      <c r="L147" s="158"/>
    </row>
    <row r="148" spans="1:12" ht="24" x14ac:dyDescent="0.25">
      <c r="A148" s="44">
        <v>2354</v>
      </c>
      <c r="B148" s="71" t="s">
        <v>158</v>
      </c>
      <c r="C148" s="72">
        <f t="shared" si="7"/>
        <v>150</v>
      </c>
      <c r="D148" s="74"/>
      <c r="E148" s="74"/>
      <c r="F148" s="74">
        <v>150</v>
      </c>
      <c r="G148" s="157"/>
      <c r="H148" s="72">
        <f t="shared" si="8"/>
        <v>150</v>
      </c>
      <c r="I148" s="74"/>
      <c r="J148" s="74"/>
      <c r="K148" s="74">
        <v>150</v>
      </c>
      <c r="L148" s="158"/>
    </row>
    <row r="149" spans="1:12" ht="24" x14ac:dyDescent="0.25">
      <c r="A149" s="44">
        <v>2355</v>
      </c>
      <c r="B149" s="71" t="s">
        <v>159</v>
      </c>
      <c r="C149" s="72">
        <f t="shared" si="7"/>
        <v>24</v>
      </c>
      <c r="D149" s="74"/>
      <c r="E149" s="74"/>
      <c r="F149" s="74">
        <v>24</v>
      </c>
      <c r="G149" s="157"/>
      <c r="H149" s="72">
        <f t="shared" si="8"/>
        <v>24</v>
      </c>
      <c r="I149" s="74"/>
      <c r="J149" s="74"/>
      <c r="K149" s="74">
        <v>24</v>
      </c>
      <c r="L149" s="158"/>
    </row>
    <row r="150" spans="1:12" ht="24" x14ac:dyDescent="0.25">
      <c r="A150" s="44">
        <v>2359</v>
      </c>
      <c r="B150" s="71" t="s">
        <v>160</v>
      </c>
      <c r="C150" s="72">
        <f t="shared" si="7"/>
        <v>100</v>
      </c>
      <c r="D150" s="74"/>
      <c r="E150" s="74"/>
      <c r="F150" s="74">
        <v>100</v>
      </c>
      <c r="G150" s="157"/>
      <c r="H150" s="72">
        <f t="shared" si="8"/>
        <v>100</v>
      </c>
      <c r="I150" s="74"/>
      <c r="J150" s="74"/>
      <c r="K150" s="74">
        <v>100</v>
      </c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188222</v>
      </c>
      <c r="D151" s="160">
        <f>SUM(D152:D158)</f>
        <v>0</v>
      </c>
      <c r="E151" s="160">
        <f>SUM(E152:E158)</f>
        <v>0</v>
      </c>
      <c r="F151" s="160">
        <f>SUM(F152:F158)</f>
        <v>188222</v>
      </c>
      <c r="G151" s="161">
        <f>SUM(G152:G158)</f>
        <v>0</v>
      </c>
      <c r="H151" s="72">
        <f t="shared" si="8"/>
        <v>188222</v>
      </c>
      <c r="I151" s="160">
        <f>SUM(I152:I158)</f>
        <v>0</v>
      </c>
      <c r="J151" s="160">
        <f>SUM(J152:J158)</f>
        <v>0</v>
      </c>
      <c r="K151" s="160">
        <f>SUM(K152:K158)</f>
        <v>188222</v>
      </c>
      <c r="L151" s="162">
        <f>SUM(L152:L158)</f>
        <v>0</v>
      </c>
    </row>
    <row r="152" spans="1:12" x14ac:dyDescent="0.25">
      <c r="A152" s="43">
        <v>2361</v>
      </c>
      <c r="B152" s="71" t="s">
        <v>162</v>
      </c>
      <c r="C152" s="72">
        <f t="shared" si="7"/>
        <v>4911</v>
      </c>
      <c r="D152" s="74"/>
      <c r="E152" s="74"/>
      <c r="F152" s="74">
        <v>4911</v>
      </c>
      <c r="G152" s="157"/>
      <c r="H152" s="72">
        <f t="shared" si="8"/>
        <v>4911</v>
      </c>
      <c r="I152" s="74"/>
      <c r="J152" s="74"/>
      <c r="K152" s="74">
        <v>4911</v>
      </c>
      <c r="L152" s="158"/>
    </row>
    <row r="153" spans="1:12" ht="24" x14ac:dyDescent="0.25">
      <c r="A153" s="43">
        <v>2362</v>
      </c>
      <c r="B153" s="71" t="s">
        <v>163</v>
      </c>
      <c r="C153" s="72">
        <f t="shared" si="7"/>
        <v>772</v>
      </c>
      <c r="D153" s="74"/>
      <c r="E153" s="74"/>
      <c r="F153" s="74">
        <v>772</v>
      </c>
      <c r="G153" s="157"/>
      <c r="H153" s="72">
        <f t="shared" si="8"/>
        <v>772</v>
      </c>
      <c r="I153" s="74"/>
      <c r="J153" s="74"/>
      <c r="K153" s="74">
        <v>772</v>
      </c>
      <c r="L153" s="158"/>
    </row>
    <row r="154" spans="1:12" x14ac:dyDescent="0.25">
      <c r="A154" s="43">
        <v>2363</v>
      </c>
      <c r="B154" s="71" t="s">
        <v>164</v>
      </c>
      <c r="C154" s="72">
        <f t="shared" si="7"/>
        <v>157543</v>
      </c>
      <c r="D154" s="74"/>
      <c r="E154" s="74"/>
      <c r="F154" s="74">
        <v>157543</v>
      </c>
      <c r="G154" s="157"/>
      <c r="H154" s="72">
        <f t="shared" si="8"/>
        <v>157543</v>
      </c>
      <c r="I154" s="74"/>
      <c r="J154" s="74"/>
      <c r="K154" s="74">
        <v>157543</v>
      </c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166</v>
      </c>
      <c r="C156" s="72">
        <f t="shared" si="7"/>
        <v>382</v>
      </c>
      <c r="D156" s="74"/>
      <c r="E156" s="74"/>
      <c r="F156" s="74">
        <v>382</v>
      </c>
      <c r="G156" s="157"/>
      <c r="H156" s="72">
        <f t="shared" si="8"/>
        <v>382</v>
      </c>
      <c r="I156" s="74"/>
      <c r="J156" s="74"/>
      <c r="K156" s="74">
        <v>382</v>
      </c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168</v>
      </c>
      <c r="C158" s="72">
        <f t="shared" si="7"/>
        <v>24614</v>
      </c>
      <c r="D158" s="74"/>
      <c r="E158" s="74"/>
      <c r="F158" s="74">
        <v>24614</v>
      </c>
      <c r="G158" s="157"/>
      <c r="H158" s="72">
        <f t="shared" si="8"/>
        <v>24614</v>
      </c>
      <c r="I158" s="74"/>
      <c r="J158" s="74"/>
      <c r="K158" s="74">
        <v>24614</v>
      </c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170</v>
      </c>
      <c r="C160" s="117">
        <f t="shared" si="7"/>
        <v>1600</v>
      </c>
      <c r="D160" s="151">
        <f>SUM(D161:D162)</f>
        <v>0</v>
      </c>
      <c r="E160" s="151">
        <f>SUM(E161:E162)</f>
        <v>0</v>
      </c>
      <c r="F160" s="151">
        <f>SUM(F161:F162)</f>
        <v>1600</v>
      </c>
      <c r="G160" s="152">
        <f>SUM(G161:G162)</f>
        <v>0</v>
      </c>
      <c r="H160" s="117">
        <f t="shared" si="8"/>
        <v>1600</v>
      </c>
      <c r="I160" s="151">
        <f>SUM(I161:I162)</f>
        <v>0</v>
      </c>
      <c r="J160" s="151">
        <f>SUM(J161:J162)</f>
        <v>0</v>
      </c>
      <c r="K160" s="151">
        <f>SUM(K161:K162)</f>
        <v>1600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172</v>
      </c>
      <c r="C162" s="72">
        <f t="shared" si="7"/>
        <v>1600</v>
      </c>
      <c r="D162" s="74"/>
      <c r="E162" s="74"/>
      <c r="F162" s="74">
        <v>1600</v>
      </c>
      <c r="G162" s="157"/>
      <c r="H162" s="72">
        <f t="shared" si="8"/>
        <v>1600</v>
      </c>
      <c r="I162" s="74"/>
      <c r="J162" s="74"/>
      <c r="K162" s="74">
        <v>1600</v>
      </c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175</v>
      </c>
      <c r="C165" s="57">
        <f t="shared" si="7"/>
        <v>1681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1681</v>
      </c>
      <c r="G165" s="63">
        <f t="shared" si="11"/>
        <v>0</v>
      </c>
      <c r="H165" s="57">
        <f t="shared" si="8"/>
        <v>1793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1793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176</v>
      </c>
      <c r="C166" s="66">
        <f t="shared" si="7"/>
        <v>1681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1681</v>
      </c>
      <c r="G166" s="169">
        <f t="shared" si="13"/>
        <v>0</v>
      </c>
      <c r="H166" s="66">
        <f t="shared" si="8"/>
        <v>1793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1793</v>
      </c>
      <c r="L166" s="180">
        <f t="shared" si="14"/>
        <v>0</v>
      </c>
    </row>
    <row r="167" spans="1:12" ht="24" x14ac:dyDescent="0.25">
      <c r="A167" s="44">
        <v>2512</v>
      </c>
      <c r="B167" s="71" t="s">
        <v>177</v>
      </c>
      <c r="C167" s="72">
        <f t="shared" si="7"/>
        <v>1393</v>
      </c>
      <c r="D167" s="74"/>
      <c r="E167" s="74"/>
      <c r="F167" s="74">
        <v>1393</v>
      </c>
      <c r="G167" s="157"/>
      <c r="H167" s="72">
        <f t="shared" si="8"/>
        <v>1393</v>
      </c>
      <c r="I167" s="74"/>
      <c r="J167" s="74"/>
      <c r="K167" s="74">
        <v>1393</v>
      </c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180</v>
      </c>
      <c r="C170" s="72">
        <f t="shared" si="7"/>
        <v>288</v>
      </c>
      <c r="D170" s="74"/>
      <c r="E170" s="74"/>
      <c r="F170" s="74">
        <v>288</v>
      </c>
      <c r="G170" s="157"/>
      <c r="H170" s="72">
        <f t="shared" si="8"/>
        <v>400</v>
      </c>
      <c r="I170" s="74"/>
      <c r="J170" s="74"/>
      <c r="K170" s="74">
        <v>400</v>
      </c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53801</v>
      </c>
      <c r="D194" s="139">
        <f>SUM(D195,D230,D269,D283)</f>
        <v>2500</v>
      </c>
      <c r="E194" s="139">
        <f t="shared" ref="E194:G194" si="25">SUM(E195,E230,E269,E283)</f>
        <v>0</v>
      </c>
      <c r="F194" s="139">
        <f t="shared" si="25"/>
        <v>51301</v>
      </c>
      <c r="G194" s="139">
        <f t="shared" si="25"/>
        <v>0</v>
      </c>
      <c r="H194" s="138">
        <f t="shared" si="24"/>
        <v>52724</v>
      </c>
      <c r="I194" s="139">
        <f t="shared" ref="I194:L194" si="26">SUM(I195,I230,I269,I283)</f>
        <v>1500</v>
      </c>
      <c r="J194" s="139">
        <f t="shared" si="26"/>
        <v>0</v>
      </c>
      <c r="K194" s="139">
        <f t="shared" si="26"/>
        <v>51224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18930</v>
      </c>
      <c r="D195" s="144">
        <f>D196+D204</f>
        <v>2500</v>
      </c>
      <c r="E195" s="144">
        <f>E196+E204</f>
        <v>0</v>
      </c>
      <c r="F195" s="144">
        <f>F196+F204</f>
        <v>16430</v>
      </c>
      <c r="G195" s="144">
        <f>G196+G204</f>
        <v>0</v>
      </c>
      <c r="H195" s="143">
        <f t="shared" si="24"/>
        <v>17853</v>
      </c>
      <c r="I195" s="144">
        <f>I196+I204</f>
        <v>1500</v>
      </c>
      <c r="J195" s="144">
        <f>J196+J204</f>
        <v>0</v>
      </c>
      <c r="K195" s="144">
        <f>K196+K204</f>
        <v>16353</v>
      </c>
      <c r="L195" s="200">
        <f>L196+L204</f>
        <v>0</v>
      </c>
    </row>
    <row r="196" spans="1:12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200</v>
      </c>
      <c r="I196" s="63">
        <f>I197+I198+I201+I202+I203</f>
        <v>200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200</v>
      </c>
      <c r="I198" s="160">
        <f>I199+I200</f>
        <v>200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200</v>
      </c>
      <c r="I199" s="74">
        <v>200</v>
      </c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18930</v>
      </c>
      <c r="D204" s="63">
        <f>D205+D215+D216+D225+D226+D227+D229</f>
        <v>2500</v>
      </c>
      <c r="E204" s="63">
        <f>E205+E215+E216+E225+E226+E227+E229</f>
        <v>0</v>
      </c>
      <c r="F204" s="63">
        <f>F205+F215+F216+F225+F226+F227+F229</f>
        <v>16430</v>
      </c>
      <c r="G204" s="166">
        <f>G205+G215+G216+G225+G226+G227+G229</f>
        <v>0</v>
      </c>
      <c r="H204" s="57">
        <f t="shared" si="24"/>
        <v>17653</v>
      </c>
      <c r="I204" s="63">
        <f>I205+I215+I216+I225+I226+I227+I229</f>
        <v>1300</v>
      </c>
      <c r="J204" s="63">
        <f>J205+J215+J216+J225+J226+J227+J229</f>
        <v>0</v>
      </c>
      <c r="K204" s="63">
        <f>K205+K215+K216+K225+K226+K227+K229</f>
        <v>16353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226</v>
      </c>
      <c r="C216" s="72">
        <f t="shared" si="23"/>
        <v>18930</v>
      </c>
      <c r="D216" s="160">
        <f>SUM(D217:D224)</f>
        <v>2500</v>
      </c>
      <c r="E216" s="160">
        <f>SUM(E217:E224)</f>
        <v>0</v>
      </c>
      <c r="F216" s="160">
        <f>SUM(F217:F224)</f>
        <v>16430</v>
      </c>
      <c r="G216" s="161">
        <f>SUM(G217:G224)</f>
        <v>0</v>
      </c>
      <c r="H216" s="72">
        <f t="shared" si="24"/>
        <v>17653</v>
      </c>
      <c r="I216" s="160">
        <f>SUM(I217:I224)</f>
        <v>1300</v>
      </c>
      <c r="J216" s="160">
        <f>SUM(J217:J224)</f>
        <v>0</v>
      </c>
      <c r="K216" s="160">
        <f>SUM(K217:K224)</f>
        <v>16353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228</v>
      </c>
      <c r="C218" s="72">
        <f t="shared" si="23"/>
        <v>16430</v>
      </c>
      <c r="D218" s="74"/>
      <c r="E218" s="74"/>
      <c r="F218" s="74">
        <v>16430</v>
      </c>
      <c r="G218" s="157"/>
      <c r="H218" s="72">
        <f t="shared" si="24"/>
        <v>16353</v>
      </c>
      <c r="I218" s="74"/>
      <c r="J218" s="74"/>
      <c r="K218" s="74">
        <v>16353</v>
      </c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233</v>
      </c>
      <c r="C223" s="201">
        <f t="shared" si="23"/>
        <v>2500</v>
      </c>
      <c r="D223" s="74">
        <v>2500</v>
      </c>
      <c r="E223" s="74"/>
      <c r="F223" s="74"/>
      <c r="G223" s="157"/>
      <c r="H223" s="72">
        <f t="shared" si="24"/>
        <v>1300</v>
      </c>
      <c r="I223" s="74">
        <v>1300</v>
      </c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240</v>
      </c>
      <c r="C230" s="203">
        <f t="shared" si="23"/>
        <v>34871</v>
      </c>
      <c r="D230" s="144">
        <f>D231+D251+D259</f>
        <v>0</v>
      </c>
      <c r="E230" s="144">
        <f>E231+E251+E259</f>
        <v>0</v>
      </c>
      <c r="F230" s="144">
        <f>F231+F251+F259</f>
        <v>34871</v>
      </c>
      <c r="G230" s="145">
        <f>G231+G251+G259</f>
        <v>0</v>
      </c>
      <c r="H230" s="143">
        <f t="shared" si="24"/>
        <v>34871</v>
      </c>
      <c r="I230" s="144">
        <f>I231+I251+I259</f>
        <v>0</v>
      </c>
      <c r="J230" s="144">
        <f>J231+J251+J259</f>
        <v>0</v>
      </c>
      <c r="K230" s="144">
        <f>K231+K251+K259</f>
        <v>34871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241</v>
      </c>
      <c r="C231" s="204">
        <f>SUM(D231:G231)</f>
        <v>34871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34871</v>
      </c>
      <c r="G231" s="194">
        <f>SUM(G232,G233,G235,G238,G244,G245,G246)</f>
        <v>0</v>
      </c>
      <c r="H231" s="193">
        <f t="shared" si="24"/>
        <v>34871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34871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256</v>
      </c>
      <c r="C246" s="209">
        <f t="shared" si="23"/>
        <v>34871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34871</v>
      </c>
      <c r="G246" s="210">
        <f t="shared" si="28"/>
        <v>0</v>
      </c>
      <c r="H246" s="209">
        <f t="shared" si="24"/>
        <v>34871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34871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259</v>
      </c>
      <c r="C249" s="201">
        <f t="shared" si="23"/>
        <v>34871</v>
      </c>
      <c r="D249" s="74"/>
      <c r="E249" s="74"/>
      <c r="F249" s="74">
        <f>37318-2447</f>
        <v>34871</v>
      </c>
      <c r="G249" s="211"/>
      <c r="H249" s="201">
        <f t="shared" si="24"/>
        <v>34871</v>
      </c>
      <c r="I249" s="74"/>
      <c r="J249" s="74"/>
      <c r="K249" s="74">
        <v>34871</v>
      </c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1312207</v>
      </c>
      <c r="D289" s="242">
        <f t="shared" ref="D289:L289" si="46">SUM(D286,D269,D230,D195,D187,D173,D75,D53,D283)</f>
        <v>702483</v>
      </c>
      <c r="E289" s="242">
        <f t="shared" si="46"/>
        <v>25620</v>
      </c>
      <c r="F289" s="242">
        <f t="shared" si="46"/>
        <v>584104</v>
      </c>
      <c r="G289" s="243">
        <f t="shared" si="46"/>
        <v>0</v>
      </c>
      <c r="H289" s="244">
        <f t="shared" si="46"/>
        <v>1376663</v>
      </c>
      <c r="I289" s="242">
        <f t="shared" si="46"/>
        <v>766939</v>
      </c>
      <c r="J289" s="242">
        <f t="shared" si="46"/>
        <v>25620</v>
      </c>
      <c r="K289" s="242">
        <f t="shared" si="46"/>
        <v>584104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-22614</v>
      </c>
      <c r="D290" s="247">
        <f>SUM(D24,D25,D41)-D51</f>
        <v>0</v>
      </c>
      <c r="E290" s="247">
        <f>SUM(E24,E25,E41)-E51</f>
        <v>0</v>
      </c>
      <c r="F290" s="247">
        <f>(F26+F43)-F51</f>
        <v>-22614</v>
      </c>
      <c r="G290" s="248">
        <f>G45-G51</f>
        <v>0</v>
      </c>
      <c r="H290" s="246">
        <f>SUM(I290:L290)</f>
        <v>-22614</v>
      </c>
      <c r="I290" s="247">
        <f>SUM(I24,I25,I41)-I51</f>
        <v>0</v>
      </c>
      <c r="J290" s="247">
        <f>SUM(J24,J25,J41)-J51</f>
        <v>0</v>
      </c>
      <c r="K290" s="247">
        <f>(K26+K43)-K51</f>
        <v>-22614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22614</v>
      </c>
      <c r="D291" s="251">
        <f t="shared" si="47"/>
        <v>0</v>
      </c>
      <c r="E291" s="251">
        <f t="shared" si="47"/>
        <v>0</v>
      </c>
      <c r="F291" s="251">
        <f t="shared" si="47"/>
        <v>22614</v>
      </c>
      <c r="G291" s="252">
        <f t="shared" si="47"/>
        <v>0</v>
      </c>
      <c r="H291" s="253">
        <f t="shared" si="47"/>
        <v>22614</v>
      </c>
      <c r="I291" s="251">
        <f t="shared" si="47"/>
        <v>0</v>
      </c>
      <c r="J291" s="251">
        <f t="shared" si="47"/>
        <v>0</v>
      </c>
      <c r="K291" s="251">
        <f t="shared" si="47"/>
        <v>22614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22614</v>
      </c>
      <c r="D292" s="128">
        <f t="shared" si="48"/>
        <v>0</v>
      </c>
      <c r="E292" s="128">
        <f t="shared" si="48"/>
        <v>0</v>
      </c>
      <c r="F292" s="128">
        <f t="shared" si="48"/>
        <v>22614</v>
      </c>
      <c r="G292" s="129">
        <f t="shared" si="48"/>
        <v>0</v>
      </c>
      <c r="H292" s="256">
        <f t="shared" si="48"/>
        <v>22614</v>
      </c>
      <c r="I292" s="128">
        <f t="shared" si="48"/>
        <v>0</v>
      </c>
      <c r="J292" s="128">
        <f t="shared" si="48"/>
        <v>0</v>
      </c>
      <c r="K292" s="128">
        <f t="shared" si="48"/>
        <v>22614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1MGclZpEl5XtEqEXFi0y9IUmVIF+4H6zpaKVHHgWiJyd/aGJZXbegpDXX/1xolLqFbSbR0BhSkJvIuKR5cTqkA==" saltValue="1vHqIfGLrufXWcJTZFIwOA==" spinCount="100000" sheet="1" objects="1" scenarios="1" formatCells="0" formatColumns="0" formatRows="0" insertHyperlinks="0"/>
  <autoFilter ref="A18:L301">
    <filterColumn colId="7">
      <filters blank="1">
        <filter val="1 110"/>
        <filter val="1 188"/>
        <filter val="1 249"/>
        <filter val="1 300"/>
        <filter val="1 323 939"/>
        <filter val="1 376 663"/>
        <filter val="1 393"/>
        <filter val="1 395"/>
        <filter val="1 410"/>
        <filter val="1 600"/>
        <filter val="1 793"/>
        <filter val="1 813"/>
        <filter val="1 911"/>
        <filter val="1 939"/>
        <filter val="10 185"/>
        <filter val="100"/>
        <filter val="104"/>
        <filter val="11 032"/>
        <filter val="11 803"/>
        <filter val="13 005"/>
        <filter val="13 999"/>
        <filter val="14 341"/>
        <filter val="147 462"/>
        <filter val="15 794"/>
        <filter val="150"/>
        <filter val="157 543"/>
        <filter val="16 353"/>
        <filter val="17 437"/>
        <filter val="17 653"/>
        <filter val="17 853"/>
        <filter val="174 351"/>
        <filter val="180 932"/>
        <filter val="188 222"/>
        <filter val="2 000"/>
        <filter val="2 460"/>
        <filter val="2 538"/>
        <filter val="2 565"/>
        <filter val="200"/>
        <filter val="212"/>
        <filter val="218"/>
        <filter val="22 614"/>
        <filter val="-22 614"/>
        <filter val="222 805"/>
        <filter val="226 608"/>
        <filter val="24"/>
        <filter val="24 614"/>
        <filter val="28 584"/>
        <filter val="285"/>
        <filter val="288"/>
        <filter val="3 175"/>
        <filter val="32 160"/>
        <filter val="32 754"/>
        <filter val="34 871"/>
        <filter val="35 143"/>
        <filter val="365"/>
        <filter val="382"/>
        <filter val="389"/>
        <filter val="4 133"/>
        <filter val="4 911"/>
        <filter val="400"/>
        <filter val="409 545"/>
        <filter val="444"/>
        <filter val="458"/>
        <filter val="46 295"/>
        <filter val="48 454"/>
        <filter val="500"/>
        <filter val="502 190"/>
        <filter val="52 724"/>
        <filter val="548 485"/>
        <filter val="561 490"/>
        <filter val="6 099"/>
        <filter val="623 277"/>
        <filter val="653"/>
        <filter val="68 312"/>
        <filter val="691 589"/>
        <filter val="7 093"/>
        <filter val="7 343"/>
        <filter val="77 636"/>
        <filter val="772"/>
        <filter val="792 559"/>
        <filter val="8 947"/>
        <filter val="9 045"/>
        <filter val="9 792"/>
        <filter val="914 39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374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6.2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352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371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/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 t="s">
        <v>375</v>
      </c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55005</v>
      </c>
      <c r="D20" s="28">
        <f>SUM(D21,D24,D25,D41,D43)</f>
        <v>0</v>
      </c>
      <c r="E20" s="28">
        <f>SUM(E21,E24,E25,E43)</f>
        <v>55005</v>
      </c>
      <c r="F20" s="28">
        <f>SUM(F21,F26,F43)</f>
        <v>0</v>
      </c>
      <c r="G20" s="29">
        <f>SUM(G21,G45)</f>
        <v>0</v>
      </c>
      <c r="H20" s="27">
        <f>SUM(I20:L20)</f>
        <v>55005</v>
      </c>
      <c r="I20" s="28">
        <f>SUM(I21,I24,I25,I41,I43)</f>
        <v>0</v>
      </c>
      <c r="J20" s="28">
        <f>SUM(J21,J24,J25,J43)</f>
        <v>55005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2205</v>
      </c>
      <c r="D21" s="34">
        <f>SUM(D22:D23)</f>
        <v>0</v>
      </c>
      <c r="E21" s="34">
        <f>SUM(E22:E23)</f>
        <v>2205</v>
      </c>
      <c r="F21" s="34">
        <f>SUM(F22:F23)</f>
        <v>0</v>
      </c>
      <c r="G21" s="35">
        <f>SUM(G22:G23)</f>
        <v>0</v>
      </c>
      <c r="H21" s="33">
        <f t="shared" ref="H21:H47" si="1">SUM(I21:L21)</f>
        <v>2205</v>
      </c>
      <c r="I21" s="34">
        <f>SUM(I22:I23)</f>
        <v>0</v>
      </c>
      <c r="J21" s="34">
        <f>SUM(J22:J23)</f>
        <v>2205</v>
      </c>
      <c r="K21" s="34">
        <f>SUM(K22:K23)</f>
        <v>0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2205</v>
      </c>
      <c r="D23" s="46"/>
      <c r="E23" s="46">
        <v>2205</v>
      </c>
      <c r="F23" s="46"/>
      <c r="G23" s="47"/>
      <c r="H23" s="45">
        <f t="shared" si="1"/>
        <v>2205</v>
      </c>
      <c r="I23" s="46"/>
      <c r="J23" s="46">
        <v>2205</v>
      </c>
      <c r="K23" s="46"/>
      <c r="L23" s="48"/>
    </row>
    <row r="24" spans="1:12" s="24" customFormat="1" ht="24.75" hidden="1" thickBot="1" x14ac:dyDescent="0.3">
      <c r="A24" s="49">
        <v>19300</v>
      </c>
      <c r="B24" s="49" t="s">
        <v>36</v>
      </c>
      <c r="C24" s="50">
        <f t="shared" si="0"/>
        <v>0</v>
      </c>
      <c r="D24" s="51"/>
      <c r="E24" s="51"/>
      <c r="F24" s="52" t="s">
        <v>37</v>
      </c>
      <c r="G24" s="53" t="s">
        <v>37</v>
      </c>
      <c r="H24" s="50">
        <f t="shared" si="1"/>
        <v>0</v>
      </c>
      <c r="I24" s="51"/>
      <c r="J24" s="51"/>
      <c r="K24" s="52" t="s">
        <v>37</v>
      </c>
      <c r="L24" s="54" t="s">
        <v>37</v>
      </c>
    </row>
    <row r="25" spans="1:12" s="24" customFormat="1" ht="24" x14ac:dyDescent="0.25">
      <c r="A25" s="55">
        <v>19200</v>
      </c>
      <c r="B25" s="56" t="s">
        <v>38</v>
      </c>
      <c r="C25" s="57">
        <f>SUM(D25:G25)</f>
        <v>52800</v>
      </c>
      <c r="D25" s="58"/>
      <c r="E25" s="99">
        <v>52800</v>
      </c>
      <c r="F25" s="59" t="s">
        <v>37</v>
      </c>
      <c r="G25" s="60" t="s">
        <v>37</v>
      </c>
      <c r="H25" s="57">
        <f>SUM(I25:L25)</f>
        <v>52800</v>
      </c>
      <c r="I25" s="61"/>
      <c r="J25" s="99">
        <v>52800</v>
      </c>
      <c r="K25" s="59" t="s">
        <v>37</v>
      </c>
      <c r="L25" s="62" t="s">
        <v>37</v>
      </c>
    </row>
    <row r="26" spans="1:12" s="24" customFormat="1" ht="36" hidden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hidden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55005.324999999997</v>
      </c>
      <c r="D50" s="128">
        <f>SUM(D51,D286)</f>
        <v>0</v>
      </c>
      <c r="E50" s="128">
        <f>SUM(E51,E286)</f>
        <v>55005.324999999997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55005</v>
      </c>
      <c r="I50" s="128">
        <f>SUM(I51,I286)</f>
        <v>0</v>
      </c>
      <c r="J50" s="128">
        <f>SUM(J51,J286)</f>
        <v>55005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55005.324999999997</v>
      </c>
      <c r="D51" s="134">
        <f>SUM(D52,D194)</f>
        <v>0</v>
      </c>
      <c r="E51" s="134">
        <f>SUM(E52,E194)</f>
        <v>55005.324999999997</v>
      </c>
      <c r="F51" s="134">
        <f>SUM(F52,F194)</f>
        <v>0</v>
      </c>
      <c r="G51" s="135">
        <f>SUM(G52,G194)</f>
        <v>0</v>
      </c>
      <c r="H51" s="133">
        <f t="shared" si="6"/>
        <v>55005</v>
      </c>
      <c r="I51" s="134">
        <f>SUM(I52,I194)</f>
        <v>0</v>
      </c>
      <c r="J51" s="134">
        <f>SUM(J52,J194)</f>
        <v>55005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51395.324999999997</v>
      </c>
      <c r="D52" s="139">
        <f>SUM(D53,D75,D173,D187)</f>
        <v>0</v>
      </c>
      <c r="E52" s="139">
        <f>SUM(E53,E75,E173,E187)</f>
        <v>51395.324999999997</v>
      </c>
      <c r="F52" s="139">
        <f>SUM(F53,F75,F173,F187)</f>
        <v>0</v>
      </c>
      <c r="G52" s="140">
        <f>SUM(G53,G75,G173,G187)</f>
        <v>0</v>
      </c>
      <c r="H52" s="138">
        <f t="shared" si="6"/>
        <v>51395</v>
      </c>
      <c r="I52" s="139">
        <f>SUM(I53,I75,I173,I187)</f>
        <v>0</v>
      </c>
      <c r="J52" s="139">
        <f>SUM(J53,J75,J173,J187)</f>
        <v>51395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23233.325000000001</v>
      </c>
      <c r="D53" s="144">
        <f>SUM(D54,D67)</f>
        <v>0</v>
      </c>
      <c r="E53" s="144">
        <f>SUM(E54,E67)</f>
        <v>23233.325000000001</v>
      </c>
      <c r="F53" s="144">
        <f>SUM(F54,F67)</f>
        <v>0</v>
      </c>
      <c r="G53" s="145">
        <f>SUM(G54,G67)</f>
        <v>0</v>
      </c>
      <c r="H53" s="143">
        <f t="shared" si="6"/>
        <v>23233</v>
      </c>
      <c r="I53" s="144">
        <f>SUM(I54,I67)</f>
        <v>0</v>
      </c>
      <c r="J53" s="144">
        <f>SUM(J54,J67)</f>
        <v>23233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9690.7549999999992</v>
      </c>
      <c r="D54" s="63">
        <f>SUM(D55,D58,D66)</f>
        <v>0</v>
      </c>
      <c r="E54" s="63">
        <f>SUM(E55,E58,E66)</f>
        <v>9690.7549999999992</v>
      </c>
      <c r="F54" s="63">
        <f>SUM(F55,F58,F66)</f>
        <v>0</v>
      </c>
      <c r="G54" s="148">
        <f>SUM(G55,G58,G66)</f>
        <v>0</v>
      </c>
      <c r="H54" s="57">
        <f t="shared" si="6"/>
        <v>9691</v>
      </c>
      <c r="I54" s="63">
        <f>SUM(I55,I58,I66)</f>
        <v>0</v>
      </c>
      <c r="J54" s="63">
        <f>SUM(J55,J58,J66)</f>
        <v>9691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9075.5499999999993</v>
      </c>
      <c r="D55" s="151">
        <f>SUM(D56:D57)</f>
        <v>0</v>
      </c>
      <c r="E55" s="151">
        <f>SUM(E56:E57)</f>
        <v>9075.5499999999993</v>
      </c>
      <c r="F55" s="151">
        <f>SUM(F56:F57)</f>
        <v>0</v>
      </c>
      <c r="G55" s="152">
        <f>SUM(G56:G57)</f>
        <v>0</v>
      </c>
      <c r="H55" s="117">
        <f t="shared" si="6"/>
        <v>9076</v>
      </c>
      <c r="I55" s="151">
        <f>SUM(I56:I57)</f>
        <v>0</v>
      </c>
      <c r="J55" s="151">
        <f>SUM(J56:J57)</f>
        <v>9076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9075.5499999999993</v>
      </c>
      <c r="D57" s="74"/>
      <c r="E57" s="74">
        <f>2.17*11*365+363</f>
        <v>9075.5499999999993</v>
      </c>
      <c r="F57" s="74"/>
      <c r="G57" s="157"/>
      <c r="H57" s="72">
        <f t="shared" si="6"/>
        <v>9076</v>
      </c>
      <c r="I57" s="74"/>
      <c r="J57" s="74">
        <v>9076</v>
      </c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615.20500000000004</v>
      </c>
      <c r="D58" s="160">
        <f>SUM(D59:D65)</f>
        <v>0</v>
      </c>
      <c r="E58" s="160">
        <f>SUM(E59:E65)</f>
        <v>615.20500000000004</v>
      </c>
      <c r="F58" s="160">
        <f>SUM(F59:F65)</f>
        <v>0</v>
      </c>
      <c r="G58" s="161">
        <f>SUM(G59:G65)</f>
        <v>0</v>
      </c>
      <c r="H58" s="72">
        <f t="shared" si="6"/>
        <v>615</v>
      </c>
      <c r="I58" s="160">
        <f>SUM(I59:I65)</f>
        <v>0</v>
      </c>
      <c r="J58" s="160">
        <f>SUM(J59:J65)</f>
        <v>615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615.20500000000004</v>
      </c>
      <c r="D63" s="74"/>
      <c r="E63" s="74">
        <f>0.147*11*365+25</f>
        <v>615.20500000000004</v>
      </c>
      <c r="F63" s="74"/>
      <c r="G63" s="157"/>
      <c r="H63" s="72">
        <f t="shared" si="6"/>
        <v>615</v>
      </c>
      <c r="I63" s="74"/>
      <c r="J63" s="74">
        <v>615</v>
      </c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13542.570000000002</v>
      </c>
      <c r="D67" s="63">
        <f>SUM(D68:D69)</f>
        <v>0</v>
      </c>
      <c r="E67" s="63">
        <f>SUM(E68:E69)</f>
        <v>13542.570000000002</v>
      </c>
      <c r="F67" s="63">
        <f>SUM(F68:F69)</f>
        <v>0</v>
      </c>
      <c r="G67" s="166">
        <f>SUM(G68:G69)</f>
        <v>0</v>
      </c>
      <c r="H67" s="57">
        <f t="shared" si="6"/>
        <v>13542</v>
      </c>
      <c r="I67" s="63">
        <f>SUM(I68:I69)</f>
        <v>0</v>
      </c>
      <c r="J67" s="63">
        <f>SUM(J68:J69)</f>
        <v>13542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12379.400000000001</v>
      </c>
      <c r="D68" s="68"/>
      <c r="E68" s="68">
        <f>2.96*11*365+495</f>
        <v>12379.400000000001</v>
      </c>
      <c r="F68" s="68"/>
      <c r="G68" s="154"/>
      <c r="H68" s="66">
        <f t="shared" si="6"/>
        <v>12379</v>
      </c>
      <c r="I68" s="68"/>
      <c r="J68" s="68">
        <v>12379</v>
      </c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1163.17</v>
      </c>
      <c r="D69" s="160">
        <f>SUM(D70:D74)</f>
        <v>0</v>
      </c>
      <c r="E69" s="160">
        <f>SUM(E70:E74)</f>
        <v>1163.17</v>
      </c>
      <c r="F69" s="160">
        <f>SUM(F70:F74)</f>
        <v>0</v>
      </c>
      <c r="G69" s="161">
        <f>SUM(G70:G74)</f>
        <v>0</v>
      </c>
      <c r="H69" s="72">
        <f t="shared" si="6"/>
        <v>1163</v>
      </c>
      <c r="I69" s="160">
        <f>SUM(I70:I74)</f>
        <v>0</v>
      </c>
      <c r="J69" s="160">
        <f>SUM(J70:J74)</f>
        <v>1163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1163.17</v>
      </c>
      <c r="D73" s="74"/>
      <c r="E73" s="74">
        <f>0.278*11*365+47</f>
        <v>1163.17</v>
      </c>
      <c r="F73" s="74"/>
      <c r="G73" s="157"/>
      <c r="H73" s="72">
        <f t="shared" si="6"/>
        <v>1163</v>
      </c>
      <c r="I73" s="74"/>
      <c r="J73" s="74">
        <v>1163</v>
      </c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28162</v>
      </c>
      <c r="D75" s="144">
        <f>SUM(D76,D83,D130,D164,D165,D172)</f>
        <v>0</v>
      </c>
      <c r="E75" s="144">
        <f>SUM(E76,E83,E130,E164,E165,E172)</f>
        <v>28162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28162</v>
      </c>
      <c r="I75" s="144">
        <f>SUM(I76,I83,I130,I164,I165,I172)</f>
        <v>0</v>
      </c>
      <c r="J75" s="144">
        <f>SUM(J76,J83,J130,J164,J165,J172)</f>
        <v>28162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11774</v>
      </c>
      <c r="D83" s="63">
        <f>SUM(D84,D89,D95,D103,D112,D116,D122,D128)</f>
        <v>0</v>
      </c>
      <c r="E83" s="63">
        <f>SUM(E84,E89,E95,E103,E112,E116,E122,E128)</f>
        <v>11774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11774</v>
      </c>
      <c r="I83" s="63">
        <f>SUM(I84,I89,I95,I103,I112,I116,I122,I128)</f>
        <v>0</v>
      </c>
      <c r="J83" s="63">
        <f>SUM(J84,J89,J95,J103,J112,J116,J122,J128)</f>
        <v>11774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10602</v>
      </c>
      <c r="D89" s="160">
        <f>SUM(D90:D94)</f>
        <v>0</v>
      </c>
      <c r="E89" s="160">
        <f>SUM(E90:E94)</f>
        <v>10602</v>
      </c>
      <c r="F89" s="160">
        <f>SUM(F90:F94)</f>
        <v>0</v>
      </c>
      <c r="G89" s="161">
        <f>SUM(G90:G94)</f>
        <v>0</v>
      </c>
      <c r="H89" s="72">
        <f t="shared" si="6"/>
        <v>10602</v>
      </c>
      <c r="I89" s="160">
        <f>SUM(I90:I94)</f>
        <v>0</v>
      </c>
      <c r="J89" s="160">
        <f>SUM(J90:J94)</f>
        <v>10602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5566</v>
      </c>
      <c r="D90" s="74"/>
      <c r="E90" s="74">
        <v>5566</v>
      </c>
      <c r="F90" s="74"/>
      <c r="G90" s="157"/>
      <c r="H90" s="72">
        <f t="shared" si="6"/>
        <v>5566</v>
      </c>
      <c r="I90" s="74"/>
      <c r="J90" s="74">
        <v>5566</v>
      </c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2049</v>
      </c>
      <c r="D91" s="74"/>
      <c r="E91" s="74">
        <v>2049</v>
      </c>
      <c r="F91" s="74"/>
      <c r="G91" s="157"/>
      <c r="H91" s="72">
        <f t="shared" si="6"/>
        <v>2049</v>
      </c>
      <c r="I91" s="74"/>
      <c r="J91" s="74">
        <v>2049</v>
      </c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2727</v>
      </c>
      <c r="D92" s="74"/>
      <c r="E92" s="74">
        <v>2727</v>
      </c>
      <c r="F92" s="74"/>
      <c r="G92" s="157"/>
      <c r="H92" s="72">
        <f t="shared" si="6"/>
        <v>2727</v>
      </c>
      <c r="I92" s="74"/>
      <c r="J92" s="74">
        <v>2727</v>
      </c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260</v>
      </c>
      <c r="D93" s="74"/>
      <c r="E93" s="74">
        <v>260</v>
      </c>
      <c r="F93" s="74"/>
      <c r="G93" s="157"/>
      <c r="H93" s="72">
        <f t="shared" si="6"/>
        <v>260</v>
      </c>
      <c r="I93" s="74"/>
      <c r="J93" s="74">
        <v>260</v>
      </c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1147</v>
      </c>
      <c r="D103" s="160">
        <f>SUM(D104:D111)</f>
        <v>0</v>
      </c>
      <c r="E103" s="160">
        <f>SUM(E104:E111)</f>
        <v>1147</v>
      </c>
      <c r="F103" s="160">
        <f>SUM(F104:F111)</f>
        <v>0</v>
      </c>
      <c r="G103" s="161">
        <f>SUM(G104:G111)</f>
        <v>0</v>
      </c>
      <c r="H103" s="72">
        <f t="shared" si="6"/>
        <v>1147</v>
      </c>
      <c r="I103" s="160">
        <f>SUM(I104:I111)</f>
        <v>0</v>
      </c>
      <c r="J103" s="160">
        <f>SUM(J104:J111)</f>
        <v>1147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657</v>
      </c>
      <c r="D107" s="74"/>
      <c r="E107" s="74">
        <v>657</v>
      </c>
      <c r="F107" s="74"/>
      <c r="G107" s="157"/>
      <c r="H107" s="72">
        <f t="shared" si="6"/>
        <v>657</v>
      </c>
      <c r="I107" s="74"/>
      <c r="J107" s="74">
        <v>657</v>
      </c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121</v>
      </c>
      <c r="C111" s="72">
        <f t="shared" si="5"/>
        <v>490</v>
      </c>
      <c r="D111" s="74"/>
      <c r="E111" s="74">
        <v>490</v>
      </c>
      <c r="F111" s="74"/>
      <c r="G111" s="157"/>
      <c r="H111" s="72">
        <f t="shared" si="6"/>
        <v>490</v>
      </c>
      <c r="I111" s="74"/>
      <c r="J111" s="74">
        <v>490</v>
      </c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25</v>
      </c>
      <c r="D116" s="160">
        <f>SUM(D117:D121)</f>
        <v>0</v>
      </c>
      <c r="E116" s="160">
        <f>SUM(E117:E121)</f>
        <v>25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25</v>
      </c>
      <c r="I116" s="160">
        <f>SUM(I117:I121)</f>
        <v>0</v>
      </c>
      <c r="J116" s="160">
        <f>SUM(J117:J121)</f>
        <v>25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128</v>
      </c>
      <c r="C118" s="72">
        <f t="shared" si="7"/>
        <v>25</v>
      </c>
      <c r="D118" s="74"/>
      <c r="E118" s="74">
        <v>25</v>
      </c>
      <c r="F118" s="74"/>
      <c r="G118" s="157"/>
      <c r="H118" s="72">
        <f t="shared" si="8"/>
        <v>25</v>
      </c>
      <c r="I118" s="74"/>
      <c r="J118" s="74">
        <v>25</v>
      </c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16388</v>
      </c>
      <c r="D130" s="63">
        <f>SUM(D131,D136,D140,D141,D144,D151,D159,D160,D163)</f>
        <v>0</v>
      </c>
      <c r="E130" s="63">
        <f>SUM(E131,E136,E140,E141,E144,E151,E159,E160,E163)</f>
        <v>16388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16388</v>
      </c>
      <c r="I130" s="63">
        <f>SUM(I131,I136,I140,I141,I144,I151,I159,I160,I163)</f>
        <v>0</v>
      </c>
      <c r="J130" s="63">
        <f>SUM(J131,J136,J140,J141,J144,J151,J159,J160,J163)</f>
        <v>16388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486</v>
      </c>
      <c r="D131" s="169">
        <f>SUM(D132:D135)</f>
        <v>0</v>
      </c>
      <c r="E131" s="169">
        <f t="shared" ref="E131:L131" si="10">SUM(E132:E135)</f>
        <v>486</v>
      </c>
      <c r="F131" s="169">
        <f t="shared" si="10"/>
        <v>0</v>
      </c>
      <c r="G131" s="170">
        <f t="shared" si="10"/>
        <v>0</v>
      </c>
      <c r="H131" s="66">
        <f t="shared" si="8"/>
        <v>486</v>
      </c>
      <c r="I131" s="169">
        <f t="shared" si="10"/>
        <v>0</v>
      </c>
      <c r="J131" s="169">
        <f t="shared" si="10"/>
        <v>486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486</v>
      </c>
      <c r="D133" s="74"/>
      <c r="E133" s="74">
        <v>486</v>
      </c>
      <c r="F133" s="74"/>
      <c r="G133" s="157"/>
      <c r="H133" s="72">
        <f t="shared" si="8"/>
        <v>486</v>
      </c>
      <c r="I133" s="74"/>
      <c r="J133" s="74">
        <v>486</v>
      </c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151</v>
      </c>
      <c r="C141" s="72">
        <f t="shared" si="7"/>
        <v>874</v>
      </c>
      <c r="D141" s="160">
        <f>SUM(D142:D143)</f>
        <v>0</v>
      </c>
      <c r="E141" s="160">
        <f>SUM(E142:E143)</f>
        <v>874</v>
      </c>
      <c r="F141" s="160">
        <f>SUM(F142:F143)</f>
        <v>0</v>
      </c>
      <c r="G141" s="161">
        <f>SUM(G142:G143)</f>
        <v>0</v>
      </c>
      <c r="H141" s="72">
        <f t="shared" si="8"/>
        <v>874</v>
      </c>
      <c r="I141" s="160">
        <f>SUM(I142:I143)</f>
        <v>0</v>
      </c>
      <c r="J141" s="160">
        <f>SUM(J142:J143)</f>
        <v>874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152</v>
      </c>
      <c r="C142" s="72">
        <f t="shared" si="7"/>
        <v>874</v>
      </c>
      <c r="D142" s="74"/>
      <c r="E142" s="74">
        <v>874</v>
      </c>
      <c r="F142" s="74"/>
      <c r="G142" s="157"/>
      <c r="H142" s="72">
        <f t="shared" si="8"/>
        <v>874</v>
      </c>
      <c r="I142" s="74"/>
      <c r="J142" s="74">
        <v>874</v>
      </c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762</v>
      </c>
      <c r="D144" s="151">
        <f>SUM(D145:D150)</f>
        <v>0</v>
      </c>
      <c r="E144" s="151">
        <f>SUM(E145:E150)</f>
        <v>762</v>
      </c>
      <c r="F144" s="151">
        <f>SUM(F145:F150)</f>
        <v>0</v>
      </c>
      <c r="G144" s="152">
        <f>SUM(G145:G150)</f>
        <v>0</v>
      </c>
      <c r="H144" s="117">
        <f t="shared" si="8"/>
        <v>762</v>
      </c>
      <c r="I144" s="151">
        <f>SUM(I145:I150)</f>
        <v>0</v>
      </c>
      <c r="J144" s="151">
        <f>SUM(J145:J150)</f>
        <v>762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762</v>
      </c>
      <c r="D146" s="74"/>
      <c r="E146" s="74">
        <v>762</v>
      </c>
      <c r="F146" s="74"/>
      <c r="G146" s="157"/>
      <c r="H146" s="72">
        <f t="shared" si="8"/>
        <v>762</v>
      </c>
      <c r="I146" s="74"/>
      <c r="J146" s="74">
        <v>762</v>
      </c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14266</v>
      </c>
      <c r="D151" s="160">
        <f>SUM(D152:D158)</f>
        <v>0</v>
      </c>
      <c r="E151" s="160">
        <f>SUM(E152:E158)</f>
        <v>14266</v>
      </c>
      <c r="F151" s="160">
        <f>SUM(F152:F158)</f>
        <v>0</v>
      </c>
      <c r="G151" s="161">
        <f>SUM(G152:G158)</f>
        <v>0</v>
      </c>
      <c r="H151" s="72">
        <f t="shared" si="8"/>
        <v>14266</v>
      </c>
      <c r="I151" s="160">
        <f>SUM(I152:I158)</f>
        <v>0</v>
      </c>
      <c r="J151" s="160">
        <f>SUM(J152:J158)</f>
        <v>14266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162</v>
      </c>
      <c r="C152" s="72">
        <f t="shared" si="7"/>
        <v>436</v>
      </c>
      <c r="D152" s="74"/>
      <c r="E152" s="74">
        <v>436</v>
      </c>
      <c r="F152" s="74"/>
      <c r="G152" s="157"/>
      <c r="H152" s="72">
        <f t="shared" si="8"/>
        <v>436</v>
      </c>
      <c r="I152" s="74"/>
      <c r="J152" s="74">
        <v>436</v>
      </c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164</v>
      </c>
      <c r="C154" s="72">
        <f t="shared" si="7"/>
        <v>12044</v>
      </c>
      <c r="D154" s="74"/>
      <c r="E154" s="74">
        <v>12044</v>
      </c>
      <c r="F154" s="74"/>
      <c r="G154" s="157"/>
      <c r="H154" s="72">
        <f t="shared" si="8"/>
        <v>12044</v>
      </c>
      <c r="I154" s="74"/>
      <c r="J154" s="74">
        <v>12044</v>
      </c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168</v>
      </c>
      <c r="C158" s="72">
        <f t="shared" si="7"/>
        <v>1786</v>
      </c>
      <c r="D158" s="74"/>
      <c r="E158" s="74">
        <v>1786</v>
      </c>
      <c r="F158" s="74"/>
      <c r="G158" s="157"/>
      <c r="H158" s="72">
        <f t="shared" si="8"/>
        <v>1786</v>
      </c>
      <c r="I158" s="74"/>
      <c r="J158" s="74">
        <v>1786</v>
      </c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3610</v>
      </c>
      <c r="D194" s="139">
        <f>SUM(D195,D230,D269,D283)</f>
        <v>0</v>
      </c>
      <c r="E194" s="139">
        <f t="shared" ref="E194:G194" si="25">SUM(E195,E230,E269,E283)</f>
        <v>3610</v>
      </c>
      <c r="F194" s="139">
        <f t="shared" si="25"/>
        <v>0</v>
      </c>
      <c r="G194" s="139">
        <f t="shared" si="25"/>
        <v>0</v>
      </c>
      <c r="H194" s="138">
        <f t="shared" si="24"/>
        <v>3610</v>
      </c>
      <c r="I194" s="139">
        <f t="shared" ref="I194:L194" si="26">SUM(I195,I230,I269,I283)</f>
        <v>0</v>
      </c>
      <c r="J194" s="139">
        <f t="shared" si="26"/>
        <v>3610</v>
      </c>
      <c r="K194" s="139">
        <f t="shared" si="26"/>
        <v>0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1163</v>
      </c>
      <c r="D195" s="144">
        <f>D196+D204</f>
        <v>0</v>
      </c>
      <c r="E195" s="144">
        <f>E196+E204</f>
        <v>1163</v>
      </c>
      <c r="F195" s="144">
        <f>F196+F204</f>
        <v>0</v>
      </c>
      <c r="G195" s="144">
        <f>G196+G204</f>
        <v>0</v>
      </c>
      <c r="H195" s="143">
        <f t="shared" si="24"/>
        <v>1163</v>
      </c>
      <c r="I195" s="144">
        <f>I196+I204</f>
        <v>0</v>
      </c>
      <c r="J195" s="144">
        <f>J196+J204</f>
        <v>1163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1163</v>
      </c>
      <c r="D204" s="63">
        <f>D205+D215+D216+D225+D226+D227+D229</f>
        <v>0</v>
      </c>
      <c r="E204" s="63">
        <f>E205+E215+E216+E225+E226+E227+E229</f>
        <v>1163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1163</v>
      </c>
      <c r="I204" s="63">
        <f>I205+I215+I216+I225+I226+I227+I229</f>
        <v>0</v>
      </c>
      <c r="J204" s="63">
        <f>J205+J215+J216+J225+J226+J227+J229</f>
        <v>1163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226</v>
      </c>
      <c r="C216" s="72">
        <f t="shared" si="23"/>
        <v>1163</v>
      </c>
      <c r="D216" s="160">
        <f>SUM(D217:D224)</f>
        <v>0</v>
      </c>
      <c r="E216" s="160">
        <f>SUM(E217:E224)</f>
        <v>1163</v>
      </c>
      <c r="F216" s="160">
        <f>SUM(F217:F224)</f>
        <v>0</v>
      </c>
      <c r="G216" s="161">
        <f>SUM(G217:G224)</f>
        <v>0</v>
      </c>
      <c r="H216" s="72">
        <f t="shared" si="24"/>
        <v>1163</v>
      </c>
      <c r="I216" s="160">
        <f>SUM(I217:I224)</f>
        <v>0</v>
      </c>
      <c r="J216" s="160">
        <f>SUM(J217:J224)</f>
        <v>1163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228</v>
      </c>
      <c r="C218" s="72">
        <f t="shared" si="23"/>
        <v>1163</v>
      </c>
      <c r="D218" s="74"/>
      <c r="E218" s="74">
        <v>1163</v>
      </c>
      <c r="F218" s="74"/>
      <c r="G218" s="157"/>
      <c r="H218" s="72">
        <f t="shared" si="24"/>
        <v>1163</v>
      </c>
      <c r="I218" s="74"/>
      <c r="J218" s="74">
        <v>1163</v>
      </c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240</v>
      </c>
      <c r="C230" s="203">
        <f t="shared" si="23"/>
        <v>2447</v>
      </c>
      <c r="D230" s="144">
        <f>D231+D251+D259</f>
        <v>0</v>
      </c>
      <c r="E230" s="144">
        <f>E231+E251+E259</f>
        <v>2447</v>
      </c>
      <c r="F230" s="144">
        <f>F231+F251+F259</f>
        <v>0</v>
      </c>
      <c r="G230" s="145">
        <f>G231+G251+G259</f>
        <v>0</v>
      </c>
      <c r="H230" s="143">
        <f t="shared" si="24"/>
        <v>2447</v>
      </c>
      <c r="I230" s="144">
        <f>I231+I251+I259</f>
        <v>0</v>
      </c>
      <c r="J230" s="144">
        <f>J231+J251+J259</f>
        <v>2447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241</v>
      </c>
      <c r="C231" s="204">
        <f>SUM(D231:G231)</f>
        <v>2447</v>
      </c>
      <c r="D231" s="194">
        <f>SUM(D232,D233,D235,D238,D244,D245,D246)</f>
        <v>0</v>
      </c>
      <c r="E231" s="194">
        <f>SUM(E232,E233,E235,E238,E244,E245,E246)</f>
        <v>2447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2447</v>
      </c>
      <c r="I231" s="194">
        <f>SUM(I232,I233,I235,I238,I244,I245,I246)</f>
        <v>0</v>
      </c>
      <c r="J231" s="194">
        <f>SUM(J232,J233,J235,J238,J244,J245,J246)</f>
        <v>2447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256</v>
      </c>
      <c r="C246" s="209">
        <f t="shared" si="23"/>
        <v>2447</v>
      </c>
      <c r="D246" s="169">
        <f>SUM(D247:D250)</f>
        <v>0</v>
      </c>
      <c r="E246" s="169">
        <f t="shared" ref="E246:G246" si="28">SUM(E247:E250)</f>
        <v>2447</v>
      </c>
      <c r="F246" s="169">
        <f t="shared" si="28"/>
        <v>0</v>
      </c>
      <c r="G246" s="210">
        <f t="shared" si="28"/>
        <v>0</v>
      </c>
      <c r="H246" s="209">
        <f t="shared" si="24"/>
        <v>2447</v>
      </c>
      <c r="I246" s="169">
        <f>SUM(I247:I250)</f>
        <v>0</v>
      </c>
      <c r="J246" s="169">
        <f t="shared" ref="J246:L246" si="29">SUM(J247:J250)</f>
        <v>2447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259</v>
      </c>
      <c r="C249" s="201">
        <f t="shared" si="23"/>
        <v>2447</v>
      </c>
      <c r="D249" s="74"/>
      <c r="E249" s="74">
        <f>2349+98</f>
        <v>2447</v>
      </c>
      <c r="F249" s="74"/>
      <c r="G249" s="211"/>
      <c r="H249" s="201">
        <f t="shared" si="24"/>
        <v>2447</v>
      </c>
      <c r="I249" s="74"/>
      <c r="J249" s="74">
        <v>2447</v>
      </c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55005.324999999997</v>
      </c>
      <c r="D289" s="242">
        <f t="shared" ref="D289:L289" si="46">SUM(D286,D269,D230,D195,D187,D173,D75,D53,D283)</f>
        <v>0</v>
      </c>
      <c r="E289" s="242">
        <f t="shared" si="46"/>
        <v>55005.324999999997</v>
      </c>
      <c r="F289" s="242">
        <f t="shared" si="46"/>
        <v>0</v>
      </c>
      <c r="G289" s="243">
        <f t="shared" si="46"/>
        <v>0</v>
      </c>
      <c r="H289" s="244">
        <f t="shared" si="46"/>
        <v>55005</v>
      </c>
      <c r="I289" s="242">
        <f t="shared" si="46"/>
        <v>0</v>
      </c>
      <c r="J289" s="242">
        <f t="shared" si="46"/>
        <v>55005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-2205.3249999999971</v>
      </c>
      <c r="D290" s="247">
        <f>SUM(D24,D25,D41)-D51</f>
        <v>0</v>
      </c>
      <c r="E290" s="247">
        <f>SUM(E24,E25,E41)-E51</f>
        <v>-2205.3249999999971</v>
      </c>
      <c r="F290" s="247">
        <f>(F26+F43)-F51</f>
        <v>0</v>
      </c>
      <c r="G290" s="248">
        <f>G45-G51</f>
        <v>0</v>
      </c>
      <c r="H290" s="246">
        <f>SUM(I290:L290)</f>
        <v>-2205</v>
      </c>
      <c r="I290" s="247">
        <f>SUM(I24,I25,I41)-I51</f>
        <v>0</v>
      </c>
      <c r="J290" s="247">
        <f>SUM(J24,J25,J41)-J51</f>
        <v>-2205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2205</v>
      </c>
      <c r="D291" s="251">
        <f t="shared" si="47"/>
        <v>0</v>
      </c>
      <c r="E291" s="251">
        <f t="shared" si="47"/>
        <v>2205</v>
      </c>
      <c r="F291" s="251">
        <f t="shared" si="47"/>
        <v>0</v>
      </c>
      <c r="G291" s="252">
        <f t="shared" si="47"/>
        <v>0</v>
      </c>
      <c r="H291" s="253">
        <f t="shared" si="47"/>
        <v>2205</v>
      </c>
      <c r="I291" s="251">
        <f t="shared" si="47"/>
        <v>0</v>
      </c>
      <c r="J291" s="251">
        <f t="shared" si="47"/>
        <v>2205</v>
      </c>
      <c r="K291" s="251">
        <f t="shared" si="47"/>
        <v>0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2205</v>
      </c>
      <c r="D292" s="128">
        <f t="shared" si="48"/>
        <v>0</v>
      </c>
      <c r="E292" s="128">
        <f t="shared" si="48"/>
        <v>2205</v>
      </c>
      <c r="F292" s="128">
        <f t="shared" si="48"/>
        <v>0</v>
      </c>
      <c r="G292" s="129">
        <f t="shared" si="48"/>
        <v>0</v>
      </c>
      <c r="H292" s="256">
        <f t="shared" si="48"/>
        <v>2205</v>
      </c>
      <c r="I292" s="128">
        <f t="shared" si="48"/>
        <v>0</v>
      </c>
      <c r="J292" s="128">
        <f t="shared" si="48"/>
        <v>2205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jpoW7zkkOJ4/KBSB1OXxh39FNzRmgAtEOdg8XVJi/YNC9Z+g9DBjf8cvV6HJlGqufyo/rjcI0K1y8yeKsA/iXQ==" saltValue="i3wRgPD6pj22ZFdhdjocfg==" spinCount="100000" sheet="1" objects="1" scenarios="1" formatCells="0" formatColumns="0" formatRows="0" insertHyperlinks="0"/>
  <autoFilter ref="A18:L301">
    <filterColumn colId="7">
      <filters blank="1">
        <filter val="1 147"/>
        <filter val="1 163"/>
        <filter val="1 786"/>
        <filter val="10 602"/>
        <filter val="11 774"/>
        <filter val="12 044"/>
        <filter val="12 379"/>
        <filter val="13 542"/>
        <filter val="14 266"/>
        <filter val="16 388"/>
        <filter val="2 049"/>
        <filter val="2 205"/>
        <filter val="-2 205"/>
        <filter val="2 447"/>
        <filter val="2 727"/>
        <filter val="23 233"/>
        <filter val="25"/>
        <filter val="260"/>
        <filter val="28 162"/>
        <filter val="3 610"/>
        <filter val="436"/>
        <filter val="486"/>
        <filter val="490"/>
        <filter val="5 566"/>
        <filter val="51 395"/>
        <filter val="52 800"/>
        <filter val="55 005"/>
        <filter val="615"/>
        <filter val="657"/>
        <filter val="762"/>
        <filter val="874"/>
        <filter val="9 076"/>
        <filter val="9 691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5.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352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377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372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43170.770000000004</v>
      </c>
      <c r="D20" s="28">
        <f>SUM(D21,D24,D25,D41,D43)</f>
        <v>43170.770000000004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46530</v>
      </c>
      <c r="I20" s="28">
        <f>SUM(I21,I24,I25,I41,I43)</f>
        <v>46530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43170.770000000004</v>
      </c>
      <c r="D24" s="51">
        <f>D50</f>
        <v>43170.770000000004</v>
      </c>
      <c r="E24" s="51"/>
      <c r="F24" s="52" t="s">
        <v>37</v>
      </c>
      <c r="G24" s="53" t="s">
        <v>37</v>
      </c>
      <c r="H24" s="50">
        <f t="shared" si="1"/>
        <v>46530</v>
      </c>
      <c r="I24" s="51">
        <f>I51</f>
        <v>46530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43170.770000000004</v>
      </c>
      <c r="D50" s="128">
        <f>SUM(D51,D286)</f>
        <v>43170.770000000004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46530</v>
      </c>
      <c r="I50" s="128">
        <f>SUM(I51,I286)</f>
        <v>46530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43170.770000000004</v>
      </c>
      <c r="D51" s="134">
        <f>SUM(D52,D194)</f>
        <v>43170.770000000004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46530</v>
      </c>
      <c r="I51" s="134">
        <f>SUM(I52,I194)</f>
        <v>46530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43170.770000000004</v>
      </c>
      <c r="D52" s="139">
        <f>SUM(D53,D75,D173,D187)</f>
        <v>43170.770000000004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46530</v>
      </c>
      <c r="I52" s="139">
        <f>SUM(I53,I75,I173,I187)</f>
        <v>46530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34625.770000000004</v>
      </c>
      <c r="D53" s="144">
        <f>SUM(D54,D67)</f>
        <v>34625.770000000004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34772</v>
      </c>
      <c r="I53" s="144">
        <f>SUM(I54,I67)</f>
        <v>34772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25424.77</v>
      </c>
      <c r="D54" s="63">
        <f>SUM(D55,D58,D66)</f>
        <v>25424.77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25818</v>
      </c>
      <c r="I54" s="63">
        <f>SUM(I55,I58,I66)</f>
        <v>25818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23824</v>
      </c>
      <c r="D55" s="151">
        <f>SUM(D56:D57)</f>
        <v>23824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24480</v>
      </c>
      <c r="I55" s="151">
        <f>SUM(I56:I57)</f>
        <v>24480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23824</v>
      </c>
      <c r="D57" s="74">
        <v>23824</v>
      </c>
      <c r="E57" s="74"/>
      <c r="F57" s="74"/>
      <c r="G57" s="157"/>
      <c r="H57" s="72">
        <f t="shared" si="6"/>
        <v>24480</v>
      </c>
      <c r="I57" s="74">
        <v>24480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1600.77</v>
      </c>
      <c r="D58" s="160">
        <f>SUM(D59:D65)</f>
        <v>1600.77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1338</v>
      </c>
      <c r="I58" s="160">
        <f>SUM(I59:I65)</f>
        <v>1338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31</v>
      </c>
      <c r="D62" s="74">
        <v>31</v>
      </c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91.77</v>
      </c>
      <c r="D63" s="74">
        <v>91.77</v>
      </c>
      <c r="E63" s="74"/>
      <c r="F63" s="74"/>
      <c r="G63" s="157"/>
      <c r="H63" s="72">
        <f t="shared" si="6"/>
        <v>98</v>
      </c>
      <c r="I63" s="74">
        <v>98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1478</v>
      </c>
      <c r="D64" s="74">
        <v>1478</v>
      </c>
      <c r="E64" s="74"/>
      <c r="F64" s="74"/>
      <c r="G64" s="157"/>
      <c r="H64" s="72">
        <f t="shared" si="6"/>
        <v>1240</v>
      </c>
      <c r="I64" s="74">
        <v>1240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9201</v>
      </c>
      <c r="D67" s="63">
        <f>SUM(D68:D69)</f>
        <v>9201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8954</v>
      </c>
      <c r="I67" s="63">
        <f>SUM(I68:I69)</f>
        <v>8954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6500</v>
      </c>
      <c r="D68" s="68">
        <v>6500</v>
      </c>
      <c r="E68" s="68"/>
      <c r="F68" s="68"/>
      <c r="G68" s="154"/>
      <c r="H68" s="66">
        <f t="shared" si="6"/>
        <v>6529</v>
      </c>
      <c r="I68" s="68">
        <v>6529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2701</v>
      </c>
      <c r="D69" s="160">
        <f>SUM(D70:D74)</f>
        <v>2701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2425</v>
      </c>
      <c r="I69" s="160">
        <f>SUM(I70:I74)</f>
        <v>2425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1560</v>
      </c>
      <c r="D70" s="74">
        <v>1560</v>
      </c>
      <c r="E70" s="74"/>
      <c r="F70" s="74"/>
      <c r="G70" s="157"/>
      <c r="H70" s="72">
        <f t="shared" si="6"/>
        <v>1284</v>
      </c>
      <c r="I70" s="74">
        <v>1284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641</v>
      </c>
      <c r="D73" s="74">
        <v>641</v>
      </c>
      <c r="E73" s="74"/>
      <c r="F73" s="74"/>
      <c r="G73" s="157"/>
      <c r="H73" s="72">
        <f t="shared" si="6"/>
        <v>641</v>
      </c>
      <c r="I73" s="74">
        <v>641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8545</v>
      </c>
      <c r="D75" s="144">
        <f>SUM(D76,D83,D130,D164,D165,D172)</f>
        <v>8545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11758</v>
      </c>
      <c r="I75" s="144">
        <f>SUM(I76,I83,I130,I164,I165,I172)</f>
        <v>11758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7787</v>
      </c>
      <c r="D83" s="63">
        <f>SUM(D84,D89,D95,D103,D112,D116,D122,D128)</f>
        <v>7787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10596</v>
      </c>
      <c r="I83" s="63">
        <f>SUM(I84,I89,I95,I103,I112,I116,I122,I128)</f>
        <v>10596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388</v>
      </c>
      <c r="D84" s="151">
        <f>SUM(D85:D88)</f>
        <v>388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388</v>
      </c>
      <c r="I84" s="151">
        <f>SUM(I85:I88)</f>
        <v>388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337</v>
      </c>
      <c r="D86" s="74">
        <v>337</v>
      </c>
      <c r="E86" s="74"/>
      <c r="F86" s="74"/>
      <c r="G86" s="157"/>
      <c r="H86" s="72">
        <f t="shared" si="6"/>
        <v>337</v>
      </c>
      <c r="I86" s="74">
        <v>337</v>
      </c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51</v>
      </c>
      <c r="D87" s="74">
        <v>51</v>
      </c>
      <c r="E87" s="74"/>
      <c r="F87" s="74"/>
      <c r="G87" s="157"/>
      <c r="H87" s="72">
        <f t="shared" si="6"/>
        <v>51</v>
      </c>
      <c r="I87" s="74">
        <v>51</v>
      </c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2188</v>
      </c>
      <c r="D89" s="160">
        <f>SUM(D90:D94)</f>
        <v>2188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2188</v>
      </c>
      <c r="I89" s="160">
        <f>SUM(I90:I94)</f>
        <v>2188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1225</v>
      </c>
      <c r="D90" s="74">
        <v>1225</v>
      </c>
      <c r="E90" s="74"/>
      <c r="F90" s="74"/>
      <c r="G90" s="157"/>
      <c r="H90" s="72">
        <f t="shared" si="6"/>
        <v>1225</v>
      </c>
      <c r="I90" s="74">
        <v>1225</v>
      </c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25</v>
      </c>
      <c r="D91" s="74">
        <v>25</v>
      </c>
      <c r="E91" s="74"/>
      <c r="F91" s="74"/>
      <c r="G91" s="157"/>
      <c r="H91" s="72">
        <f t="shared" si="6"/>
        <v>25</v>
      </c>
      <c r="I91" s="74">
        <v>25</v>
      </c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888</v>
      </c>
      <c r="D92" s="74">
        <v>888</v>
      </c>
      <c r="E92" s="74"/>
      <c r="F92" s="74"/>
      <c r="G92" s="157"/>
      <c r="H92" s="72">
        <f t="shared" si="6"/>
        <v>888</v>
      </c>
      <c r="I92" s="74">
        <v>888</v>
      </c>
      <c r="J92" s="74"/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50</v>
      </c>
      <c r="D93" s="74">
        <v>50</v>
      </c>
      <c r="E93" s="74"/>
      <c r="F93" s="74"/>
      <c r="G93" s="157"/>
      <c r="H93" s="72">
        <f t="shared" si="6"/>
        <v>50</v>
      </c>
      <c r="I93" s="74">
        <v>50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352</v>
      </c>
      <c r="D95" s="160">
        <f>SUM(D96:D102)</f>
        <v>352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352</v>
      </c>
      <c r="I95" s="160">
        <f>SUM(I96:I102)</f>
        <v>352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90</v>
      </c>
      <c r="D100" s="74">
        <v>90</v>
      </c>
      <c r="E100" s="74"/>
      <c r="F100" s="74"/>
      <c r="G100" s="157"/>
      <c r="H100" s="72">
        <f t="shared" si="6"/>
        <v>90</v>
      </c>
      <c r="I100" s="74">
        <v>90</v>
      </c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262</v>
      </c>
      <c r="D102" s="74">
        <v>262</v>
      </c>
      <c r="E102" s="74"/>
      <c r="F102" s="74"/>
      <c r="G102" s="157"/>
      <c r="H102" s="72">
        <f t="shared" si="6"/>
        <v>262</v>
      </c>
      <c r="I102" s="74">
        <v>262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3539</v>
      </c>
      <c r="D103" s="160">
        <f>SUM(D104:D111)</f>
        <v>3539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6348</v>
      </c>
      <c r="I103" s="160">
        <f>SUM(I104:I111)</f>
        <v>6348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48</v>
      </c>
      <c r="D106" s="74">
        <v>48</v>
      </c>
      <c r="E106" s="74"/>
      <c r="F106" s="74"/>
      <c r="G106" s="157"/>
      <c r="H106" s="72">
        <f t="shared" si="6"/>
        <v>48</v>
      </c>
      <c r="I106" s="74">
        <v>48</v>
      </c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3491</v>
      </c>
      <c r="D107" s="74">
        <v>3491</v>
      </c>
      <c r="E107" s="74"/>
      <c r="F107" s="74"/>
      <c r="G107" s="157"/>
      <c r="H107" s="72">
        <f t="shared" si="6"/>
        <v>6300</v>
      </c>
      <c r="I107" s="74">
        <v>6300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1320</v>
      </c>
      <c r="D116" s="160">
        <f>SUM(D117:D121)</f>
        <v>1320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1320</v>
      </c>
      <c r="I116" s="160">
        <f>SUM(I117:I121)</f>
        <v>1320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128</v>
      </c>
      <c r="C118" s="72">
        <f t="shared" si="7"/>
        <v>1320</v>
      </c>
      <c r="D118" s="74">
        <v>1320</v>
      </c>
      <c r="E118" s="74"/>
      <c r="F118" s="74"/>
      <c r="G118" s="157"/>
      <c r="H118" s="72">
        <f t="shared" si="8"/>
        <v>1320</v>
      </c>
      <c r="I118" s="74">
        <v>1320</v>
      </c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758</v>
      </c>
      <c r="D130" s="63">
        <f>SUM(D131,D136,D140,D141,D144,D151,D159,D160,D163)</f>
        <v>758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1162</v>
      </c>
      <c r="I130" s="63">
        <f>SUM(I131,I136,I140,I141,I144,I151,I159,I160,I163)</f>
        <v>1162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453</v>
      </c>
      <c r="D131" s="169">
        <f>SUM(D132:D135)</f>
        <v>453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953</v>
      </c>
      <c r="I131" s="169">
        <f t="shared" si="10"/>
        <v>953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108</v>
      </c>
      <c r="D132" s="74">
        <v>108</v>
      </c>
      <c r="E132" s="74"/>
      <c r="F132" s="74"/>
      <c r="G132" s="157"/>
      <c r="H132" s="72">
        <f t="shared" si="8"/>
        <v>108</v>
      </c>
      <c r="I132" s="74">
        <v>108</v>
      </c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125</v>
      </c>
      <c r="D133" s="74">
        <v>125</v>
      </c>
      <c r="E133" s="74"/>
      <c r="F133" s="74"/>
      <c r="G133" s="157"/>
      <c r="H133" s="72">
        <f t="shared" si="8"/>
        <v>625</v>
      </c>
      <c r="I133" s="74">
        <v>625</v>
      </c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145</v>
      </c>
      <c r="C135" s="72">
        <f t="shared" si="7"/>
        <v>220</v>
      </c>
      <c r="D135" s="74">
        <v>220</v>
      </c>
      <c r="E135" s="74"/>
      <c r="F135" s="74"/>
      <c r="G135" s="157"/>
      <c r="H135" s="72">
        <f t="shared" si="8"/>
        <v>220</v>
      </c>
      <c r="I135" s="74">
        <v>220</v>
      </c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151</v>
      </c>
      <c r="C141" s="72">
        <f t="shared" si="7"/>
        <v>20</v>
      </c>
      <c r="D141" s="160">
        <f>SUM(D142:D143)</f>
        <v>20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20</v>
      </c>
      <c r="I141" s="160">
        <f>SUM(I142:I143)</f>
        <v>20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152</v>
      </c>
      <c r="C142" s="72">
        <f t="shared" si="7"/>
        <v>20</v>
      </c>
      <c r="D142" s="74">
        <v>20</v>
      </c>
      <c r="E142" s="74"/>
      <c r="F142" s="74"/>
      <c r="G142" s="157"/>
      <c r="H142" s="72">
        <f t="shared" si="8"/>
        <v>20</v>
      </c>
      <c r="I142" s="74">
        <v>20</v>
      </c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270</v>
      </c>
      <c r="D144" s="151">
        <f>SUM(D145:D150)</f>
        <v>270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174</v>
      </c>
      <c r="I144" s="151">
        <f>SUM(I145:I150)</f>
        <v>174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270</v>
      </c>
      <c r="D146" s="74">
        <v>270</v>
      </c>
      <c r="E146" s="74"/>
      <c r="F146" s="74"/>
      <c r="G146" s="157"/>
      <c r="H146" s="72">
        <f t="shared" si="8"/>
        <v>174</v>
      </c>
      <c r="I146" s="74">
        <v>174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15</v>
      </c>
      <c r="D151" s="160">
        <f>SUM(D152:D158)</f>
        <v>15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15</v>
      </c>
      <c r="I151" s="160">
        <f>SUM(I152:I158)</f>
        <v>15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162</v>
      </c>
      <c r="C152" s="72">
        <f t="shared" si="7"/>
        <v>15</v>
      </c>
      <c r="D152" s="74">
        <v>15</v>
      </c>
      <c r="E152" s="74"/>
      <c r="F152" s="74"/>
      <c r="G152" s="157"/>
      <c r="H152" s="72">
        <f t="shared" si="8"/>
        <v>15</v>
      </c>
      <c r="I152" s="74">
        <v>15</v>
      </c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43170.770000000004</v>
      </c>
      <c r="D289" s="242">
        <f t="shared" ref="D289:L289" si="46">SUM(D286,D269,D230,D195,D187,D173,D75,D53,D283)</f>
        <v>43170.770000000004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46530</v>
      </c>
      <c r="I289" s="242">
        <f t="shared" si="46"/>
        <v>46530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Nn4KnqS5E22ImkFYw0nNJWkXGqv3tFhbCtxE2xgNNvseXtbz8o+kdvLTniXz/fNzdRFBBZP+nq2kGcNGDyxXog==" saltValue="ZwmVVWAQ3Rd+YZ0ITWywMg==" spinCount="100000" sheet="1" objects="1" scenarios="1" formatCells="0" formatColumns="0" formatRows="0" insertHyperlinks="0"/>
  <autoFilter ref="A18:L301">
    <filterColumn colId="7">
      <filters blank="1">
        <filter val="1 162"/>
        <filter val="1 225"/>
        <filter val="1 240"/>
        <filter val="1 284"/>
        <filter val="1 320"/>
        <filter val="1 338"/>
        <filter val="10 596"/>
        <filter val="108"/>
        <filter val="11 758"/>
        <filter val="15"/>
        <filter val="174"/>
        <filter val="2 188"/>
        <filter val="2 425"/>
        <filter val="20"/>
        <filter val="220"/>
        <filter val="24 480"/>
        <filter val="25"/>
        <filter val="25 818"/>
        <filter val="262"/>
        <filter val="337"/>
        <filter val="34 772"/>
        <filter val="352"/>
        <filter val="388"/>
        <filter val="46 530"/>
        <filter val="48"/>
        <filter val="50"/>
        <filter val="500"/>
        <filter val="51"/>
        <filter val="6 300"/>
        <filter val="6 348"/>
        <filter val="6 529"/>
        <filter val="625"/>
        <filter val="641"/>
        <filter val="8 954"/>
        <filter val="888"/>
        <filter val="90"/>
        <filter val="953"/>
        <filter val="98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378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6.2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379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372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3544</v>
      </c>
      <c r="D20" s="28">
        <f>SUM(D21,D24,D25,D41,D43)</f>
        <v>3544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3544</v>
      </c>
      <c r="I20" s="28">
        <f>SUM(I21,I24,I25,I41,I43)</f>
        <v>3544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3544</v>
      </c>
      <c r="D24" s="51">
        <f>D50</f>
        <v>3544</v>
      </c>
      <c r="E24" s="51"/>
      <c r="F24" s="52" t="s">
        <v>37</v>
      </c>
      <c r="G24" s="53" t="s">
        <v>37</v>
      </c>
      <c r="H24" s="50">
        <f t="shared" si="1"/>
        <v>3544</v>
      </c>
      <c r="I24" s="51">
        <f>I51</f>
        <v>3544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3544</v>
      </c>
      <c r="D50" s="128">
        <f>SUM(D51,D286)</f>
        <v>3544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3544</v>
      </c>
      <c r="I50" s="128">
        <f>SUM(I51,I286)</f>
        <v>3544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3544</v>
      </c>
      <c r="D51" s="134">
        <f>SUM(D52,D194)</f>
        <v>3544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3544</v>
      </c>
      <c r="I51" s="134">
        <f>SUM(I52,I194)</f>
        <v>3544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1419</v>
      </c>
      <c r="D52" s="139">
        <f>SUM(D53,D75,D173,D187)</f>
        <v>1419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1419</v>
      </c>
      <c r="I52" s="139">
        <f>SUM(I53,I75,I173,I187)</f>
        <v>1419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1021</v>
      </c>
      <c r="D53" s="144">
        <f>SUM(D54,D67)</f>
        <v>1021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1021</v>
      </c>
      <c r="I53" s="144">
        <f>SUM(I54,I67)</f>
        <v>1021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822</v>
      </c>
      <c r="D54" s="63">
        <f>SUM(D55,D58,D66)</f>
        <v>822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822</v>
      </c>
      <c r="I54" s="63">
        <f>SUM(I55,I58,I66)</f>
        <v>822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822</v>
      </c>
      <c r="D58" s="160">
        <f>SUM(D59:D65)</f>
        <v>822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822</v>
      </c>
      <c r="I58" s="160">
        <f>SUM(I59:I65)</f>
        <v>822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822</v>
      </c>
      <c r="D63" s="74">
        <v>822</v>
      </c>
      <c r="E63" s="74"/>
      <c r="F63" s="74"/>
      <c r="G63" s="157"/>
      <c r="H63" s="72">
        <f t="shared" si="6"/>
        <v>822</v>
      </c>
      <c r="I63" s="74">
        <v>822</v>
      </c>
      <c r="J63" s="74"/>
      <c r="K63" s="74"/>
      <c r="L63" s="158"/>
    </row>
    <row r="64" spans="1:12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199</v>
      </c>
      <c r="D67" s="63">
        <f>SUM(D68:D69)</f>
        <v>199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199</v>
      </c>
      <c r="I67" s="63">
        <f>SUM(I68:I69)</f>
        <v>199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199</v>
      </c>
      <c r="D68" s="68">
        <v>199</v>
      </c>
      <c r="E68" s="68"/>
      <c r="F68" s="68"/>
      <c r="G68" s="154"/>
      <c r="H68" s="66">
        <f t="shared" si="6"/>
        <v>199</v>
      </c>
      <c r="I68" s="68">
        <v>199</v>
      </c>
      <c r="J68" s="68"/>
      <c r="K68" s="68"/>
      <c r="L68" s="155"/>
    </row>
    <row r="69" spans="1:12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398</v>
      </c>
      <c r="D75" s="144">
        <f>SUM(D76,D83,D130,D164,D165,D172)</f>
        <v>398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398</v>
      </c>
      <c r="I75" s="144">
        <f>SUM(I76,I83,I130,I164,I165,I172)</f>
        <v>398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112</v>
      </c>
      <c r="D83" s="63">
        <f>SUM(D84,D89,D95,D103,D112,D116,D122,D128)</f>
        <v>112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112</v>
      </c>
      <c r="I83" s="63">
        <f>SUM(I84,I89,I95,I103,I112,I116,I122,I128)</f>
        <v>112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112</v>
      </c>
      <c r="D89" s="160">
        <f>SUM(D90:D94)</f>
        <v>112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112</v>
      </c>
      <c r="I89" s="160">
        <f>SUM(I90:I94)</f>
        <v>112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112</v>
      </c>
      <c r="D92" s="74">
        <v>112</v>
      </c>
      <c r="E92" s="74"/>
      <c r="F92" s="74"/>
      <c r="G92" s="157"/>
      <c r="H92" s="72">
        <f t="shared" si="6"/>
        <v>112</v>
      </c>
      <c r="I92" s="74">
        <v>112</v>
      </c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286</v>
      </c>
      <c r="D130" s="63">
        <f>SUM(D131,D136,D140,D141,D144,D151,D159,D160,D163)</f>
        <v>286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286</v>
      </c>
      <c r="I130" s="63">
        <f>SUM(I131,I136,I140,I141,I144,I151,I159,I160,I163)</f>
        <v>286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174</v>
      </c>
      <c r="D136" s="160">
        <f>SUM(D137:D139)</f>
        <v>174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174</v>
      </c>
      <c r="I136" s="160">
        <f>SUM(I137:I139)</f>
        <v>174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174</v>
      </c>
      <c r="D138" s="74">
        <v>174</v>
      </c>
      <c r="E138" s="74"/>
      <c r="F138" s="74"/>
      <c r="G138" s="157"/>
      <c r="H138" s="72">
        <f t="shared" si="8"/>
        <v>174</v>
      </c>
      <c r="I138" s="74">
        <v>174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21</v>
      </c>
      <c r="D144" s="151">
        <f>SUM(D145:D150)</f>
        <v>21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21</v>
      </c>
      <c r="I144" s="151">
        <f>SUM(I145:I150)</f>
        <v>21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21</v>
      </c>
      <c r="D146" s="74">
        <v>21</v>
      </c>
      <c r="E146" s="74"/>
      <c r="F146" s="74"/>
      <c r="G146" s="157"/>
      <c r="H146" s="72">
        <f t="shared" si="8"/>
        <v>21</v>
      </c>
      <c r="I146" s="74">
        <v>21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91</v>
      </c>
      <c r="D151" s="160">
        <f>SUM(D152:D158)</f>
        <v>91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91</v>
      </c>
      <c r="I151" s="160">
        <f>SUM(I152:I158)</f>
        <v>91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163</v>
      </c>
      <c r="C153" s="72">
        <f t="shared" si="7"/>
        <v>91</v>
      </c>
      <c r="D153" s="74">
        <v>91</v>
      </c>
      <c r="E153" s="74"/>
      <c r="F153" s="74"/>
      <c r="G153" s="157"/>
      <c r="H153" s="72">
        <f t="shared" si="8"/>
        <v>91</v>
      </c>
      <c r="I153" s="74">
        <v>91</v>
      </c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2125</v>
      </c>
      <c r="D194" s="139">
        <f>SUM(D195,D230,D269,D283)</f>
        <v>2125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2125</v>
      </c>
      <c r="I194" s="139">
        <f t="shared" ref="I194:L194" si="26">SUM(I195,I230,I269,I283)</f>
        <v>2125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240</v>
      </c>
      <c r="C230" s="203">
        <f t="shared" si="23"/>
        <v>2125</v>
      </c>
      <c r="D230" s="144">
        <f>D231+D251+D259</f>
        <v>2125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2125</v>
      </c>
      <c r="I230" s="144">
        <f>I231+I251+I259</f>
        <v>2125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261</v>
      </c>
      <c r="C251" s="184">
        <f t="shared" si="23"/>
        <v>2125</v>
      </c>
      <c r="D251" s="63">
        <f>SUM(D252,D257,D258)</f>
        <v>2125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2125</v>
      </c>
      <c r="I251" s="63">
        <f>SUM(I252,I257,I258)</f>
        <v>2125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x14ac:dyDescent="0.25">
      <c r="A252" s="168">
        <v>6320</v>
      </c>
      <c r="B252" s="65" t="s">
        <v>262</v>
      </c>
      <c r="C252" s="209">
        <f t="shared" si="23"/>
        <v>2125</v>
      </c>
      <c r="D252" s="169">
        <f>SUM(D253:D256)</f>
        <v>2125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2125</v>
      </c>
      <c r="I252" s="169">
        <f>SUM(I253:I256)</f>
        <v>2125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x14ac:dyDescent="0.25">
      <c r="A253" s="44">
        <v>6322</v>
      </c>
      <c r="B253" s="71" t="s">
        <v>263</v>
      </c>
      <c r="C253" s="201">
        <f t="shared" si="23"/>
        <v>2125</v>
      </c>
      <c r="D253" s="74">
        <v>2125</v>
      </c>
      <c r="E253" s="74"/>
      <c r="F253" s="74"/>
      <c r="G253" s="211"/>
      <c r="H253" s="201">
        <f t="shared" si="24"/>
        <v>2125</v>
      </c>
      <c r="I253" s="74">
        <v>2125</v>
      </c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3544</v>
      </c>
      <c r="D289" s="242">
        <f t="shared" ref="D289:L289" si="46">SUM(D286,D269,D230,D195,D187,D173,D75,D53,D283)</f>
        <v>3544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3544</v>
      </c>
      <c r="I289" s="242">
        <f t="shared" si="46"/>
        <v>3544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lh21NN1gX4elEWd6dsXMRf/NRMisTmLESlEhIMvdz1B80irI+LoA4IDGr2rMjFBSEV0i0OYW60o/LqrS6ggUog==" saltValue="K2AA3uf5/OD1w1wwN3xGGQ==" spinCount="100000" sheet="1" objects="1" scenarios="1" formatCells="0" formatColumns="0" formatRows="0" insertHyperlinks="0"/>
  <autoFilter ref="A18:L301">
    <filterColumn colId="7">
      <filters blank="1">
        <filter val="1 021"/>
        <filter val="1 419"/>
        <filter val="112"/>
        <filter val="174"/>
        <filter val="199"/>
        <filter val="2 125"/>
        <filter val="21"/>
        <filter val="286"/>
        <filter val="3 544"/>
        <filter val="398"/>
        <filter val="822"/>
        <filter val="91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topLeftCell="A8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4.7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381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372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117237</v>
      </c>
      <c r="D20" s="28">
        <f>SUM(D21,D24,D25,D41,D43)</f>
        <v>117237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125141</v>
      </c>
      <c r="I20" s="28">
        <f>SUM(I21,I24,I25,I41,I43)</f>
        <v>125141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117237</v>
      </c>
      <c r="D24" s="51">
        <f>D50</f>
        <v>117237</v>
      </c>
      <c r="E24" s="51"/>
      <c r="F24" s="52" t="s">
        <v>37</v>
      </c>
      <c r="G24" s="53" t="s">
        <v>37</v>
      </c>
      <c r="H24" s="50">
        <f t="shared" si="1"/>
        <v>125141</v>
      </c>
      <c r="I24" s="51">
        <f>I51</f>
        <v>125141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117237</v>
      </c>
      <c r="D50" s="128">
        <f>SUM(D51,D286)</f>
        <v>117237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125141</v>
      </c>
      <c r="I50" s="128">
        <f>SUM(I51,I286)</f>
        <v>125141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117237</v>
      </c>
      <c r="D51" s="134">
        <f>SUM(D52,D194)</f>
        <v>117237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125141</v>
      </c>
      <c r="I51" s="134">
        <f>SUM(I52,I194)</f>
        <v>125141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115987</v>
      </c>
      <c r="D52" s="139">
        <f>SUM(D53,D75,D173,D187)</f>
        <v>115987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123091</v>
      </c>
      <c r="I52" s="139">
        <f>SUM(I53,I75,I173,I187)</f>
        <v>123091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85129</v>
      </c>
      <c r="D53" s="144">
        <f>SUM(D54,D67)</f>
        <v>85129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88566</v>
      </c>
      <c r="I53" s="144">
        <f>SUM(I54,I67)</f>
        <v>88566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63995</v>
      </c>
      <c r="D54" s="63">
        <f>SUM(D55,D58,D66)</f>
        <v>63995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66961</v>
      </c>
      <c r="I54" s="63">
        <f>SUM(I55,I58,I66)</f>
        <v>66961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51347</v>
      </c>
      <c r="D55" s="151">
        <f>SUM(D56:D57)</f>
        <v>51347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53943</v>
      </c>
      <c r="I55" s="151">
        <f>SUM(I56:I57)</f>
        <v>53943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51347</v>
      </c>
      <c r="D57" s="74">
        <v>51347</v>
      </c>
      <c r="E57" s="74"/>
      <c r="F57" s="74"/>
      <c r="G57" s="157"/>
      <c r="H57" s="72">
        <f t="shared" si="6"/>
        <v>53943</v>
      </c>
      <c r="I57" s="74">
        <v>53943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12648</v>
      </c>
      <c r="D58" s="160">
        <f>SUM(D59:D65)</f>
        <v>12648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13018</v>
      </c>
      <c r="I58" s="160">
        <f>SUM(I59:I65)</f>
        <v>13018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71</v>
      </c>
      <c r="C59" s="72">
        <f t="shared" si="5"/>
        <v>7811</v>
      </c>
      <c r="D59" s="74">
        <v>7811</v>
      </c>
      <c r="E59" s="74"/>
      <c r="F59" s="74"/>
      <c r="G59" s="157"/>
      <c r="H59" s="72">
        <f t="shared" si="6"/>
        <v>8309</v>
      </c>
      <c r="I59" s="74">
        <v>8309</v>
      </c>
      <c r="J59" s="74"/>
      <c r="K59" s="74"/>
      <c r="L59" s="158"/>
    </row>
    <row r="60" spans="1:12" ht="24.75" customHeight="1" x14ac:dyDescent="0.25">
      <c r="A60" s="44">
        <v>1142</v>
      </c>
      <c r="B60" s="71" t="s">
        <v>72</v>
      </c>
      <c r="C60" s="72">
        <f t="shared" si="5"/>
        <v>1737</v>
      </c>
      <c r="D60" s="74">
        <v>1737</v>
      </c>
      <c r="E60" s="74"/>
      <c r="F60" s="74"/>
      <c r="G60" s="157"/>
      <c r="H60" s="72">
        <f t="shared" si="6"/>
        <v>1848</v>
      </c>
      <c r="I60" s="74">
        <v>1848</v>
      </c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81</v>
      </c>
      <c r="D62" s="74">
        <v>81</v>
      </c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132</v>
      </c>
      <c r="D63" s="74">
        <v>132</v>
      </c>
      <c r="E63" s="74"/>
      <c r="F63" s="74"/>
      <c r="G63" s="157"/>
      <c r="H63" s="72">
        <f t="shared" si="6"/>
        <v>140</v>
      </c>
      <c r="I63" s="74">
        <v>140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2887</v>
      </c>
      <c r="D64" s="74">
        <v>2887</v>
      </c>
      <c r="E64" s="74"/>
      <c r="F64" s="74"/>
      <c r="G64" s="157"/>
      <c r="H64" s="72">
        <f t="shared" si="6"/>
        <v>2721</v>
      </c>
      <c r="I64" s="74">
        <v>2721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21134</v>
      </c>
      <c r="D67" s="63">
        <f>SUM(D68:D69)</f>
        <v>21134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21605</v>
      </c>
      <c r="I67" s="63">
        <f>SUM(I68:I69)</f>
        <v>21605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16082</v>
      </c>
      <c r="D68" s="68">
        <v>16082</v>
      </c>
      <c r="E68" s="68"/>
      <c r="F68" s="68"/>
      <c r="G68" s="154"/>
      <c r="H68" s="66">
        <f t="shared" si="6"/>
        <v>16749</v>
      </c>
      <c r="I68" s="68">
        <v>16749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5052</v>
      </c>
      <c r="D69" s="160">
        <f>SUM(D70:D74)</f>
        <v>5052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4856</v>
      </c>
      <c r="I69" s="160">
        <f>SUM(I70:I74)</f>
        <v>4856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2766</v>
      </c>
      <c r="D70" s="74">
        <v>2766</v>
      </c>
      <c r="E70" s="74"/>
      <c r="F70" s="74"/>
      <c r="G70" s="157"/>
      <c r="H70" s="72">
        <f t="shared" si="6"/>
        <v>2568</v>
      </c>
      <c r="I70" s="74">
        <v>2568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1786</v>
      </c>
      <c r="D73" s="74">
        <v>1786</v>
      </c>
      <c r="E73" s="74"/>
      <c r="F73" s="74"/>
      <c r="G73" s="157"/>
      <c r="H73" s="72">
        <f t="shared" si="6"/>
        <v>1788</v>
      </c>
      <c r="I73" s="74">
        <v>1788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30858</v>
      </c>
      <c r="D75" s="144">
        <f>SUM(D76,D83,D130,D164,D165,D172)</f>
        <v>30858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34525</v>
      </c>
      <c r="I75" s="144">
        <f>SUM(I76,I83,I130,I164,I165,I172)</f>
        <v>34525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17644</v>
      </c>
      <c r="D83" s="63">
        <f>SUM(D84,D89,D95,D103,D112,D116,D122,D128)</f>
        <v>17644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22227</v>
      </c>
      <c r="I83" s="63">
        <f>SUM(I84,I89,I95,I103,I112,I116,I122,I128)</f>
        <v>22227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258</v>
      </c>
      <c r="D84" s="151">
        <f>SUM(D85:D88)</f>
        <v>258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258</v>
      </c>
      <c r="I84" s="151">
        <f>SUM(I85:I88)</f>
        <v>258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258</v>
      </c>
      <c r="D86" s="74">
        <v>258</v>
      </c>
      <c r="E86" s="74"/>
      <c r="F86" s="74"/>
      <c r="G86" s="157"/>
      <c r="H86" s="72">
        <f t="shared" si="6"/>
        <v>258</v>
      </c>
      <c r="I86" s="74">
        <v>258</v>
      </c>
      <c r="J86" s="74"/>
      <c r="K86" s="74"/>
      <c r="L86" s="158"/>
    </row>
    <row r="87" spans="1:12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10123</v>
      </c>
      <c r="D89" s="160">
        <f>SUM(D90:D94)</f>
        <v>10123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10381</v>
      </c>
      <c r="I89" s="160">
        <f>SUM(I90:I94)</f>
        <v>10381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6158</v>
      </c>
      <c r="D90" s="74">
        <v>6158</v>
      </c>
      <c r="E90" s="74"/>
      <c r="F90" s="74"/>
      <c r="G90" s="157"/>
      <c r="H90" s="72">
        <f t="shared" si="6"/>
        <v>5160</v>
      </c>
      <c r="I90" s="74">
        <v>5160</v>
      </c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1871</v>
      </c>
      <c r="D91" s="74">
        <v>1871</v>
      </c>
      <c r="E91" s="74"/>
      <c r="F91" s="74"/>
      <c r="G91" s="157"/>
      <c r="H91" s="72">
        <f t="shared" si="6"/>
        <v>3127</v>
      </c>
      <c r="I91" s="74">
        <v>3127</v>
      </c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2044</v>
      </c>
      <c r="D92" s="74">
        <v>2044</v>
      </c>
      <c r="E92" s="74"/>
      <c r="F92" s="74"/>
      <c r="G92" s="157"/>
      <c r="H92" s="72">
        <f t="shared" si="6"/>
        <v>2044</v>
      </c>
      <c r="I92" s="74">
        <v>2044</v>
      </c>
      <c r="J92" s="74"/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50</v>
      </c>
      <c r="D93" s="74">
        <v>50</v>
      </c>
      <c r="E93" s="74"/>
      <c r="F93" s="74"/>
      <c r="G93" s="157"/>
      <c r="H93" s="72">
        <f t="shared" si="6"/>
        <v>50</v>
      </c>
      <c r="I93" s="74">
        <v>50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140</v>
      </c>
      <c r="D95" s="160">
        <f>SUM(D96:D102)</f>
        <v>140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140</v>
      </c>
      <c r="I95" s="160">
        <f>SUM(I96:I102)</f>
        <v>140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80</v>
      </c>
      <c r="D100" s="74">
        <v>80</v>
      </c>
      <c r="E100" s="74"/>
      <c r="F100" s="74"/>
      <c r="G100" s="157"/>
      <c r="H100" s="72">
        <f t="shared" si="6"/>
        <v>80</v>
      </c>
      <c r="I100" s="74">
        <v>80</v>
      </c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60</v>
      </c>
      <c r="D102" s="74">
        <v>60</v>
      </c>
      <c r="E102" s="74"/>
      <c r="F102" s="74"/>
      <c r="G102" s="157"/>
      <c r="H102" s="72">
        <f t="shared" si="6"/>
        <v>60</v>
      </c>
      <c r="I102" s="74">
        <v>60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7123</v>
      </c>
      <c r="D103" s="160">
        <f>SUM(D104:D111)</f>
        <v>7123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11448</v>
      </c>
      <c r="I103" s="160">
        <f>SUM(I104:I111)</f>
        <v>11448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48</v>
      </c>
      <c r="D106" s="74">
        <v>48</v>
      </c>
      <c r="E106" s="74"/>
      <c r="F106" s="74"/>
      <c r="G106" s="157"/>
      <c r="H106" s="72">
        <f t="shared" si="6"/>
        <v>48</v>
      </c>
      <c r="I106" s="74">
        <v>48</v>
      </c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7075</v>
      </c>
      <c r="D107" s="74">
        <v>7075</v>
      </c>
      <c r="E107" s="74"/>
      <c r="F107" s="74"/>
      <c r="G107" s="157"/>
      <c r="H107" s="72">
        <f t="shared" si="6"/>
        <v>11400</v>
      </c>
      <c r="I107" s="74">
        <v>11400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13214</v>
      </c>
      <c r="D130" s="63">
        <f>SUM(D131,D136,D140,D141,D144,D151,D159,D160,D163)</f>
        <v>13214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12298</v>
      </c>
      <c r="I130" s="63">
        <f>SUM(I131,I136,I140,I141,I144,I151,I159,I160,I163)</f>
        <v>12298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1346</v>
      </c>
      <c r="D131" s="169">
        <f>SUM(D132:D135)</f>
        <v>1346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495</v>
      </c>
      <c r="I131" s="169">
        <f t="shared" si="10"/>
        <v>495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160</v>
      </c>
      <c r="D132" s="74">
        <v>160</v>
      </c>
      <c r="E132" s="74"/>
      <c r="F132" s="74"/>
      <c r="G132" s="157"/>
      <c r="H132" s="72">
        <f t="shared" si="8"/>
        <v>160</v>
      </c>
      <c r="I132" s="74">
        <v>160</v>
      </c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1186</v>
      </c>
      <c r="D133" s="74">
        <v>1186</v>
      </c>
      <c r="E133" s="74"/>
      <c r="F133" s="74"/>
      <c r="G133" s="157"/>
      <c r="H133" s="72">
        <f t="shared" si="8"/>
        <v>335</v>
      </c>
      <c r="I133" s="74">
        <v>335</v>
      </c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151</v>
      </c>
      <c r="C141" s="72">
        <f t="shared" si="7"/>
        <v>30</v>
      </c>
      <c r="D141" s="160">
        <f>SUM(D142:D143)</f>
        <v>30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30</v>
      </c>
      <c r="I141" s="160">
        <f>SUM(I142:I143)</f>
        <v>30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152</v>
      </c>
      <c r="C142" s="72">
        <f t="shared" si="7"/>
        <v>30</v>
      </c>
      <c r="D142" s="74">
        <v>30</v>
      </c>
      <c r="E142" s="74"/>
      <c r="F142" s="74"/>
      <c r="G142" s="157"/>
      <c r="H142" s="72">
        <f t="shared" si="8"/>
        <v>30</v>
      </c>
      <c r="I142" s="74">
        <v>30</v>
      </c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1178</v>
      </c>
      <c r="D144" s="151">
        <f>SUM(D145:D150)</f>
        <v>1178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1128</v>
      </c>
      <c r="I144" s="151">
        <f>SUM(I145:I150)</f>
        <v>1128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155</v>
      </c>
      <c r="C145" s="66">
        <f t="shared" si="7"/>
        <v>100</v>
      </c>
      <c r="D145" s="68">
        <v>100</v>
      </c>
      <c r="E145" s="68"/>
      <c r="F145" s="68"/>
      <c r="G145" s="154"/>
      <c r="H145" s="66">
        <f t="shared" si="8"/>
        <v>50</v>
      </c>
      <c r="I145" s="68">
        <v>50</v>
      </c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1078</v>
      </c>
      <c r="D146" s="74">
        <v>1078</v>
      </c>
      <c r="E146" s="74"/>
      <c r="F146" s="74"/>
      <c r="G146" s="157"/>
      <c r="H146" s="72">
        <f t="shared" si="8"/>
        <v>1078</v>
      </c>
      <c r="I146" s="74">
        <v>1078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10660</v>
      </c>
      <c r="D151" s="160">
        <f>SUM(D152:D158)</f>
        <v>10660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10645</v>
      </c>
      <c r="I151" s="160">
        <f>SUM(I152:I158)</f>
        <v>10645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162</v>
      </c>
      <c r="C152" s="72">
        <f t="shared" si="7"/>
        <v>890</v>
      </c>
      <c r="D152" s="74">
        <v>890</v>
      </c>
      <c r="E152" s="74"/>
      <c r="F152" s="74"/>
      <c r="G152" s="157"/>
      <c r="H152" s="72">
        <f t="shared" si="8"/>
        <v>890</v>
      </c>
      <c r="I152" s="74">
        <v>890</v>
      </c>
      <c r="J152" s="74"/>
      <c r="K152" s="74"/>
      <c r="L152" s="158"/>
    </row>
    <row r="153" spans="1:12" ht="24" x14ac:dyDescent="0.25">
      <c r="A153" s="43">
        <v>2362</v>
      </c>
      <c r="B153" s="71" t="s">
        <v>163</v>
      </c>
      <c r="C153" s="72">
        <f t="shared" si="7"/>
        <v>120</v>
      </c>
      <c r="D153" s="74">
        <v>120</v>
      </c>
      <c r="E153" s="74"/>
      <c r="F153" s="74"/>
      <c r="G153" s="157"/>
      <c r="H153" s="72">
        <f t="shared" si="8"/>
        <v>120</v>
      </c>
      <c r="I153" s="74">
        <v>120</v>
      </c>
      <c r="J153" s="74"/>
      <c r="K153" s="74"/>
      <c r="L153" s="158"/>
    </row>
    <row r="154" spans="1:12" x14ac:dyDescent="0.25">
      <c r="A154" s="43">
        <v>2363</v>
      </c>
      <c r="B154" s="71" t="s">
        <v>164</v>
      </c>
      <c r="C154" s="72">
        <f t="shared" si="7"/>
        <v>9590</v>
      </c>
      <c r="D154" s="74">
        <v>9590</v>
      </c>
      <c r="E154" s="74"/>
      <c r="F154" s="74"/>
      <c r="G154" s="157"/>
      <c r="H154" s="72">
        <f t="shared" si="8"/>
        <v>9590</v>
      </c>
      <c r="I154" s="74">
        <v>9590</v>
      </c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168</v>
      </c>
      <c r="C158" s="72">
        <f t="shared" si="7"/>
        <v>60</v>
      </c>
      <c r="D158" s="74">
        <v>60</v>
      </c>
      <c r="E158" s="74"/>
      <c r="F158" s="74"/>
      <c r="G158" s="157"/>
      <c r="H158" s="72">
        <f t="shared" si="8"/>
        <v>45</v>
      </c>
      <c r="I158" s="74">
        <v>45</v>
      </c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1250</v>
      </c>
      <c r="D194" s="139">
        <f>SUM(D195,D230,D269,D283)</f>
        <v>1250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2050</v>
      </c>
      <c r="I194" s="139">
        <f t="shared" ref="I194:L194" si="26">SUM(I195,I230,I269,I283)</f>
        <v>2050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1250</v>
      </c>
      <c r="D195" s="144">
        <f>D196+D204</f>
        <v>1250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2050</v>
      </c>
      <c r="I195" s="144">
        <f>I196+I204</f>
        <v>2050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200</v>
      </c>
      <c r="I196" s="63">
        <f>I197+I198+I201+I202+I203</f>
        <v>200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200</v>
      </c>
      <c r="I198" s="160">
        <f>I199+I200</f>
        <v>200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200</v>
      </c>
      <c r="I199" s="74">
        <v>200</v>
      </c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1250</v>
      </c>
      <c r="D204" s="63">
        <f>D205+D215+D216+D225+D226+D227+D229</f>
        <v>1250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1850</v>
      </c>
      <c r="I204" s="63">
        <f>I205+I215+I216+I225+I226+I227+I229</f>
        <v>1850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226</v>
      </c>
      <c r="C216" s="72">
        <f t="shared" si="23"/>
        <v>1250</v>
      </c>
      <c r="D216" s="160">
        <f>SUM(D217:D224)</f>
        <v>1250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1850</v>
      </c>
      <c r="I216" s="160">
        <f>SUM(I217:I224)</f>
        <v>1850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228</v>
      </c>
      <c r="C218" s="72">
        <f t="shared" si="23"/>
        <v>1250</v>
      </c>
      <c r="D218" s="74">
        <v>1250</v>
      </c>
      <c r="E218" s="74"/>
      <c r="F218" s="74"/>
      <c r="G218" s="157"/>
      <c r="H218" s="72">
        <f t="shared" si="24"/>
        <v>550</v>
      </c>
      <c r="I218" s="74">
        <v>550</v>
      </c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1300</v>
      </c>
      <c r="I223" s="74">
        <v>1300</v>
      </c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117237</v>
      </c>
      <c r="D289" s="242">
        <f t="shared" ref="D289:L289" si="46">SUM(D286,D269,D230,D195,D187,D173,D75,D53,D283)</f>
        <v>117237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125141</v>
      </c>
      <c r="I289" s="242">
        <f t="shared" si="46"/>
        <v>125141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9zhWj37zrjgv5eo5SxLexIdeQ83dc21Yu++X/agOOVfDavjFFjx2JEpRXbkokFBROuqvskvamzQuYIjfdtnUmA==" saltValue="cytDnHXHH/igoHI3fKam9g==" spinCount="100000" sheet="1" objects="1" scenarios="1" formatCells="0" formatColumns="0" formatRows="0" insertHyperlinks="0"/>
  <autoFilter ref="A18:L301">
    <filterColumn colId="7">
      <filters blank="1">
        <filter val="1 078"/>
        <filter val="1 128"/>
        <filter val="1 300"/>
        <filter val="1 788"/>
        <filter val="1 848"/>
        <filter val="1 850"/>
        <filter val="10 381"/>
        <filter val="10 645"/>
        <filter val="11 400"/>
        <filter val="11 448"/>
        <filter val="12 298"/>
        <filter val="120"/>
        <filter val="123 091"/>
        <filter val="125 141"/>
        <filter val="13 018"/>
        <filter val="140"/>
        <filter val="16 749"/>
        <filter val="160"/>
        <filter val="2 044"/>
        <filter val="2 050"/>
        <filter val="2 568"/>
        <filter val="2 721"/>
        <filter val="200"/>
        <filter val="21 605"/>
        <filter val="22 227"/>
        <filter val="258"/>
        <filter val="3 127"/>
        <filter val="30"/>
        <filter val="335"/>
        <filter val="34 525"/>
        <filter val="4 856"/>
        <filter val="45"/>
        <filter val="48"/>
        <filter val="495"/>
        <filter val="5 160"/>
        <filter val="50"/>
        <filter val="500"/>
        <filter val="53 943"/>
        <filter val="550"/>
        <filter val="60"/>
        <filter val="66 961"/>
        <filter val="8 309"/>
        <filter val="80"/>
        <filter val="88 566"/>
        <filter val="890"/>
        <filter val="9 59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382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5.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352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383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372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 t="s">
        <v>373</v>
      </c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396426</v>
      </c>
      <c r="D20" s="28">
        <f>SUM(D21,D24,D25,D41,D43)</f>
        <v>381629</v>
      </c>
      <c r="E20" s="28">
        <f>SUM(E21,E24,E43)</f>
        <v>0</v>
      </c>
      <c r="F20" s="28">
        <f>SUM(F21,F26,F43)</f>
        <v>14797</v>
      </c>
      <c r="G20" s="29">
        <f>SUM(G21,G45)</f>
        <v>0</v>
      </c>
      <c r="H20" s="27">
        <f>SUM(I20:L20)</f>
        <v>416568</v>
      </c>
      <c r="I20" s="28">
        <f>SUM(I21,I24,I25,I41,I43)</f>
        <v>401771</v>
      </c>
      <c r="J20" s="28">
        <f>SUM(J21,J24,J43)</f>
        <v>0</v>
      </c>
      <c r="K20" s="28">
        <f>SUM(K21,K26,K43)</f>
        <v>14797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381629</v>
      </c>
      <c r="D24" s="51">
        <f>D50</f>
        <v>381629</v>
      </c>
      <c r="E24" s="51"/>
      <c r="F24" s="52" t="s">
        <v>37</v>
      </c>
      <c r="G24" s="53" t="s">
        <v>37</v>
      </c>
      <c r="H24" s="50">
        <f t="shared" si="1"/>
        <v>401771</v>
      </c>
      <c r="I24" s="51">
        <f>I51</f>
        <v>401771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thickTop="1" x14ac:dyDescent="0.25">
      <c r="A26" s="56">
        <v>21300</v>
      </c>
      <c r="B26" s="56" t="s">
        <v>39</v>
      </c>
      <c r="C26" s="57">
        <f t="shared" si="0"/>
        <v>14797</v>
      </c>
      <c r="D26" s="59" t="s">
        <v>37</v>
      </c>
      <c r="E26" s="59" t="s">
        <v>37</v>
      </c>
      <c r="F26" s="63">
        <f>SUM(F27,F31,F33,F36)</f>
        <v>14797</v>
      </c>
      <c r="G26" s="60" t="s">
        <v>37</v>
      </c>
      <c r="H26" s="57">
        <f t="shared" si="1"/>
        <v>14797</v>
      </c>
      <c r="I26" s="59" t="s">
        <v>37</v>
      </c>
      <c r="J26" s="59" t="s">
        <v>37</v>
      </c>
      <c r="K26" s="63">
        <f>SUM(K27,K31,K33,K36)</f>
        <v>14797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customHeight="1" x14ac:dyDescent="0.25">
      <c r="A36" s="64">
        <v>21390</v>
      </c>
      <c r="B36" s="56" t="s">
        <v>49</v>
      </c>
      <c r="C36" s="57">
        <f t="shared" si="0"/>
        <v>14797</v>
      </c>
      <c r="D36" s="59" t="s">
        <v>37</v>
      </c>
      <c r="E36" s="59" t="s">
        <v>37</v>
      </c>
      <c r="F36" s="63">
        <f>SUM(F37:F40)</f>
        <v>14797</v>
      </c>
      <c r="G36" s="60" t="s">
        <v>37</v>
      </c>
      <c r="H36" s="57">
        <f t="shared" si="1"/>
        <v>14797</v>
      </c>
      <c r="I36" s="59" t="s">
        <v>37</v>
      </c>
      <c r="J36" s="59" t="s">
        <v>37</v>
      </c>
      <c r="K36" s="63">
        <f>SUM(K37:K40)</f>
        <v>14797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x14ac:dyDescent="0.25">
      <c r="A40" s="84">
        <v>21399</v>
      </c>
      <c r="B40" s="85" t="s">
        <v>53</v>
      </c>
      <c r="C40" s="86">
        <f t="shared" si="0"/>
        <v>14797</v>
      </c>
      <c r="D40" s="87" t="s">
        <v>37</v>
      </c>
      <c r="E40" s="87" t="s">
        <v>37</v>
      </c>
      <c r="F40" s="88">
        <v>14797</v>
      </c>
      <c r="G40" s="89" t="s">
        <v>37</v>
      </c>
      <c r="H40" s="86">
        <f t="shared" si="1"/>
        <v>14797</v>
      </c>
      <c r="I40" s="87" t="s">
        <v>37</v>
      </c>
      <c r="J40" s="87" t="s">
        <v>37</v>
      </c>
      <c r="K40" s="88">
        <v>14797</v>
      </c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396426</v>
      </c>
      <c r="D50" s="128">
        <f>SUM(D51,D286)</f>
        <v>381629</v>
      </c>
      <c r="E50" s="128">
        <f>SUM(E51,E286)</f>
        <v>0</v>
      </c>
      <c r="F50" s="128">
        <f>SUM(F51,F286)</f>
        <v>14797</v>
      </c>
      <c r="G50" s="129">
        <f>SUM(G51,G286)</f>
        <v>0</v>
      </c>
      <c r="H50" s="127">
        <f t="shared" ref="H50:H113" si="6">SUM(I50:L50)</f>
        <v>416568</v>
      </c>
      <c r="I50" s="128">
        <f>SUM(I51,I286)</f>
        <v>401771</v>
      </c>
      <c r="J50" s="128">
        <f>SUM(J51,J286)</f>
        <v>0</v>
      </c>
      <c r="K50" s="128">
        <f>SUM(K51,K286)</f>
        <v>14797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396426</v>
      </c>
      <c r="D51" s="134">
        <f>SUM(D52,D194)</f>
        <v>381629</v>
      </c>
      <c r="E51" s="134">
        <f>SUM(E52,E194)</f>
        <v>0</v>
      </c>
      <c r="F51" s="134">
        <f>SUM(F52,F194)</f>
        <v>14797</v>
      </c>
      <c r="G51" s="135">
        <f>SUM(G52,G194)</f>
        <v>0</v>
      </c>
      <c r="H51" s="133">
        <f t="shared" si="6"/>
        <v>415036</v>
      </c>
      <c r="I51" s="134">
        <f>SUM(I52,I194)</f>
        <v>401771</v>
      </c>
      <c r="J51" s="134">
        <f>SUM(J52,J194)</f>
        <v>0</v>
      </c>
      <c r="K51" s="134">
        <f>SUM(K52,K194)</f>
        <v>13265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396426</v>
      </c>
      <c r="D52" s="139">
        <f>SUM(D53,D75,D173,D187)</f>
        <v>381629</v>
      </c>
      <c r="E52" s="139">
        <f>SUM(E53,E75,E173,E187)</f>
        <v>0</v>
      </c>
      <c r="F52" s="139">
        <f>SUM(F53,F75,F173,F187)</f>
        <v>14797</v>
      </c>
      <c r="G52" s="140">
        <f>SUM(G53,G75,G173,G187)</f>
        <v>0</v>
      </c>
      <c r="H52" s="138">
        <f t="shared" si="6"/>
        <v>415036</v>
      </c>
      <c r="I52" s="139">
        <f>SUM(I53,I75,I173,I187)</f>
        <v>401771</v>
      </c>
      <c r="J52" s="139">
        <f>SUM(J53,J75,J173,J187)</f>
        <v>0</v>
      </c>
      <c r="K52" s="139">
        <f>SUM(K53,K75,K173,K187)</f>
        <v>13265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381629</v>
      </c>
      <c r="D53" s="144">
        <f>SUM(D54,D67)</f>
        <v>381629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401771</v>
      </c>
      <c r="I53" s="144">
        <f>SUM(I54,I67)</f>
        <v>401771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284222</v>
      </c>
      <c r="D54" s="63">
        <f>SUM(D55,D58,D66)</f>
        <v>284222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299926</v>
      </c>
      <c r="I54" s="63">
        <f>SUM(I55,I58,I66)</f>
        <v>299926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265087</v>
      </c>
      <c r="D55" s="151">
        <f>SUM(D56:D57)</f>
        <v>265087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280836</v>
      </c>
      <c r="I55" s="151">
        <f>SUM(I56:I57)</f>
        <v>280836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265087</v>
      </c>
      <c r="D57" s="74">
        <v>265087</v>
      </c>
      <c r="E57" s="74"/>
      <c r="F57" s="74"/>
      <c r="G57" s="157"/>
      <c r="H57" s="72">
        <f t="shared" si="6"/>
        <v>280836</v>
      </c>
      <c r="I57" s="74">
        <v>280836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19135</v>
      </c>
      <c r="D58" s="160">
        <f>SUM(D59:D65)</f>
        <v>19135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19090</v>
      </c>
      <c r="I58" s="160">
        <f>SUM(I59:I65)</f>
        <v>19090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72</v>
      </c>
      <c r="C60" s="72">
        <f t="shared" si="5"/>
        <v>2894</v>
      </c>
      <c r="D60" s="74">
        <v>2894</v>
      </c>
      <c r="E60" s="74"/>
      <c r="F60" s="74"/>
      <c r="G60" s="157"/>
      <c r="H60" s="72">
        <f t="shared" si="6"/>
        <v>3079</v>
      </c>
      <c r="I60" s="74">
        <v>3079</v>
      </c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430</v>
      </c>
      <c r="D62" s="74">
        <v>430</v>
      </c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1113</v>
      </c>
      <c r="D63" s="74">
        <v>1113</v>
      </c>
      <c r="E63" s="74"/>
      <c r="F63" s="74"/>
      <c r="G63" s="157"/>
      <c r="H63" s="72">
        <f t="shared" si="6"/>
        <v>1141</v>
      </c>
      <c r="I63" s="74">
        <v>1141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14698</v>
      </c>
      <c r="D64" s="74">
        <v>14698</v>
      </c>
      <c r="E64" s="74"/>
      <c r="F64" s="74"/>
      <c r="G64" s="157"/>
      <c r="H64" s="72">
        <f t="shared" si="6"/>
        <v>14870</v>
      </c>
      <c r="I64" s="74">
        <v>14870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97407</v>
      </c>
      <c r="D67" s="63">
        <f>SUM(D68:D69)</f>
        <v>97407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101845</v>
      </c>
      <c r="I67" s="63">
        <f>SUM(I68:I69)</f>
        <v>101845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72291</v>
      </c>
      <c r="D68" s="68">
        <v>72291</v>
      </c>
      <c r="E68" s="68"/>
      <c r="F68" s="68"/>
      <c r="G68" s="154"/>
      <c r="H68" s="66">
        <f t="shared" si="6"/>
        <v>76201</v>
      </c>
      <c r="I68" s="68">
        <v>76201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25116</v>
      </c>
      <c r="D69" s="160">
        <f>SUM(D70:D74)</f>
        <v>25116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25644</v>
      </c>
      <c r="I69" s="160">
        <f>SUM(I70:I74)</f>
        <v>25644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15865</v>
      </c>
      <c r="D70" s="74">
        <v>15865</v>
      </c>
      <c r="E70" s="74"/>
      <c r="F70" s="74"/>
      <c r="G70" s="157"/>
      <c r="H70" s="72">
        <f t="shared" si="6"/>
        <v>16393</v>
      </c>
      <c r="I70" s="74">
        <v>16393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8751</v>
      </c>
      <c r="D73" s="74">
        <v>8751</v>
      </c>
      <c r="E73" s="74"/>
      <c r="F73" s="74"/>
      <c r="G73" s="157"/>
      <c r="H73" s="72">
        <f t="shared" si="6"/>
        <v>8751</v>
      </c>
      <c r="I73" s="74">
        <v>8751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14797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14797</v>
      </c>
      <c r="G75" s="145">
        <f>SUM(G76,G83,G130,G164,G165,G172)</f>
        <v>0</v>
      </c>
      <c r="H75" s="143">
        <f t="shared" si="6"/>
        <v>13265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13265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88</v>
      </c>
      <c r="C76" s="57">
        <f t="shared" si="5"/>
        <v>212</v>
      </c>
      <c r="D76" s="63">
        <f>SUM(D77,D80)</f>
        <v>0</v>
      </c>
      <c r="E76" s="63">
        <f>SUM(E77,E80)</f>
        <v>0</v>
      </c>
      <c r="F76" s="63">
        <f>SUM(F77,F80)</f>
        <v>212</v>
      </c>
      <c r="G76" s="166">
        <f>SUM(G77,G80)</f>
        <v>0</v>
      </c>
      <c r="H76" s="57">
        <f t="shared" si="6"/>
        <v>212</v>
      </c>
      <c r="I76" s="63">
        <f>SUM(I77,I80)</f>
        <v>0</v>
      </c>
      <c r="J76" s="63">
        <f>SUM(J77,J80)</f>
        <v>0</v>
      </c>
      <c r="K76" s="63">
        <f>SUM(K77,K80)</f>
        <v>212</v>
      </c>
      <c r="L76" s="167">
        <f>SUM(L77,L80)</f>
        <v>0</v>
      </c>
    </row>
    <row r="77" spans="1:12" ht="24" x14ac:dyDescent="0.25">
      <c r="A77" s="168">
        <v>2110</v>
      </c>
      <c r="B77" s="65" t="s">
        <v>89</v>
      </c>
      <c r="C77" s="66">
        <f t="shared" si="5"/>
        <v>212</v>
      </c>
      <c r="D77" s="169">
        <f>SUM(D78:D79)</f>
        <v>0</v>
      </c>
      <c r="E77" s="169">
        <f>SUM(E78:E79)</f>
        <v>0</v>
      </c>
      <c r="F77" s="169">
        <f>SUM(F78:F79)</f>
        <v>212</v>
      </c>
      <c r="G77" s="170">
        <f>SUM(G78:G79)</f>
        <v>0</v>
      </c>
      <c r="H77" s="66">
        <f t="shared" si="6"/>
        <v>212</v>
      </c>
      <c r="I77" s="169">
        <f>SUM(I78:I79)</f>
        <v>0</v>
      </c>
      <c r="J77" s="169">
        <f>SUM(J78:J79)</f>
        <v>0</v>
      </c>
      <c r="K77" s="169">
        <f>SUM(K78:K79)</f>
        <v>212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91</v>
      </c>
      <c r="C79" s="72">
        <f t="shared" si="5"/>
        <v>212</v>
      </c>
      <c r="D79" s="74"/>
      <c r="E79" s="74"/>
      <c r="F79" s="74">
        <v>212</v>
      </c>
      <c r="G79" s="157"/>
      <c r="H79" s="72">
        <f t="shared" si="6"/>
        <v>212</v>
      </c>
      <c r="I79" s="74"/>
      <c r="J79" s="74"/>
      <c r="K79" s="74">
        <v>212</v>
      </c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10975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10975</v>
      </c>
      <c r="G83" s="166">
        <f>SUM(G84,G89,G95,G103,G112,G116,G122,G128)</f>
        <v>0</v>
      </c>
      <c r="H83" s="57">
        <f t="shared" si="6"/>
        <v>10499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10499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231</v>
      </c>
      <c r="D84" s="151">
        <f>SUM(D85:D88)</f>
        <v>0</v>
      </c>
      <c r="E84" s="151">
        <f>SUM(E85:E88)</f>
        <v>0</v>
      </c>
      <c r="F84" s="151">
        <f>SUM(F85:F88)</f>
        <v>231</v>
      </c>
      <c r="G84" s="151">
        <f>SUM(G85:G88)</f>
        <v>0</v>
      </c>
      <c r="H84" s="117">
        <f t="shared" si="6"/>
        <v>231</v>
      </c>
      <c r="I84" s="151">
        <f>SUM(I85:I88)</f>
        <v>0</v>
      </c>
      <c r="J84" s="151">
        <f>SUM(J85:J88)</f>
        <v>0</v>
      </c>
      <c r="K84" s="151">
        <f>SUM(K85:K88)</f>
        <v>231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78</v>
      </c>
      <c r="D86" s="74"/>
      <c r="E86" s="74"/>
      <c r="F86" s="74">
        <v>78</v>
      </c>
      <c r="G86" s="157"/>
      <c r="H86" s="72">
        <f t="shared" si="6"/>
        <v>78</v>
      </c>
      <c r="I86" s="74"/>
      <c r="J86" s="74"/>
      <c r="K86" s="74">
        <v>78</v>
      </c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153</v>
      </c>
      <c r="D87" s="74"/>
      <c r="E87" s="74"/>
      <c r="F87" s="74">
        <v>153</v>
      </c>
      <c r="G87" s="157"/>
      <c r="H87" s="72">
        <f t="shared" si="6"/>
        <v>153</v>
      </c>
      <c r="I87" s="74"/>
      <c r="J87" s="74"/>
      <c r="K87" s="74">
        <v>153</v>
      </c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7200</v>
      </c>
      <c r="D89" s="160">
        <f>SUM(D90:D94)</f>
        <v>0</v>
      </c>
      <c r="E89" s="160">
        <f>SUM(E90:E94)</f>
        <v>0</v>
      </c>
      <c r="F89" s="160">
        <f>SUM(F90:F94)</f>
        <v>7200</v>
      </c>
      <c r="G89" s="161">
        <f>SUM(G90:G94)</f>
        <v>0</v>
      </c>
      <c r="H89" s="72">
        <f t="shared" si="6"/>
        <v>7200</v>
      </c>
      <c r="I89" s="160">
        <f>SUM(I90:I94)</f>
        <v>0</v>
      </c>
      <c r="J89" s="160">
        <f>SUM(J90:J94)</f>
        <v>0</v>
      </c>
      <c r="K89" s="160">
        <f>SUM(K90:K94)</f>
        <v>7200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4472</v>
      </c>
      <c r="D90" s="74"/>
      <c r="E90" s="74"/>
      <c r="F90" s="74">
        <v>4472</v>
      </c>
      <c r="G90" s="157"/>
      <c r="H90" s="72">
        <f t="shared" si="6"/>
        <v>4472</v>
      </c>
      <c r="I90" s="74"/>
      <c r="J90" s="74"/>
      <c r="K90" s="74">
        <v>4472</v>
      </c>
      <c r="L90" s="158"/>
    </row>
    <row r="91" spans="1:12" x14ac:dyDescent="0.25">
      <c r="A91" s="44">
        <v>2222</v>
      </c>
      <c r="B91" s="71" t="s">
        <v>101</v>
      </c>
      <c r="C91" s="72">
        <f t="shared" si="5"/>
        <v>915</v>
      </c>
      <c r="D91" s="74"/>
      <c r="E91" s="74"/>
      <c r="F91" s="74">
        <v>915</v>
      </c>
      <c r="G91" s="157"/>
      <c r="H91" s="72">
        <f t="shared" si="6"/>
        <v>915</v>
      </c>
      <c r="I91" s="74"/>
      <c r="J91" s="74"/>
      <c r="K91" s="74">
        <v>915</v>
      </c>
      <c r="L91" s="158"/>
    </row>
    <row r="92" spans="1:12" x14ac:dyDescent="0.25">
      <c r="A92" s="44">
        <v>2223</v>
      </c>
      <c r="B92" s="71" t="s">
        <v>102</v>
      </c>
      <c r="C92" s="72">
        <f t="shared" si="5"/>
        <v>1813</v>
      </c>
      <c r="D92" s="74"/>
      <c r="E92" s="74"/>
      <c r="F92" s="74">
        <v>1813</v>
      </c>
      <c r="G92" s="157"/>
      <c r="H92" s="72">
        <f t="shared" si="6"/>
        <v>1813</v>
      </c>
      <c r="I92" s="74"/>
      <c r="J92" s="74"/>
      <c r="K92" s="74">
        <v>1813</v>
      </c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445</v>
      </c>
      <c r="D95" s="160">
        <f>SUM(D96:D102)</f>
        <v>0</v>
      </c>
      <c r="E95" s="160">
        <f>SUM(E96:E102)</f>
        <v>0</v>
      </c>
      <c r="F95" s="160">
        <f>SUM(F96:F102)</f>
        <v>445</v>
      </c>
      <c r="G95" s="161">
        <f>SUM(G96:G102)</f>
        <v>0</v>
      </c>
      <c r="H95" s="72">
        <f t="shared" si="6"/>
        <v>445</v>
      </c>
      <c r="I95" s="160">
        <f>SUM(I96:I102)</f>
        <v>0</v>
      </c>
      <c r="J95" s="160">
        <f>SUM(J96:J102)</f>
        <v>0</v>
      </c>
      <c r="K95" s="160">
        <f>SUM(K96:K102)</f>
        <v>445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340</v>
      </c>
      <c r="D100" s="74"/>
      <c r="E100" s="74"/>
      <c r="F100" s="74">
        <v>340</v>
      </c>
      <c r="G100" s="157"/>
      <c r="H100" s="72">
        <f t="shared" si="6"/>
        <v>340</v>
      </c>
      <c r="I100" s="74"/>
      <c r="J100" s="74"/>
      <c r="K100" s="74">
        <v>340</v>
      </c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105</v>
      </c>
      <c r="D102" s="74"/>
      <c r="E102" s="74"/>
      <c r="F102" s="74">
        <v>105</v>
      </c>
      <c r="G102" s="157"/>
      <c r="H102" s="72">
        <f t="shared" si="6"/>
        <v>105</v>
      </c>
      <c r="I102" s="74"/>
      <c r="J102" s="74"/>
      <c r="K102" s="74">
        <v>105</v>
      </c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2419</v>
      </c>
      <c r="D103" s="160">
        <f>SUM(D104:D111)</f>
        <v>0</v>
      </c>
      <c r="E103" s="160">
        <f>SUM(E104:E111)</f>
        <v>0</v>
      </c>
      <c r="F103" s="160">
        <f>SUM(F104:F111)</f>
        <v>2419</v>
      </c>
      <c r="G103" s="161">
        <f>SUM(G104:G111)</f>
        <v>0</v>
      </c>
      <c r="H103" s="72">
        <f t="shared" si="6"/>
        <v>2623</v>
      </c>
      <c r="I103" s="160">
        <f>SUM(I104:I111)</f>
        <v>0</v>
      </c>
      <c r="J103" s="160">
        <f>SUM(J104:J111)</f>
        <v>0</v>
      </c>
      <c r="K103" s="160">
        <f>SUM(K104:K111)</f>
        <v>2623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202</v>
      </c>
      <c r="D106" s="74"/>
      <c r="E106" s="74"/>
      <c r="F106" s="74">
        <v>202</v>
      </c>
      <c r="G106" s="157"/>
      <c r="H106" s="72">
        <f t="shared" si="6"/>
        <v>202</v>
      </c>
      <c r="I106" s="74"/>
      <c r="J106" s="74"/>
      <c r="K106" s="74">
        <v>202</v>
      </c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2217</v>
      </c>
      <c r="D107" s="74"/>
      <c r="E107" s="74"/>
      <c r="F107" s="74">
        <v>2217</v>
      </c>
      <c r="G107" s="157"/>
      <c r="H107" s="72">
        <f t="shared" si="6"/>
        <v>2421</v>
      </c>
      <c r="I107" s="74"/>
      <c r="J107" s="74"/>
      <c r="K107" s="74">
        <v>2421</v>
      </c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126</v>
      </c>
      <c r="C116" s="72">
        <f t="shared" ref="C116:C187" si="7">SUM(D116:G116)</f>
        <v>680</v>
      </c>
      <c r="D116" s="160">
        <f>SUM(D117:D121)</f>
        <v>0</v>
      </c>
      <c r="E116" s="160">
        <f>SUM(E117:E121)</f>
        <v>0</v>
      </c>
      <c r="F116" s="160">
        <f>SUM(F117:F121)</f>
        <v>680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680</v>
      </c>
      <c r="D118" s="74"/>
      <c r="E118" s="74"/>
      <c r="F118" s="74">
        <v>680</v>
      </c>
      <c r="G118" s="157"/>
      <c r="H118" s="72">
        <f t="shared" si="8"/>
        <v>0</v>
      </c>
      <c r="I118" s="74"/>
      <c r="J118" s="74"/>
      <c r="K118" s="74">
        <v>0</v>
      </c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3610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3610</v>
      </c>
      <c r="G130" s="166">
        <f>SUM(G131,G136,G140,G141,G144,G151,G159,G160,G163)</f>
        <v>0</v>
      </c>
      <c r="H130" s="57">
        <f t="shared" si="8"/>
        <v>2554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2554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2634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2634</v>
      </c>
      <c r="G131" s="170">
        <f t="shared" si="10"/>
        <v>0</v>
      </c>
      <c r="H131" s="66">
        <f t="shared" si="8"/>
        <v>2023</v>
      </c>
      <c r="I131" s="169">
        <f t="shared" si="10"/>
        <v>0</v>
      </c>
      <c r="J131" s="169">
        <f t="shared" si="10"/>
        <v>0</v>
      </c>
      <c r="K131" s="169">
        <f t="shared" si="10"/>
        <v>2023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509</v>
      </c>
      <c r="D132" s="74"/>
      <c r="E132" s="74"/>
      <c r="F132" s="74">
        <v>509</v>
      </c>
      <c r="G132" s="157"/>
      <c r="H132" s="72">
        <f t="shared" si="8"/>
        <v>509</v>
      </c>
      <c r="I132" s="74"/>
      <c r="J132" s="74"/>
      <c r="K132" s="74">
        <v>509</v>
      </c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434</v>
      </c>
      <c r="D133" s="74"/>
      <c r="E133" s="74"/>
      <c r="F133" s="74">
        <v>434</v>
      </c>
      <c r="G133" s="157"/>
      <c r="H133" s="72">
        <f t="shared" si="8"/>
        <v>434</v>
      </c>
      <c r="I133" s="74"/>
      <c r="J133" s="74"/>
      <c r="K133" s="74">
        <v>434</v>
      </c>
      <c r="L133" s="158"/>
    </row>
    <row r="134" spans="1:12" x14ac:dyDescent="0.25">
      <c r="A134" s="44">
        <v>2313</v>
      </c>
      <c r="B134" s="71" t="s">
        <v>144</v>
      </c>
      <c r="C134" s="72">
        <f t="shared" si="7"/>
        <v>1591</v>
      </c>
      <c r="D134" s="74"/>
      <c r="E134" s="74"/>
      <c r="F134" s="74">
        <v>1591</v>
      </c>
      <c r="G134" s="157"/>
      <c r="H134" s="72">
        <f t="shared" si="8"/>
        <v>1000</v>
      </c>
      <c r="I134" s="74"/>
      <c r="J134" s="74"/>
      <c r="K134" s="74">
        <v>1000</v>
      </c>
      <c r="L134" s="158"/>
    </row>
    <row r="135" spans="1:12" ht="36" customHeight="1" x14ac:dyDescent="0.25">
      <c r="A135" s="44">
        <v>2314</v>
      </c>
      <c r="B135" s="71" t="s">
        <v>145</v>
      </c>
      <c r="C135" s="72">
        <f t="shared" si="7"/>
        <v>100</v>
      </c>
      <c r="D135" s="74"/>
      <c r="E135" s="74"/>
      <c r="F135" s="74">
        <v>100</v>
      </c>
      <c r="G135" s="157"/>
      <c r="H135" s="72">
        <f t="shared" si="8"/>
        <v>80</v>
      </c>
      <c r="I135" s="74"/>
      <c r="J135" s="74"/>
      <c r="K135" s="74">
        <v>80</v>
      </c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243</v>
      </c>
      <c r="D136" s="160">
        <f>SUM(D137:D139)</f>
        <v>0</v>
      </c>
      <c r="E136" s="160">
        <f>SUM(E137:E139)</f>
        <v>0</v>
      </c>
      <c r="F136" s="160">
        <f>SUM(F137:F139)</f>
        <v>243</v>
      </c>
      <c r="G136" s="161">
        <f>SUM(G137:G139)</f>
        <v>0</v>
      </c>
      <c r="H136" s="72">
        <f t="shared" si="8"/>
        <v>55</v>
      </c>
      <c r="I136" s="160">
        <f>SUM(I137:I139)</f>
        <v>0</v>
      </c>
      <c r="J136" s="160">
        <f>SUM(J137:J139)</f>
        <v>0</v>
      </c>
      <c r="K136" s="160">
        <f>SUM(K137:K139)</f>
        <v>55</v>
      </c>
      <c r="L136" s="162">
        <f>SUM(L137:L139)</f>
        <v>0</v>
      </c>
    </row>
    <row r="137" spans="1:12" x14ac:dyDescent="0.25">
      <c r="A137" s="44">
        <v>2321</v>
      </c>
      <c r="B137" s="71" t="s">
        <v>147</v>
      </c>
      <c r="C137" s="72">
        <f t="shared" si="7"/>
        <v>55</v>
      </c>
      <c r="D137" s="74"/>
      <c r="E137" s="74"/>
      <c r="F137" s="74">
        <v>55</v>
      </c>
      <c r="G137" s="157"/>
      <c r="H137" s="72">
        <f t="shared" si="8"/>
        <v>55</v>
      </c>
      <c r="I137" s="74"/>
      <c r="J137" s="74"/>
      <c r="K137" s="74">
        <v>55</v>
      </c>
      <c r="L137" s="158"/>
    </row>
    <row r="138" spans="1:12" hidden="1" x14ac:dyDescent="0.25">
      <c r="A138" s="44">
        <v>2322</v>
      </c>
      <c r="B138" s="71" t="s">
        <v>148</v>
      </c>
      <c r="C138" s="72">
        <f t="shared" si="7"/>
        <v>188</v>
      </c>
      <c r="D138" s="74"/>
      <c r="E138" s="74"/>
      <c r="F138" s="74">
        <v>188</v>
      </c>
      <c r="G138" s="157"/>
      <c r="H138" s="72">
        <f t="shared" si="8"/>
        <v>0</v>
      </c>
      <c r="I138" s="74"/>
      <c r="J138" s="74"/>
      <c r="K138" s="74">
        <v>0</v>
      </c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305</v>
      </c>
      <c r="D144" s="151">
        <f>SUM(D145:D150)</f>
        <v>0</v>
      </c>
      <c r="E144" s="151">
        <f>SUM(E145:E150)</f>
        <v>0</v>
      </c>
      <c r="F144" s="151">
        <f>SUM(F145:F150)</f>
        <v>305</v>
      </c>
      <c r="G144" s="152">
        <f>SUM(G145:G150)</f>
        <v>0</v>
      </c>
      <c r="H144" s="117">
        <f t="shared" si="8"/>
        <v>116</v>
      </c>
      <c r="I144" s="151">
        <f>SUM(I145:I150)</f>
        <v>0</v>
      </c>
      <c r="J144" s="151">
        <f>SUM(J145:J150)</f>
        <v>0</v>
      </c>
      <c r="K144" s="151">
        <f>SUM(K145:K150)</f>
        <v>116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305</v>
      </c>
      <c r="D146" s="74"/>
      <c r="E146" s="74"/>
      <c r="F146" s="74">
        <v>305</v>
      </c>
      <c r="G146" s="157"/>
      <c r="H146" s="72">
        <f t="shared" si="8"/>
        <v>116</v>
      </c>
      <c r="I146" s="74"/>
      <c r="J146" s="74"/>
      <c r="K146" s="74">
        <v>116</v>
      </c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428</v>
      </c>
      <c r="D151" s="160">
        <f>SUM(D152:D158)</f>
        <v>0</v>
      </c>
      <c r="E151" s="160">
        <f>SUM(E152:E158)</f>
        <v>0</v>
      </c>
      <c r="F151" s="160">
        <f>SUM(F152:F158)</f>
        <v>428</v>
      </c>
      <c r="G151" s="161">
        <f>SUM(G152:G158)</f>
        <v>0</v>
      </c>
      <c r="H151" s="72">
        <f t="shared" si="8"/>
        <v>360</v>
      </c>
      <c r="I151" s="160">
        <f>SUM(I152:I158)</f>
        <v>0</v>
      </c>
      <c r="J151" s="160">
        <f>SUM(J152:J158)</f>
        <v>0</v>
      </c>
      <c r="K151" s="160">
        <f>SUM(K152:K158)</f>
        <v>360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168</v>
      </c>
      <c r="C158" s="72">
        <f t="shared" si="7"/>
        <v>428</v>
      </c>
      <c r="D158" s="74"/>
      <c r="E158" s="74"/>
      <c r="F158" s="74">
        <v>428</v>
      </c>
      <c r="G158" s="157"/>
      <c r="H158" s="72">
        <f t="shared" si="8"/>
        <v>360</v>
      </c>
      <c r="I158" s="74"/>
      <c r="J158" s="74"/>
      <c r="K158" s="74">
        <v>360</v>
      </c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1532</v>
      </c>
      <c r="I286" s="160">
        <f>SUM(I287:I288)</f>
        <v>0</v>
      </c>
      <c r="J286" s="160">
        <f>SUM(J287:J288)</f>
        <v>0</v>
      </c>
      <c r="K286" s="160">
        <f>SUM(K287:K288)</f>
        <v>1532</v>
      </c>
      <c r="L286" s="162">
        <f>SUM(L287:L288)</f>
        <v>0</v>
      </c>
    </row>
    <row r="287" spans="1:12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1532</v>
      </c>
      <c r="I287" s="74"/>
      <c r="J287" s="74"/>
      <c r="K287" s="74">
        <v>1532</v>
      </c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396426</v>
      </c>
      <c r="D289" s="242">
        <f t="shared" ref="D289:L289" si="46">SUM(D286,D269,D230,D195,D187,D173,D75,D53,D283)</f>
        <v>381629</v>
      </c>
      <c r="E289" s="242">
        <f t="shared" si="46"/>
        <v>0</v>
      </c>
      <c r="F289" s="242">
        <f t="shared" si="46"/>
        <v>14797</v>
      </c>
      <c r="G289" s="243">
        <f t="shared" si="46"/>
        <v>0</v>
      </c>
      <c r="H289" s="244">
        <f t="shared" si="46"/>
        <v>416568</v>
      </c>
      <c r="I289" s="242">
        <f t="shared" si="46"/>
        <v>401771</v>
      </c>
      <c r="J289" s="242">
        <f t="shared" si="46"/>
        <v>0</v>
      </c>
      <c r="K289" s="242">
        <f t="shared" si="46"/>
        <v>14797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1532</v>
      </c>
      <c r="I290" s="247">
        <f>SUM(I24,I25,I41)-I51</f>
        <v>0</v>
      </c>
      <c r="J290" s="247">
        <f>SUM(J24,J25,J41)-J51</f>
        <v>0</v>
      </c>
      <c r="K290" s="247">
        <f>(K26+K43)-K51</f>
        <v>1532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-1532</v>
      </c>
      <c r="I291" s="251">
        <f t="shared" si="47"/>
        <v>0</v>
      </c>
      <c r="J291" s="251">
        <f t="shared" si="47"/>
        <v>0</v>
      </c>
      <c r="K291" s="251">
        <f t="shared" si="47"/>
        <v>-1532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-1532</v>
      </c>
      <c r="I292" s="128">
        <f t="shared" si="48"/>
        <v>0</v>
      </c>
      <c r="J292" s="128">
        <f t="shared" si="48"/>
        <v>0</v>
      </c>
      <c r="K292" s="128">
        <f t="shared" si="48"/>
        <v>-1532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0Dyifaj72ktOcaL7ixLMpi9mBC0c7Pi/Sgryr72oGu8lFpRwh8I2Lq/TH6K9B2bvkyc9HKxBa6s+5W5rj6amug==" saltValue="9AQO7lEnQDMCHjy4Z+jrbQ==" spinCount="100000" sheet="1" objects="1" scenarios="1" formatCells="0" formatColumns="0" formatRows="0" insertHyperlinks="0"/>
  <autoFilter ref="A18:L301">
    <filterColumn colId="7">
      <filters blank="1">
        <filter val="1 000"/>
        <filter val="1 141"/>
        <filter val="1 532"/>
        <filter val="-1 532"/>
        <filter val="1 813"/>
        <filter val="10 499"/>
        <filter val="101 845"/>
        <filter val="105"/>
        <filter val="116"/>
        <filter val="13 265"/>
        <filter val="14 797"/>
        <filter val="14 870"/>
        <filter val="153"/>
        <filter val="16 393"/>
        <filter val="19 090"/>
        <filter val="2 023"/>
        <filter val="2 421"/>
        <filter val="2 554"/>
        <filter val="2 623"/>
        <filter val="202"/>
        <filter val="212"/>
        <filter val="231"/>
        <filter val="25 644"/>
        <filter val="280 836"/>
        <filter val="299 926"/>
        <filter val="3 079"/>
        <filter val="340"/>
        <filter val="360"/>
        <filter val="4 472"/>
        <filter val="401 771"/>
        <filter val="415 036"/>
        <filter val="416 568"/>
        <filter val="434"/>
        <filter val="445"/>
        <filter val="500"/>
        <filter val="509"/>
        <filter val="55"/>
        <filter val="7 200"/>
        <filter val="76 201"/>
        <filter val="78"/>
        <filter val="8 751"/>
        <filter val="80"/>
        <filter val="915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B170" sqref="B17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384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6.2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349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385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372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66629</v>
      </c>
      <c r="D20" s="28">
        <f>SUM(D21,D24,D25,D41,D43)</f>
        <v>66629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67046</v>
      </c>
      <c r="I20" s="28">
        <f>SUM(I21,I24,I25,I41,I43)</f>
        <v>67046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66629</v>
      </c>
      <c r="D24" s="51">
        <f>D50</f>
        <v>66629</v>
      </c>
      <c r="E24" s="51"/>
      <c r="F24" s="52" t="s">
        <v>37</v>
      </c>
      <c r="G24" s="53" t="s">
        <v>37</v>
      </c>
      <c r="H24" s="50">
        <f t="shared" si="1"/>
        <v>67046</v>
      </c>
      <c r="I24" s="51">
        <f>I51</f>
        <v>67046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66629</v>
      </c>
      <c r="D50" s="128">
        <f>SUM(D51,D286)</f>
        <v>66629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67046</v>
      </c>
      <c r="I50" s="128">
        <f>SUM(I51,I286)</f>
        <v>67046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66629</v>
      </c>
      <c r="D51" s="134">
        <f>SUM(D52,D194)</f>
        <v>66629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67046</v>
      </c>
      <c r="I51" s="134">
        <f>SUM(I52,I194)</f>
        <v>67046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66629</v>
      </c>
      <c r="D52" s="139">
        <f>SUM(D53,D75,D173,D187)</f>
        <v>66629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67046</v>
      </c>
      <c r="I52" s="139">
        <f>SUM(I53,I75,I173,I187)</f>
        <v>67046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54171</v>
      </c>
      <c r="D53" s="144">
        <f>SUM(D54,D67)</f>
        <v>54171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55579</v>
      </c>
      <c r="I53" s="144">
        <f>SUM(I54,I67)</f>
        <v>55579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39981</v>
      </c>
      <c r="D54" s="63">
        <f>SUM(D55,D58,D66)</f>
        <v>39981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41519</v>
      </c>
      <c r="I54" s="63">
        <f>SUM(I55,I58,I66)</f>
        <v>41519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36865</v>
      </c>
      <c r="D55" s="151">
        <f>SUM(D56:D57)</f>
        <v>36865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38726</v>
      </c>
      <c r="I55" s="151">
        <f>SUM(I56:I57)</f>
        <v>38726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36865</v>
      </c>
      <c r="D57" s="74">
        <v>36865</v>
      </c>
      <c r="E57" s="74"/>
      <c r="F57" s="74"/>
      <c r="G57" s="157"/>
      <c r="H57" s="72">
        <f t="shared" si="6"/>
        <v>38726</v>
      </c>
      <c r="I57" s="74">
        <v>38726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3116</v>
      </c>
      <c r="D58" s="160">
        <f>SUM(D59:D65)</f>
        <v>3116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2793</v>
      </c>
      <c r="I58" s="160">
        <f>SUM(I59:I65)</f>
        <v>2793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72</v>
      </c>
      <c r="C60" s="72">
        <f t="shared" si="5"/>
        <v>507</v>
      </c>
      <c r="D60" s="74">
        <v>507</v>
      </c>
      <c r="E60" s="74"/>
      <c r="F60" s="74"/>
      <c r="G60" s="157"/>
      <c r="H60" s="72">
        <f t="shared" si="6"/>
        <v>539</v>
      </c>
      <c r="I60" s="74">
        <v>539</v>
      </c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58</v>
      </c>
      <c r="D62" s="74">
        <v>58</v>
      </c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394</v>
      </c>
      <c r="D63" s="74">
        <v>394</v>
      </c>
      <c r="E63" s="74"/>
      <c r="F63" s="74"/>
      <c r="G63" s="157"/>
      <c r="H63" s="72">
        <f t="shared" si="6"/>
        <v>419</v>
      </c>
      <c r="I63" s="74">
        <v>419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2157</v>
      </c>
      <c r="D64" s="74">
        <v>2157</v>
      </c>
      <c r="E64" s="74"/>
      <c r="F64" s="74"/>
      <c r="G64" s="157"/>
      <c r="H64" s="72">
        <f t="shared" si="6"/>
        <v>1835</v>
      </c>
      <c r="I64" s="74">
        <v>1835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14190</v>
      </c>
      <c r="D67" s="63">
        <f>SUM(D68:D69)</f>
        <v>14190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14060</v>
      </c>
      <c r="I67" s="63">
        <f>SUM(I68:I69)</f>
        <v>14060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10253</v>
      </c>
      <c r="D68" s="68">
        <v>10253</v>
      </c>
      <c r="E68" s="68"/>
      <c r="F68" s="68"/>
      <c r="G68" s="154"/>
      <c r="H68" s="66">
        <f t="shared" si="6"/>
        <v>10527</v>
      </c>
      <c r="I68" s="68">
        <v>10527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3937</v>
      </c>
      <c r="D69" s="160">
        <f>SUM(D70:D74)</f>
        <v>3937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3533</v>
      </c>
      <c r="I69" s="160">
        <f>SUM(I70:I74)</f>
        <v>3533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2583</v>
      </c>
      <c r="D70" s="74">
        <v>2583</v>
      </c>
      <c r="E70" s="74"/>
      <c r="F70" s="74"/>
      <c r="G70" s="157"/>
      <c r="H70" s="72">
        <f t="shared" si="6"/>
        <v>2179</v>
      </c>
      <c r="I70" s="74">
        <v>2179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854</v>
      </c>
      <c r="D73" s="74">
        <v>854</v>
      </c>
      <c r="E73" s="74"/>
      <c r="F73" s="74"/>
      <c r="G73" s="157"/>
      <c r="H73" s="72">
        <f t="shared" si="6"/>
        <v>854</v>
      </c>
      <c r="I73" s="74">
        <v>854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12458</v>
      </c>
      <c r="D75" s="144">
        <f>SUM(D76,D83,D130,D164,D165,D172)</f>
        <v>12458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11467</v>
      </c>
      <c r="I75" s="144">
        <f>SUM(I76,I83,I130,I164,I165,I172)</f>
        <v>11467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5918</v>
      </c>
      <c r="D83" s="63">
        <f>SUM(D84,D89,D95,D103,D112,D116,D122,D128)</f>
        <v>5918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5918</v>
      </c>
      <c r="I83" s="63">
        <f>SUM(I84,I89,I95,I103,I112,I116,I122,I128)</f>
        <v>5918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282</v>
      </c>
      <c r="D84" s="151">
        <f>SUM(D85:D88)</f>
        <v>282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282</v>
      </c>
      <c r="I84" s="151">
        <f>SUM(I85:I88)</f>
        <v>282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78</v>
      </c>
      <c r="D86" s="74">
        <v>78</v>
      </c>
      <c r="E86" s="74"/>
      <c r="F86" s="74"/>
      <c r="G86" s="157"/>
      <c r="H86" s="72">
        <f t="shared" si="6"/>
        <v>78</v>
      </c>
      <c r="I86" s="74">
        <v>78</v>
      </c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204</v>
      </c>
      <c r="D87" s="74">
        <v>204</v>
      </c>
      <c r="E87" s="74"/>
      <c r="F87" s="74"/>
      <c r="G87" s="157"/>
      <c r="H87" s="72">
        <f t="shared" si="6"/>
        <v>204</v>
      </c>
      <c r="I87" s="74">
        <v>204</v>
      </c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53</v>
      </c>
      <c r="D95" s="160">
        <f>SUM(D96:D102)</f>
        <v>53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53</v>
      </c>
      <c r="I95" s="160">
        <f>SUM(I96:I102)</f>
        <v>53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53</v>
      </c>
      <c r="D102" s="74">
        <v>53</v>
      </c>
      <c r="E102" s="74"/>
      <c r="F102" s="74"/>
      <c r="G102" s="157"/>
      <c r="H102" s="72">
        <f t="shared" si="6"/>
        <v>53</v>
      </c>
      <c r="I102" s="74">
        <v>53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5343</v>
      </c>
      <c r="D103" s="160">
        <f>SUM(D104:D111)</f>
        <v>5343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5343</v>
      </c>
      <c r="I103" s="160">
        <f>SUM(I104:I111)</f>
        <v>5343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115</v>
      </c>
      <c r="C105" s="72">
        <f t="shared" si="5"/>
        <v>4138</v>
      </c>
      <c r="D105" s="74">
        <v>4138</v>
      </c>
      <c r="E105" s="74"/>
      <c r="F105" s="74"/>
      <c r="G105" s="157"/>
      <c r="H105" s="72">
        <f t="shared" si="6"/>
        <v>5343</v>
      </c>
      <c r="I105" s="74">
        <v>5343</v>
      </c>
      <c r="J105" s="74"/>
      <c r="K105" s="74"/>
      <c r="L105" s="158"/>
    </row>
    <row r="106" spans="1:12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1205</v>
      </c>
      <c r="D109" s="74">
        <v>1205</v>
      </c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240</v>
      </c>
      <c r="D116" s="160">
        <f>SUM(D117:D121)</f>
        <v>240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240</v>
      </c>
      <c r="I116" s="160">
        <f>SUM(I117:I121)</f>
        <v>240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130</v>
      </c>
      <c r="C120" s="72">
        <f t="shared" si="7"/>
        <v>240</v>
      </c>
      <c r="D120" s="74">
        <v>240</v>
      </c>
      <c r="E120" s="74"/>
      <c r="F120" s="74"/>
      <c r="G120" s="157"/>
      <c r="H120" s="72">
        <f t="shared" si="8"/>
        <v>240</v>
      </c>
      <c r="I120" s="74">
        <v>240</v>
      </c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6350</v>
      </c>
      <c r="D130" s="63">
        <f>SUM(D131,D136,D140,D141,D144,D151,D159,D160,D163)</f>
        <v>6350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5359</v>
      </c>
      <c r="I130" s="63">
        <f>SUM(I131,I136,I140,I141,I144,I151,I159,I160,I163)</f>
        <v>5359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45</v>
      </c>
      <c r="D131" s="169">
        <f>SUM(D132:D135)</f>
        <v>45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45</v>
      </c>
      <c r="I131" s="169">
        <f t="shared" si="10"/>
        <v>45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45</v>
      </c>
      <c r="D132" s="74">
        <v>45</v>
      </c>
      <c r="E132" s="74"/>
      <c r="F132" s="74"/>
      <c r="G132" s="157"/>
      <c r="H132" s="72">
        <f t="shared" si="8"/>
        <v>45</v>
      </c>
      <c r="I132" s="74">
        <v>45</v>
      </c>
      <c r="J132" s="74"/>
      <c r="K132" s="74"/>
      <c r="L132" s="158"/>
    </row>
    <row r="133" spans="1:12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5762</v>
      </c>
      <c r="D136" s="160">
        <f>SUM(D137:D139)</f>
        <v>5762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4864</v>
      </c>
      <c r="I136" s="160">
        <f>SUM(I137:I139)</f>
        <v>4864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5762</v>
      </c>
      <c r="D138" s="74">
        <v>5762</v>
      </c>
      <c r="E138" s="74"/>
      <c r="F138" s="74"/>
      <c r="G138" s="157"/>
      <c r="H138" s="72">
        <f t="shared" si="8"/>
        <v>4864</v>
      </c>
      <c r="I138" s="74">
        <v>4864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543</v>
      </c>
      <c r="D144" s="151">
        <f>SUM(D145:D150)</f>
        <v>543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450</v>
      </c>
      <c r="I144" s="151">
        <f>SUM(I145:I150)</f>
        <v>450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33" customHeight="1" x14ac:dyDescent="0.25">
      <c r="A148" s="44">
        <v>2354</v>
      </c>
      <c r="B148" s="71" t="s">
        <v>158</v>
      </c>
      <c r="C148" s="72">
        <f t="shared" si="7"/>
        <v>543</v>
      </c>
      <c r="D148" s="74">
        <v>543</v>
      </c>
      <c r="E148" s="74"/>
      <c r="F148" s="74"/>
      <c r="G148" s="157"/>
      <c r="H148" s="72">
        <f t="shared" si="8"/>
        <v>450</v>
      </c>
      <c r="I148" s="74">
        <v>450</v>
      </c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55"/>
    </row>
    <row r="165" spans="1:12" ht="24" x14ac:dyDescent="0.25">
      <c r="A165" s="56">
        <v>2500</v>
      </c>
      <c r="B165" s="147" t="s">
        <v>175</v>
      </c>
      <c r="C165" s="57">
        <f t="shared" si="7"/>
        <v>190</v>
      </c>
      <c r="D165" s="63">
        <f>SUM(D166,D171)</f>
        <v>190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190</v>
      </c>
      <c r="I165" s="63">
        <f>SUM(I166,I171)</f>
        <v>190</v>
      </c>
      <c r="J165" s="63">
        <f t="shared" ref="J165:L165" si="12">SUM(J166,J171)</f>
        <v>0</v>
      </c>
      <c r="K165" s="63">
        <f t="shared" si="12"/>
        <v>0</v>
      </c>
      <c r="L165" s="172">
        <f t="shared" si="12"/>
        <v>0</v>
      </c>
    </row>
    <row r="166" spans="1:12" ht="24" x14ac:dyDescent="0.25">
      <c r="A166" s="168">
        <v>2510</v>
      </c>
      <c r="B166" s="65" t="s">
        <v>176</v>
      </c>
      <c r="C166" s="66">
        <f t="shared" si="7"/>
        <v>190</v>
      </c>
      <c r="D166" s="169">
        <f>SUM(D167:D170)</f>
        <v>190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190</v>
      </c>
      <c r="I166" s="169">
        <f>SUM(I167:I170)</f>
        <v>190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180</v>
      </c>
      <c r="C170" s="72">
        <f t="shared" si="7"/>
        <v>190</v>
      </c>
      <c r="D170" s="74">
        <v>190</v>
      </c>
      <c r="E170" s="74"/>
      <c r="F170" s="74"/>
      <c r="G170" s="157"/>
      <c r="H170" s="72">
        <f t="shared" si="8"/>
        <v>190</v>
      </c>
      <c r="I170" s="74">
        <v>190</v>
      </c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66629</v>
      </c>
      <c r="D289" s="242">
        <f t="shared" ref="D289:L289" si="46">SUM(D286,D269,D230,D195,D187,D173,D75,D53,D283)</f>
        <v>66629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67046</v>
      </c>
      <c r="I289" s="242">
        <f t="shared" si="46"/>
        <v>67046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yGMVFO4N02sm2QXOIMIzIMiGn79JzW1vbLVODFmUnlzo91p4wNUqVmr7LXzKSauf9HpKDIwD+HtvrWUzbc0wGw==" saltValue="x3/ICcQ42Qn+rT0YT/Lg3A==" spinCount="100000" sheet="1" objects="1" scenarios="1" formatCells="0" formatColumns="0" formatRows="0" insertHyperlinks="0"/>
  <autoFilter ref="A18:L301">
    <filterColumn colId="7">
      <filters blank="1">
        <filter val="1 835"/>
        <filter val="10 527"/>
        <filter val="11 467"/>
        <filter val="14 060"/>
        <filter val="190"/>
        <filter val="2 179"/>
        <filter val="2 793"/>
        <filter val="204"/>
        <filter val="240"/>
        <filter val="282"/>
        <filter val="3 533"/>
        <filter val="38 726"/>
        <filter val="4 864"/>
        <filter val="41 519"/>
        <filter val="419"/>
        <filter val="45"/>
        <filter val="450"/>
        <filter val="5 343"/>
        <filter val="5 359"/>
        <filter val="5 918"/>
        <filter val="500"/>
        <filter val="53"/>
        <filter val="539"/>
        <filter val="55 579"/>
        <filter val="67 046"/>
        <filter val="78"/>
        <filter val="85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2" x14ac:dyDescent="0.25">
      <c r="A1" s="279" t="s">
        <v>324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4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7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9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24" customHeight="1" x14ac:dyDescent="0.25">
      <c r="A7" s="4" t="s">
        <v>12</v>
      </c>
      <c r="B7" s="5"/>
      <c r="C7" s="283" t="s">
        <v>13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325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714499</v>
      </c>
      <c r="D20" s="28">
        <f>SUM(D21,D24,D25,D41,D43)</f>
        <v>714499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762516</v>
      </c>
      <c r="I20" s="28">
        <f>SUM(I21,I24,I25,I41,I43)</f>
        <v>762516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714499</v>
      </c>
      <c r="D24" s="51">
        <f>714499</f>
        <v>714499</v>
      </c>
      <c r="E24" s="51"/>
      <c r="F24" s="52" t="s">
        <v>37</v>
      </c>
      <c r="G24" s="53" t="s">
        <v>37</v>
      </c>
      <c r="H24" s="50">
        <f t="shared" si="1"/>
        <v>762516</v>
      </c>
      <c r="I24" s="51">
        <f>I51</f>
        <v>762516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714499</v>
      </c>
      <c r="D50" s="128">
        <f>SUM(D51,D286)</f>
        <v>714499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762516</v>
      </c>
      <c r="I50" s="128">
        <f>SUM(I51,I286)</f>
        <v>762516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714499</v>
      </c>
      <c r="D51" s="134">
        <f>SUM(D52,D194)</f>
        <v>714499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762516</v>
      </c>
      <c r="I51" s="134">
        <f>SUM(I52,I194)</f>
        <v>762516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hidden="1" x14ac:dyDescent="0.25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hidden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hidden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714499</v>
      </c>
      <c r="D194" s="139">
        <f>SUM(D195,D230,D269,D283)</f>
        <v>714499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762516</v>
      </c>
      <c r="I194" s="139">
        <f>SUM(I195,I230,I269,I283)</f>
        <v>762516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205</v>
      </c>
      <c r="C195" s="143">
        <f t="shared" si="23"/>
        <v>714499</v>
      </c>
      <c r="D195" s="144">
        <f>D196+D204</f>
        <v>714499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762516</v>
      </c>
      <c r="I195" s="144">
        <f>I196+I204</f>
        <v>762516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214</v>
      </c>
      <c r="C204" s="57">
        <f t="shared" si="23"/>
        <v>714499</v>
      </c>
      <c r="D204" s="63">
        <f>D205+D215+D216+D225+D226+D227+D229</f>
        <v>714499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762516</v>
      </c>
      <c r="I204" s="63">
        <f>I205+I215+I216+I225+I226+I227+I229</f>
        <v>762516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ht="12.75" customHeight="1" x14ac:dyDescent="0.25">
      <c r="A226" s="159">
        <v>5250</v>
      </c>
      <c r="B226" s="71" t="s">
        <v>236</v>
      </c>
      <c r="C226" s="201">
        <f t="shared" si="23"/>
        <v>714499</v>
      </c>
      <c r="D226" s="74">
        <f>714499</f>
        <v>714499</v>
      </c>
      <c r="E226" s="74"/>
      <c r="F226" s="74"/>
      <c r="G226" s="157"/>
      <c r="H226" s="72">
        <f t="shared" si="24"/>
        <v>762516</v>
      </c>
      <c r="I226" s="74">
        <v>762516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/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/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/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/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 t="shared" ref="C289:L289" si="44">SUM(C286,C269,C230,C195,C187,C173,C75,C53,C283)</f>
        <v>714499</v>
      </c>
      <c r="D289" s="242">
        <f t="shared" si="44"/>
        <v>714499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762516</v>
      </c>
      <c r="I289" s="242">
        <f t="shared" si="44"/>
        <v>762516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0GvY2O3Dhj28/rZOxYfuMf8sblqWwp3uLgVfTIO8yFs0zBir5nig3s18fvFpNNaTbX/G4ZAWZC0cr3gl/af0yw==" saltValue="HXj90hwGPZITFhYqIqVXhQ==" spinCount="100000" sheet="1" objects="1" scenarios="1" formatCells="0" formatColumns="0" formatRows="0" insertHyperlinks="0"/>
  <autoFilter ref="A18:M301">
    <filterColumn colId="7">
      <filters>
        <filter val="762 516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6.25" customHeight="1" x14ac:dyDescent="0.25">
      <c r="A3" s="2" t="s">
        <v>3</v>
      </c>
      <c r="B3" s="3"/>
      <c r="C3" s="283" t="s">
        <v>368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369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370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349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24.75" customHeight="1" x14ac:dyDescent="0.25">
      <c r="A7" s="4" t="s">
        <v>12</v>
      </c>
      <c r="B7" s="5"/>
      <c r="C7" s="283" t="s">
        <v>387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372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338338</v>
      </c>
      <c r="D20" s="28">
        <f>SUM(D21,D24,D25,D41,D43)</f>
        <v>338338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360284</v>
      </c>
      <c r="I20" s="28">
        <f>SUM(I21,I24,I25,I41,I43)</f>
        <v>360284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338338</v>
      </c>
      <c r="D24" s="51">
        <f>D50</f>
        <v>338338</v>
      </c>
      <c r="E24" s="51"/>
      <c r="F24" s="52" t="s">
        <v>37</v>
      </c>
      <c r="G24" s="53" t="s">
        <v>37</v>
      </c>
      <c r="H24" s="50">
        <f t="shared" si="1"/>
        <v>360284</v>
      </c>
      <c r="I24" s="51">
        <f>I51</f>
        <v>360284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338338</v>
      </c>
      <c r="D50" s="128">
        <f>SUM(D51,D286)</f>
        <v>338338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360284</v>
      </c>
      <c r="I50" s="128">
        <f>SUM(I51,I286)</f>
        <v>360284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338338</v>
      </c>
      <c r="D51" s="134">
        <f>SUM(D52,D194)</f>
        <v>338338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360284</v>
      </c>
      <c r="I51" s="134">
        <f>SUM(I52,I194)</f>
        <v>360284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338038</v>
      </c>
      <c r="D52" s="139">
        <f>SUM(D53,D75,D173,D187)</f>
        <v>338038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360284</v>
      </c>
      <c r="I52" s="139">
        <f>SUM(I53,I75,I173,I187)</f>
        <v>360284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251029</v>
      </c>
      <c r="D53" s="144">
        <f>SUM(D54,D67)</f>
        <v>251029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273338</v>
      </c>
      <c r="I53" s="144">
        <f>SUM(I54,I67)</f>
        <v>273338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188535</v>
      </c>
      <c r="D54" s="63">
        <f>SUM(D55,D58,D66)</f>
        <v>188535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205993</v>
      </c>
      <c r="I54" s="63">
        <f>SUM(I55,I58,I66)</f>
        <v>205993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165145</v>
      </c>
      <c r="D55" s="151">
        <f>SUM(D56:D57)</f>
        <v>165145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175479</v>
      </c>
      <c r="I55" s="151">
        <f>SUM(I56:I57)</f>
        <v>175479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165145</v>
      </c>
      <c r="D57" s="74">
        <v>165145</v>
      </c>
      <c r="E57" s="74"/>
      <c r="F57" s="74"/>
      <c r="G57" s="157"/>
      <c r="H57" s="72">
        <f t="shared" si="6"/>
        <v>175479</v>
      </c>
      <c r="I57" s="74">
        <v>175479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23390</v>
      </c>
      <c r="D58" s="160">
        <f>SUM(D59:D65)</f>
        <v>23390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30514</v>
      </c>
      <c r="I58" s="160">
        <f>SUM(I59:I65)</f>
        <v>30514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71</v>
      </c>
      <c r="C59" s="72">
        <f t="shared" si="5"/>
        <v>9221</v>
      </c>
      <c r="D59" s="74">
        <v>9221</v>
      </c>
      <c r="E59" s="74"/>
      <c r="F59" s="74"/>
      <c r="G59" s="157"/>
      <c r="H59" s="72">
        <f t="shared" si="6"/>
        <v>9801</v>
      </c>
      <c r="I59" s="74">
        <v>9801</v>
      </c>
      <c r="J59" s="74"/>
      <c r="K59" s="74"/>
      <c r="L59" s="158"/>
    </row>
    <row r="60" spans="1:12" ht="24.75" customHeight="1" x14ac:dyDescent="0.25">
      <c r="A60" s="44">
        <v>1142</v>
      </c>
      <c r="B60" s="71" t="s">
        <v>72</v>
      </c>
      <c r="C60" s="72">
        <f t="shared" si="5"/>
        <v>2274</v>
      </c>
      <c r="D60" s="74">
        <v>2274</v>
      </c>
      <c r="E60" s="74"/>
      <c r="F60" s="74"/>
      <c r="G60" s="157"/>
      <c r="H60" s="72">
        <f t="shared" si="6"/>
        <v>2417</v>
      </c>
      <c r="I60" s="74">
        <v>2417</v>
      </c>
      <c r="J60" s="74"/>
      <c r="K60" s="74"/>
      <c r="L60" s="158"/>
    </row>
    <row r="61" spans="1:12" ht="24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7823</v>
      </c>
      <c r="I61" s="74">
        <v>7823</v>
      </c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204</v>
      </c>
      <c r="D62" s="74">
        <v>204</v>
      </c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848</v>
      </c>
      <c r="D63" s="74">
        <v>848</v>
      </c>
      <c r="E63" s="74"/>
      <c r="F63" s="74"/>
      <c r="G63" s="157"/>
      <c r="H63" s="72">
        <f t="shared" si="6"/>
        <v>539</v>
      </c>
      <c r="I63" s="74">
        <v>539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10843</v>
      </c>
      <c r="D64" s="74">
        <v>10843</v>
      </c>
      <c r="E64" s="74"/>
      <c r="F64" s="74"/>
      <c r="G64" s="157"/>
      <c r="H64" s="72">
        <f t="shared" si="6"/>
        <v>9934</v>
      </c>
      <c r="I64" s="74">
        <v>9934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62494</v>
      </c>
      <c r="D67" s="63">
        <f>SUM(D68:D69)</f>
        <v>62494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67345</v>
      </c>
      <c r="I67" s="63">
        <f>SUM(I68:I69)</f>
        <v>67345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47682</v>
      </c>
      <c r="D68" s="68">
        <v>47682</v>
      </c>
      <c r="E68" s="68"/>
      <c r="F68" s="68"/>
      <c r="G68" s="154"/>
      <c r="H68" s="66">
        <f t="shared" si="6"/>
        <v>52012</v>
      </c>
      <c r="I68" s="68">
        <v>52012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14812</v>
      </c>
      <c r="D69" s="160">
        <f>SUM(D70:D74)</f>
        <v>14812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15333</v>
      </c>
      <c r="I69" s="160">
        <f>SUM(I70:I74)</f>
        <v>15333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9401</v>
      </c>
      <c r="D70" s="74">
        <v>9401</v>
      </c>
      <c r="E70" s="74"/>
      <c r="F70" s="74"/>
      <c r="G70" s="157"/>
      <c r="H70" s="72">
        <f t="shared" si="6"/>
        <v>9917</v>
      </c>
      <c r="I70" s="74">
        <v>9917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4911</v>
      </c>
      <c r="D73" s="74">
        <v>4911</v>
      </c>
      <c r="E73" s="74"/>
      <c r="F73" s="74"/>
      <c r="G73" s="157"/>
      <c r="H73" s="72">
        <f t="shared" si="6"/>
        <v>4916</v>
      </c>
      <c r="I73" s="74">
        <v>4916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87009</v>
      </c>
      <c r="D75" s="144">
        <f>SUM(D76,D83,D130,D164,D165,D172)</f>
        <v>87009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86946</v>
      </c>
      <c r="I75" s="144">
        <f>SUM(I76,I83,I130,I164,I165,I172)</f>
        <v>86946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67957</v>
      </c>
      <c r="D83" s="63">
        <f>SUM(D84,D89,D95,D103,D112,D116,D122,D128)</f>
        <v>67957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67905</v>
      </c>
      <c r="I83" s="63">
        <f>SUM(I84,I89,I95,I103,I112,I116,I122,I128)</f>
        <v>67905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1115</v>
      </c>
      <c r="D84" s="151">
        <f>SUM(D85:D88)</f>
        <v>1115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1115</v>
      </c>
      <c r="I84" s="151">
        <f>SUM(I85:I88)</f>
        <v>1115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911</v>
      </c>
      <c r="D86" s="74">
        <v>911</v>
      </c>
      <c r="E86" s="74"/>
      <c r="F86" s="74"/>
      <c r="G86" s="157"/>
      <c r="H86" s="72">
        <f t="shared" si="6"/>
        <v>911</v>
      </c>
      <c r="I86" s="74">
        <v>911</v>
      </c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204</v>
      </c>
      <c r="D87" s="74">
        <v>204</v>
      </c>
      <c r="E87" s="74"/>
      <c r="F87" s="74"/>
      <c r="G87" s="157"/>
      <c r="H87" s="72">
        <f t="shared" si="6"/>
        <v>204</v>
      </c>
      <c r="I87" s="74">
        <v>204</v>
      </c>
      <c r="J87" s="74"/>
      <c r="K87" s="74"/>
      <c r="L87" s="158"/>
    </row>
    <row r="88" spans="1:12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37196</v>
      </c>
      <c r="D89" s="160">
        <f>SUM(D90:D94)</f>
        <v>37196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37244</v>
      </c>
      <c r="I89" s="160">
        <f>SUM(I90:I94)</f>
        <v>37244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25528</v>
      </c>
      <c r="D90" s="74">
        <v>25528</v>
      </c>
      <c r="E90" s="74"/>
      <c r="F90" s="74"/>
      <c r="G90" s="157"/>
      <c r="H90" s="72">
        <f t="shared" si="6"/>
        <v>25549</v>
      </c>
      <c r="I90" s="74">
        <v>25549</v>
      </c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3692</v>
      </c>
      <c r="D91" s="74">
        <v>3692</v>
      </c>
      <c r="E91" s="74"/>
      <c r="F91" s="74"/>
      <c r="G91" s="157"/>
      <c r="H91" s="72">
        <f t="shared" si="6"/>
        <v>3692</v>
      </c>
      <c r="I91" s="74">
        <v>3692</v>
      </c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7521</v>
      </c>
      <c r="D92" s="74">
        <v>7521</v>
      </c>
      <c r="E92" s="74"/>
      <c r="F92" s="74"/>
      <c r="G92" s="157"/>
      <c r="H92" s="72">
        <f t="shared" si="6"/>
        <v>7521</v>
      </c>
      <c r="I92" s="74">
        <v>7521</v>
      </c>
      <c r="J92" s="74"/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455</v>
      </c>
      <c r="D93" s="74">
        <v>455</v>
      </c>
      <c r="E93" s="74"/>
      <c r="F93" s="74"/>
      <c r="G93" s="157"/>
      <c r="H93" s="72">
        <f t="shared" si="6"/>
        <v>482</v>
      </c>
      <c r="I93" s="74">
        <v>482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710</v>
      </c>
      <c r="D95" s="160">
        <f>SUM(D96:D102)</f>
        <v>710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710</v>
      </c>
      <c r="I95" s="160">
        <f>SUM(I96:I102)</f>
        <v>710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250</v>
      </c>
      <c r="D100" s="74">
        <v>250</v>
      </c>
      <c r="E100" s="74"/>
      <c r="F100" s="74"/>
      <c r="G100" s="157"/>
      <c r="H100" s="72">
        <f t="shared" si="6"/>
        <v>250</v>
      </c>
      <c r="I100" s="74">
        <v>250</v>
      </c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460</v>
      </c>
      <c r="D102" s="74">
        <v>460</v>
      </c>
      <c r="E102" s="74"/>
      <c r="F102" s="74"/>
      <c r="G102" s="157"/>
      <c r="H102" s="72">
        <f t="shared" si="6"/>
        <v>460</v>
      </c>
      <c r="I102" s="74">
        <v>460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1764</v>
      </c>
      <c r="D103" s="160">
        <f>SUM(D104:D111)</f>
        <v>1764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1764</v>
      </c>
      <c r="I103" s="160">
        <f>SUM(I104:I111)</f>
        <v>1764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357</v>
      </c>
      <c r="D106" s="74">
        <v>357</v>
      </c>
      <c r="E106" s="74"/>
      <c r="F106" s="74"/>
      <c r="G106" s="157"/>
      <c r="H106" s="72">
        <f t="shared" si="6"/>
        <v>357</v>
      </c>
      <c r="I106" s="74">
        <v>357</v>
      </c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1407</v>
      </c>
      <c r="D107" s="74">
        <v>1407</v>
      </c>
      <c r="E107" s="74"/>
      <c r="F107" s="74"/>
      <c r="G107" s="157"/>
      <c r="H107" s="72">
        <f t="shared" si="6"/>
        <v>1407</v>
      </c>
      <c r="I107" s="74">
        <v>1407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27132</v>
      </c>
      <c r="D116" s="160">
        <f>SUM(D117:D121)</f>
        <v>27132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27032</v>
      </c>
      <c r="I116" s="160">
        <f>SUM(I117:I121)</f>
        <v>27032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128</v>
      </c>
      <c r="C118" s="72">
        <f t="shared" si="7"/>
        <v>27080</v>
      </c>
      <c r="D118" s="74">
        <v>27080</v>
      </c>
      <c r="E118" s="74"/>
      <c r="F118" s="74"/>
      <c r="G118" s="157"/>
      <c r="H118" s="72">
        <f t="shared" si="8"/>
        <v>26980</v>
      </c>
      <c r="I118" s="74">
        <v>26980</v>
      </c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131</v>
      </c>
      <c r="C121" s="72">
        <f t="shared" si="7"/>
        <v>52</v>
      </c>
      <c r="D121" s="74">
        <v>52</v>
      </c>
      <c r="E121" s="74"/>
      <c r="F121" s="74"/>
      <c r="G121" s="157"/>
      <c r="H121" s="72">
        <f t="shared" si="8"/>
        <v>52</v>
      </c>
      <c r="I121" s="74">
        <v>52</v>
      </c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40</v>
      </c>
      <c r="D122" s="160">
        <f>SUM(D123:D127)</f>
        <v>40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40</v>
      </c>
      <c r="I122" s="160">
        <f>SUM(I123:I127)</f>
        <v>40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40</v>
      </c>
      <c r="D127" s="74">
        <v>40</v>
      </c>
      <c r="E127" s="74"/>
      <c r="F127" s="74"/>
      <c r="G127" s="157"/>
      <c r="H127" s="72">
        <f t="shared" si="8"/>
        <v>40</v>
      </c>
      <c r="I127" s="74">
        <v>40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19052</v>
      </c>
      <c r="D130" s="63">
        <f>SUM(D131,D136,D140,D141,D144,D151,D159,D160,D163)</f>
        <v>19052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19041</v>
      </c>
      <c r="I130" s="63">
        <f>SUM(I131,I136,I140,I141,I144,I151,I159,I160,I163)</f>
        <v>19041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3190</v>
      </c>
      <c r="D131" s="169">
        <f>SUM(D132:D135)</f>
        <v>3190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3297</v>
      </c>
      <c r="I131" s="169">
        <f t="shared" si="10"/>
        <v>3297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381</v>
      </c>
      <c r="D132" s="74">
        <v>381</v>
      </c>
      <c r="E132" s="74"/>
      <c r="F132" s="74"/>
      <c r="G132" s="157"/>
      <c r="H132" s="72">
        <f t="shared" si="8"/>
        <v>381</v>
      </c>
      <c r="I132" s="74">
        <v>381</v>
      </c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1633</v>
      </c>
      <c r="D133" s="74">
        <v>1633</v>
      </c>
      <c r="E133" s="74"/>
      <c r="F133" s="74"/>
      <c r="G133" s="157"/>
      <c r="H133" s="72">
        <f t="shared" si="8"/>
        <v>1740</v>
      </c>
      <c r="I133" s="74">
        <v>1740</v>
      </c>
      <c r="J133" s="74"/>
      <c r="K133" s="74"/>
      <c r="L133" s="158"/>
    </row>
    <row r="134" spans="1:12" x14ac:dyDescent="0.25">
      <c r="A134" s="44">
        <v>2313</v>
      </c>
      <c r="B134" s="71" t="s">
        <v>144</v>
      </c>
      <c r="C134" s="72">
        <f t="shared" si="7"/>
        <v>243</v>
      </c>
      <c r="D134" s="74">
        <v>243</v>
      </c>
      <c r="E134" s="74"/>
      <c r="F134" s="74"/>
      <c r="G134" s="157"/>
      <c r="H134" s="72">
        <f t="shared" si="8"/>
        <v>243</v>
      </c>
      <c r="I134" s="74">
        <v>243</v>
      </c>
      <c r="J134" s="74"/>
      <c r="K134" s="74"/>
      <c r="L134" s="158"/>
    </row>
    <row r="135" spans="1:12" ht="36" customHeight="1" x14ac:dyDescent="0.25">
      <c r="A135" s="44">
        <v>2314</v>
      </c>
      <c r="B135" s="71" t="s">
        <v>145</v>
      </c>
      <c r="C135" s="72">
        <f t="shared" si="7"/>
        <v>933</v>
      </c>
      <c r="D135" s="74">
        <v>933</v>
      </c>
      <c r="E135" s="74"/>
      <c r="F135" s="74"/>
      <c r="G135" s="157"/>
      <c r="H135" s="72">
        <f t="shared" si="8"/>
        <v>933</v>
      </c>
      <c r="I135" s="74">
        <v>933</v>
      </c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995</v>
      </c>
      <c r="D136" s="160">
        <f>SUM(D137:D139)</f>
        <v>995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990</v>
      </c>
      <c r="I136" s="160">
        <f>SUM(I137:I139)</f>
        <v>990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995</v>
      </c>
      <c r="D138" s="74">
        <v>995</v>
      </c>
      <c r="E138" s="74"/>
      <c r="F138" s="74"/>
      <c r="G138" s="157"/>
      <c r="H138" s="72">
        <f t="shared" si="8"/>
        <v>990</v>
      </c>
      <c r="I138" s="74">
        <v>990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150</v>
      </c>
      <c r="C140" s="72">
        <f t="shared" si="7"/>
        <v>333</v>
      </c>
      <c r="D140" s="74">
        <v>333</v>
      </c>
      <c r="E140" s="74"/>
      <c r="F140" s="74"/>
      <c r="G140" s="157"/>
      <c r="H140" s="72">
        <f t="shared" si="8"/>
        <v>333</v>
      </c>
      <c r="I140" s="74">
        <v>333</v>
      </c>
      <c r="J140" s="74"/>
      <c r="K140" s="74"/>
      <c r="L140" s="158"/>
    </row>
    <row r="141" spans="1:12" ht="48" x14ac:dyDescent="0.25">
      <c r="A141" s="159">
        <v>2340</v>
      </c>
      <c r="B141" s="71" t="s">
        <v>151</v>
      </c>
      <c r="C141" s="72">
        <f t="shared" si="7"/>
        <v>200</v>
      </c>
      <c r="D141" s="160">
        <f>SUM(D142:D143)</f>
        <v>200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200</v>
      </c>
      <c r="I141" s="160">
        <f>SUM(I142:I143)</f>
        <v>200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152</v>
      </c>
      <c r="C142" s="72">
        <f t="shared" si="7"/>
        <v>200</v>
      </c>
      <c r="D142" s="74">
        <v>200</v>
      </c>
      <c r="E142" s="74"/>
      <c r="F142" s="74"/>
      <c r="G142" s="157"/>
      <c r="H142" s="72">
        <f t="shared" si="8"/>
        <v>200</v>
      </c>
      <c r="I142" s="74">
        <v>200</v>
      </c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1223</v>
      </c>
      <c r="D144" s="151">
        <f>SUM(D145:D150)</f>
        <v>1223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1140</v>
      </c>
      <c r="I144" s="151">
        <f>SUM(I145:I150)</f>
        <v>1140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155</v>
      </c>
      <c r="C145" s="66">
        <f t="shared" si="7"/>
        <v>159</v>
      </c>
      <c r="D145" s="68">
        <v>159</v>
      </c>
      <c r="E145" s="68"/>
      <c r="F145" s="68"/>
      <c r="G145" s="154"/>
      <c r="H145" s="66">
        <f t="shared" si="8"/>
        <v>100</v>
      </c>
      <c r="I145" s="68">
        <v>100</v>
      </c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1040</v>
      </c>
      <c r="D146" s="74">
        <v>1040</v>
      </c>
      <c r="E146" s="74"/>
      <c r="F146" s="74"/>
      <c r="G146" s="157"/>
      <c r="H146" s="72">
        <f t="shared" si="8"/>
        <v>1040</v>
      </c>
      <c r="I146" s="74">
        <v>1040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24</v>
      </c>
      <c r="D149" s="74">
        <v>24</v>
      </c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12961</v>
      </c>
      <c r="D151" s="160">
        <f>SUM(D152:D158)</f>
        <v>12961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12961</v>
      </c>
      <c r="I151" s="160">
        <f>SUM(I152:I158)</f>
        <v>12961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162</v>
      </c>
      <c r="C152" s="72">
        <f t="shared" si="7"/>
        <v>492</v>
      </c>
      <c r="D152" s="74">
        <v>492</v>
      </c>
      <c r="E152" s="74"/>
      <c r="F152" s="74"/>
      <c r="G152" s="157"/>
      <c r="H152" s="72">
        <f t="shared" si="8"/>
        <v>492</v>
      </c>
      <c r="I152" s="74">
        <v>492</v>
      </c>
      <c r="J152" s="74"/>
      <c r="K152" s="74"/>
      <c r="L152" s="158"/>
    </row>
    <row r="153" spans="1:12" ht="24" x14ac:dyDescent="0.25">
      <c r="A153" s="43">
        <v>2362</v>
      </c>
      <c r="B153" s="71" t="s">
        <v>163</v>
      </c>
      <c r="C153" s="72">
        <f t="shared" si="7"/>
        <v>271</v>
      </c>
      <c r="D153" s="74">
        <v>271</v>
      </c>
      <c r="E153" s="74"/>
      <c r="F153" s="74"/>
      <c r="G153" s="157"/>
      <c r="H153" s="72">
        <f t="shared" si="8"/>
        <v>271</v>
      </c>
      <c r="I153" s="74">
        <v>271</v>
      </c>
      <c r="J153" s="74"/>
      <c r="K153" s="74"/>
      <c r="L153" s="158"/>
    </row>
    <row r="154" spans="1:12" x14ac:dyDescent="0.25">
      <c r="A154" s="43">
        <v>2363</v>
      </c>
      <c r="B154" s="71" t="s">
        <v>164</v>
      </c>
      <c r="C154" s="72">
        <f t="shared" si="7"/>
        <v>12198</v>
      </c>
      <c r="D154" s="74">
        <v>12198</v>
      </c>
      <c r="E154" s="74"/>
      <c r="F154" s="74"/>
      <c r="G154" s="157"/>
      <c r="H154" s="72">
        <f t="shared" si="8"/>
        <v>12198</v>
      </c>
      <c r="I154" s="74">
        <v>12198</v>
      </c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170</v>
      </c>
      <c r="C160" s="117">
        <f t="shared" si="7"/>
        <v>150</v>
      </c>
      <c r="D160" s="151">
        <f>SUM(D161:D162)</f>
        <v>150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120</v>
      </c>
      <c r="I160" s="151">
        <f>SUM(I161:I162)</f>
        <v>120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172</v>
      </c>
      <c r="C162" s="72">
        <f t="shared" si="7"/>
        <v>150</v>
      </c>
      <c r="D162" s="74">
        <v>150</v>
      </c>
      <c r="E162" s="74"/>
      <c r="F162" s="74"/>
      <c r="G162" s="157"/>
      <c r="H162" s="72">
        <f t="shared" si="8"/>
        <v>120</v>
      </c>
      <c r="I162" s="74">
        <v>120</v>
      </c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204</v>
      </c>
      <c r="C194" s="138">
        <f t="shared" si="23"/>
        <v>300</v>
      </c>
      <c r="D194" s="139">
        <f>SUM(D195,D230,D269,D283)</f>
        <v>300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205</v>
      </c>
      <c r="C195" s="143">
        <f t="shared" si="23"/>
        <v>300</v>
      </c>
      <c r="D195" s="144">
        <f>D196+D204</f>
        <v>300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214</v>
      </c>
      <c r="C204" s="57">
        <f t="shared" si="23"/>
        <v>300</v>
      </c>
      <c r="D204" s="63">
        <f>D205+D215+D216+D225+D226+D227+D229</f>
        <v>300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226</v>
      </c>
      <c r="C216" s="72">
        <f t="shared" si="23"/>
        <v>300</v>
      </c>
      <c r="D216" s="160">
        <f>SUM(D217:D224)</f>
        <v>300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300</v>
      </c>
      <c r="D218" s="74">
        <v>300</v>
      </c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338338</v>
      </c>
      <c r="D289" s="242">
        <f t="shared" ref="D289:L289" si="46">SUM(D286,D269,D230,D195,D187,D173,D75,D53,D283)</f>
        <v>338338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360284</v>
      </c>
      <c r="I289" s="242">
        <f t="shared" si="46"/>
        <v>360284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1tR5FcfJWYV77OMEOcy0URZ/vBs6QFFcrZM1VVjSlnRlHKWPPaiGTDwkLG6c+wObfQJFlgr7twMWlrjjom0GCg==" saltValue="w46KCkqG396K2d9IRh76BA==" spinCount="100000" sheet="1" objects="1" scenarios="1" formatCells="0" formatColumns="0" formatRows="0" insertHyperlinks="0"/>
  <autoFilter ref="A18:L301">
    <filterColumn colId="7">
      <filters blank="1">
        <filter val="1 040"/>
        <filter val="1 115"/>
        <filter val="1 140"/>
        <filter val="1 407"/>
        <filter val="1 740"/>
        <filter val="1 764"/>
        <filter val="100"/>
        <filter val="12 198"/>
        <filter val="12 961"/>
        <filter val="120"/>
        <filter val="15 333"/>
        <filter val="175 479"/>
        <filter val="19 041"/>
        <filter val="2 417"/>
        <filter val="200"/>
        <filter val="204"/>
        <filter val="205 993"/>
        <filter val="243"/>
        <filter val="25 549"/>
        <filter val="250"/>
        <filter val="26 980"/>
        <filter val="27 032"/>
        <filter val="271"/>
        <filter val="273 338"/>
        <filter val="3 297"/>
        <filter val="3 692"/>
        <filter val="30 514"/>
        <filter val="333"/>
        <filter val="357"/>
        <filter val="360 284"/>
        <filter val="37 244"/>
        <filter val="381"/>
        <filter val="4 916"/>
        <filter val="40"/>
        <filter val="460"/>
        <filter val="482"/>
        <filter val="492"/>
        <filter val="500"/>
        <filter val="52"/>
        <filter val="52 012"/>
        <filter val="539"/>
        <filter val="67 345"/>
        <filter val="67 905"/>
        <filter val="7 521"/>
        <filter val="7 823"/>
        <filter val="710"/>
        <filter val="86 946"/>
        <filter val="9 801"/>
        <filter val="9 917"/>
        <filter val="9 934"/>
        <filter val="911"/>
        <filter val="933"/>
        <filter val="99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388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389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">
      <c r="A4" s="2" t="s">
        <v>6</v>
      </c>
      <c r="B4" s="3"/>
      <c r="C4" s="314" t="s">
        <v>390</v>
      </c>
      <c r="D4" s="314"/>
      <c r="E4" s="314"/>
      <c r="F4" s="314"/>
      <c r="G4" s="314"/>
      <c r="H4" s="314"/>
      <c r="I4" s="314"/>
      <c r="J4" s="314"/>
      <c r="K4" s="314"/>
      <c r="L4" s="315"/>
    </row>
    <row r="5" spans="1:12" ht="12.75" customHeight="1" x14ac:dyDescent="0.25">
      <c r="A5" s="4" t="s">
        <v>8</v>
      </c>
      <c r="B5" s="5"/>
      <c r="C5" s="277" t="s">
        <v>391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392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393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 t="s">
        <v>394</v>
      </c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 t="s">
        <v>395</v>
      </c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595545</v>
      </c>
      <c r="D20" s="28">
        <f>SUM(D21,D24,D25,D41,D43)</f>
        <v>593925</v>
      </c>
      <c r="E20" s="28">
        <f>SUM(E21,E24,E43)</f>
        <v>0</v>
      </c>
      <c r="F20" s="28">
        <f>SUM(F21,F26,F43)</f>
        <v>1620</v>
      </c>
      <c r="G20" s="29">
        <f>SUM(G21,G45)</f>
        <v>0</v>
      </c>
      <c r="H20" s="27">
        <f>SUM(I20:L20)</f>
        <v>583593</v>
      </c>
      <c r="I20" s="28">
        <f>SUM(I21,I24,I25,I41,I43)</f>
        <v>581435</v>
      </c>
      <c r="J20" s="28">
        <f>SUM(J21,J24,J43)</f>
        <v>0</v>
      </c>
      <c r="K20" s="28">
        <f>SUM(K21,K26,K43)</f>
        <v>1620</v>
      </c>
      <c r="L20" s="30">
        <f>SUM(L21,L24,L45)</f>
        <v>538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593925</v>
      </c>
      <c r="D24" s="51">
        <f>D51</f>
        <v>593925</v>
      </c>
      <c r="E24" s="51"/>
      <c r="F24" s="52" t="s">
        <v>37</v>
      </c>
      <c r="G24" s="53" t="s">
        <v>37</v>
      </c>
      <c r="H24" s="50">
        <f>SUM(I24:L24)</f>
        <v>581973</v>
      </c>
      <c r="I24" s="51">
        <f>I51</f>
        <v>581435</v>
      </c>
      <c r="J24" s="51"/>
      <c r="K24" s="52" t="s">
        <v>37</v>
      </c>
      <c r="L24" s="275">
        <v>538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thickTop="1" x14ac:dyDescent="0.25">
      <c r="A26" s="56">
        <v>21300</v>
      </c>
      <c r="B26" s="56" t="s">
        <v>39</v>
      </c>
      <c r="C26" s="57">
        <f t="shared" si="0"/>
        <v>1620</v>
      </c>
      <c r="D26" s="59" t="s">
        <v>37</v>
      </c>
      <c r="E26" s="59" t="s">
        <v>37</v>
      </c>
      <c r="F26" s="63">
        <f>SUM(F27,F31,F33,F36)</f>
        <v>1620</v>
      </c>
      <c r="G26" s="60" t="s">
        <v>37</v>
      </c>
      <c r="H26" s="57">
        <f t="shared" si="1"/>
        <v>1620</v>
      </c>
      <c r="I26" s="59" t="s">
        <v>37</v>
      </c>
      <c r="J26" s="59" t="s">
        <v>37</v>
      </c>
      <c r="K26" s="63">
        <f>SUM(K27,K31,K33,K36)</f>
        <v>1620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customHeight="1" x14ac:dyDescent="0.25">
      <c r="A36" s="64">
        <v>21390</v>
      </c>
      <c r="B36" s="56" t="s">
        <v>49</v>
      </c>
      <c r="C36" s="57">
        <f t="shared" si="0"/>
        <v>1620</v>
      </c>
      <c r="D36" s="59" t="s">
        <v>37</v>
      </c>
      <c r="E36" s="59" t="s">
        <v>37</v>
      </c>
      <c r="F36" s="63">
        <f>SUM(F37:F40)</f>
        <v>1620</v>
      </c>
      <c r="G36" s="60" t="s">
        <v>37</v>
      </c>
      <c r="H36" s="57">
        <f t="shared" si="1"/>
        <v>1620</v>
      </c>
      <c r="I36" s="59" t="s">
        <v>37</v>
      </c>
      <c r="J36" s="59" t="s">
        <v>37</v>
      </c>
      <c r="K36" s="63">
        <f>SUM(K37:K40)</f>
        <v>1620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x14ac:dyDescent="0.25">
      <c r="A40" s="84">
        <v>21399</v>
      </c>
      <c r="B40" s="85" t="s">
        <v>53</v>
      </c>
      <c r="C40" s="86">
        <f t="shared" si="0"/>
        <v>1620</v>
      </c>
      <c r="D40" s="87" t="s">
        <v>37</v>
      </c>
      <c r="E40" s="87" t="s">
        <v>37</v>
      </c>
      <c r="F40" s="88">
        <v>1620</v>
      </c>
      <c r="G40" s="89" t="s">
        <v>37</v>
      </c>
      <c r="H40" s="86">
        <f t="shared" si="1"/>
        <v>1620</v>
      </c>
      <c r="I40" s="87" t="s">
        <v>37</v>
      </c>
      <c r="J40" s="87" t="s">
        <v>37</v>
      </c>
      <c r="K40" s="88">
        <v>1620</v>
      </c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595545</v>
      </c>
      <c r="D50" s="128">
        <f>SUM(D51,D286)</f>
        <v>593925</v>
      </c>
      <c r="E50" s="128">
        <f>SUM(E51,E286)</f>
        <v>0</v>
      </c>
      <c r="F50" s="128">
        <f>SUM(F51,F286)</f>
        <v>1620</v>
      </c>
      <c r="G50" s="129">
        <f>SUM(G51,G286)</f>
        <v>0</v>
      </c>
      <c r="H50" s="127">
        <f t="shared" ref="H50:H113" si="6">SUM(I50:L50)</f>
        <v>583593</v>
      </c>
      <c r="I50" s="128">
        <f>SUM(I51,I286)</f>
        <v>581435</v>
      </c>
      <c r="J50" s="128">
        <f>SUM(J51,J286)</f>
        <v>0</v>
      </c>
      <c r="K50" s="128">
        <f>SUM(K51,K286)</f>
        <v>1620</v>
      </c>
      <c r="L50" s="130">
        <f>SUM(L51,L286)</f>
        <v>538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595545</v>
      </c>
      <c r="D51" s="134">
        <f>SUM(D52,D194)</f>
        <v>593925</v>
      </c>
      <c r="E51" s="134">
        <f>SUM(E52,E194)</f>
        <v>0</v>
      </c>
      <c r="F51" s="134">
        <f>SUM(F52,F194)</f>
        <v>1620</v>
      </c>
      <c r="G51" s="135">
        <f>SUM(G52,G194)</f>
        <v>0</v>
      </c>
      <c r="H51" s="133">
        <f t="shared" si="6"/>
        <v>583593</v>
      </c>
      <c r="I51" s="134">
        <f>SUM(I52,I194)</f>
        <v>581435</v>
      </c>
      <c r="J51" s="134">
        <f>SUM(J52,J194)</f>
        <v>0</v>
      </c>
      <c r="K51" s="134">
        <f>SUM(K52,K194)</f>
        <v>1620</v>
      </c>
      <c r="L51" s="136">
        <f>SUM(L52,L194)</f>
        <v>538</v>
      </c>
    </row>
    <row r="52" spans="1:12" s="24" customFormat="1" ht="24" x14ac:dyDescent="0.25">
      <c r="A52" s="137"/>
      <c r="B52" s="18" t="s">
        <v>64</v>
      </c>
      <c r="C52" s="138">
        <f t="shared" si="5"/>
        <v>569545</v>
      </c>
      <c r="D52" s="139">
        <f>SUM(D53,D75,D173,D187)</f>
        <v>567925</v>
      </c>
      <c r="E52" s="139">
        <f>SUM(E53,E75,E173,E187)</f>
        <v>0</v>
      </c>
      <c r="F52" s="139">
        <f>SUM(F53,F75,F173,F187)</f>
        <v>1620</v>
      </c>
      <c r="G52" s="140">
        <f>SUM(G53,G75,G173,G187)</f>
        <v>0</v>
      </c>
      <c r="H52" s="138">
        <f t="shared" si="6"/>
        <v>557593</v>
      </c>
      <c r="I52" s="139">
        <f>SUM(I53,I75,I173,I187)</f>
        <v>555435</v>
      </c>
      <c r="J52" s="139">
        <f>SUM(J53,J75,J173,J187)</f>
        <v>0</v>
      </c>
      <c r="K52" s="139">
        <f>SUM(K53,K75,K173,K187)</f>
        <v>1620</v>
      </c>
      <c r="L52" s="141">
        <f>SUM(L53,L75,L173,L187)</f>
        <v>538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394233</v>
      </c>
      <c r="D53" s="144">
        <f>SUM(D54,D67)</f>
        <v>394233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390395</v>
      </c>
      <c r="I53" s="144">
        <f>SUM(I54,I67)</f>
        <v>390395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294205</v>
      </c>
      <c r="D54" s="63">
        <f>SUM(D55,D58,D66)</f>
        <v>294205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290367</v>
      </c>
      <c r="I54" s="63">
        <f>SUM(I55,I58,I66)</f>
        <v>290367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229458</v>
      </c>
      <c r="D55" s="151">
        <f>SUM(D56:D57)</f>
        <v>229458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229458</v>
      </c>
      <c r="I55" s="151">
        <f>SUM(I56:I57)</f>
        <v>229458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229458</v>
      </c>
      <c r="D57" s="74">
        <v>229458</v>
      </c>
      <c r="E57" s="74"/>
      <c r="F57" s="74"/>
      <c r="G57" s="157"/>
      <c r="H57" s="72">
        <f t="shared" si="6"/>
        <v>229458</v>
      </c>
      <c r="I57" s="74">
        <v>229458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64747</v>
      </c>
      <c r="D58" s="160">
        <f>SUM(D59:D65)</f>
        <v>64747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60909</v>
      </c>
      <c r="I58" s="160">
        <f>SUM(I59:I65)</f>
        <v>60909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71</v>
      </c>
      <c r="C59" s="72">
        <f t="shared" si="5"/>
        <v>16907</v>
      </c>
      <c r="D59" s="74">
        <v>16907</v>
      </c>
      <c r="E59" s="74"/>
      <c r="F59" s="74"/>
      <c r="G59" s="157"/>
      <c r="H59" s="72">
        <f t="shared" si="6"/>
        <v>16907</v>
      </c>
      <c r="I59" s="74">
        <v>16907</v>
      </c>
      <c r="J59" s="74"/>
      <c r="K59" s="74"/>
      <c r="L59" s="158"/>
    </row>
    <row r="60" spans="1:12" ht="24.75" customHeight="1" x14ac:dyDescent="0.25">
      <c r="A60" s="44">
        <v>1142</v>
      </c>
      <c r="B60" s="71" t="s">
        <v>72</v>
      </c>
      <c r="C60" s="72">
        <f t="shared" si="5"/>
        <v>4407</v>
      </c>
      <c r="D60" s="74">
        <v>4407</v>
      </c>
      <c r="E60" s="74"/>
      <c r="F60" s="74"/>
      <c r="G60" s="157"/>
      <c r="H60" s="72">
        <f t="shared" si="6"/>
        <v>4407</v>
      </c>
      <c r="I60" s="74">
        <v>4407</v>
      </c>
      <c r="J60" s="74"/>
      <c r="K60" s="74"/>
      <c r="L60" s="158"/>
    </row>
    <row r="61" spans="1:12" ht="24" x14ac:dyDescent="0.25">
      <c r="A61" s="44">
        <v>1145</v>
      </c>
      <c r="B61" s="71" t="s">
        <v>73</v>
      </c>
      <c r="C61" s="72">
        <f t="shared" si="5"/>
        <v>19186</v>
      </c>
      <c r="D61" s="74">
        <v>19186</v>
      </c>
      <c r="E61" s="74"/>
      <c r="F61" s="74"/>
      <c r="G61" s="157"/>
      <c r="H61" s="72">
        <f t="shared" si="6"/>
        <v>19186</v>
      </c>
      <c r="I61" s="74">
        <v>19186</v>
      </c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3838</v>
      </c>
      <c r="D62" s="74">
        <v>3838</v>
      </c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5122</v>
      </c>
      <c r="D63" s="74">
        <v>5122</v>
      </c>
      <c r="E63" s="74"/>
      <c r="F63" s="74"/>
      <c r="G63" s="157"/>
      <c r="H63" s="72">
        <f t="shared" si="6"/>
        <v>5122</v>
      </c>
      <c r="I63" s="74">
        <v>5122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15287</v>
      </c>
      <c r="D64" s="74">
        <v>15287</v>
      </c>
      <c r="E64" s="74"/>
      <c r="F64" s="74"/>
      <c r="G64" s="157"/>
      <c r="H64" s="72">
        <f t="shared" si="6"/>
        <v>15287</v>
      </c>
      <c r="I64" s="74">
        <v>15287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100028</v>
      </c>
      <c r="D67" s="63">
        <f>SUM(D68:D69)</f>
        <v>100028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100028</v>
      </c>
      <c r="I67" s="63">
        <f>SUM(I68:I69)</f>
        <v>100028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75374</v>
      </c>
      <c r="D68" s="68">
        <v>75374</v>
      </c>
      <c r="E68" s="68"/>
      <c r="F68" s="68"/>
      <c r="G68" s="154"/>
      <c r="H68" s="66">
        <f t="shared" si="6"/>
        <v>75374</v>
      </c>
      <c r="I68" s="68">
        <v>75374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24654</v>
      </c>
      <c r="D69" s="160">
        <f>SUM(D70:D74)</f>
        <v>24654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24654</v>
      </c>
      <c r="I69" s="160">
        <f>SUM(I70:I74)</f>
        <v>24654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18680</v>
      </c>
      <c r="D70" s="74">
        <v>18680</v>
      </c>
      <c r="E70" s="74"/>
      <c r="F70" s="74"/>
      <c r="G70" s="157"/>
      <c r="H70" s="72">
        <f t="shared" si="6"/>
        <v>18680</v>
      </c>
      <c r="I70" s="74">
        <v>18680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5547</v>
      </c>
      <c r="D73" s="74">
        <v>5547</v>
      </c>
      <c r="E73" s="74"/>
      <c r="F73" s="74"/>
      <c r="G73" s="157"/>
      <c r="H73" s="72">
        <f t="shared" si="6"/>
        <v>5547</v>
      </c>
      <c r="I73" s="74">
        <v>5547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427</v>
      </c>
      <c r="D74" s="74">
        <v>427</v>
      </c>
      <c r="E74" s="74"/>
      <c r="F74" s="74"/>
      <c r="G74" s="157"/>
      <c r="H74" s="72">
        <f t="shared" si="6"/>
        <v>427</v>
      </c>
      <c r="I74" s="74">
        <v>427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175312</v>
      </c>
      <c r="D75" s="144">
        <f>SUM(D76,D83,D130,D164,D165,D172)</f>
        <v>173692</v>
      </c>
      <c r="E75" s="144">
        <f>SUM(E76,E83,E130,E164,E165,E172)</f>
        <v>0</v>
      </c>
      <c r="F75" s="144">
        <f>SUM(F76,F83,F130,F164,F165,F172)</f>
        <v>1620</v>
      </c>
      <c r="G75" s="145">
        <f>SUM(G76,G83,G130,G164,G165,G172)</f>
        <v>0</v>
      </c>
      <c r="H75" s="143">
        <f t="shared" si="6"/>
        <v>167198</v>
      </c>
      <c r="I75" s="144">
        <f>SUM(I76,I83,I130,I164,I165,I172)</f>
        <v>165040</v>
      </c>
      <c r="J75" s="144">
        <f>SUM(J76,J83,J130,J164,J165,J172)</f>
        <v>0</v>
      </c>
      <c r="K75" s="144">
        <f>SUM(K76,K83,K130,K164,K165,K172)</f>
        <v>1620</v>
      </c>
      <c r="L75" s="146">
        <f>SUM(L76,L83,L130,L164,L165,L172)</f>
        <v>538</v>
      </c>
    </row>
    <row r="76" spans="1:12" ht="24" x14ac:dyDescent="0.25">
      <c r="A76" s="56">
        <v>2100</v>
      </c>
      <c r="B76" s="147" t="s">
        <v>88</v>
      </c>
      <c r="C76" s="57">
        <f t="shared" si="5"/>
        <v>300</v>
      </c>
      <c r="D76" s="63">
        <f>SUM(D77,D80)</f>
        <v>300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300</v>
      </c>
      <c r="I76" s="63">
        <f>SUM(I77,I80)</f>
        <v>300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89</v>
      </c>
      <c r="C77" s="66">
        <f t="shared" si="5"/>
        <v>300</v>
      </c>
      <c r="D77" s="169">
        <f>SUM(D78:D79)</f>
        <v>300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300</v>
      </c>
      <c r="I77" s="169">
        <f>SUM(I78:I79)</f>
        <v>300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91</v>
      </c>
      <c r="C79" s="72">
        <f t="shared" si="5"/>
        <v>300</v>
      </c>
      <c r="D79" s="74">
        <v>300</v>
      </c>
      <c r="E79" s="74"/>
      <c r="F79" s="74"/>
      <c r="G79" s="157"/>
      <c r="H79" s="72">
        <f t="shared" si="6"/>
        <v>300</v>
      </c>
      <c r="I79" s="74">
        <v>300</v>
      </c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104400</v>
      </c>
      <c r="D83" s="63">
        <f>SUM(D84,D89,D95,D103,D112,D116,D122,D128)</f>
        <v>104280</v>
      </c>
      <c r="E83" s="63">
        <f>SUM(E84,E89,E95,E103,E112,E116,E122,E128)</f>
        <v>0</v>
      </c>
      <c r="F83" s="63">
        <f>SUM(F84,F89,F95,F103,F112,F116,F122,F128)</f>
        <v>120</v>
      </c>
      <c r="G83" s="166">
        <f>SUM(G84,G89,G95,G103,G112,G116,G122,G128)</f>
        <v>0</v>
      </c>
      <c r="H83" s="57">
        <f t="shared" si="6"/>
        <v>102742</v>
      </c>
      <c r="I83" s="63">
        <f>SUM(I84,I89,I95,I103,I112,I116,I122,I128)</f>
        <v>102084</v>
      </c>
      <c r="J83" s="63">
        <f>SUM(J84,J89,J95,J103,J112,J116,J122,J128)</f>
        <v>0</v>
      </c>
      <c r="K83" s="63">
        <f>SUM(K84,K89,K95,K103,K112,K116,K122,K128)</f>
        <v>120</v>
      </c>
      <c r="L83" s="172">
        <f>SUM(L84,L89,L95,L103,L112,L116,L122,L128)</f>
        <v>538</v>
      </c>
    </row>
    <row r="84" spans="1:12" x14ac:dyDescent="0.25">
      <c r="A84" s="150">
        <v>2210</v>
      </c>
      <c r="B84" s="112" t="s">
        <v>94</v>
      </c>
      <c r="C84" s="117">
        <f t="shared" si="5"/>
        <v>1871</v>
      </c>
      <c r="D84" s="151">
        <f>SUM(D85:D88)</f>
        <v>1871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1871</v>
      </c>
      <c r="I84" s="151">
        <f>SUM(I85:I88)</f>
        <v>1871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1592</v>
      </c>
      <c r="D86" s="74">
        <v>1592</v>
      </c>
      <c r="E86" s="74"/>
      <c r="F86" s="74"/>
      <c r="G86" s="157"/>
      <c r="H86" s="72">
        <f t="shared" si="6"/>
        <v>1592</v>
      </c>
      <c r="I86" s="74">
        <v>1592</v>
      </c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204</v>
      </c>
      <c r="D87" s="74">
        <v>204</v>
      </c>
      <c r="E87" s="74"/>
      <c r="F87" s="74"/>
      <c r="G87" s="157"/>
      <c r="H87" s="72">
        <f t="shared" si="6"/>
        <v>204</v>
      </c>
      <c r="I87" s="74">
        <v>204</v>
      </c>
      <c r="J87" s="74"/>
      <c r="K87" s="74"/>
      <c r="L87" s="158"/>
    </row>
    <row r="88" spans="1:12" x14ac:dyDescent="0.25">
      <c r="A88" s="44">
        <v>2219</v>
      </c>
      <c r="B88" s="71" t="s">
        <v>98</v>
      </c>
      <c r="C88" s="72">
        <f t="shared" si="5"/>
        <v>75</v>
      </c>
      <c r="D88" s="74">
        <v>75</v>
      </c>
      <c r="E88" s="74"/>
      <c r="F88" s="74"/>
      <c r="G88" s="157"/>
      <c r="H88" s="72">
        <f t="shared" si="6"/>
        <v>75</v>
      </c>
      <c r="I88" s="74">
        <v>75</v>
      </c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15096</v>
      </c>
      <c r="D89" s="160">
        <f>SUM(D90:D94)</f>
        <v>14976</v>
      </c>
      <c r="E89" s="160">
        <f>SUM(E90:E94)</f>
        <v>0</v>
      </c>
      <c r="F89" s="160">
        <f>SUM(F90:F94)</f>
        <v>120</v>
      </c>
      <c r="G89" s="161">
        <f>SUM(G90:G94)</f>
        <v>0</v>
      </c>
      <c r="H89" s="72">
        <f t="shared" si="6"/>
        <v>15096</v>
      </c>
      <c r="I89" s="160">
        <f>SUM(I90:I94)</f>
        <v>14976</v>
      </c>
      <c r="J89" s="160">
        <f>SUM(J90:J94)</f>
        <v>0</v>
      </c>
      <c r="K89" s="160">
        <f>SUM(K90:K94)</f>
        <v>120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3792</v>
      </c>
      <c r="D91" s="74">
        <v>3742</v>
      </c>
      <c r="E91" s="74"/>
      <c r="F91" s="74">
        <v>50</v>
      </c>
      <c r="G91" s="157"/>
      <c r="H91" s="72">
        <f t="shared" si="6"/>
        <v>3792</v>
      </c>
      <c r="I91" s="74">
        <v>3742</v>
      </c>
      <c r="J91" s="74"/>
      <c r="K91" s="74">
        <v>50</v>
      </c>
      <c r="L91" s="158"/>
    </row>
    <row r="92" spans="1:12" x14ac:dyDescent="0.25">
      <c r="A92" s="44">
        <v>2223</v>
      </c>
      <c r="B92" s="71" t="s">
        <v>102</v>
      </c>
      <c r="C92" s="72">
        <f t="shared" si="5"/>
        <v>9715</v>
      </c>
      <c r="D92" s="74">
        <v>9645</v>
      </c>
      <c r="E92" s="74"/>
      <c r="F92" s="74">
        <v>70</v>
      </c>
      <c r="G92" s="157"/>
      <c r="H92" s="72">
        <f t="shared" si="6"/>
        <v>9715</v>
      </c>
      <c r="I92" s="74">
        <v>9645</v>
      </c>
      <c r="J92" s="74"/>
      <c r="K92" s="74">
        <v>70</v>
      </c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1589</v>
      </c>
      <c r="D93" s="74">
        <v>1589</v>
      </c>
      <c r="E93" s="74"/>
      <c r="F93" s="74"/>
      <c r="G93" s="157"/>
      <c r="H93" s="72">
        <f t="shared" si="6"/>
        <v>1589</v>
      </c>
      <c r="I93" s="74">
        <v>1589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1906</v>
      </c>
      <c r="D95" s="160">
        <f>SUM(D96:D102)</f>
        <v>1906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1994</v>
      </c>
      <c r="I95" s="160">
        <f>SUM(I96:I102)</f>
        <v>1994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291</v>
      </c>
      <c r="D96" s="74">
        <v>291</v>
      </c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433</v>
      </c>
      <c r="D100" s="74">
        <v>433</v>
      </c>
      <c r="E100" s="74"/>
      <c r="F100" s="74"/>
      <c r="G100" s="157"/>
      <c r="H100" s="72">
        <f t="shared" si="6"/>
        <v>291</v>
      </c>
      <c r="I100" s="74">
        <v>291</v>
      </c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1182</v>
      </c>
      <c r="D102" s="74">
        <v>1182</v>
      </c>
      <c r="E102" s="74"/>
      <c r="F102" s="74"/>
      <c r="G102" s="157"/>
      <c r="H102" s="72">
        <f t="shared" si="6"/>
        <v>1703</v>
      </c>
      <c r="I102" s="74">
        <v>1703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15820</v>
      </c>
      <c r="D103" s="160">
        <f>SUM(D104:D111)</f>
        <v>15820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13836</v>
      </c>
      <c r="I103" s="160">
        <f>SUM(I104:I111)</f>
        <v>13836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115</v>
      </c>
      <c r="C105" s="72">
        <f t="shared" si="5"/>
        <v>1716</v>
      </c>
      <c r="D105" s="74">
        <v>1716</v>
      </c>
      <c r="E105" s="74"/>
      <c r="F105" s="74"/>
      <c r="G105" s="157"/>
      <c r="H105" s="72">
        <f t="shared" si="6"/>
        <v>449</v>
      </c>
      <c r="I105" s="74">
        <v>449</v>
      </c>
      <c r="J105" s="74"/>
      <c r="K105" s="74"/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674</v>
      </c>
      <c r="D106" s="74">
        <v>674</v>
      </c>
      <c r="E106" s="74"/>
      <c r="F106" s="74"/>
      <c r="G106" s="157"/>
      <c r="H106" s="72">
        <f t="shared" si="6"/>
        <v>524</v>
      </c>
      <c r="I106" s="74">
        <v>524</v>
      </c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13245</v>
      </c>
      <c r="D107" s="74">
        <v>13245</v>
      </c>
      <c r="E107" s="74"/>
      <c r="F107" s="74"/>
      <c r="G107" s="157"/>
      <c r="H107" s="72">
        <f t="shared" si="6"/>
        <v>12828</v>
      </c>
      <c r="I107" s="74">
        <v>12828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150</v>
      </c>
      <c r="D109" s="74">
        <v>150</v>
      </c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121</v>
      </c>
      <c r="C111" s="72">
        <f t="shared" si="5"/>
        <v>35</v>
      </c>
      <c r="D111" s="74">
        <v>35</v>
      </c>
      <c r="E111" s="74"/>
      <c r="F111" s="74"/>
      <c r="G111" s="157"/>
      <c r="H111" s="72">
        <f t="shared" si="6"/>
        <v>35</v>
      </c>
      <c r="I111" s="74">
        <v>35</v>
      </c>
      <c r="J111" s="74"/>
      <c r="K111" s="74"/>
      <c r="L111" s="158"/>
    </row>
    <row r="112" spans="1:12" x14ac:dyDescent="0.25">
      <c r="A112" s="159">
        <v>2250</v>
      </c>
      <c r="B112" s="71" t="s">
        <v>122</v>
      </c>
      <c r="C112" s="72">
        <f t="shared" si="5"/>
        <v>166</v>
      </c>
      <c r="D112" s="160">
        <f>SUM(D113:D115)</f>
        <v>166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166</v>
      </c>
      <c r="I112" s="160">
        <f>SUM(I113:I115)</f>
        <v>166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123</v>
      </c>
      <c r="C113" s="72">
        <f t="shared" si="5"/>
        <v>166</v>
      </c>
      <c r="D113" s="74">
        <v>166</v>
      </c>
      <c r="E113" s="74"/>
      <c r="F113" s="74"/>
      <c r="G113" s="157"/>
      <c r="H113" s="72">
        <f t="shared" si="6"/>
        <v>166</v>
      </c>
      <c r="I113" s="74">
        <v>166</v>
      </c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68206</v>
      </c>
      <c r="D116" s="160">
        <f>SUM(D117:D121)</f>
        <v>68206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68206</v>
      </c>
      <c r="I116" s="160">
        <f>SUM(I117:I121)</f>
        <v>68206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127</v>
      </c>
      <c r="C117" s="72">
        <f t="shared" si="7"/>
        <v>68169</v>
      </c>
      <c r="D117" s="74">
        <v>68169</v>
      </c>
      <c r="E117" s="74"/>
      <c r="F117" s="74"/>
      <c r="G117" s="157"/>
      <c r="H117" s="72">
        <f t="shared" si="8"/>
        <v>68169</v>
      </c>
      <c r="I117" s="74">
        <v>68169</v>
      </c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130</v>
      </c>
      <c r="C120" s="72">
        <f t="shared" si="7"/>
        <v>37</v>
      </c>
      <c r="D120" s="74">
        <v>37</v>
      </c>
      <c r="E120" s="74"/>
      <c r="F120" s="74"/>
      <c r="G120" s="157"/>
      <c r="H120" s="72">
        <f t="shared" si="8"/>
        <v>37</v>
      </c>
      <c r="I120" s="74">
        <v>37</v>
      </c>
      <c r="J120" s="74"/>
      <c r="K120" s="74"/>
      <c r="L120" s="158"/>
    </row>
    <row r="121" spans="1:12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1335</v>
      </c>
      <c r="D122" s="160">
        <f>SUM(D123:D127)</f>
        <v>1335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1573</v>
      </c>
      <c r="I122" s="160">
        <f>SUM(I123:I127)</f>
        <v>1035</v>
      </c>
      <c r="J122" s="160">
        <f>SUM(J123:J127)</f>
        <v>0</v>
      </c>
      <c r="K122" s="160">
        <f>SUM(K123:K127)</f>
        <v>0</v>
      </c>
      <c r="L122" s="162">
        <f>SUM(L123:L127)</f>
        <v>538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538</v>
      </c>
      <c r="I125" s="74"/>
      <c r="J125" s="74"/>
      <c r="K125" s="74"/>
      <c r="L125" s="158">
        <v>538</v>
      </c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1335</v>
      </c>
      <c r="D127" s="74">
        <v>1335</v>
      </c>
      <c r="E127" s="74"/>
      <c r="F127" s="74"/>
      <c r="G127" s="157"/>
      <c r="H127" s="72">
        <f t="shared" si="8"/>
        <v>1035</v>
      </c>
      <c r="I127" s="74">
        <v>1035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69912</v>
      </c>
      <c r="D130" s="63">
        <f>SUM(D131,D136,D140,D141,D144,D151,D159,D160,D163)</f>
        <v>68412</v>
      </c>
      <c r="E130" s="63">
        <f>SUM(E131,E136,E140,E141,E144,E151,E159,E160,E163)</f>
        <v>0</v>
      </c>
      <c r="F130" s="63">
        <f>SUM(F131,F136,F140,F141,F144,F151,F159,F160,F163)</f>
        <v>1500</v>
      </c>
      <c r="G130" s="166">
        <f>SUM(G131,G136,G140,G141,G144,G151,G159,G160,G163)</f>
        <v>0</v>
      </c>
      <c r="H130" s="57">
        <f t="shared" si="8"/>
        <v>63456</v>
      </c>
      <c r="I130" s="63">
        <f>SUM(I131,I136,I140,I141,I144,I151,I159,I160,I163)</f>
        <v>61956</v>
      </c>
      <c r="J130" s="63">
        <f>SUM(J131,J136,J140,J141,J144,J151,J159,J160,J163)</f>
        <v>0</v>
      </c>
      <c r="K130" s="63">
        <f>SUM(K131,K136,K140,K141,K144,K151,K159,K160,K163)</f>
        <v>1500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2408</v>
      </c>
      <c r="D131" s="169">
        <f>SUM(D132:D135)</f>
        <v>2408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1933</v>
      </c>
      <c r="I131" s="169">
        <f t="shared" si="10"/>
        <v>1933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628</v>
      </c>
      <c r="D132" s="74">
        <v>628</v>
      </c>
      <c r="E132" s="74"/>
      <c r="F132" s="74"/>
      <c r="G132" s="157"/>
      <c r="H132" s="72">
        <f t="shared" si="8"/>
        <v>628</v>
      </c>
      <c r="I132" s="74">
        <v>628</v>
      </c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1280</v>
      </c>
      <c r="D133" s="74">
        <v>1280</v>
      </c>
      <c r="E133" s="74"/>
      <c r="F133" s="74"/>
      <c r="G133" s="157"/>
      <c r="H133" s="72">
        <f t="shared" si="8"/>
        <v>820</v>
      </c>
      <c r="I133" s="74">
        <v>820</v>
      </c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145</v>
      </c>
      <c r="C135" s="72">
        <f t="shared" si="7"/>
        <v>500</v>
      </c>
      <c r="D135" s="74">
        <v>500</v>
      </c>
      <c r="E135" s="74"/>
      <c r="F135" s="74"/>
      <c r="G135" s="157"/>
      <c r="H135" s="72">
        <f t="shared" si="8"/>
        <v>485</v>
      </c>
      <c r="I135" s="74">
        <v>485</v>
      </c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16085</v>
      </c>
      <c r="D136" s="160">
        <f>SUM(D137:D139)</f>
        <v>15785</v>
      </c>
      <c r="E136" s="160">
        <f>SUM(E137:E139)</f>
        <v>0</v>
      </c>
      <c r="F136" s="160">
        <f>SUM(F137:F139)</f>
        <v>300</v>
      </c>
      <c r="G136" s="161">
        <f>SUM(G137:G139)</f>
        <v>0</v>
      </c>
      <c r="H136" s="72">
        <f t="shared" si="8"/>
        <v>15204</v>
      </c>
      <c r="I136" s="160">
        <f>SUM(I137:I139)</f>
        <v>14904</v>
      </c>
      <c r="J136" s="160">
        <f>SUM(J137:J139)</f>
        <v>0</v>
      </c>
      <c r="K136" s="160">
        <f>SUM(K137:K139)</f>
        <v>300</v>
      </c>
      <c r="L136" s="162">
        <f>SUM(L137:L139)</f>
        <v>0</v>
      </c>
    </row>
    <row r="137" spans="1:12" x14ac:dyDescent="0.25">
      <c r="A137" s="44">
        <v>2321</v>
      </c>
      <c r="B137" s="71" t="s">
        <v>147</v>
      </c>
      <c r="C137" s="72">
        <f t="shared" si="7"/>
        <v>12613</v>
      </c>
      <c r="D137" s="74">
        <v>12313</v>
      </c>
      <c r="E137" s="74"/>
      <c r="F137" s="74">
        <v>300</v>
      </c>
      <c r="G137" s="157"/>
      <c r="H137" s="72">
        <f t="shared" si="8"/>
        <v>12613</v>
      </c>
      <c r="I137" s="74">
        <v>12313</v>
      </c>
      <c r="J137" s="74"/>
      <c r="K137" s="74">
        <v>300</v>
      </c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3472</v>
      </c>
      <c r="D138" s="74">
        <v>3472</v>
      </c>
      <c r="E138" s="74"/>
      <c r="F138" s="74"/>
      <c r="G138" s="157"/>
      <c r="H138" s="72">
        <f t="shared" si="8"/>
        <v>2591</v>
      </c>
      <c r="I138" s="74">
        <v>2591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151</v>
      </c>
      <c r="C141" s="72">
        <f t="shared" si="7"/>
        <v>1100</v>
      </c>
      <c r="D141" s="160">
        <f>SUM(D142:D143)</f>
        <v>1100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1100</v>
      </c>
      <c r="I141" s="160">
        <f>SUM(I142:I143)</f>
        <v>1100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152</v>
      </c>
      <c r="C142" s="72">
        <f t="shared" si="7"/>
        <v>1100</v>
      </c>
      <c r="D142" s="74">
        <v>1100</v>
      </c>
      <c r="E142" s="74"/>
      <c r="F142" s="74"/>
      <c r="G142" s="157"/>
      <c r="H142" s="72">
        <f t="shared" si="8"/>
        <v>1100</v>
      </c>
      <c r="I142" s="74">
        <v>1100</v>
      </c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1844</v>
      </c>
      <c r="D144" s="151">
        <f>SUM(D145:D150)</f>
        <v>1844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1744</v>
      </c>
      <c r="I144" s="151">
        <f>SUM(I145:I150)</f>
        <v>1744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155</v>
      </c>
      <c r="C145" s="66">
        <f t="shared" si="7"/>
        <v>350</v>
      </c>
      <c r="D145" s="68">
        <v>350</v>
      </c>
      <c r="E145" s="68"/>
      <c r="F145" s="68"/>
      <c r="G145" s="154"/>
      <c r="H145" s="66">
        <f t="shared" si="8"/>
        <v>300</v>
      </c>
      <c r="I145" s="68">
        <v>300</v>
      </c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1494</v>
      </c>
      <c r="D146" s="74">
        <v>1494</v>
      </c>
      <c r="E146" s="74"/>
      <c r="F146" s="74"/>
      <c r="G146" s="157"/>
      <c r="H146" s="72">
        <f t="shared" si="8"/>
        <v>1444</v>
      </c>
      <c r="I146" s="74">
        <v>1444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161</v>
      </c>
      <c r="C151" s="72">
        <f t="shared" si="7"/>
        <v>47006</v>
      </c>
      <c r="D151" s="160">
        <f>SUM(D152:D158)</f>
        <v>45806</v>
      </c>
      <c r="E151" s="160">
        <f>SUM(E152:E158)</f>
        <v>0</v>
      </c>
      <c r="F151" s="160">
        <f>SUM(F152:F158)</f>
        <v>1200</v>
      </c>
      <c r="G151" s="161">
        <f>SUM(G152:G158)</f>
        <v>0</v>
      </c>
      <c r="H151" s="72">
        <f t="shared" si="8"/>
        <v>42006</v>
      </c>
      <c r="I151" s="160">
        <f>SUM(I152:I158)</f>
        <v>40806</v>
      </c>
      <c r="J151" s="160">
        <f>SUM(J152:J158)</f>
        <v>0</v>
      </c>
      <c r="K151" s="160">
        <f>SUM(K152:K158)</f>
        <v>1200</v>
      </c>
      <c r="L151" s="162">
        <f>SUM(L152:L158)</f>
        <v>0</v>
      </c>
    </row>
    <row r="152" spans="1:12" x14ac:dyDescent="0.25">
      <c r="A152" s="43">
        <v>2361</v>
      </c>
      <c r="B152" s="71" t="s">
        <v>162</v>
      </c>
      <c r="C152" s="72">
        <f t="shared" si="7"/>
        <v>4850</v>
      </c>
      <c r="D152" s="74">
        <v>4850</v>
      </c>
      <c r="E152" s="74"/>
      <c r="F152" s="74"/>
      <c r="G152" s="157"/>
      <c r="H152" s="72">
        <f t="shared" si="8"/>
        <v>4850</v>
      </c>
      <c r="I152" s="74">
        <v>4850</v>
      </c>
      <c r="J152" s="74"/>
      <c r="K152" s="74"/>
      <c r="L152" s="158"/>
    </row>
    <row r="153" spans="1:12" ht="24" x14ac:dyDescent="0.25">
      <c r="A153" s="43">
        <v>2362</v>
      </c>
      <c r="B153" s="71" t="s">
        <v>163</v>
      </c>
      <c r="C153" s="72">
        <f t="shared" si="7"/>
        <v>130</v>
      </c>
      <c r="D153" s="74">
        <v>130</v>
      </c>
      <c r="E153" s="74"/>
      <c r="F153" s="74"/>
      <c r="G153" s="157"/>
      <c r="H153" s="72">
        <f t="shared" si="8"/>
        <v>130</v>
      </c>
      <c r="I153" s="74">
        <v>130</v>
      </c>
      <c r="J153" s="74"/>
      <c r="K153" s="74"/>
      <c r="L153" s="158"/>
    </row>
    <row r="154" spans="1:12" x14ac:dyDescent="0.25">
      <c r="A154" s="43">
        <v>2363</v>
      </c>
      <c r="B154" s="71" t="s">
        <v>164</v>
      </c>
      <c r="C154" s="72">
        <f t="shared" si="7"/>
        <v>38200</v>
      </c>
      <c r="D154" s="74">
        <v>37000</v>
      </c>
      <c r="E154" s="74"/>
      <c r="F154" s="74">
        <v>1200</v>
      </c>
      <c r="G154" s="157"/>
      <c r="H154" s="72">
        <f t="shared" si="8"/>
        <v>33277</v>
      </c>
      <c r="I154" s="74">
        <v>32077</v>
      </c>
      <c r="J154" s="74"/>
      <c r="K154" s="74">
        <v>1200</v>
      </c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166</v>
      </c>
      <c r="C156" s="72">
        <f t="shared" si="7"/>
        <v>1824</v>
      </c>
      <c r="D156" s="74">
        <v>1824</v>
      </c>
      <c r="E156" s="74"/>
      <c r="F156" s="74"/>
      <c r="G156" s="157"/>
      <c r="H156" s="72">
        <f t="shared" si="8"/>
        <v>1824</v>
      </c>
      <c r="I156" s="74">
        <v>1824</v>
      </c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168</v>
      </c>
      <c r="C158" s="72">
        <f t="shared" si="7"/>
        <v>2002</v>
      </c>
      <c r="D158" s="74">
        <v>2002</v>
      </c>
      <c r="E158" s="74"/>
      <c r="F158" s="74"/>
      <c r="G158" s="157"/>
      <c r="H158" s="72">
        <f t="shared" si="8"/>
        <v>1925</v>
      </c>
      <c r="I158" s="74">
        <v>1925</v>
      </c>
      <c r="J158" s="74"/>
      <c r="K158" s="74"/>
      <c r="L158" s="158"/>
    </row>
    <row r="159" spans="1:12" x14ac:dyDescent="0.25">
      <c r="A159" s="150">
        <v>2370</v>
      </c>
      <c r="B159" s="112" t="s">
        <v>169</v>
      </c>
      <c r="C159" s="117">
        <f t="shared" si="7"/>
        <v>989</v>
      </c>
      <c r="D159" s="163">
        <v>989</v>
      </c>
      <c r="E159" s="163"/>
      <c r="F159" s="163"/>
      <c r="G159" s="164"/>
      <c r="H159" s="117">
        <f t="shared" si="8"/>
        <v>989</v>
      </c>
      <c r="I159" s="163">
        <v>989</v>
      </c>
      <c r="J159" s="163"/>
      <c r="K159" s="163"/>
      <c r="L159" s="165"/>
    </row>
    <row r="160" spans="1:12" x14ac:dyDescent="0.25">
      <c r="A160" s="150">
        <v>2380</v>
      </c>
      <c r="B160" s="112" t="s">
        <v>170</v>
      </c>
      <c r="C160" s="117">
        <f t="shared" si="7"/>
        <v>480</v>
      </c>
      <c r="D160" s="151">
        <f>SUM(D161:D162)</f>
        <v>480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480</v>
      </c>
      <c r="I160" s="151">
        <f>SUM(I161:I162)</f>
        <v>480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172</v>
      </c>
      <c r="C162" s="72">
        <f t="shared" si="7"/>
        <v>480</v>
      </c>
      <c r="D162" s="74">
        <v>480</v>
      </c>
      <c r="E162" s="74"/>
      <c r="F162" s="74"/>
      <c r="G162" s="157"/>
      <c r="H162" s="72">
        <f t="shared" si="8"/>
        <v>480</v>
      </c>
      <c r="I162" s="74">
        <v>480</v>
      </c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55"/>
    </row>
    <row r="165" spans="1:12" ht="24" x14ac:dyDescent="0.25">
      <c r="A165" s="56">
        <v>2500</v>
      </c>
      <c r="B165" s="147" t="s">
        <v>175</v>
      </c>
      <c r="C165" s="57">
        <f t="shared" si="7"/>
        <v>700</v>
      </c>
      <c r="D165" s="63">
        <f>SUM(D166,D171)</f>
        <v>700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700</v>
      </c>
      <c r="I165" s="63">
        <f>SUM(I166,I171)</f>
        <v>700</v>
      </c>
      <c r="J165" s="63">
        <f t="shared" ref="J165:L165" si="12">SUM(J166,J171)</f>
        <v>0</v>
      </c>
      <c r="K165" s="63">
        <f t="shared" si="12"/>
        <v>0</v>
      </c>
      <c r="L165" s="172">
        <f t="shared" si="12"/>
        <v>0</v>
      </c>
    </row>
    <row r="166" spans="1:12" ht="16.5" customHeight="1" x14ac:dyDescent="0.25">
      <c r="A166" s="168">
        <v>2510</v>
      </c>
      <c r="B166" s="65" t="s">
        <v>176</v>
      </c>
      <c r="C166" s="66">
        <f t="shared" si="7"/>
        <v>700</v>
      </c>
      <c r="D166" s="169">
        <f>SUM(D167:D170)</f>
        <v>700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700</v>
      </c>
      <c r="I166" s="169">
        <f>SUM(I167:I170)</f>
        <v>700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179</v>
      </c>
      <c r="C169" s="72">
        <f t="shared" si="7"/>
        <v>570</v>
      </c>
      <c r="D169" s="74">
        <v>570</v>
      </c>
      <c r="E169" s="74"/>
      <c r="F169" s="74"/>
      <c r="G169" s="157"/>
      <c r="H169" s="72">
        <f t="shared" si="8"/>
        <v>570</v>
      </c>
      <c r="I169" s="74">
        <v>570</v>
      </c>
      <c r="J169" s="74"/>
      <c r="K169" s="74"/>
      <c r="L169" s="158"/>
    </row>
    <row r="170" spans="1:12" ht="24" x14ac:dyDescent="0.25">
      <c r="A170" s="44">
        <v>2519</v>
      </c>
      <c r="B170" s="71" t="s">
        <v>180</v>
      </c>
      <c r="C170" s="72">
        <f t="shared" si="7"/>
        <v>130</v>
      </c>
      <c r="D170" s="74">
        <v>130</v>
      </c>
      <c r="E170" s="74"/>
      <c r="F170" s="74"/>
      <c r="G170" s="157"/>
      <c r="H170" s="72">
        <f t="shared" si="8"/>
        <v>130</v>
      </c>
      <c r="I170" s="74">
        <v>130</v>
      </c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26000</v>
      </c>
      <c r="D194" s="139">
        <f>SUM(D195,D230,D269,D283)</f>
        <v>26000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26000</v>
      </c>
      <c r="I194" s="139">
        <f t="shared" ref="I194:L194" si="26">SUM(I195,I230,I269,I283)</f>
        <v>26000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26000</v>
      </c>
      <c r="D195" s="144">
        <f>D196+D204</f>
        <v>26000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26000</v>
      </c>
      <c r="I195" s="144">
        <f>I196+I204</f>
        <v>26000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26000</v>
      </c>
      <c r="D204" s="63">
        <f>D205+D215+D216+D225+D226+D227+D229</f>
        <v>26000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26000</v>
      </c>
      <c r="I204" s="63">
        <f>I205+I215+I216+I225+I226+I227+I229</f>
        <v>26000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226</v>
      </c>
      <c r="C216" s="72">
        <f t="shared" si="23"/>
        <v>26000</v>
      </c>
      <c r="D216" s="160">
        <f>SUM(D217:D224)</f>
        <v>26000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26000</v>
      </c>
      <c r="I216" s="160">
        <f>SUM(I217:I224)</f>
        <v>26000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227</v>
      </c>
      <c r="C217" s="72">
        <f t="shared" si="23"/>
        <v>26000</v>
      </c>
      <c r="D217" s="74">
        <v>26000</v>
      </c>
      <c r="E217" s="74"/>
      <c r="F217" s="74"/>
      <c r="G217" s="157"/>
      <c r="H217" s="72">
        <f t="shared" si="24"/>
        <v>26000</v>
      </c>
      <c r="I217" s="74">
        <v>26000</v>
      </c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595545</v>
      </c>
      <c r="D289" s="242">
        <f t="shared" ref="D289:L289" si="46">SUM(D286,D269,D230,D195,D187,D173,D75,D53,D283)</f>
        <v>593925</v>
      </c>
      <c r="E289" s="242">
        <f t="shared" si="46"/>
        <v>0</v>
      </c>
      <c r="F289" s="242">
        <f t="shared" si="46"/>
        <v>1620</v>
      </c>
      <c r="G289" s="243">
        <f t="shared" si="46"/>
        <v>0</v>
      </c>
      <c r="H289" s="244">
        <f t="shared" si="46"/>
        <v>583593</v>
      </c>
      <c r="I289" s="242">
        <f t="shared" si="46"/>
        <v>581435</v>
      </c>
      <c r="J289" s="242">
        <f t="shared" si="46"/>
        <v>0</v>
      </c>
      <c r="K289" s="242">
        <f t="shared" si="46"/>
        <v>1620</v>
      </c>
      <c r="L289" s="245">
        <f t="shared" si="46"/>
        <v>538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-538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-538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BRHdDBJp8kpIrfiIy7F2M8f3TYvFbz/0MZejEjwqnr0qYxkkCG1H2VHafMFJTiDOKcCRtSU4Gxx8lArjZ/zkaA==" saltValue="PPYMUPpPjivVQwGswDgbuA==" spinCount="100000" sheet="1" objects="1" scenarios="1" formatCells="0" formatColumns="0" formatRows="0" insertHyperlinks="0"/>
  <autoFilter ref="A18:L301">
    <filterColumn colId="7">
      <filters blank="1">
        <filter val="1 035"/>
        <filter val="1 100"/>
        <filter val="1 444"/>
        <filter val="1 573"/>
        <filter val="1 589"/>
        <filter val="1 592"/>
        <filter val="1 620"/>
        <filter val="1 703"/>
        <filter val="1 744"/>
        <filter val="1 824"/>
        <filter val="1 871"/>
        <filter val="1 925"/>
        <filter val="1 933"/>
        <filter val="1 994"/>
        <filter val="100 028"/>
        <filter val="102 742"/>
        <filter val="12 613"/>
        <filter val="12 828"/>
        <filter val="13 836"/>
        <filter val="130"/>
        <filter val="15 096"/>
        <filter val="15 204"/>
        <filter val="15 287"/>
        <filter val="16 907"/>
        <filter val="166"/>
        <filter val="167 198"/>
        <filter val="18 680"/>
        <filter val="19 186"/>
        <filter val="2 591"/>
        <filter val="204"/>
        <filter val="229 458"/>
        <filter val="24 654"/>
        <filter val="26 000"/>
        <filter val="290 367"/>
        <filter val="291"/>
        <filter val="3 792"/>
        <filter val="300"/>
        <filter val="33 277"/>
        <filter val="35"/>
        <filter val="37"/>
        <filter val="390 395"/>
        <filter val="4 407"/>
        <filter val="4 850"/>
        <filter val="42 006"/>
        <filter val="427"/>
        <filter val="449"/>
        <filter val="480"/>
        <filter val="485"/>
        <filter val="5 122"/>
        <filter val="5 547"/>
        <filter val="524"/>
        <filter val="538"/>
        <filter val="-538"/>
        <filter val="557 593"/>
        <filter val="570"/>
        <filter val="581 973"/>
        <filter val="583 593"/>
        <filter val="60 909"/>
        <filter val="628"/>
        <filter val="63 456"/>
        <filter val="68 169"/>
        <filter val="68 206"/>
        <filter val="700"/>
        <filter val="75"/>
        <filter val="75 374"/>
        <filter val="820"/>
        <filter val="9 715"/>
        <filter val="989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J49" sqref="J49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396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397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398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399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400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401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402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 t="s">
        <v>403</v>
      </c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164631</v>
      </c>
      <c r="D20" s="28">
        <f>SUM(D21,D24,D25,D41,D43)</f>
        <v>164623</v>
      </c>
      <c r="E20" s="28">
        <f>SUM(E21,E24,E43)</f>
        <v>0</v>
      </c>
      <c r="F20" s="28">
        <f>SUM(F21,F26,F43)</f>
        <v>8</v>
      </c>
      <c r="G20" s="29">
        <f>SUM(G21,G45)</f>
        <v>0</v>
      </c>
      <c r="H20" s="27">
        <f>SUM(I20:L20)</f>
        <v>170542</v>
      </c>
      <c r="I20" s="28">
        <f>SUM(I21,I24,I25,I41,I43)</f>
        <v>170534</v>
      </c>
      <c r="J20" s="28">
        <f>SUM(J21,J24,J43)</f>
        <v>0</v>
      </c>
      <c r="K20" s="28">
        <f>SUM(K21,K26,K43)</f>
        <v>8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164623</v>
      </c>
      <c r="D24" s="51">
        <v>164623</v>
      </c>
      <c r="E24" s="51"/>
      <c r="F24" s="52" t="s">
        <v>37</v>
      </c>
      <c r="G24" s="53" t="s">
        <v>37</v>
      </c>
      <c r="H24" s="50">
        <f t="shared" si="1"/>
        <v>170534</v>
      </c>
      <c r="I24" s="51">
        <f>I51</f>
        <v>170534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thickTop="1" x14ac:dyDescent="0.25">
      <c r="A43" s="64">
        <v>21490</v>
      </c>
      <c r="B43" s="56" t="s">
        <v>56</v>
      </c>
      <c r="C43" s="57">
        <f t="shared" si="0"/>
        <v>8</v>
      </c>
      <c r="D43" s="99">
        <f>D44</f>
        <v>0</v>
      </c>
      <c r="E43" s="99">
        <f t="shared" ref="E43:F43" si="3">E44</f>
        <v>0</v>
      </c>
      <c r="F43" s="99">
        <f t="shared" si="3"/>
        <v>8</v>
      </c>
      <c r="G43" s="60" t="s">
        <v>37</v>
      </c>
      <c r="H43" s="100">
        <f t="shared" si="2"/>
        <v>8</v>
      </c>
      <c r="I43" s="99">
        <f>I44</f>
        <v>0</v>
      </c>
      <c r="J43" s="99">
        <f t="shared" ref="J43:K43" si="4">J44</f>
        <v>0</v>
      </c>
      <c r="K43" s="99">
        <f t="shared" si="4"/>
        <v>8</v>
      </c>
      <c r="L43" s="62" t="s">
        <v>37</v>
      </c>
    </row>
    <row r="44" spans="1:12" s="24" customFormat="1" ht="24" x14ac:dyDescent="0.25">
      <c r="A44" s="44">
        <v>21499</v>
      </c>
      <c r="B44" s="71" t="s">
        <v>57</v>
      </c>
      <c r="C44" s="79">
        <f>SUM(D44:G44)</f>
        <v>8</v>
      </c>
      <c r="D44" s="101"/>
      <c r="E44" s="102"/>
      <c r="F44" s="102">
        <v>8</v>
      </c>
      <c r="G44" s="103" t="s">
        <v>37</v>
      </c>
      <c r="H44" s="104">
        <f t="shared" si="2"/>
        <v>8</v>
      </c>
      <c r="I44" s="101"/>
      <c r="J44" s="102"/>
      <c r="K44" s="101">
        <v>8</v>
      </c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164631</v>
      </c>
      <c r="D50" s="128">
        <f>SUM(D51,D286)</f>
        <v>164623</v>
      </c>
      <c r="E50" s="128">
        <f>SUM(E51,E286)</f>
        <v>0</v>
      </c>
      <c r="F50" s="128">
        <f>SUM(F51,F286)</f>
        <v>8</v>
      </c>
      <c r="G50" s="129">
        <f>SUM(G51,G286)</f>
        <v>0</v>
      </c>
      <c r="H50" s="127">
        <f t="shared" ref="H50:H113" si="6">SUM(I50:L50)</f>
        <v>170542</v>
      </c>
      <c r="I50" s="128">
        <f>SUM(I51,I286)</f>
        <v>170534</v>
      </c>
      <c r="J50" s="128">
        <f>SUM(J51,J286)</f>
        <v>0</v>
      </c>
      <c r="K50" s="128">
        <f>SUM(K51,K286)</f>
        <v>8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164631</v>
      </c>
      <c r="D51" s="134">
        <f>SUM(D52,D194)</f>
        <v>164623</v>
      </c>
      <c r="E51" s="134">
        <f>SUM(E52,E194)</f>
        <v>0</v>
      </c>
      <c r="F51" s="134">
        <f>SUM(F52,F194)</f>
        <v>8</v>
      </c>
      <c r="G51" s="135">
        <f>SUM(G52,G194)</f>
        <v>0</v>
      </c>
      <c r="H51" s="133">
        <f t="shared" si="6"/>
        <v>170542</v>
      </c>
      <c r="I51" s="134">
        <f>SUM(I52,I194)</f>
        <v>170534</v>
      </c>
      <c r="J51" s="134">
        <f>SUM(J52,J194)</f>
        <v>0</v>
      </c>
      <c r="K51" s="134">
        <f>SUM(K52,K194)</f>
        <v>8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162851</v>
      </c>
      <c r="D52" s="139">
        <f>SUM(D53,D75,D173,D187)</f>
        <v>162843</v>
      </c>
      <c r="E52" s="139">
        <f>SUM(E53,E75,E173,E187)</f>
        <v>0</v>
      </c>
      <c r="F52" s="139">
        <f>SUM(F53,F75,F173,F187)</f>
        <v>8</v>
      </c>
      <c r="G52" s="140">
        <f>SUM(G53,G75,G173,G187)</f>
        <v>0</v>
      </c>
      <c r="H52" s="138">
        <f t="shared" si="6"/>
        <v>168762</v>
      </c>
      <c r="I52" s="139">
        <f>SUM(I53,I75,I173,I187)</f>
        <v>168754</v>
      </c>
      <c r="J52" s="139">
        <f>SUM(J53,J75,J173,J187)</f>
        <v>0</v>
      </c>
      <c r="K52" s="139">
        <f>SUM(K53,K75,K173,K187)</f>
        <v>8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149123</v>
      </c>
      <c r="D53" s="144">
        <f>SUM(D54,D67)</f>
        <v>149123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157867</v>
      </c>
      <c r="I53" s="144">
        <f>SUM(I54,I67)</f>
        <v>157867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112894</v>
      </c>
      <c r="D54" s="63">
        <f>SUM(D55,D58,D66)</f>
        <v>112894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119684</v>
      </c>
      <c r="I54" s="63">
        <f>SUM(I55,I58,I66)</f>
        <v>119684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110508</v>
      </c>
      <c r="D55" s="151">
        <f>SUM(D56:D57)</f>
        <v>110508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111580</v>
      </c>
      <c r="I55" s="151">
        <f>SUM(I56:I57)</f>
        <v>111580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110508</v>
      </c>
      <c r="D57" s="74">
        <v>110508</v>
      </c>
      <c r="E57" s="74"/>
      <c r="F57" s="74"/>
      <c r="G57" s="157"/>
      <c r="H57" s="72">
        <f t="shared" si="6"/>
        <v>111580</v>
      </c>
      <c r="I57" s="74">
        <v>111580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2386</v>
      </c>
      <c r="D58" s="160">
        <f>SUM(D59:D65)</f>
        <v>2386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8104</v>
      </c>
      <c r="I58" s="160">
        <f>SUM(I59:I65)</f>
        <v>8104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2386</v>
      </c>
      <c r="D63" s="74">
        <v>2386</v>
      </c>
      <c r="E63" s="74"/>
      <c r="F63" s="74"/>
      <c r="G63" s="157"/>
      <c r="H63" s="72">
        <f t="shared" si="6"/>
        <v>2425</v>
      </c>
      <c r="I63" s="74">
        <v>2425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5679</v>
      </c>
      <c r="I64" s="74">
        <v>5679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36229</v>
      </c>
      <c r="D67" s="63">
        <f>SUM(D68:D69)</f>
        <v>36229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38183</v>
      </c>
      <c r="I67" s="63">
        <f>SUM(I68:I69)</f>
        <v>38183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28480</v>
      </c>
      <c r="D68" s="68">
        <v>28480</v>
      </c>
      <c r="E68" s="68"/>
      <c r="F68" s="68"/>
      <c r="G68" s="154"/>
      <c r="H68" s="66">
        <f t="shared" si="6"/>
        <v>30178</v>
      </c>
      <c r="I68" s="68">
        <v>30178</v>
      </c>
      <c r="J68" s="68"/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7749</v>
      </c>
      <c r="D69" s="160">
        <f>SUM(D70:D74)</f>
        <v>7749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8005</v>
      </c>
      <c r="I69" s="160">
        <f>SUM(I70:I74)</f>
        <v>8005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5329</v>
      </c>
      <c r="D70" s="74">
        <v>5329</v>
      </c>
      <c r="E70" s="74"/>
      <c r="F70" s="74"/>
      <c r="G70" s="157"/>
      <c r="H70" s="72">
        <f t="shared" si="6"/>
        <v>5584</v>
      </c>
      <c r="I70" s="74">
        <v>5584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1920</v>
      </c>
      <c r="D73" s="74">
        <v>1920</v>
      </c>
      <c r="E73" s="74"/>
      <c r="F73" s="74"/>
      <c r="G73" s="157"/>
      <c r="H73" s="72">
        <f t="shared" si="6"/>
        <v>1921</v>
      </c>
      <c r="I73" s="74">
        <v>1921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13728</v>
      </c>
      <c r="D75" s="144">
        <f>SUM(D76,D83,D130,D164,D165,D172)</f>
        <v>13720</v>
      </c>
      <c r="E75" s="144">
        <f>SUM(E76,E83,E130,E164,E165,E172)</f>
        <v>0</v>
      </c>
      <c r="F75" s="144">
        <f>SUM(F76,F83,F130,F164,F165,F172)</f>
        <v>8</v>
      </c>
      <c r="G75" s="145">
        <f>SUM(G76,G83,G130,G164,G165,G172)</f>
        <v>0</v>
      </c>
      <c r="H75" s="143">
        <f t="shared" si="6"/>
        <v>10895</v>
      </c>
      <c r="I75" s="144">
        <f>SUM(I76,I83,I130,I164,I165,I172)</f>
        <v>10887</v>
      </c>
      <c r="J75" s="144">
        <f>SUM(J76,J83,J130,J164,J165,J172)</f>
        <v>0</v>
      </c>
      <c r="K75" s="144">
        <f>SUM(K76,K83,K130,K164,K165,K172)</f>
        <v>8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7516</v>
      </c>
      <c r="D83" s="63">
        <f>SUM(D84,D89,D95,D103,D112,D116,D122,D128)</f>
        <v>7508</v>
      </c>
      <c r="E83" s="63">
        <f>SUM(E84,E89,E95,E103,E112,E116,E122,E128)</f>
        <v>0</v>
      </c>
      <c r="F83" s="63">
        <f>SUM(F84,F89,F95,F103,F112,F116,F122,F128)</f>
        <v>8</v>
      </c>
      <c r="G83" s="166">
        <f>SUM(G84,G89,G95,G103,G112,G116,G122,G128)</f>
        <v>0</v>
      </c>
      <c r="H83" s="57">
        <f t="shared" si="6"/>
        <v>6258</v>
      </c>
      <c r="I83" s="63">
        <f>SUM(I84,I89,I95,I103,I112,I116,I122,I128)</f>
        <v>6250</v>
      </c>
      <c r="J83" s="63">
        <f>SUM(J84,J89,J95,J103,J112,J116,J122,J128)</f>
        <v>0</v>
      </c>
      <c r="K83" s="63">
        <f>SUM(K84,K89,K95,K103,K112,K116,K122,K128)</f>
        <v>8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1695</v>
      </c>
      <c r="D84" s="151">
        <f>SUM(D85:D88)</f>
        <v>1687</v>
      </c>
      <c r="E84" s="151">
        <f>SUM(E85:E88)</f>
        <v>0</v>
      </c>
      <c r="F84" s="151">
        <f>SUM(F85:F88)</f>
        <v>8</v>
      </c>
      <c r="G84" s="151">
        <f>SUM(G85:G88)</f>
        <v>0</v>
      </c>
      <c r="H84" s="117">
        <f t="shared" si="6"/>
        <v>1387</v>
      </c>
      <c r="I84" s="151">
        <f>SUM(I85:I88)</f>
        <v>1379</v>
      </c>
      <c r="J84" s="151">
        <f>SUM(J85:J88)</f>
        <v>0</v>
      </c>
      <c r="K84" s="151">
        <f>SUM(K85:K88)</f>
        <v>8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157</v>
      </c>
      <c r="D86" s="74">
        <v>153</v>
      </c>
      <c r="E86" s="74"/>
      <c r="F86" s="74">
        <v>4</v>
      </c>
      <c r="G86" s="157"/>
      <c r="H86" s="72">
        <f t="shared" si="6"/>
        <v>157</v>
      </c>
      <c r="I86" s="74">
        <v>153</v>
      </c>
      <c r="J86" s="74"/>
      <c r="K86" s="74">
        <v>4</v>
      </c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157</v>
      </c>
      <c r="D87" s="74">
        <v>153</v>
      </c>
      <c r="E87" s="74"/>
      <c r="F87" s="74">
        <v>4</v>
      </c>
      <c r="G87" s="157"/>
      <c r="H87" s="72">
        <f t="shared" si="6"/>
        <v>157</v>
      </c>
      <c r="I87" s="74">
        <v>153</v>
      </c>
      <c r="J87" s="74"/>
      <c r="K87" s="74">
        <v>4</v>
      </c>
      <c r="L87" s="158"/>
    </row>
    <row r="88" spans="1:12" x14ac:dyDescent="0.25">
      <c r="A88" s="44">
        <v>2219</v>
      </c>
      <c r="B88" s="71" t="s">
        <v>98</v>
      </c>
      <c r="C88" s="72">
        <f t="shared" si="5"/>
        <v>1381</v>
      </c>
      <c r="D88" s="74">
        <v>1381</v>
      </c>
      <c r="E88" s="74"/>
      <c r="F88" s="74"/>
      <c r="G88" s="157"/>
      <c r="H88" s="72">
        <f t="shared" si="6"/>
        <v>1073</v>
      </c>
      <c r="I88" s="74">
        <v>1073</v>
      </c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2973</v>
      </c>
      <c r="D89" s="160">
        <f>SUM(D90:D94)</f>
        <v>2973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2973</v>
      </c>
      <c r="I89" s="160">
        <f>SUM(I90:I94)</f>
        <v>2973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1712</v>
      </c>
      <c r="D90" s="74">
        <v>1712</v>
      </c>
      <c r="E90" s="74"/>
      <c r="F90" s="74"/>
      <c r="G90" s="157"/>
      <c r="H90" s="72">
        <f t="shared" si="6"/>
        <v>1712</v>
      </c>
      <c r="I90" s="74">
        <v>1712</v>
      </c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147</v>
      </c>
      <c r="D91" s="74">
        <v>147</v>
      </c>
      <c r="E91" s="74"/>
      <c r="F91" s="74"/>
      <c r="G91" s="157"/>
      <c r="H91" s="72">
        <f t="shared" si="6"/>
        <v>147</v>
      </c>
      <c r="I91" s="74">
        <v>147</v>
      </c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1005</v>
      </c>
      <c r="D92" s="74">
        <v>1005</v>
      </c>
      <c r="E92" s="74"/>
      <c r="F92" s="74"/>
      <c r="G92" s="157"/>
      <c r="H92" s="72">
        <f t="shared" si="6"/>
        <v>1005</v>
      </c>
      <c r="I92" s="74">
        <v>1005</v>
      </c>
      <c r="J92" s="74"/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109</v>
      </c>
      <c r="D93" s="74">
        <v>109</v>
      </c>
      <c r="E93" s="74"/>
      <c r="F93" s="74"/>
      <c r="G93" s="157"/>
      <c r="H93" s="72">
        <f t="shared" si="6"/>
        <v>109</v>
      </c>
      <c r="I93" s="74">
        <v>109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1133</v>
      </c>
      <c r="D95" s="160">
        <f>SUM(D96:D102)</f>
        <v>1133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333</v>
      </c>
      <c r="I95" s="160">
        <f>SUM(I96:I102)</f>
        <v>333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1010</v>
      </c>
      <c r="D100" s="74">
        <v>1010</v>
      </c>
      <c r="E100" s="74"/>
      <c r="F100" s="74"/>
      <c r="G100" s="157"/>
      <c r="H100" s="72">
        <f t="shared" si="6"/>
        <v>210</v>
      </c>
      <c r="I100" s="74">
        <v>210</v>
      </c>
      <c r="J100" s="74"/>
      <c r="K100" s="74"/>
      <c r="L100" s="158"/>
    </row>
    <row r="101" spans="1:12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123</v>
      </c>
      <c r="D102" s="74">
        <v>123</v>
      </c>
      <c r="E102" s="74"/>
      <c r="F102" s="74"/>
      <c r="G102" s="157"/>
      <c r="H102" s="72">
        <f t="shared" si="6"/>
        <v>123</v>
      </c>
      <c r="I102" s="74">
        <v>123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1372</v>
      </c>
      <c r="D103" s="160">
        <f>SUM(D104:D111)</f>
        <v>1372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1222</v>
      </c>
      <c r="I103" s="160">
        <f>SUM(I104:I111)</f>
        <v>1222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115</v>
      </c>
      <c r="C105" s="72">
        <f t="shared" si="5"/>
        <v>480</v>
      </c>
      <c r="D105" s="74">
        <v>480</v>
      </c>
      <c r="E105" s="74"/>
      <c r="F105" s="74"/>
      <c r="G105" s="157"/>
      <c r="H105" s="72">
        <f t="shared" si="6"/>
        <v>980</v>
      </c>
      <c r="I105" s="74">
        <v>980</v>
      </c>
      <c r="J105" s="74"/>
      <c r="K105" s="74"/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112</v>
      </c>
      <c r="D106" s="74">
        <v>112</v>
      </c>
      <c r="E106" s="74"/>
      <c r="F106" s="74"/>
      <c r="G106" s="157"/>
      <c r="H106" s="72">
        <f t="shared" si="6"/>
        <v>112</v>
      </c>
      <c r="I106" s="74">
        <v>112</v>
      </c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130</v>
      </c>
      <c r="D107" s="74">
        <v>130</v>
      </c>
      <c r="E107" s="74"/>
      <c r="F107" s="74"/>
      <c r="G107" s="157"/>
      <c r="H107" s="72">
        <f t="shared" si="6"/>
        <v>130</v>
      </c>
      <c r="I107" s="74">
        <v>130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650</v>
      </c>
      <c r="D109" s="74">
        <v>650</v>
      </c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9</v>
      </c>
      <c r="D116" s="160">
        <f>SUM(D117:D121)</f>
        <v>9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9</v>
      </c>
      <c r="I116" s="160">
        <f>SUM(I117:I121)</f>
        <v>9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131</v>
      </c>
      <c r="C121" s="72">
        <f t="shared" si="7"/>
        <v>9</v>
      </c>
      <c r="D121" s="74">
        <v>9</v>
      </c>
      <c r="E121" s="74"/>
      <c r="F121" s="74"/>
      <c r="G121" s="157"/>
      <c r="H121" s="72">
        <f t="shared" si="8"/>
        <v>9</v>
      </c>
      <c r="I121" s="74">
        <v>9</v>
      </c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334</v>
      </c>
      <c r="D122" s="160">
        <f>SUM(D123:D127)</f>
        <v>334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334</v>
      </c>
      <c r="I122" s="160">
        <f>SUM(I123:I127)</f>
        <v>334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133</v>
      </c>
      <c r="C123" s="72">
        <f t="shared" si="7"/>
        <v>86</v>
      </c>
      <c r="D123" s="74">
        <v>86</v>
      </c>
      <c r="E123" s="74"/>
      <c r="F123" s="74"/>
      <c r="G123" s="157"/>
      <c r="H123" s="72">
        <f t="shared" si="8"/>
        <v>86</v>
      </c>
      <c r="I123" s="74">
        <v>86</v>
      </c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248</v>
      </c>
      <c r="D127" s="74">
        <v>248</v>
      </c>
      <c r="E127" s="74"/>
      <c r="F127" s="74"/>
      <c r="G127" s="157"/>
      <c r="H127" s="72">
        <f t="shared" si="8"/>
        <v>248</v>
      </c>
      <c r="I127" s="74">
        <v>248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6155</v>
      </c>
      <c r="D130" s="63">
        <f>SUM(D131,D136,D140,D141,D144,D151,D159,D160,D163)</f>
        <v>6155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4580</v>
      </c>
      <c r="I130" s="63">
        <f>SUM(I131,I136,I140,I141,I144,I151,I159,I160,I163)</f>
        <v>4580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3086</v>
      </c>
      <c r="D131" s="169">
        <f>SUM(D132:D135)</f>
        <v>3086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2215</v>
      </c>
      <c r="I131" s="169">
        <f t="shared" si="10"/>
        <v>2215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961</v>
      </c>
      <c r="D132" s="74">
        <v>961</v>
      </c>
      <c r="E132" s="74"/>
      <c r="F132" s="74"/>
      <c r="G132" s="157"/>
      <c r="H132" s="72">
        <f t="shared" si="8"/>
        <v>750</v>
      </c>
      <c r="I132" s="74">
        <v>750</v>
      </c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1885</v>
      </c>
      <c r="D133" s="74">
        <v>1885</v>
      </c>
      <c r="E133" s="74"/>
      <c r="F133" s="74"/>
      <c r="G133" s="157"/>
      <c r="H133" s="72">
        <f t="shared" si="8"/>
        <v>1465</v>
      </c>
      <c r="I133" s="74">
        <v>1465</v>
      </c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240</v>
      </c>
      <c r="D134" s="74">
        <v>240</v>
      </c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2269</v>
      </c>
      <c r="D136" s="160">
        <f>SUM(D137:D139)</f>
        <v>2269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2005</v>
      </c>
      <c r="I136" s="160">
        <f>SUM(I137:I139)</f>
        <v>2005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2269</v>
      </c>
      <c r="D138" s="74">
        <v>2269</v>
      </c>
      <c r="E138" s="74"/>
      <c r="F138" s="74"/>
      <c r="G138" s="157"/>
      <c r="H138" s="72">
        <f t="shared" si="8"/>
        <v>2005</v>
      </c>
      <c r="I138" s="74">
        <v>2005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25</v>
      </c>
      <c r="I141" s="160">
        <f>SUM(I142:I143)</f>
        <v>25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25</v>
      </c>
      <c r="I142" s="74">
        <v>25</v>
      </c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800</v>
      </c>
      <c r="D144" s="151">
        <f>SUM(D145:D150)</f>
        <v>800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335</v>
      </c>
      <c r="I144" s="151">
        <f>SUM(I145:I150)</f>
        <v>335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155</v>
      </c>
      <c r="C145" s="66">
        <f t="shared" si="7"/>
        <v>30</v>
      </c>
      <c r="D145" s="68">
        <v>30</v>
      </c>
      <c r="E145" s="68"/>
      <c r="F145" s="68"/>
      <c r="G145" s="154"/>
      <c r="H145" s="66">
        <f t="shared" si="8"/>
        <v>30</v>
      </c>
      <c r="I145" s="68">
        <v>30</v>
      </c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230</v>
      </c>
      <c r="D146" s="74">
        <v>230</v>
      </c>
      <c r="E146" s="74"/>
      <c r="F146" s="74"/>
      <c r="G146" s="157"/>
      <c r="H146" s="72">
        <f t="shared" si="8"/>
        <v>200</v>
      </c>
      <c r="I146" s="74">
        <v>200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158</v>
      </c>
      <c r="C148" s="72">
        <f t="shared" si="7"/>
        <v>60</v>
      </c>
      <c r="D148" s="74">
        <v>60</v>
      </c>
      <c r="E148" s="74"/>
      <c r="F148" s="74"/>
      <c r="G148" s="157"/>
      <c r="H148" s="72">
        <f t="shared" si="8"/>
        <v>60</v>
      </c>
      <c r="I148" s="74">
        <v>60</v>
      </c>
      <c r="J148" s="74"/>
      <c r="K148" s="74"/>
      <c r="L148" s="158"/>
    </row>
    <row r="149" spans="1:12" ht="24" x14ac:dyDescent="0.25">
      <c r="A149" s="44">
        <v>2355</v>
      </c>
      <c r="B149" s="71" t="s">
        <v>159</v>
      </c>
      <c r="C149" s="72">
        <f t="shared" si="7"/>
        <v>480</v>
      </c>
      <c r="D149" s="74">
        <v>480</v>
      </c>
      <c r="E149" s="74"/>
      <c r="F149" s="74"/>
      <c r="G149" s="157"/>
      <c r="H149" s="72">
        <f t="shared" si="8"/>
        <v>45</v>
      </c>
      <c r="I149" s="74">
        <v>45</v>
      </c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175</v>
      </c>
      <c r="C165" s="57">
        <f t="shared" si="7"/>
        <v>57</v>
      </c>
      <c r="D165" s="63">
        <f>SUM(D166,D171)</f>
        <v>57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57</v>
      </c>
      <c r="I165" s="63">
        <f>SUM(I166,I171)</f>
        <v>57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176</v>
      </c>
      <c r="C166" s="66">
        <f t="shared" si="7"/>
        <v>57</v>
      </c>
      <c r="D166" s="169">
        <f>SUM(D167:D170)</f>
        <v>57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57</v>
      </c>
      <c r="I166" s="169">
        <f>SUM(I167:I170)</f>
        <v>57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180</v>
      </c>
      <c r="C170" s="72">
        <f t="shared" si="7"/>
        <v>57</v>
      </c>
      <c r="D170" s="74">
        <v>57</v>
      </c>
      <c r="E170" s="74"/>
      <c r="F170" s="74"/>
      <c r="G170" s="157"/>
      <c r="H170" s="72">
        <f t="shared" si="8"/>
        <v>57</v>
      </c>
      <c r="I170" s="74">
        <v>57</v>
      </c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1780</v>
      </c>
      <c r="D194" s="139">
        <f>SUM(D195,D230,D269,D283)</f>
        <v>1780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1780</v>
      </c>
      <c r="I194" s="139">
        <f t="shared" ref="I194:L194" si="26">SUM(I195,I230,I269,I283)</f>
        <v>1780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1780</v>
      </c>
      <c r="D195" s="144">
        <f>D196+D204</f>
        <v>1780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1780</v>
      </c>
      <c r="I195" s="144">
        <f>I196+I204</f>
        <v>1780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206</v>
      </c>
      <c r="C196" s="57">
        <f t="shared" si="23"/>
        <v>300</v>
      </c>
      <c r="D196" s="63">
        <f>D197+D198+D201+D202+D203</f>
        <v>300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200</v>
      </c>
      <c r="I196" s="63">
        <f>I197+I198+I201+I202+I203</f>
        <v>200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208</v>
      </c>
      <c r="C198" s="72">
        <f t="shared" si="23"/>
        <v>300</v>
      </c>
      <c r="D198" s="160">
        <f>D199+D200</f>
        <v>300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200</v>
      </c>
      <c r="I198" s="160">
        <f>I199+I200</f>
        <v>200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209</v>
      </c>
      <c r="C199" s="72">
        <f t="shared" si="23"/>
        <v>300</v>
      </c>
      <c r="D199" s="74">
        <v>300</v>
      </c>
      <c r="E199" s="74"/>
      <c r="F199" s="74"/>
      <c r="G199" s="157"/>
      <c r="H199" s="72">
        <f t="shared" si="24"/>
        <v>200</v>
      </c>
      <c r="I199" s="74">
        <v>200</v>
      </c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1480</v>
      </c>
      <c r="D204" s="63">
        <f>D205+D215+D216+D225+D226+D227+D229</f>
        <v>1480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1580</v>
      </c>
      <c r="I204" s="63">
        <f>I205+I215+I216+I225+I226+I227+I229</f>
        <v>1580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226</v>
      </c>
      <c r="C216" s="72">
        <f t="shared" si="23"/>
        <v>1480</v>
      </c>
      <c r="D216" s="160">
        <f>SUM(D217:D224)</f>
        <v>1480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1580</v>
      </c>
      <c r="I216" s="160">
        <f>SUM(I217:I224)</f>
        <v>1580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233</v>
      </c>
      <c r="C223" s="201">
        <f t="shared" si="23"/>
        <v>1200</v>
      </c>
      <c r="D223" s="74">
        <v>1200</v>
      </c>
      <c r="E223" s="74"/>
      <c r="F223" s="74"/>
      <c r="G223" s="157"/>
      <c r="H223" s="72">
        <f t="shared" si="24"/>
        <v>1300</v>
      </c>
      <c r="I223" s="74">
        <v>1300</v>
      </c>
      <c r="J223" s="74"/>
      <c r="K223" s="74"/>
      <c r="L223" s="158"/>
    </row>
    <row r="224" spans="1:12" ht="24" x14ac:dyDescent="0.25">
      <c r="A224" s="44">
        <v>5239</v>
      </c>
      <c r="B224" s="71" t="s">
        <v>234</v>
      </c>
      <c r="C224" s="201">
        <f t="shared" si="23"/>
        <v>280</v>
      </c>
      <c r="D224" s="74">
        <v>280</v>
      </c>
      <c r="E224" s="74"/>
      <c r="F224" s="74"/>
      <c r="G224" s="157"/>
      <c r="H224" s="72">
        <f t="shared" si="24"/>
        <v>280</v>
      </c>
      <c r="I224" s="74">
        <v>280</v>
      </c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164631</v>
      </c>
      <c r="D289" s="242">
        <f t="shared" ref="D289:L289" si="46">SUM(D286,D269,D230,D195,D187,D173,D75,D53,D283)</f>
        <v>164623</v>
      </c>
      <c r="E289" s="242">
        <f t="shared" si="46"/>
        <v>0</v>
      </c>
      <c r="F289" s="242">
        <f t="shared" si="46"/>
        <v>8</v>
      </c>
      <c r="G289" s="243">
        <f t="shared" si="46"/>
        <v>0</v>
      </c>
      <c r="H289" s="244">
        <f t="shared" si="46"/>
        <v>170542</v>
      </c>
      <c r="I289" s="242">
        <f t="shared" si="46"/>
        <v>170534</v>
      </c>
      <c r="J289" s="242">
        <f t="shared" si="46"/>
        <v>0</v>
      </c>
      <c r="K289" s="242">
        <f t="shared" si="46"/>
        <v>8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UN8HnRU4BCAlaveVpsC94JfXJJ5igXrBY4zuFZLO8SCXWXyhM3tuuTm/1/uhINVMGKEZTQ1N0cuhORTLtGbuBQ==" saltValue="uEMW9CGoJaLtAU5sc/WQGw==" spinCount="100000" sheet="1" objects="1" scenarios="1" formatCells="0" formatColumns="0" formatRows="0" insertHyperlinks="0"/>
  <autoFilter ref="A18:L301">
    <filterColumn colId="7">
      <filters blank="1">
        <filter val="1 005"/>
        <filter val="1 073"/>
        <filter val="1 222"/>
        <filter val="1 300"/>
        <filter val="1 387"/>
        <filter val="1 465"/>
        <filter val="1 580"/>
        <filter val="1 712"/>
        <filter val="1 780"/>
        <filter val="1 921"/>
        <filter val="10 895"/>
        <filter val="109"/>
        <filter val="111 580"/>
        <filter val="112"/>
        <filter val="119 684"/>
        <filter val="123"/>
        <filter val="130"/>
        <filter val="147"/>
        <filter val="157"/>
        <filter val="157 867"/>
        <filter val="168 762"/>
        <filter val="170 534"/>
        <filter val="170 542"/>
        <filter val="2 005"/>
        <filter val="2 215"/>
        <filter val="2 425"/>
        <filter val="2 973"/>
        <filter val="200"/>
        <filter val="210"/>
        <filter val="248"/>
        <filter val="25"/>
        <filter val="280"/>
        <filter val="30"/>
        <filter val="30 178"/>
        <filter val="333"/>
        <filter val="334"/>
        <filter val="335"/>
        <filter val="38 183"/>
        <filter val="4 580"/>
        <filter val="45"/>
        <filter val="5 584"/>
        <filter val="5 679"/>
        <filter val="500"/>
        <filter val="57"/>
        <filter val="6 258"/>
        <filter val="60"/>
        <filter val="750"/>
        <filter val="8"/>
        <filter val="8 005"/>
        <filter val="8 104"/>
        <filter val="86"/>
        <filter val="9"/>
        <filter val="98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79" t="s">
        <v>326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5.5" customHeight="1" x14ac:dyDescent="0.25">
      <c r="A3" s="2" t="s">
        <v>3</v>
      </c>
      <c r="B3" s="3"/>
      <c r="C3" s="283" t="s">
        <v>327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328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329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330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331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7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0</v>
      </c>
      <c r="D20" s="28">
        <f>SUM(D21,D24,D25,D41,D43)</f>
        <v>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73605</v>
      </c>
      <c r="I20" s="28">
        <f>SUM(I21,I24,I25,I41,I43)</f>
        <v>73605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0</v>
      </c>
      <c r="D24" s="51"/>
      <c r="E24" s="51"/>
      <c r="F24" s="52" t="s">
        <v>37</v>
      </c>
      <c r="G24" s="53" t="s">
        <v>37</v>
      </c>
      <c r="H24" s="50">
        <f t="shared" si="1"/>
        <v>73605</v>
      </c>
      <c r="I24" s="51">
        <f>-I301</f>
        <v>73605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ht="12.75" thickBot="1" x14ac:dyDescent="0.3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hidden="1" thickBot="1" x14ac:dyDescent="0.3">
      <c r="A50" s="126"/>
      <c r="B50" s="25" t="s">
        <v>62</v>
      </c>
      <c r="C50" s="127">
        <f t="shared" ref="C50:C113" si="5">SUM(D50:G50)</f>
        <v>0</v>
      </c>
      <c r="D50" s="128">
        <f>SUM(D51,D286)</f>
        <v>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0</v>
      </c>
      <c r="I50" s="128">
        <f>SUM(I51,I286)</f>
        <v>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7.5" hidden="1" thickTop="1" thickBot="1" x14ac:dyDescent="0.3">
      <c r="A51" s="131"/>
      <c r="B51" s="132" t="s">
        <v>63</v>
      </c>
      <c r="C51" s="133">
        <f t="shared" si="5"/>
        <v>0</v>
      </c>
      <c r="D51" s="134">
        <f>SUM(D52,D194)</f>
        <v>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0</v>
      </c>
      <c r="I51" s="134">
        <f>SUM(I52,I194)</f>
        <v>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.75" hidden="1" thickBot="1" x14ac:dyDescent="0.3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t="12.75" hidden="1" thickBot="1" x14ac:dyDescent="0.3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t="12.75" hidden="1" thickBot="1" x14ac:dyDescent="0.3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t="12.75" hidden="1" thickBot="1" x14ac:dyDescent="0.3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t="12.75" hidden="1" thickBot="1" x14ac:dyDescent="0.3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3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t="12.75" hidden="1" thickBot="1" x14ac:dyDescent="0.3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t="12.75" hidden="1" thickBot="1" x14ac:dyDescent="0.3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3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.75" hidden="1" thickBot="1" x14ac:dyDescent="0.3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3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t="12.75" hidden="1" thickBot="1" x14ac:dyDescent="0.3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t="12.75" hidden="1" thickBot="1" x14ac:dyDescent="0.3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3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.75" hidden="1" thickBot="1" x14ac:dyDescent="0.3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.75" hidden="1" thickBot="1" x14ac:dyDescent="0.3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.75" hidden="1" thickBot="1" x14ac:dyDescent="0.3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.75" hidden="1" thickBot="1" x14ac:dyDescent="0.3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.75" hidden="1" thickBot="1" x14ac:dyDescent="0.3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t="12.75" hidden="1" thickBot="1" x14ac:dyDescent="0.3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.75" hidden="1" thickBot="1" x14ac:dyDescent="0.3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.75" hidden="1" thickBot="1" x14ac:dyDescent="0.3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.75" hidden="1" thickBot="1" x14ac:dyDescent="0.3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t="12.75" hidden="1" thickBot="1" x14ac:dyDescent="0.3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.75" hidden="1" thickBot="1" x14ac:dyDescent="0.3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.75" hidden="1" thickBot="1" x14ac:dyDescent="0.3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t="12.75" hidden="1" thickBot="1" x14ac:dyDescent="0.3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.75" hidden="1" thickBot="1" x14ac:dyDescent="0.3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.75" hidden="1" thickBot="1" x14ac:dyDescent="0.3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t="12.75" hidden="1" thickBot="1" x14ac:dyDescent="0.3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.75" hidden="1" thickBot="1" x14ac:dyDescent="0.3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t="12.75" hidden="1" thickBot="1" x14ac:dyDescent="0.3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12.75" hidden="1" thickBot="1" x14ac:dyDescent="0.3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.75" hidden="1" thickBot="1" x14ac:dyDescent="0.3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.75" hidden="1" thickBot="1" x14ac:dyDescent="0.3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.75" hidden="1" thickBot="1" x14ac:dyDescent="0.3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t="12.75" hidden="1" thickBot="1" x14ac:dyDescent="0.3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.75" hidden="1" thickBot="1" x14ac:dyDescent="0.3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.75" hidden="1" thickBot="1" x14ac:dyDescent="0.3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t="12.75" hidden="1" thickBot="1" x14ac:dyDescent="0.3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t="12.75" hidden="1" thickBot="1" x14ac:dyDescent="0.3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.75" hidden="1" thickBot="1" x14ac:dyDescent="0.3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.75" hidden="1" thickBot="1" x14ac:dyDescent="0.3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.75" hidden="1" thickBot="1" x14ac:dyDescent="0.3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.75" hidden="1" thickBot="1" x14ac:dyDescent="0.3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3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.75" hidden="1" thickBot="1" x14ac:dyDescent="0.3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.75" hidden="1" thickBot="1" x14ac:dyDescent="0.3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.75" hidden="1" thickBot="1" x14ac:dyDescent="0.3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t="12.75" hidden="1" thickBot="1" x14ac:dyDescent="0.3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.75" hidden="1" thickBot="1" x14ac:dyDescent="0.3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.75" hidden="1" thickBot="1" x14ac:dyDescent="0.3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t="12.75" hidden="1" thickBot="1" x14ac:dyDescent="0.3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.75" hidden="1" thickBot="1" x14ac:dyDescent="0.3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.75" hidden="1" thickBot="1" x14ac:dyDescent="0.3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t="12.75" hidden="1" thickBot="1" x14ac:dyDescent="0.3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.75" hidden="1" thickBot="1" x14ac:dyDescent="0.3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t="12.75" hidden="1" thickBot="1" x14ac:dyDescent="0.3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.75" hidden="1" thickBot="1" x14ac:dyDescent="0.3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.75" hidden="1" thickBot="1" x14ac:dyDescent="0.3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t="12.75" hidden="1" thickBot="1" x14ac:dyDescent="0.3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t="12.75" hidden="1" thickBot="1" x14ac:dyDescent="0.3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.75" hidden="1" thickBot="1" x14ac:dyDescent="0.3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.75" hidden="1" thickBot="1" x14ac:dyDescent="0.3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t="12.75" hidden="1" thickBot="1" x14ac:dyDescent="0.3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t="12.75" hidden="1" thickBot="1" x14ac:dyDescent="0.3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t="12.75" hidden="1" thickBot="1" x14ac:dyDescent="0.3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t="12.75" hidden="1" thickBot="1" x14ac:dyDescent="0.3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.75" hidden="1" thickBot="1" x14ac:dyDescent="0.3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t="12.75" hidden="1" thickBot="1" x14ac:dyDescent="0.3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t="12.75" hidden="1" thickBot="1" x14ac:dyDescent="0.3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t="12.75" hidden="1" thickBot="1" x14ac:dyDescent="0.3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.75" hidden="1" thickBot="1" x14ac:dyDescent="0.3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.75" hidden="1" thickBot="1" x14ac:dyDescent="0.3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.75" hidden="1" thickBot="1" x14ac:dyDescent="0.3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.75" hidden="1" thickBot="1" x14ac:dyDescent="0.3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.75" hidden="1" thickBot="1" x14ac:dyDescent="0.3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.75" hidden="1" thickBot="1" x14ac:dyDescent="0.3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3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.75" hidden="1" thickBot="1" x14ac:dyDescent="0.3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t="12.75" hidden="1" thickBot="1" x14ac:dyDescent="0.3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t="12.75" hidden="1" thickBot="1" x14ac:dyDescent="0.3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t="12.75" hidden="1" thickBot="1" x14ac:dyDescent="0.3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3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t="12.75" hidden="1" thickBot="1" x14ac:dyDescent="0.3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t="12.75" hidden="1" thickBot="1" x14ac:dyDescent="0.3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t="12.75" hidden="1" thickBot="1" x14ac:dyDescent="0.3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3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t="12.75" hidden="1" thickBot="1" x14ac:dyDescent="0.3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.75" hidden="1" thickBot="1" x14ac:dyDescent="0.3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t="12.75" hidden="1" thickBot="1" x14ac:dyDescent="0.3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.75" hidden="1" thickBot="1" x14ac:dyDescent="0.3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.75" hidden="1" thickBot="1" x14ac:dyDescent="0.3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t="12.75" hidden="1" thickBot="1" x14ac:dyDescent="0.3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t="12.75" hidden="1" thickBot="1" x14ac:dyDescent="0.3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.75" hidden="1" thickBot="1" x14ac:dyDescent="0.3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.75" hidden="1" thickBot="1" x14ac:dyDescent="0.3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.75" hidden="1" thickBot="1" x14ac:dyDescent="0.3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.75" hidden="1" thickBot="1" x14ac:dyDescent="0.3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3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t="12.75" hidden="1" thickBot="1" x14ac:dyDescent="0.3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.75" hidden="1" thickBot="1" x14ac:dyDescent="0.3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t="12.75" hidden="1" thickBot="1" x14ac:dyDescent="0.3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t="12.75" hidden="1" thickBot="1" x14ac:dyDescent="0.3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3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.75" hidden="1" thickBot="1" x14ac:dyDescent="0.3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.75" hidden="1" thickBot="1" x14ac:dyDescent="0.3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t="12.75" hidden="1" thickBot="1" x14ac:dyDescent="0.3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t="12.75" hidden="1" thickBot="1" x14ac:dyDescent="0.3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t="12.75" hidden="1" thickBot="1" x14ac:dyDescent="0.3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.75" hidden="1" thickBot="1" x14ac:dyDescent="0.3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t="12.75" hidden="1" thickBot="1" x14ac:dyDescent="0.3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t="12.75" hidden="1" thickBot="1" x14ac:dyDescent="0.3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.75" hidden="1" thickBot="1" x14ac:dyDescent="0.3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3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.75" hidden="1" thickBot="1" x14ac:dyDescent="0.3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.75" hidden="1" thickBot="1" x14ac:dyDescent="0.3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.75" hidden="1" thickBot="1" x14ac:dyDescent="0.3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.75" hidden="1" thickBot="1" x14ac:dyDescent="0.3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.75" hidden="1" thickBot="1" x14ac:dyDescent="0.3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3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t="12.75" hidden="1" thickBot="1" x14ac:dyDescent="0.3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.75" hidden="1" thickBot="1" x14ac:dyDescent="0.3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.75" hidden="1" thickBot="1" x14ac:dyDescent="0.3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.75" hidden="1" thickBot="1" x14ac:dyDescent="0.3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.75" hidden="1" thickBot="1" x14ac:dyDescent="0.3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.75" hidden="1" thickBot="1" x14ac:dyDescent="0.3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.75" hidden="1" thickBot="1" x14ac:dyDescent="0.3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.75" hidden="1" thickBot="1" x14ac:dyDescent="0.3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.75" hidden="1" thickBot="1" x14ac:dyDescent="0.3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.75" hidden="1" thickBot="1" x14ac:dyDescent="0.3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.75" hidden="1" thickBot="1" x14ac:dyDescent="0.3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.75" hidden="1" thickBot="1" x14ac:dyDescent="0.3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.75" hidden="1" thickBot="1" x14ac:dyDescent="0.3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3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t="12.75" hidden="1" thickBot="1" x14ac:dyDescent="0.3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.75" hidden="1" thickBot="1" x14ac:dyDescent="0.3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.75" hidden="1" thickBot="1" x14ac:dyDescent="0.3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.75" hidden="1" thickBot="1" x14ac:dyDescent="0.3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t="12.75" hidden="1" thickBot="1" x14ac:dyDescent="0.3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.75" hidden="1" thickBot="1" x14ac:dyDescent="0.3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.75" hidden="1" thickBot="1" x14ac:dyDescent="0.3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.75" hidden="1" thickBot="1" x14ac:dyDescent="0.3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t="12.75" hidden="1" thickBot="1" x14ac:dyDescent="0.3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t="12.75" hidden="1" thickBot="1" x14ac:dyDescent="0.3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t="12.75" hidden="1" thickBot="1" x14ac:dyDescent="0.3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.75" hidden="1" thickBot="1" x14ac:dyDescent="0.3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t="12.75" hidden="1" thickBot="1" x14ac:dyDescent="0.3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.75" hidden="1" thickBot="1" x14ac:dyDescent="0.3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t="12.75" hidden="1" thickBot="1" x14ac:dyDescent="0.3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t="12.75" hidden="1" thickBot="1" x14ac:dyDescent="0.3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.75" hidden="1" thickBot="1" x14ac:dyDescent="0.3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t="12.75" hidden="1" thickBot="1" x14ac:dyDescent="0.3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t="12.75" hidden="1" thickBot="1" x14ac:dyDescent="0.3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t="12.75" hidden="1" thickBot="1" x14ac:dyDescent="0.3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t="12.75" hidden="1" thickBot="1" x14ac:dyDescent="0.3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t="12.75" hidden="1" thickBot="1" x14ac:dyDescent="0.3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t="12.75" hidden="1" thickBot="1" x14ac:dyDescent="0.3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t="12.75" hidden="1" thickBot="1" x14ac:dyDescent="0.3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3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t="12.75" hidden="1" thickBot="1" x14ac:dyDescent="0.3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t="12.75" hidden="1" thickBot="1" x14ac:dyDescent="0.3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t="12.75" hidden="1" thickBot="1" x14ac:dyDescent="0.3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3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t="12.75" hidden="1" thickBot="1" x14ac:dyDescent="0.3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t="12.75" hidden="1" thickBot="1" x14ac:dyDescent="0.3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t="12.75" hidden="1" thickBot="1" x14ac:dyDescent="0.3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t="12.75" hidden="1" thickBot="1" x14ac:dyDescent="0.3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.75" hidden="1" thickBot="1" x14ac:dyDescent="0.3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3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3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.75" hidden="1" thickBot="1" x14ac:dyDescent="0.3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.75" hidden="1" thickBot="1" x14ac:dyDescent="0.3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.75" hidden="1" thickBot="1" x14ac:dyDescent="0.3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t="12.75" hidden="1" thickBot="1" x14ac:dyDescent="0.3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t="12.75" hidden="1" thickBot="1" x14ac:dyDescent="0.3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.75" hidden="1" thickBot="1" x14ac:dyDescent="0.3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.75" hidden="1" thickBot="1" x14ac:dyDescent="0.3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t="12.75" hidden="1" thickBot="1" x14ac:dyDescent="0.3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3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.75" hidden="1" thickBot="1" x14ac:dyDescent="0.3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t="12.75" hidden="1" thickBot="1" x14ac:dyDescent="0.3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.75" hidden="1" thickBot="1" x14ac:dyDescent="0.3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.75" hidden="1" thickBot="1" x14ac:dyDescent="0.3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t="12.75" hidden="1" thickBot="1" x14ac:dyDescent="0.3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t="12.75" hidden="1" thickBot="1" x14ac:dyDescent="0.3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3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3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3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.75" hidden="1" thickBot="1" x14ac:dyDescent="0.3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.75" hidden="1" thickBot="1" x14ac:dyDescent="0.3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t="12.75" hidden="1" thickBot="1" x14ac:dyDescent="0.3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.75" hidden="1" thickBot="1" x14ac:dyDescent="0.3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t="12.75" hidden="1" thickBot="1" x14ac:dyDescent="0.3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.75" hidden="1" thickBot="1" x14ac:dyDescent="0.3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t="12.75" hidden="1" thickBot="1" x14ac:dyDescent="0.3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t="12.75" hidden="1" thickBot="1" x14ac:dyDescent="0.3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.75" hidden="1" thickBot="1" x14ac:dyDescent="0.3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3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t="12.75" hidden="1" thickBot="1" x14ac:dyDescent="0.3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.75" hidden="1" thickBot="1" x14ac:dyDescent="0.3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t="12.75" hidden="1" thickBot="1" x14ac:dyDescent="0.3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.75" hidden="1" thickBot="1" x14ac:dyDescent="0.3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.75" hidden="1" thickBot="1" x14ac:dyDescent="0.3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t="12.75" hidden="1" thickBot="1" x14ac:dyDescent="0.3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.75" hidden="1" thickBot="1" x14ac:dyDescent="0.3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t="12.75" hidden="1" thickBot="1" x14ac:dyDescent="0.3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.75" hidden="1" thickBot="1" x14ac:dyDescent="0.3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.75" hidden="1" thickBot="1" x14ac:dyDescent="0.3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t="12.75" hidden="1" thickBot="1" x14ac:dyDescent="0.3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.75" hidden="1" thickBot="1" x14ac:dyDescent="0.3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.75" hidden="1" thickBot="1" x14ac:dyDescent="0.3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.75" hidden="1" thickBot="1" x14ac:dyDescent="0.3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.75" hidden="1" thickBot="1" x14ac:dyDescent="0.3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t="12.75" hidden="1" thickBot="1" x14ac:dyDescent="0.3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3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.75" hidden="1" thickBot="1" x14ac:dyDescent="0.3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.75" hidden="1" thickBot="1" x14ac:dyDescent="0.3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.75" hidden="1" thickBot="1" x14ac:dyDescent="0.3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.75" hidden="1" thickBot="1" x14ac:dyDescent="0.3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.75" hidden="1" thickBot="1" x14ac:dyDescent="0.3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.75" hidden="1" thickBot="1" x14ac:dyDescent="0.3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.75" hidden="1" thickBot="1" x14ac:dyDescent="0.3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.75" hidden="1" thickBot="1" x14ac:dyDescent="0.3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.75" hidden="1" thickBot="1" x14ac:dyDescent="0.3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.75" hidden="1" thickBot="1" x14ac:dyDescent="0.3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3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.75" hidden="1" thickBot="1" x14ac:dyDescent="0.3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.75" hidden="1" thickBot="1" x14ac:dyDescent="0.3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t="12.75" hidden="1" thickBot="1" x14ac:dyDescent="0.3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t="12.75" hidden="1" thickBot="1" x14ac:dyDescent="0.3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t="12.75" hidden="1" thickBot="1" x14ac:dyDescent="0.3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.75" hidden="1" thickBot="1" x14ac:dyDescent="0.3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.75" hidden="1" thickBot="1" x14ac:dyDescent="0.3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t="12.75" hidden="1" thickBot="1" x14ac:dyDescent="0.3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t="12.75" hidden="1" thickBot="1" x14ac:dyDescent="0.3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.75" hidden="1" thickBot="1" x14ac:dyDescent="0.3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hidden="1" thickBot="1" x14ac:dyDescent="0.3">
      <c r="A289" s="241"/>
      <c r="B289" s="241" t="s">
        <v>301</v>
      </c>
      <c r="C289" s="242">
        <f>SUM(C286,C269,C230,C195,C187,C173,C75,C53,C283)</f>
        <v>0</v>
      </c>
      <c r="D289" s="242">
        <f t="shared" ref="D289:L289" si="46">SUM(D286,D269,D230,D195,D187,D173,D75,D53,D283)</f>
        <v>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0</v>
      </c>
      <c r="I289" s="242">
        <f t="shared" si="46"/>
        <v>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73605</v>
      </c>
      <c r="I290" s="247">
        <f>SUM(I24,I25,I41)-I51</f>
        <v>73605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-73605</v>
      </c>
      <c r="I291" s="251">
        <f t="shared" si="47"/>
        <v>-73605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hidden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idden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idden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" hidden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idden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" hidden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idden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" hidden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-73605</v>
      </c>
      <c r="I301" s="177">
        <v>-73605</v>
      </c>
      <c r="J301" s="177"/>
      <c r="K301" s="177"/>
      <c r="L301" s="179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uLQ/6qgbeUi0rSbez0izHbndPEHUwzF1Yve9HYs6hyIG3H1YIxGiBeQtUVLzmUoub82Cbe28hRb4jS7W7LjCSA==" saltValue="zPi2REAOwZHJdXop1QgqLA==" spinCount="100000" sheet="1" objects="1" scenarios="1" formatCells="0" formatColumns="0" formatRows="0" insertHyperlinks="0"/>
  <autoFilter ref="A18:L301">
    <filterColumn colId="7">
      <filters blank="1">
        <filter val="73 605"/>
        <filter val="-73 605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79" t="s">
        <v>332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25.5" customHeight="1" x14ac:dyDescent="0.25">
      <c r="A3" s="2" t="s">
        <v>3</v>
      </c>
      <c r="B3" s="3"/>
      <c r="C3" s="283" t="s">
        <v>327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328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329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12" customHeight="1" x14ac:dyDescent="0.25">
      <c r="A7" s="4" t="s">
        <v>12</v>
      </c>
      <c r="B7" s="5"/>
      <c r="C7" s="283" t="s">
        <v>333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2.75" customHeight="1" x14ac:dyDescent="0.25">
      <c r="A9" s="4"/>
      <c r="B9" s="5" t="s">
        <v>15</v>
      </c>
      <c r="C9" s="277" t="s">
        <v>331</v>
      </c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 customHeight="1" x14ac:dyDescent="0.25">
      <c r="A10" s="4"/>
      <c r="B10" s="5" t="s">
        <v>17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7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0</v>
      </c>
      <c r="D20" s="28">
        <f>SUM(D21,D24,D25,D41,D43)</f>
        <v>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</v>
      </c>
      <c r="I20" s="28">
        <f>SUM(I21,I24,I25,I41,I43)</f>
        <v>1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0</v>
      </c>
      <c r="D24" s="51"/>
      <c r="E24" s="51"/>
      <c r="F24" s="52" t="s">
        <v>37</v>
      </c>
      <c r="G24" s="53" t="s">
        <v>37</v>
      </c>
      <c r="H24" s="50">
        <f t="shared" si="1"/>
        <v>1</v>
      </c>
      <c r="I24" s="51">
        <f>-I301</f>
        <v>1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ht="12.75" thickBot="1" x14ac:dyDescent="0.3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hidden="1" thickBot="1" x14ac:dyDescent="0.3">
      <c r="A50" s="126"/>
      <c r="B50" s="25" t="s">
        <v>62</v>
      </c>
      <c r="C50" s="127">
        <f t="shared" ref="C50:C113" si="5">SUM(D50:G50)</f>
        <v>0</v>
      </c>
      <c r="D50" s="128">
        <f>SUM(D51,D286)</f>
        <v>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0</v>
      </c>
      <c r="I50" s="128">
        <f>SUM(I51,I286)</f>
        <v>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7.5" hidden="1" thickTop="1" thickBot="1" x14ac:dyDescent="0.3">
      <c r="A51" s="131"/>
      <c r="B51" s="132" t="s">
        <v>63</v>
      </c>
      <c r="C51" s="133">
        <f t="shared" si="5"/>
        <v>0</v>
      </c>
      <c r="D51" s="134">
        <f>SUM(D52,D194)</f>
        <v>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0</v>
      </c>
      <c r="I51" s="134">
        <f>SUM(I52,I194)</f>
        <v>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.75" hidden="1" thickBot="1" x14ac:dyDescent="0.3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t="12.75" hidden="1" thickBot="1" x14ac:dyDescent="0.3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t="12.75" hidden="1" thickBot="1" x14ac:dyDescent="0.3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t="12.75" hidden="1" thickBot="1" x14ac:dyDescent="0.3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t="12.75" hidden="1" thickBot="1" x14ac:dyDescent="0.3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3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t="12.75" hidden="1" thickBot="1" x14ac:dyDescent="0.3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t="12.75" hidden="1" thickBot="1" x14ac:dyDescent="0.3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3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.75" hidden="1" thickBot="1" x14ac:dyDescent="0.3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3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t="12.75" hidden="1" thickBot="1" x14ac:dyDescent="0.3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t="12.75" hidden="1" thickBot="1" x14ac:dyDescent="0.3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3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.75" hidden="1" thickBot="1" x14ac:dyDescent="0.3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.75" hidden="1" thickBot="1" x14ac:dyDescent="0.3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.75" hidden="1" thickBot="1" x14ac:dyDescent="0.3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.75" hidden="1" thickBot="1" x14ac:dyDescent="0.3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.75" hidden="1" thickBot="1" x14ac:dyDescent="0.3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t="12.75" hidden="1" thickBot="1" x14ac:dyDescent="0.3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.75" hidden="1" thickBot="1" x14ac:dyDescent="0.3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.75" hidden="1" thickBot="1" x14ac:dyDescent="0.3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.75" hidden="1" thickBot="1" x14ac:dyDescent="0.3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t="12.75" hidden="1" thickBot="1" x14ac:dyDescent="0.3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.75" hidden="1" thickBot="1" x14ac:dyDescent="0.3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.75" hidden="1" thickBot="1" x14ac:dyDescent="0.3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t="12.75" hidden="1" thickBot="1" x14ac:dyDescent="0.3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.75" hidden="1" thickBot="1" x14ac:dyDescent="0.3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.75" hidden="1" thickBot="1" x14ac:dyDescent="0.3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t="12.75" hidden="1" thickBot="1" x14ac:dyDescent="0.3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.75" hidden="1" thickBot="1" x14ac:dyDescent="0.3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t="12.75" hidden="1" thickBot="1" x14ac:dyDescent="0.3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12.75" hidden="1" thickBot="1" x14ac:dyDescent="0.3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.75" hidden="1" thickBot="1" x14ac:dyDescent="0.3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.75" hidden="1" thickBot="1" x14ac:dyDescent="0.3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.75" hidden="1" thickBot="1" x14ac:dyDescent="0.3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t="12.75" hidden="1" thickBot="1" x14ac:dyDescent="0.3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.75" hidden="1" thickBot="1" x14ac:dyDescent="0.3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.75" hidden="1" thickBot="1" x14ac:dyDescent="0.3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t="12.75" hidden="1" thickBot="1" x14ac:dyDescent="0.3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t="12.75" hidden="1" thickBot="1" x14ac:dyDescent="0.3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.75" hidden="1" thickBot="1" x14ac:dyDescent="0.3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.75" hidden="1" thickBot="1" x14ac:dyDescent="0.3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.75" hidden="1" thickBot="1" x14ac:dyDescent="0.3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.75" hidden="1" thickBot="1" x14ac:dyDescent="0.3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3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.75" hidden="1" thickBot="1" x14ac:dyDescent="0.3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.75" hidden="1" thickBot="1" x14ac:dyDescent="0.3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.75" hidden="1" thickBot="1" x14ac:dyDescent="0.3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t="12.75" hidden="1" thickBot="1" x14ac:dyDescent="0.3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.75" hidden="1" thickBot="1" x14ac:dyDescent="0.3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.75" hidden="1" thickBot="1" x14ac:dyDescent="0.3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t="12.75" hidden="1" thickBot="1" x14ac:dyDescent="0.3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.75" hidden="1" thickBot="1" x14ac:dyDescent="0.3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.75" hidden="1" thickBot="1" x14ac:dyDescent="0.3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t="12.75" hidden="1" thickBot="1" x14ac:dyDescent="0.3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.75" hidden="1" thickBot="1" x14ac:dyDescent="0.3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t="12.75" hidden="1" thickBot="1" x14ac:dyDescent="0.3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.75" hidden="1" thickBot="1" x14ac:dyDescent="0.3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.75" hidden="1" thickBot="1" x14ac:dyDescent="0.3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t="12.75" hidden="1" thickBot="1" x14ac:dyDescent="0.3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t="12.75" hidden="1" thickBot="1" x14ac:dyDescent="0.3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.75" hidden="1" thickBot="1" x14ac:dyDescent="0.3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.75" hidden="1" thickBot="1" x14ac:dyDescent="0.3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t="12.75" hidden="1" thickBot="1" x14ac:dyDescent="0.3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t="12.75" hidden="1" thickBot="1" x14ac:dyDescent="0.3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t="12.75" hidden="1" thickBot="1" x14ac:dyDescent="0.3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t="12.75" hidden="1" thickBot="1" x14ac:dyDescent="0.3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.75" hidden="1" thickBot="1" x14ac:dyDescent="0.3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t="12.75" hidden="1" thickBot="1" x14ac:dyDescent="0.3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t="12.75" hidden="1" thickBot="1" x14ac:dyDescent="0.3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t="12.75" hidden="1" thickBot="1" x14ac:dyDescent="0.3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.75" hidden="1" thickBot="1" x14ac:dyDescent="0.3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.75" hidden="1" thickBot="1" x14ac:dyDescent="0.3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.75" hidden="1" thickBot="1" x14ac:dyDescent="0.3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.75" hidden="1" thickBot="1" x14ac:dyDescent="0.3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.75" hidden="1" thickBot="1" x14ac:dyDescent="0.3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.75" hidden="1" thickBot="1" x14ac:dyDescent="0.3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3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.75" hidden="1" thickBot="1" x14ac:dyDescent="0.3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t="12.75" hidden="1" thickBot="1" x14ac:dyDescent="0.3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t="12.75" hidden="1" thickBot="1" x14ac:dyDescent="0.3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t="12.75" hidden="1" thickBot="1" x14ac:dyDescent="0.3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3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t="12.75" hidden="1" thickBot="1" x14ac:dyDescent="0.3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t="12.75" hidden="1" thickBot="1" x14ac:dyDescent="0.3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t="12.75" hidden="1" thickBot="1" x14ac:dyDescent="0.3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3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t="12.75" hidden="1" thickBot="1" x14ac:dyDescent="0.3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.75" hidden="1" thickBot="1" x14ac:dyDescent="0.3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t="12.75" hidden="1" thickBot="1" x14ac:dyDescent="0.3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.75" hidden="1" thickBot="1" x14ac:dyDescent="0.3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.75" hidden="1" thickBot="1" x14ac:dyDescent="0.3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t="12.75" hidden="1" thickBot="1" x14ac:dyDescent="0.3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t="12.75" hidden="1" thickBot="1" x14ac:dyDescent="0.3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.75" hidden="1" thickBot="1" x14ac:dyDescent="0.3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.75" hidden="1" thickBot="1" x14ac:dyDescent="0.3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.75" hidden="1" thickBot="1" x14ac:dyDescent="0.3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.75" hidden="1" thickBot="1" x14ac:dyDescent="0.3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3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t="12.75" hidden="1" thickBot="1" x14ac:dyDescent="0.3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.75" hidden="1" thickBot="1" x14ac:dyDescent="0.3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t="12.75" hidden="1" thickBot="1" x14ac:dyDescent="0.3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t="12.75" hidden="1" thickBot="1" x14ac:dyDescent="0.3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3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.75" hidden="1" thickBot="1" x14ac:dyDescent="0.3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.75" hidden="1" thickBot="1" x14ac:dyDescent="0.3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t="12.75" hidden="1" thickBot="1" x14ac:dyDescent="0.3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t="12.75" hidden="1" thickBot="1" x14ac:dyDescent="0.3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t="12.75" hidden="1" thickBot="1" x14ac:dyDescent="0.3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.75" hidden="1" thickBot="1" x14ac:dyDescent="0.3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t="12.75" hidden="1" thickBot="1" x14ac:dyDescent="0.3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t="12.75" hidden="1" thickBot="1" x14ac:dyDescent="0.3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.75" hidden="1" thickBot="1" x14ac:dyDescent="0.3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3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.75" hidden="1" thickBot="1" x14ac:dyDescent="0.3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.75" hidden="1" thickBot="1" x14ac:dyDescent="0.3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.75" hidden="1" thickBot="1" x14ac:dyDescent="0.3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.75" hidden="1" thickBot="1" x14ac:dyDescent="0.3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.75" hidden="1" thickBot="1" x14ac:dyDescent="0.3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3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t="12.75" hidden="1" thickBot="1" x14ac:dyDescent="0.3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.75" hidden="1" thickBot="1" x14ac:dyDescent="0.3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.75" hidden="1" thickBot="1" x14ac:dyDescent="0.3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.75" hidden="1" thickBot="1" x14ac:dyDescent="0.3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.75" hidden="1" thickBot="1" x14ac:dyDescent="0.3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.75" hidden="1" thickBot="1" x14ac:dyDescent="0.3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.75" hidden="1" thickBot="1" x14ac:dyDescent="0.3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.75" hidden="1" thickBot="1" x14ac:dyDescent="0.3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.75" hidden="1" thickBot="1" x14ac:dyDescent="0.3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.75" hidden="1" thickBot="1" x14ac:dyDescent="0.3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.75" hidden="1" thickBot="1" x14ac:dyDescent="0.3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.75" hidden="1" thickBot="1" x14ac:dyDescent="0.3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.75" hidden="1" thickBot="1" x14ac:dyDescent="0.3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3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t="12.75" hidden="1" thickBot="1" x14ac:dyDescent="0.3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.75" hidden="1" thickBot="1" x14ac:dyDescent="0.3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.75" hidden="1" thickBot="1" x14ac:dyDescent="0.3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.75" hidden="1" thickBot="1" x14ac:dyDescent="0.3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t="12.75" hidden="1" thickBot="1" x14ac:dyDescent="0.3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.75" hidden="1" thickBot="1" x14ac:dyDescent="0.3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.75" hidden="1" thickBot="1" x14ac:dyDescent="0.3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.75" hidden="1" thickBot="1" x14ac:dyDescent="0.3">
      <c r="A194" s="198"/>
      <c r="B194" s="19" t="s">
        <v>204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t="12.75" hidden="1" thickBot="1" x14ac:dyDescent="0.3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t="12.75" hidden="1" thickBot="1" x14ac:dyDescent="0.3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t="12.75" hidden="1" thickBot="1" x14ac:dyDescent="0.3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.75" hidden="1" thickBot="1" x14ac:dyDescent="0.3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t="12.75" hidden="1" thickBot="1" x14ac:dyDescent="0.3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.75" hidden="1" thickBot="1" x14ac:dyDescent="0.3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t="12.75" hidden="1" thickBot="1" x14ac:dyDescent="0.3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t="12.75" hidden="1" thickBot="1" x14ac:dyDescent="0.3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.75" hidden="1" thickBot="1" x14ac:dyDescent="0.3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t="12.75" hidden="1" thickBot="1" x14ac:dyDescent="0.3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t="12.75" hidden="1" thickBot="1" x14ac:dyDescent="0.3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t="12.75" hidden="1" thickBot="1" x14ac:dyDescent="0.3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t="12.75" hidden="1" thickBot="1" x14ac:dyDescent="0.3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t="12.75" hidden="1" thickBot="1" x14ac:dyDescent="0.3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t="12.75" hidden="1" thickBot="1" x14ac:dyDescent="0.3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t="12.75" hidden="1" thickBot="1" x14ac:dyDescent="0.3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3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t="12.75" hidden="1" thickBot="1" x14ac:dyDescent="0.3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t="12.75" hidden="1" thickBot="1" x14ac:dyDescent="0.3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t="12.75" hidden="1" thickBot="1" x14ac:dyDescent="0.3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3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t="12.75" hidden="1" thickBot="1" x14ac:dyDescent="0.3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t="12.75" hidden="1" thickBot="1" x14ac:dyDescent="0.3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t="12.75" hidden="1" thickBot="1" x14ac:dyDescent="0.3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t="12.75" hidden="1" thickBot="1" x14ac:dyDescent="0.3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.75" hidden="1" thickBot="1" x14ac:dyDescent="0.3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3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3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.75" hidden="1" thickBot="1" x14ac:dyDescent="0.3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.75" hidden="1" thickBot="1" x14ac:dyDescent="0.3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.75" hidden="1" thickBot="1" x14ac:dyDescent="0.3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t="12.75" hidden="1" thickBot="1" x14ac:dyDescent="0.3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t="12.75" hidden="1" thickBot="1" x14ac:dyDescent="0.3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.75" hidden="1" thickBot="1" x14ac:dyDescent="0.3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.75" hidden="1" thickBot="1" x14ac:dyDescent="0.3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t="12.75" hidden="1" thickBot="1" x14ac:dyDescent="0.3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3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.75" hidden="1" thickBot="1" x14ac:dyDescent="0.3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t="12.75" hidden="1" thickBot="1" x14ac:dyDescent="0.3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.75" hidden="1" thickBot="1" x14ac:dyDescent="0.3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.75" hidden="1" thickBot="1" x14ac:dyDescent="0.3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t="12.75" hidden="1" thickBot="1" x14ac:dyDescent="0.3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t="12.75" hidden="1" thickBot="1" x14ac:dyDescent="0.3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3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3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3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.75" hidden="1" thickBot="1" x14ac:dyDescent="0.3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.75" hidden="1" thickBot="1" x14ac:dyDescent="0.3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t="12.75" hidden="1" thickBot="1" x14ac:dyDescent="0.3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.75" hidden="1" thickBot="1" x14ac:dyDescent="0.3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t="12.75" hidden="1" thickBot="1" x14ac:dyDescent="0.3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.75" hidden="1" thickBot="1" x14ac:dyDescent="0.3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t="12.75" hidden="1" thickBot="1" x14ac:dyDescent="0.3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t="12.75" hidden="1" thickBot="1" x14ac:dyDescent="0.3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.75" hidden="1" thickBot="1" x14ac:dyDescent="0.3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3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t="12.75" hidden="1" thickBot="1" x14ac:dyDescent="0.3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.75" hidden="1" thickBot="1" x14ac:dyDescent="0.3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t="12.75" hidden="1" thickBot="1" x14ac:dyDescent="0.3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.75" hidden="1" thickBot="1" x14ac:dyDescent="0.3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.75" hidden="1" thickBot="1" x14ac:dyDescent="0.3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t="12.75" hidden="1" thickBot="1" x14ac:dyDescent="0.3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.75" hidden="1" thickBot="1" x14ac:dyDescent="0.3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t="12.75" hidden="1" thickBot="1" x14ac:dyDescent="0.3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.75" hidden="1" thickBot="1" x14ac:dyDescent="0.3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.75" hidden="1" thickBot="1" x14ac:dyDescent="0.3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t="12.75" hidden="1" thickBot="1" x14ac:dyDescent="0.3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.75" hidden="1" thickBot="1" x14ac:dyDescent="0.3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.75" hidden="1" thickBot="1" x14ac:dyDescent="0.3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.75" hidden="1" thickBot="1" x14ac:dyDescent="0.3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.75" hidden="1" thickBot="1" x14ac:dyDescent="0.3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t="12.75" hidden="1" thickBot="1" x14ac:dyDescent="0.3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3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.75" hidden="1" thickBot="1" x14ac:dyDescent="0.3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.75" hidden="1" thickBot="1" x14ac:dyDescent="0.3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.75" hidden="1" thickBot="1" x14ac:dyDescent="0.3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.75" hidden="1" thickBot="1" x14ac:dyDescent="0.3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.75" hidden="1" thickBot="1" x14ac:dyDescent="0.3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.75" hidden="1" thickBot="1" x14ac:dyDescent="0.3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.75" hidden="1" thickBot="1" x14ac:dyDescent="0.3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.75" hidden="1" thickBot="1" x14ac:dyDescent="0.3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.75" hidden="1" thickBot="1" x14ac:dyDescent="0.3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.75" hidden="1" thickBot="1" x14ac:dyDescent="0.3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3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.75" hidden="1" thickBot="1" x14ac:dyDescent="0.3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.75" hidden="1" thickBot="1" x14ac:dyDescent="0.3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t="12.75" hidden="1" thickBot="1" x14ac:dyDescent="0.3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t="12.75" hidden="1" thickBot="1" x14ac:dyDescent="0.3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t="12.75" hidden="1" thickBot="1" x14ac:dyDescent="0.3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.75" hidden="1" thickBot="1" x14ac:dyDescent="0.3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.75" hidden="1" thickBot="1" x14ac:dyDescent="0.3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t="12.75" hidden="1" thickBot="1" x14ac:dyDescent="0.3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t="12.75" hidden="1" thickBot="1" x14ac:dyDescent="0.3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.75" hidden="1" thickBot="1" x14ac:dyDescent="0.3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hidden="1" thickBot="1" x14ac:dyDescent="0.3">
      <c r="A289" s="241"/>
      <c r="B289" s="241" t="s">
        <v>301</v>
      </c>
      <c r="C289" s="242">
        <f>SUM(C286,C269,C230,C195,C187,C173,C75,C53,C283)</f>
        <v>0</v>
      </c>
      <c r="D289" s="242">
        <f t="shared" ref="D289:L289" si="46">SUM(D286,D269,D230,D195,D187,D173,D75,D53,D283)</f>
        <v>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0</v>
      </c>
      <c r="I289" s="242">
        <f t="shared" si="46"/>
        <v>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1</v>
      </c>
      <c r="I290" s="247">
        <f>SUM(I24,I25,I41)-I51</f>
        <v>1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-1</v>
      </c>
      <c r="I291" s="251">
        <f t="shared" si="47"/>
        <v>-1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2.75" hidden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idden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idden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" hidden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idden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" hidden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idden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" hidden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-1</v>
      </c>
      <c r="I301" s="177">
        <v>-1</v>
      </c>
      <c r="J301" s="177"/>
      <c r="K301" s="177"/>
      <c r="L301" s="179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zoetsAZTrjYFtEnD8IPj1NVDaqsfVRiX83mzLTPiCyyzX00rW66TULluDstu651nQCdnzIFF4nDsrHOtqaiy7g==" saltValue="mHVnIqjtym5wF68sU/G6Hg==" spinCount="100000" sheet="1" objects="1" scenarios="1" formatCells="0" formatColumns="0" formatRows="0" insertHyperlinks="0"/>
  <autoFilter ref="A18:L301">
    <filterColumn colId="7">
      <filters blank="1">
        <filter val="1"/>
        <filter val="-1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H8" sqref="H8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343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344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345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312" t="s">
        <v>346</v>
      </c>
      <c r="D10" s="312"/>
      <c r="E10" s="312"/>
      <c r="F10" s="312"/>
      <c r="G10" s="312"/>
      <c r="H10" s="312"/>
      <c r="I10" s="312"/>
      <c r="J10" s="312"/>
      <c r="K10" s="312"/>
      <c r="L10" s="313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 t="s">
        <v>347</v>
      </c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853411</v>
      </c>
      <c r="D20" s="28">
        <f>SUM(D21,D24,D25,D41,D43)</f>
        <v>848980</v>
      </c>
      <c r="E20" s="28">
        <f>SUM(E21,E24,E43)</f>
        <v>4371</v>
      </c>
      <c r="F20" s="28">
        <f>SUM(F21,F26,F43)</f>
        <v>60</v>
      </c>
      <c r="G20" s="29">
        <f>SUM(G21,G45)</f>
        <v>0</v>
      </c>
      <c r="H20" s="27">
        <f>SUM(I20:L20)</f>
        <v>820099</v>
      </c>
      <c r="I20" s="28">
        <f>SUM(I21,I24,I25,I41,I43)</f>
        <v>815668</v>
      </c>
      <c r="J20" s="28">
        <f>SUM(J21,J24,J43)</f>
        <v>4371</v>
      </c>
      <c r="K20" s="28">
        <f>SUM(K21,K26,K43)</f>
        <v>60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853351</v>
      </c>
      <c r="D24" s="51">
        <f>D50</f>
        <v>848980</v>
      </c>
      <c r="E24" s="51">
        <f>E50</f>
        <v>4371</v>
      </c>
      <c r="F24" s="52" t="s">
        <v>37</v>
      </c>
      <c r="G24" s="53" t="s">
        <v>37</v>
      </c>
      <c r="H24" s="50">
        <f t="shared" si="1"/>
        <v>820039</v>
      </c>
      <c r="I24" s="51">
        <f>I51</f>
        <v>815668</v>
      </c>
      <c r="J24" s="51">
        <f>J51</f>
        <v>4371</v>
      </c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thickTop="1" x14ac:dyDescent="0.25">
      <c r="A43" s="64">
        <v>21490</v>
      </c>
      <c r="B43" s="56" t="s">
        <v>56</v>
      </c>
      <c r="C43" s="57">
        <f t="shared" si="0"/>
        <v>60</v>
      </c>
      <c r="D43" s="99">
        <f>D44</f>
        <v>0</v>
      </c>
      <c r="E43" s="99">
        <f t="shared" ref="E43:F43" si="3">E44</f>
        <v>0</v>
      </c>
      <c r="F43" s="99">
        <f t="shared" si="3"/>
        <v>60</v>
      </c>
      <c r="G43" s="60" t="s">
        <v>37</v>
      </c>
      <c r="H43" s="100">
        <f t="shared" si="2"/>
        <v>60</v>
      </c>
      <c r="I43" s="99">
        <f>I44</f>
        <v>0</v>
      </c>
      <c r="J43" s="99">
        <f t="shared" ref="J43:K43" si="4">J44</f>
        <v>0</v>
      </c>
      <c r="K43" s="99">
        <f t="shared" si="4"/>
        <v>60</v>
      </c>
      <c r="L43" s="62" t="s">
        <v>37</v>
      </c>
    </row>
    <row r="44" spans="1:12" s="24" customFormat="1" ht="24" x14ac:dyDescent="0.25">
      <c r="A44" s="44">
        <v>21499</v>
      </c>
      <c r="B44" s="71" t="s">
        <v>57</v>
      </c>
      <c r="C44" s="79">
        <f>SUM(D44:G44)</f>
        <v>60</v>
      </c>
      <c r="D44" s="101"/>
      <c r="E44" s="102"/>
      <c r="F44" s="102">
        <v>60</v>
      </c>
      <c r="G44" s="103" t="s">
        <v>37</v>
      </c>
      <c r="H44" s="104">
        <f t="shared" si="2"/>
        <v>60</v>
      </c>
      <c r="I44" s="81"/>
      <c r="J44" s="81"/>
      <c r="K44" s="81">
        <v>60</v>
      </c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62</v>
      </c>
      <c r="C50" s="127">
        <f t="shared" ref="C50:C113" si="5">SUM(D50:G50)</f>
        <v>853411</v>
      </c>
      <c r="D50" s="128">
        <f>SUM(D51,D286)</f>
        <v>848980</v>
      </c>
      <c r="E50" s="128">
        <f>SUM(E51,E286)</f>
        <v>4371</v>
      </c>
      <c r="F50" s="128">
        <f>SUM(F51,F286)</f>
        <v>60</v>
      </c>
      <c r="G50" s="129">
        <f>SUM(G51,G286)</f>
        <v>0</v>
      </c>
      <c r="H50" s="127">
        <f t="shared" ref="H50:H113" si="6">SUM(I50:L50)</f>
        <v>820099</v>
      </c>
      <c r="I50" s="128">
        <f>SUM(I51,I286)</f>
        <v>815668</v>
      </c>
      <c r="J50" s="128">
        <f>SUM(J51,J286)</f>
        <v>4371</v>
      </c>
      <c r="K50" s="128">
        <f>SUM(K51,K286)</f>
        <v>60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63</v>
      </c>
      <c r="C51" s="133">
        <f t="shared" si="5"/>
        <v>853411</v>
      </c>
      <c r="D51" s="134">
        <f>SUM(D52,D194)</f>
        <v>848980</v>
      </c>
      <c r="E51" s="134">
        <f>SUM(E52,E194)</f>
        <v>4371</v>
      </c>
      <c r="F51" s="134">
        <f>SUM(F52,F194)</f>
        <v>60</v>
      </c>
      <c r="G51" s="135">
        <f>SUM(G52,G194)</f>
        <v>0</v>
      </c>
      <c r="H51" s="133">
        <f t="shared" si="6"/>
        <v>820099</v>
      </c>
      <c r="I51" s="134">
        <f>SUM(I52,I194)</f>
        <v>815668</v>
      </c>
      <c r="J51" s="134">
        <f>SUM(J52,J194)</f>
        <v>4371</v>
      </c>
      <c r="K51" s="134">
        <f>SUM(K52,K194)</f>
        <v>60</v>
      </c>
      <c r="L51" s="136">
        <f>SUM(L52,L194)</f>
        <v>0</v>
      </c>
    </row>
    <row r="52" spans="1:12" s="24" customFormat="1" ht="24" x14ac:dyDescent="0.25">
      <c r="A52" s="137"/>
      <c r="B52" s="18" t="s">
        <v>64</v>
      </c>
      <c r="C52" s="138">
        <f t="shared" si="5"/>
        <v>825951</v>
      </c>
      <c r="D52" s="139">
        <f>SUM(D53,D75,D173,D187)</f>
        <v>821520</v>
      </c>
      <c r="E52" s="139">
        <f>SUM(E53,E75,E173,E187)</f>
        <v>4371</v>
      </c>
      <c r="F52" s="139">
        <f>SUM(F53,F75,F173,F187)</f>
        <v>60</v>
      </c>
      <c r="G52" s="140">
        <f>SUM(G53,G75,G173,G187)</f>
        <v>0</v>
      </c>
      <c r="H52" s="138">
        <f t="shared" si="6"/>
        <v>794199</v>
      </c>
      <c r="I52" s="139">
        <f>SUM(I53,I75,I173,I187)</f>
        <v>789768</v>
      </c>
      <c r="J52" s="139">
        <f>SUM(J53,J75,J173,J187)</f>
        <v>4371</v>
      </c>
      <c r="K52" s="139">
        <f>SUM(K53,K75,K173,K187)</f>
        <v>60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65</v>
      </c>
      <c r="C53" s="143">
        <f t="shared" si="5"/>
        <v>767290</v>
      </c>
      <c r="D53" s="144">
        <f>SUM(D54,D67)</f>
        <v>762919</v>
      </c>
      <c r="E53" s="144">
        <f>SUM(E54,E67)</f>
        <v>4371</v>
      </c>
      <c r="F53" s="144">
        <f>SUM(F54,F67)</f>
        <v>0</v>
      </c>
      <c r="G53" s="145">
        <f>SUM(G54,G67)</f>
        <v>0</v>
      </c>
      <c r="H53" s="143">
        <f t="shared" si="6"/>
        <v>738339</v>
      </c>
      <c r="I53" s="144">
        <f>SUM(I54,I67)</f>
        <v>733968</v>
      </c>
      <c r="J53" s="144">
        <f>SUM(J54,J67)</f>
        <v>4371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66</v>
      </c>
      <c r="C54" s="57">
        <f t="shared" si="5"/>
        <v>583201</v>
      </c>
      <c r="D54" s="63">
        <f>SUM(D55,D58,D66)</f>
        <v>579679</v>
      </c>
      <c r="E54" s="63">
        <f>SUM(E55,E58,E66)</f>
        <v>3522</v>
      </c>
      <c r="F54" s="63">
        <f>SUM(F55,F58,F66)</f>
        <v>0</v>
      </c>
      <c r="G54" s="148">
        <f>SUM(G55,G58,G66)</f>
        <v>0</v>
      </c>
      <c r="H54" s="57">
        <f t="shared" si="6"/>
        <v>559098</v>
      </c>
      <c r="I54" s="63">
        <f>SUM(I55,I58,I66)</f>
        <v>555576</v>
      </c>
      <c r="J54" s="63">
        <f>SUM(J55,J58,J66)</f>
        <v>3522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67</v>
      </c>
      <c r="C55" s="117">
        <f t="shared" si="5"/>
        <v>494037</v>
      </c>
      <c r="D55" s="151">
        <f>SUM(D56:D57)</f>
        <v>494037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510565</v>
      </c>
      <c r="I55" s="151">
        <f>SUM(I56:I57)</f>
        <v>510565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69</v>
      </c>
      <c r="C57" s="72">
        <f t="shared" si="5"/>
        <v>494037</v>
      </c>
      <c r="D57" s="74">
        <v>494037</v>
      </c>
      <c r="E57" s="74"/>
      <c r="F57" s="74"/>
      <c r="G57" s="157"/>
      <c r="H57" s="72">
        <f t="shared" si="6"/>
        <v>510565</v>
      </c>
      <c r="I57" s="74">
        <v>510565</v>
      </c>
      <c r="J57" s="74"/>
      <c r="K57" s="74"/>
      <c r="L57" s="158"/>
    </row>
    <row r="58" spans="1:12" x14ac:dyDescent="0.25">
      <c r="A58" s="159">
        <v>1140</v>
      </c>
      <c r="B58" s="71" t="s">
        <v>70</v>
      </c>
      <c r="C58" s="72">
        <f t="shared" si="5"/>
        <v>88015</v>
      </c>
      <c r="D58" s="160">
        <f>SUM(D59:D65)</f>
        <v>84493</v>
      </c>
      <c r="E58" s="160">
        <f>SUM(E59:E65)</f>
        <v>3522</v>
      </c>
      <c r="F58" s="160">
        <f>SUM(F59:F65)</f>
        <v>0</v>
      </c>
      <c r="G58" s="161">
        <f>SUM(G59:G65)</f>
        <v>0</v>
      </c>
      <c r="H58" s="72">
        <f t="shared" si="6"/>
        <v>47338</v>
      </c>
      <c r="I58" s="160">
        <f>SUM(I59:I65)</f>
        <v>43816</v>
      </c>
      <c r="J58" s="160">
        <f>SUM(J59:J65)</f>
        <v>3522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74</v>
      </c>
      <c r="C62" s="72">
        <f t="shared" si="5"/>
        <v>13031</v>
      </c>
      <c r="D62" s="74">
        <v>9509</v>
      </c>
      <c r="E62" s="74">
        <v>3522</v>
      </c>
      <c r="F62" s="74"/>
      <c r="G62" s="157"/>
      <c r="H62" s="72">
        <f t="shared" si="6"/>
        <v>3522</v>
      </c>
      <c r="I62" s="74"/>
      <c r="J62" s="74">
        <v>3522</v>
      </c>
      <c r="K62" s="74"/>
      <c r="L62" s="158"/>
    </row>
    <row r="63" spans="1:12" x14ac:dyDescent="0.25">
      <c r="A63" s="44">
        <v>1147</v>
      </c>
      <c r="B63" s="71" t="s">
        <v>75</v>
      </c>
      <c r="C63" s="72">
        <f t="shared" si="5"/>
        <v>37771</v>
      </c>
      <c r="D63" s="74">
        <v>37771</v>
      </c>
      <c r="E63" s="74"/>
      <c r="F63" s="74"/>
      <c r="G63" s="157"/>
      <c r="H63" s="72">
        <f t="shared" si="6"/>
        <v>11878</v>
      </c>
      <c r="I63" s="74">
        <v>11878</v>
      </c>
      <c r="J63" s="74"/>
      <c r="K63" s="74"/>
      <c r="L63" s="158"/>
    </row>
    <row r="64" spans="1:12" x14ac:dyDescent="0.25">
      <c r="A64" s="44">
        <v>1148</v>
      </c>
      <c r="B64" s="71" t="s">
        <v>76</v>
      </c>
      <c r="C64" s="72">
        <f t="shared" si="5"/>
        <v>37213</v>
      </c>
      <c r="D64" s="74">
        <v>37213</v>
      </c>
      <c r="E64" s="74"/>
      <c r="F64" s="74"/>
      <c r="G64" s="157"/>
      <c r="H64" s="72">
        <f t="shared" si="6"/>
        <v>31938</v>
      </c>
      <c r="I64" s="74">
        <v>31938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78</v>
      </c>
      <c r="C66" s="117">
        <f t="shared" si="5"/>
        <v>1149</v>
      </c>
      <c r="D66" s="163">
        <v>1149</v>
      </c>
      <c r="E66" s="163"/>
      <c r="F66" s="163"/>
      <c r="G66" s="164"/>
      <c r="H66" s="117">
        <f t="shared" si="6"/>
        <v>1195</v>
      </c>
      <c r="I66" s="163">
        <v>1195</v>
      </c>
      <c r="J66" s="163"/>
      <c r="K66" s="163"/>
      <c r="L66" s="165"/>
    </row>
    <row r="67" spans="1:12" ht="24" x14ac:dyDescent="0.25">
      <c r="A67" s="56">
        <v>1200</v>
      </c>
      <c r="B67" s="147" t="s">
        <v>79</v>
      </c>
      <c r="C67" s="57">
        <f t="shared" si="5"/>
        <v>184089</v>
      </c>
      <c r="D67" s="63">
        <f>SUM(D68:D69)</f>
        <v>183240</v>
      </c>
      <c r="E67" s="63">
        <f>SUM(E68:E69)</f>
        <v>849</v>
      </c>
      <c r="F67" s="63">
        <f>SUM(F68:F69)</f>
        <v>0</v>
      </c>
      <c r="G67" s="166">
        <f>SUM(G68:G69)</f>
        <v>0</v>
      </c>
      <c r="H67" s="57">
        <f t="shared" si="6"/>
        <v>179241</v>
      </c>
      <c r="I67" s="63">
        <f>SUM(I68:I69)</f>
        <v>178392</v>
      </c>
      <c r="J67" s="63">
        <f>SUM(J68:J69)</f>
        <v>849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80</v>
      </c>
      <c r="C68" s="66">
        <f t="shared" si="5"/>
        <v>146823</v>
      </c>
      <c r="D68" s="68">
        <v>145974</v>
      </c>
      <c r="E68" s="68">
        <v>849</v>
      </c>
      <c r="F68" s="68"/>
      <c r="G68" s="154"/>
      <c r="H68" s="66">
        <f t="shared" si="6"/>
        <v>141206</v>
      </c>
      <c r="I68" s="68">
        <v>140357</v>
      </c>
      <c r="J68" s="68">
        <v>849</v>
      </c>
      <c r="K68" s="68"/>
      <c r="L68" s="155"/>
    </row>
    <row r="69" spans="1:12" ht="24" x14ac:dyDescent="0.25">
      <c r="A69" s="159">
        <v>1220</v>
      </c>
      <c r="B69" s="71" t="s">
        <v>81</v>
      </c>
      <c r="C69" s="72">
        <f t="shared" si="5"/>
        <v>37266</v>
      </c>
      <c r="D69" s="160">
        <f>SUM(D70:D74)</f>
        <v>37266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38035</v>
      </c>
      <c r="I69" s="160">
        <f>SUM(I70:I74)</f>
        <v>38035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82</v>
      </c>
      <c r="C70" s="72">
        <f t="shared" si="5"/>
        <v>26271</v>
      </c>
      <c r="D70" s="74">
        <v>26271</v>
      </c>
      <c r="E70" s="74"/>
      <c r="F70" s="74"/>
      <c r="G70" s="157"/>
      <c r="H70" s="72">
        <f t="shared" si="6"/>
        <v>27060</v>
      </c>
      <c r="I70" s="74">
        <v>27060</v>
      </c>
      <c r="J70" s="74"/>
      <c r="K70" s="74"/>
      <c r="L70" s="158"/>
    </row>
    <row r="71" spans="1:12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85</v>
      </c>
      <c r="C73" s="72">
        <f t="shared" si="5"/>
        <v>10495</v>
      </c>
      <c r="D73" s="74">
        <v>10495</v>
      </c>
      <c r="E73" s="74"/>
      <c r="F73" s="74"/>
      <c r="G73" s="157"/>
      <c r="H73" s="72">
        <f t="shared" si="6"/>
        <v>10475</v>
      </c>
      <c r="I73" s="74">
        <v>10475</v>
      </c>
      <c r="J73" s="74"/>
      <c r="K73" s="74"/>
      <c r="L73" s="158"/>
    </row>
    <row r="74" spans="1:12" ht="48" x14ac:dyDescent="0.25">
      <c r="A74" s="44">
        <v>1228</v>
      </c>
      <c r="B74" s="71" t="s">
        <v>86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87</v>
      </c>
      <c r="C75" s="143">
        <f t="shared" si="5"/>
        <v>58661</v>
      </c>
      <c r="D75" s="144">
        <f>SUM(D76,D83,D130,D164,D165,D172)</f>
        <v>58601</v>
      </c>
      <c r="E75" s="144">
        <f>SUM(E76,E83,E130,E164,E165,E172)</f>
        <v>0</v>
      </c>
      <c r="F75" s="144">
        <f>SUM(F76,F83,F130,F164,F165,F172)</f>
        <v>60</v>
      </c>
      <c r="G75" s="145">
        <f>SUM(G76,G83,G130,G164,G165,G172)</f>
        <v>0</v>
      </c>
      <c r="H75" s="143">
        <f t="shared" si="6"/>
        <v>55860</v>
      </c>
      <c r="I75" s="144">
        <f>SUM(I76,I83,I130,I164,I165,I172)</f>
        <v>55800</v>
      </c>
      <c r="J75" s="144">
        <f>SUM(J76,J83,J130,J164,J165,J172)</f>
        <v>0</v>
      </c>
      <c r="K75" s="144">
        <f>SUM(K76,K83,K130,K164,K165,K172)</f>
        <v>60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93</v>
      </c>
      <c r="C83" s="57">
        <f t="shared" si="5"/>
        <v>41612</v>
      </c>
      <c r="D83" s="63">
        <f>SUM(D84,D89,D95,D103,D112,D116,D122,D128)</f>
        <v>41552</v>
      </c>
      <c r="E83" s="63">
        <f>SUM(E84,E89,E95,E103,E112,E116,E122,E128)</f>
        <v>0</v>
      </c>
      <c r="F83" s="63">
        <f>SUM(F84,F89,F95,F103,F112,F116,F122,F128)</f>
        <v>60</v>
      </c>
      <c r="G83" s="166">
        <f>SUM(G84,G89,G95,G103,G112,G116,G122,G128)</f>
        <v>0</v>
      </c>
      <c r="H83" s="57">
        <f t="shared" si="6"/>
        <v>40307</v>
      </c>
      <c r="I83" s="63">
        <f>SUM(I84,I89,I95,I103,I112,I116,I122,I128)</f>
        <v>40247</v>
      </c>
      <c r="J83" s="63">
        <f>SUM(J84,J89,J95,J103,J112,J116,J122,J128)</f>
        <v>0</v>
      </c>
      <c r="K83" s="63">
        <f>SUM(K84,K89,K95,K103,K112,K116,K122,K128)</f>
        <v>60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94</v>
      </c>
      <c r="C84" s="117">
        <f t="shared" si="5"/>
        <v>9206</v>
      </c>
      <c r="D84" s="151">
        <f>SUM(D85:D88)</f>
        <v>9146</v>
      </c>
      <c r="E84" s="151">
        <f>SUM(E85:E88)</f>
        <v>0</v>
      </c>
      <c r="F84" s="151">
        <f>SUM(F85:F88)</f>
        <v>60</v>
      </c>
      <c r="G84" s="151">
        <f>SUM(G85:G88)</f>
        <v>0</v>
      </c>
      <c r="H84" s="117">
        <f t="shared" si="6"/>
        <v>9206</v>
      </c>
      <c r="I84" s="151">
        <f>SUM(I85:I88)</f>
        <v>9146</v>
      </c>
      <c r="J84" s="151">
        <f>SUM(J85:J88)</f>
        <v>0</v>
      </c>
      <c r="K84" s="151">
        <f>SUM(K85:K88)</f>
        <v>60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96</v>
      </c>
      <c r="C86" s="72">
        <f t="shared" si="5"/>
        <v>5623</v>
      </c>
      <c r="D86" s="74">
        <v>5623</v>
      </c>
      <c r="E86" s="74"/>
      <c r="F86" s="74"/>
      <c r="G86" s="157"/>
      <c r="H86" s="72">
        <f t="shared" si="6"/>
        <v>5623</v>
      </c>
      <c r="I86" s="74">
        <v>5623</v>
      </c>
      <c r="J86" s="74"/>
      <c r="K86" s="74"/>
      <c r="L86" s="158"/>
    </row>
    <row r="87" spans="1:12" ht="24" x14ac:dyDescent="0.25">
      <c r="A87" s="44">
        <v>2214</v>
      </c>
      <c r="B87" s="71" t="s">
        <v>97</v>
      </c>
      <c r="C87" s="72">
        <f t="shared" si="5"/>
        <v>492</v>
      </c>
      <c r="D87" s="74">
        <v>432</v>
      </c>
      <c r="E87" s="74"/>
      <c r="F87" s="74">
        <v>60</v>
      </c>
      <c r="G87" s="157"/>
      <c r="H87" s="72">
        <f t="shared" si="6"/>
        <v>492</v>
      </c>
      <c r="I87" s="74">
        <v>432</v>
      </c>
      <c r="J87" s="74"/>
      <c r="K87" s="74">
        <v>60</v>
      </c>
      <c r="L87" s="158"/>
    </row>
    <row r="88" spans="1:12" x14ac:dyDescent="0.25">
      <c r="A88" s="44">
        <v>2219</v>
      </c>
      <c r="B88" s="71" t="s">
        <v>98</v>
      </c>
      <c r="C88" s="72">
        <f t="shared" si="5"/>
        <v>3091</v>
      </c>
      <c r="D88" s="74">
        <v>3091</v>
      </c>
      <c r="E88" s="74"/>
      <c r="F88" s="74"/>
      <c r="G88" s="157"/>
      <c r="H88" s="72">
        <f t="shared" si="6"/>
        <v>3091</v>
      </c>
      <c r="I88" s="74">
        <v>3091</v>
      </c>
      <c r="J88" s="74"/>
      <c r="K88" s="74"/>
      <c r="L88" s="158"/>
    </row>
    <row r="89" spans="1:12" ht="24" x14ac:dyDescent="0.25">
      <c r="A89" s="159">
        <v>2220</v>
      </c>
      <c r="B89" s="71" t="s">
        <v>99</v>
      </c>
      <c r="C89" s="72">
        <f t="shared" si="5"/>
        <v>12734</v>
      </c>
      <c r="D89" s="160">
        <f>SUM(D90:D94)</f>
        <v>12734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12734</v>
      </c>
      <c r="I89" s="160">
        <f>SUM(I90:I94)</f>
        <v>12734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100</v>
      </c>
      <c r="C90" s="72">
        <f t="shared" si="5"/>
        <v>6592</v>
      </c>
      <c r="D90" s="274">
        <v>6592</v>
      </c>
      <c r="E90" s="74"/>
      <c r="F90" s="74"/>
      <c r="G90" s="157"/>
      <c r="H90" s="72">
        <f t="shared" si="6"/>
        <v>6592</v>
      </c>
      <c r="I90" s="74">
        <v>6592</v>
      </c>
      <c r="J90" s="74"/>
      <c r="K90" s="74"/>
      <c r="L90" s="158"/>
    </row>
    <row r="91" spans="1:12" x14ac:dyDescent="0.25">
      <c r="A91" s="44">
        <v>2222</v>
      </c>
      <c r="B91" s="71" t="s">
        <v>101</v>
      </c>
      <c r="C91" s="72">
        <f t="shared" si="5"/>
        <v>1146</v>
      </c>
      <c r="D91" s="74">
        <v>1146</v>
      </c>
      <c r="E91" s="74"/>
      <c r="F91" s="74"/>
      <c r="G91" s="157"/>
      <c r="H91" s="72">
        <f t="shared" si="6"/>
        <v>1146</v>
      </c>
      <c r="I91" s="74">
        <v>1146</v>
      </c>
      <c r="J91" s="74"/>
      <c r="K91" s="74"/>
      <c r="L91" s="158"/>
    </row>
    <row r="92" spans="1:12" x14ac:dyDescent="0.25">
      <c r="A92" s="44">
        <v>2223</v>
      </c>
      <c r="B92" s="71" t="s">
        <v>102</v>
      </c>
      <c r="C92" s="72">
        <f t="shared" si="5"/>
        <v>4620</v>
      </c>
      <c r="D92" s="74">
        <v>4620</v>
      </c>
      <c r="E92" s="74"/>
      <c r="F92" s="74"/>
      <c r="G92" s="157"/>
      <c r="H92" s="72">
        <f t="shared" si="6"/>
        <v>4620</v>
      </c>
      <c r="I92" s="74">
        <v>4620</v>
      </c>
      <c r="J92" s="74"/>
      <c r="K92" s="74"/>
      <c r="L92" s="158"/>
    </row>
    <row r="93" spans="1:12" ht="48" x14ac:dyDescent="0.25">
      <c r="A93" s="44">
        <v>2224</v>
      </c>
      <c r="B93" s="71" t="s">
        <v>103</v>
      </c>
      <c r="C93" s="72">
        <f t="shared" si="5"/>
        <v>376</v>
      </c>
      <c r="D93" s="74">
        <v>376</v>
      </c>
      <c r="E93" s="74"/>
      <c r="F93" s="74"/>
      <c r="G93" s="157"/>
      <c r="H93" s="72">
        <f t="shared" si="6"/>
        <v>376</v>
      </c>
      <c r="I93" s="74">
        <v>376</v>
      </c>
      <c r="J93" s="74"/>
      <c r="K93" s="74"/>
      <c r="L93" s="158"/>
    </row>
    <row r="94" spans="1:12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105</v>
      </c>
      <c r="C95" s="72">
        <f t="shared" si="5"/>
        <v>857</v>
      </c>
      <c r="D95" s="160">
        <f>SUM(D96:D102)</f>
        <v>857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1032</v>
      </c>
      <c r="I95" s="160">
        <f>SUM(I96:I102)</f>
        <v>1032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110</v>
      </c>
      <c r="C100" s="72">
        <f t="shared" si="5"/>
        <v>300</v>
      </c>
      <c r="D100" s="74">
        <v>300</v>
      </c>
      <c r="E100" s="74"/>
      <c r="F100" s="74"/>
      <c r="G100" s="157"/>
      <c r="H100" s="72">
        <f t="shared" si="6"/>
        <v>157</v>
      </c>
      <c r="I100" s="74">
        <v>157</v>
      </c>
      <c r="J100" s="74"/>
      <c r="K100" s="74"/>
      <c r="L100" s="158"/>
    </row>
    <row r="101" spans="1:12" x14ac:dyDescent="0.25">
      <c r="A101" s="44">
        <v>2236</v>
      </c>
      <c r="B101" s="71" t="s">
        <v>111</v>
      </c>
      <c r="C101" s="72">
        <f t="shared" si="5"/>
        <v>29</v>
      </c>
      <c r="D101" s="74">
        <v>29</v>
      </c>
      <c r="E101" s="74"/>
      <c r="F101" s="74"/>
      <c r="G101" s="157"/>
      <c r="H101" s="72">
        <f t="shared" si="6"/>
        <v>25</v>
      </c>
      <c r="I101" s="74">
        <v>25</v>
      </c>
      <c r="J101" s="74"/>
      <c r="K101" s="74"/>
      <c r="L101" s="158"/>
    </row>
    <row r="102" spans="1:12" ht="24" x14ac:dyDescent="0.25">
      <c r="A102" s="44">
        <v>2239</v>
      </c>
      <c r="B102" s="71" t="s">
        <v>112</v>
      </c>
      <c r="C102" s="72">
        <f t="shared" si="5"/>
        <v>528</v>
      </c>
      <c r="D102" s="74">
        <v>528</v>
      </c>
      <c r="E102" s="74"/>
      <c r="F102" s="74"/>
      <c r="G102" s="157"/>
      <c r="H102" s="72">
        <f t="shared" si="6"/>
        <v>850</v>
      </c>
      <c r="I102" s="74">
        <v>850</v>
      </c>
      <c r="J102" s="74"/>
      <c r="K102" s="74"/>
      <c r="L102" s="158"/>
    </row>
    <row r="103" spans="1:12" ht="36" x14ac:dyDescent="0.25">
      <c r="A103" s="159">
        <v>2240</v>
      </c>
      <c r="B103" s="71" t="s">
        <v>113</v>
      </c>
      <c r="C103" s="72">
        <f t="shared" si="5"/>
        <v>8912</v>
      </c>
      <c r="D103" s="160">
        <f>SUM(D104:D111)</f>
        <v>8912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7432</v>
      </c>
      <c r="I103" s="160">
        <f>SUM(I104:I111)</f>
        <v>7432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115</v>
      </c>
      <c r="C105" s="72">
        <f t="shared" si="5"/>
        <v>3179</v>
      </c>
      <c r="D105" s="74">
        <v>3179</v>
      </c>
      <c r="E105" s="74"/>
      <c r="F105" s="74"/>
      <c r="G105" s="157"/>
      <c r="H105" s="72">
        <f t="shared" si="6"/>
        <v>2427</v>
      </c>
      <c r="I105" s="74">
        <v>2427</v>
      </c>
      <c r="J105" s="74"/>
      <c r="K105" s="74"/>
      <c r="L105" s="158"/>
    </row>
    <row r="106" spans="1:12" ht="24" x14ac:dyDescent="0.25">
      <c r="A106" s="44">
        <v>2243</v>
      </c>
      <c r="B106" s="71" t="s">
        <v>116</v>
      </c>
      <c r="C106" s="72">
        <f t="shared" si="5"/>
        <v>320</v>
      </c>
      <c r="D106" s="74">
        <v>320</v>
      </c>
      <c r="E106" s="74"/>
      <c r="F106" s="74"/>
      <c r="G106" s="157"/>
      <c r="H106" s="72">
        <f t="shared" si="6"/>
        <v>320</v>
      </c>
      <c r="I106" s="74">
        <v>320</v>
      </c>
      <c r="J106" s="74"/>
      <c r="K106" s="74"/>
      <c r="L106" s="158"/>
    </row>
    <row r="107" spans="1:12" x14ac:dyDescent="0.25">
      <c r="A107" s="44">
        <v>2244</v>
      </c>
      <c r="B107" s="71" t="s">
        <v>117</v>
      </c>
      <c r="C107" s="72">
        <f t="shared" si="5"/>
        <v>4685</v>
      </c>
      <c r="D107" s="74">
        <v>4685</v>
      </c>
      <c r="E107" s="74"/>
      <c r="F107" s="74"/>
      <c r="G107" s="157"/>
      <c r="H107" s="72">
        <f t="shared" si="6"/>
        <v>4685</v>
      </c>
      <c r="I107" s="74">
        <v>4685</v>
      </c>
      <c r="J107" s="74"/>
      <c r="K107" s="74"/>
      <c r="L107" s="158"/>
    </row>
    <row r="108" spans="1:12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119</v>
      </c>
      <c r="C109" s="72">
        <f t="shared" si="5"/>
        <v>728</v>
      </c>
      <c r="D109" s="74">
        <v>728</v>
      </c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</row>
    <row r="110" spans="1:12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122</v>
      </c>
      <c r="C112" s="72">
        <f t="shared" si="5"/>
        <v>285</v>
      </c>
      <c r="D112" s="160">
        <f>SUM(D113:D115)</f>
        <v>285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285</v>
      </c>
      <c r="I112" s="160">
        <f>SUM(I113:I115)</f>
        <v>285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125</v>
      </c>
      <c r="C115" s="72">
        <f>SUM(D115:G115)</f>
        <v>285</v>
      </c>
      <c r="D115" s="74">
        <v>285</v>
      </c>
      <c r="E115" s="74"/>
      <c r="F115" s="74"/>
      <c r="G115" s="157"/>
      <c r="H115" s="72">
        <f>SUM(I115:L115)</f>
        <v>285</v>
      </c>
      <c r="I115" s="74">
        <v>285</v>
      </c>
      <c r="J115" s="74"/>
      <c r="K115" s="74"/>
      <c r="L115" s="158"/>
    </row>
    <row r="116" spans="1:12" x14ac:dyDescent="0.25">
      <c r="A116" s="159">
        <v>2260</v>
      </c>
      <c r="B116" s="71" t="s">
        <v>126</v>
      </c>
      <c r="C116" s="72">
        <f t="shared" ref="C116:C187" si="7">SUM(D116:G116)</f>
        <v>6318</v>
      </c>
      <c r="D116" s="160">
        <f>SUM(D117:D121)</f>
        <v>6318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6318</v>
      </c>
      <c r="I116" s="160">
        <f>SUM(I117:I121)</f>
        <v>6318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129</v>
      </c>
      <c r="C119" s="72">
        <f t="shared" si="7"/>
        <v>6016</v>
      </c>
      <c r="D119" s="74">
        <v>6016</v>
      </c>
      <c r="E119" s="74"/>
      <c r="F119" s="74"/>
      <c r="G119" s="157"/>
      <c r="H119" s="72">
        <f t="shared" si="8"/>
        <v>6016</v>
      </c>
      <c r="I119" s="74">
        <v>6016</v>
      </c>
      <c r="J119" s="74"/>
      <c r="K119" s="74"/>
      <c r="L119" s="158"/>
    </row>
    <row r="120" spans="1:12" ht="24" x14ac:dyDescent="0.25">
      <c r="A120" s="44">
        <v>2264</v>
      </c>
      <c r="B120" s="71" t="s">
        <v>130</v>
      </c>
      <c r="C120" s="72">
        <f t="shared" si="7"/>
        <v>276</v>
      </c>
      <c r="D120" s="74">
        <v>276</v>
      </c>
      <c r="E120" s="74"/>
      <c r="F120" s="74"/>
      <c r="G120" s="157"/>
      <c r="H120" s="72">
        <f t="shared" si="8"/>
        <v>276</v>
      </c>
      <c r="I120" s="74">
        <v>276</v>
      </c>
      <c r="J120" s="74"/>
      <c r="K120" s="74"/>
      <c r="L120" s="158"/>
    </row>
    <row r="121" spans="1:12" x14ac:dyDescent="0.25">
      <c r="A121" s="44">
        <v>2269</v>
      </c>
      <c r="B121" s="71" t="s">
        <v>131</v>
      </c>
      <c r="C121" s="72">
        <f t="shared" si="7"/>
        <v>26</v>
      </c>
      <c r="D121" s="74">
        <v>26</v>
      </c>
      <c r="E121" s="74"/>
      <c r="F121" s="74"/>
      <c r="G121" s="157"/>
      <c r="H121" s="72">
        <f t="shared" si="8"/>
        <v>26</v>
      </c>
      <c r="I121" s="74">
        <v>26</v>
      </c>
      <c r="J121" s="74"/>
      <c r="K121" s="74"/>
      <c r="L121" s="158"/>
    </row>
    <row r="122" spans="1:12" x14ac:dyDescent="0.25">
      <c r="A122" s="159">
        <v>2270</v>
      </c>
      <c r="B122" s="71" t="s">
        <v>132</v>
      </c>
      <c r="C122" s="72">
        <f t="shared" si="7"/>
        <v>3300</v>
      </c>
      <c r="D122" s="160">
        <f>SUM(D123:D127)</f>
        <v>3300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3300</v>
      </c>
      <c r="I122" s="160">
        <f>SUM(I123:I127)</f>
        <v>3300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137</v>
      </c>
      <c r="C127" s="72">
        <f t="shared" si="7"/>
        <v>3300</v>
      </c>
      <c r="D127" s="74">
        <v>3300</v>
      </c>
      <c r="E127" s="74"/>
      <c r="F127" s="74"/>
      <c r="G127" s="157"/>
      <c r="H127" s="72">
        <f t="shared" si="8"/>
        <v>3300</v>
      </c>
      <c r="I127" s="74">
        <v>3300</v>
      </c>
      <c r="J127" s="74"/>
      <c r="K127" s="74"/>
      <c r="L127" s="158"/>
    </row>
    <row r="128" spans="1:12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140</v>
      </c>
      <c r="C130" s="57">
        <f t="shared" si="7"/>
        <v>16830</v>
      </c>
      <c r="D130" s="63">
        <f>SUM(D131,D136,D140,D141,D144,D151,D159,D160,D163)</f>
        <v>16830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15334</v>
      </c>
      <c r="I130" s="63">
        <f>SUM(I131,I136,I140,I141,I144,I151,I159,I160,I163)</f>
        <v>15334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141</v>
      </c>
      <c r="C131" s="66">
        <f t="shared" si="7"/>
        <v>8029</v>
      </c>
      <c r="D131" s="169">
        <f>SUM(D132:D135)</f>
        <v>8029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7320</v>
      </c>
      <c r="I131" s="169">
        <f t="shared" si="10"/>
        <v>7320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142</v>
      </c>
      <c r="C132" s="72">
        <f t="shared" si="7"/>
        <v>5526</v>
      </c>
      <c r="D132" s="74">
        <v>5526</v>
      </c>
      <c r="E132" s="74"/>
      <c r="F132" s="74"/>
      <c r="G132" s="157"/>
      <c r="H132" s="72">
        <f t="shared" si="8"/>
        <v>5400</v>
      </c>
      <c r="I132" s="74">
        <v>5400</v>
      </c>
      <c r="J132" s="74"/>
      <c r="K132" s="74"/>
      <c r="L132" s="158"/>
    </row>
    <row r="133" spans="1:12" x14ac:dyDescent="0.25">
      <c r="A133" s="44">
        <v>2312</v>
      </c>
      <c r="B133" s="71" t="s">
        <v>143</v>
      </c>
      <c r="C133" s="72">
        <f t="shared" si="7"/>
        <v>2375</v>
      </c>
      <c r="D133" s="74">
        <v>2375</v>
      </c>
      <c r="E133" s="74"/>
      <c r="F133" s="74"/>
      <c r="G133" s="157"/>
      <c r="H133" s="72">
        <f t="shared" si="8"/>
        <v>1794</v>
      </c>
      <c r="I133" s="74">
        <v>1794</v>
      </c>
      <c r="J133" s="74"/>
      <c r="K133" s="74"/>
      <c r="L133" s="158"/>
    </row>
    <row r="134" spans="1:12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145</v>
      </c>
      <c r="C135" s="72">
        <f t="shared" si="7"/>
        <v>128</v>
      </c>
      <c r="D135" s="74">
        <v>128</v>
      </c>
      <c r="E135" s="74"/>
      <c r="F135" s="74"/>
      <c r="G135" s="157"/>
      <c r="H135" s="72">
        <f t="shared" si="8"/>
        <v>126</v>
      </c>
      <c r="I135" s="74">
        <v>126</v>
      </c>
      <c r="J135" s="74"/>
      <c r="K135" s="74"/>
      <c r="L135" s="158"/>
    </row>
    <row r="136" spans="1:12" x14ac:dyDescent="0.25">
      <c r="A136" s="159">
        <v>2320</v>
      </c>
      <c r="B136" s="71" t="s">
        <v>146</v>
      </c>
      <c r="C136" s="72">
        <f t="shared" si="7"/>
        <v>6983</v>
      </c>
      <c r="D136" s="160">
        <f>SUM(D137:D139)</f>
        <v>6983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6657</v>
      </c>
      <c r="I136" s="160">
        <f>SUM(I137:I139)</f>
        <v>6657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147</v>
      </c>
      <c r="C137" s="72">
        <f t="shared" si="7"/>
        <v>3300</v>
      </c>
      <c r="D137" s="74">
        <v>3300</v>
      </c>
      <c r="E137" s="74"/>
      <c r="F137" s="74"/>
      <c r="G137" s="157"/>
      <c r="H137" s="72">
        <f t="shared" si="8"/>
        <v>3300</v>
      </c>
      <c r="I137" s="74">
        <v>3300</v>
      </c>
      <c r="J137" s="74"/>
      <c r="K137" s="74"/>
      <c r="L137" s="158"/>
    </row>
    <row r="138" spans="1:12" x14ac:dyDescent="0.25">
      <c r="A138" s="44">
        <v>2322</v>
      </c>
      <c r="B138" s="71" t="s">
        <v>148</v>
      </c>
      <c r="C138" s="72">
        <f t="shared" si="7"/>
        <v>3683</v>
      </c>
      <c r="D138" s="74">
        <v>3683</v>
      </c>
      <c r="E138" s="74"/>
      <c r="F138" s="74"/>
      <c r="G138" s="157"/>
      <c r="H138" s="72">
        <f t="shared" si="8"/>
        <v>3357</v>
      </c>
      <c r="I138" s="74">
        <v>3357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154</v>
      </c>
      <c r="C144" s="117">
        <f t="shared" si="7"/>
        <v>1818</v>
      </c>
      <c r="D144" s="151">
        <f>SUM(D145:D150)</f>
        <v>1818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1357</v>
      </c>
      <c r="I144" s="151">
        <f>SUM(I145:I150)</f>
        <v>1357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156</v>
      </c>
      <c r="C146" s="72">
        <f t="shared" si="7"/>
        <v>1207</v>
      </c>
      <c r="D146" s="74">
        <v>1207</v>
      </c>
      <c r="E146" s="74"/>
      <c r="F146" s="74"/>
      <c r="G146" s="157"/>
      <c r="H146" s="72">
        <f t="shared" si="8"/>
        <v>1200</v>
      </c>
      <c r="I146" s="74">
        <v>1200</v>
      </c>
      <c r="J146" s="74"/>
      <c r="K146" s="74"/>
      <c r="L146" s="158"/>
    </row>
    <row r="147" spans="1:12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158</v>
      </c>
      <c r="C148" s="72">
        <f t="shared" si="7"/>
        <v>410</v>
      </c>
      <c r="D148" s="74">
        <f>270+140</f>
        <v>410</v>
      </c>
      <c r="E148" s="74"/>
      <c r="F148" s="74"/>
      <c r="G148" s="157"/>
      <c r="H148" s="72">
        <f t="shared" si="8"/>
        <v>136</v>
      </c>
      <c r="I148" s="74">
        <v>136</v>
      </c>
      <c r="J148" s="74"/>
      <c r="K148" s="74"/>
      <c r="L148" s="158"/>
    </row>
    <row r="149" spans="1:12" ht="24" x14ac:dyDescent="0.25">
      <c r="A149" s="44">
        <v>2355</v>
      </c>
      <c r="B149" s="71" t="s">
        <v>159</v>
      </c>
      <c r="C149" s="72">
        <f t="shared" si="7"/>
        <v>201</v>
      </c>
      <c r="D149" s="74">
        <v>201</v>
      </c>
      <c r="E149" s="74"/>
      <c r="F149" s="74"/>
      <c r="G149" s="157"/>
      <c r="H149" s="72">
        <f t="shared" si="8"/>
        <v>21</v>
      </c>
      <c r="I149" s="74">
        <v>21</v>
      </c>
      <c r="J149" s="74"/>
      <c r="K149" s="74"/>
      <c r="L149" s="158"/>
    </row>
    <row r="150" spans="1:12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55"/>
    </row>
    <row r="165" spans="1:12" ht="24" x14ac:dyDescent="0.25">
      <c r="A165" s="56">
        <v>2500</v>
      </c>
      <c r="B165" s="147" t="s">
        <v>175</v>
      </c>
      <c r="C165" s="57">
        <f t="shared" si="7"/>
        <v>219</v>
      </c>
      <c r="D165" s="63">
        <f>SUM(D166,D171)</f>
        <v>219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219</v>
      </c>
      <c r="I165" s="63">
        <f>SUM(I166,I171)</f>
        <v>219</v>
      </c>
      <c r="J165" s="63">
        <f t="shared" ref="J165:L165" si="12">SUM(J166,J171)</f>
        <v>0</v>
      </c>
      <c r="K165" s="63">
        <f t="shared" si="12"/>
        <v>0</v>
      </c>
      <c r="L165" s="172">
        <f t="shared" si="12"/>
        <v>0</v>
      </c>
    </row>
    <row r="166" spans="1:12" ht="16.5" customHeight="1" x14ac:dyDescent="0.25">
      <c r="A166" s="168">
        <v>2510</v>
      </c>
      <c r="B166" s="65" t="s">
        <v>176</v>
      </c>
      <c r="C166" s="66">
        <f t="shared" si="7"/>
        <v>219</v>
      </c>
      <c r="D166" s="169">
        <f>SUM(D167:D170)</f>
        <v>219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219</v>
      </c>
      <c r="I166" s="169">
        <f>SUM(I167:I170)</f>
        <v>219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180</v>
      </c>
      <c r="C170" s="72">
        <f t="shared" si="7"/>
        <v>219</v>
      </c>
      <c r="D170" s="74">
        <v>219</v>
      </c>
      <c r="E170" s="74"/>
      <c r="F170" s="74"/>
      <c r="G170" s="157"/>
      <c r="H170" s="72">
        <f t="shared" si="8"/>
        <v>219</v>
      </c>
      <c r="I170" s="74">
        <v>219</v>
      </c>
      <c r="J170" s="74"/>
      <c r="K170" s="74"/>
      <c r="L170" s="158"/>
    </row>
    <row r="171" spans="1:12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204</v>
      </c>
      <c r="C194" s="138">
        <f t="shared" si="23"/>
        <v>27460</v>
      </c>
      <c r="D194" s="139">
        <f>SUM(D195,D230,D269,D283)</f>
        <v>27460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25900</v>
      </c>
      <c r="I194" s="139">
        <f t="shared" ref="I194:L194" si="26">SUM(I195,I230,I269,I283)</f>
        <v>25900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x14ac:dyDescent="0.25">
      <c r="A195" s="142">
        <v>5000</v>
      </c>
      <c r="B195" s="142" t="s">
        <v>205</v>
      </c>
      <c r="C195" s="143">
        <f t="shared" si="23"/>
        <v>27460</v>
      </c>
      <c r="D195" s="144">
        <f>D196+D204</f>
        <v>27460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25900</v>
      </c>
      <c r="I195" s="144">
        <f>I196+I204</f>
        <v>25900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206</v>
      </c>
      <c r="C196" s="57">
        <f t="shared" si="23"/>
        <v>360</v>
      </c>
      <c r="D196" s="63">
        <f>D197+D198+D201+D202+D203</f>
        <v>360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208</v>
      </c>
      <c r="C198" s="72">
        <f t="shared" si="23"/>
        <v>360</v>
      </c>
      <c r="D198" s="160">
        <f>D199+D200</f>
        <v>360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209</v>
      </c>
      <c r="C199" s="72">
        <f t="shared" si="23"/>
        <v>360</v>
      </c>
      <c r="D199" s="74">
        <v>360</v>
      </c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</row>
    <row r="200" spans="1:12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214</v>
      </c>
      <c r="C204" s="57">
        <f t="shared" si="23"/>
        <v>27100</v>
      </c>
      <c r="D204" s="63">
        <f>D205+D215+D216+D225+D226+D227+D229</f>
        <v>27100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25900</v>
      </c>
      <c r="I204" s="63">
        <f>I205+I215+I216+I225+I226+I227+I229</f>
        <v>25900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226</v>
      </c>
      <c r="C216" s="72">
        <f t="shared" si="23"/>
        <v>27100</v>
      </c>
      <c r="D216" s="160">
        <f>SUM(D217:D224)</f>
        <v>27100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25900</v>
      </c>
      <c r="I216" s="160">
        <f>SUM(I217:I224)</f>
        <v>25900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227</v>
      </c>
      <c r="C217" s="72">
        <f t="shared" si="23"/>
        <v>22000</v>
      </c>
      <c r="D217" s="74">
        <v>22000</v>
      </c>
      <c r="E217" s="74"/>
      <c r="F217" s="74"/>
      <c r="G217" s="157"/>
      <c r="H217" s="72">
        <f t="shared" si="24"/>
        <v>22000</v>
      </c>
      <c r="I217" s="74">
        <v>22000</v>
      </c>
      <c r="J217" s="74"/>
      <c r="K217" s="74"/>
      <c r="L217" s="158"/>
    </row>
    <row r="218" spans="1:12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233</v>
      </c>
      <c r="C223" s="201">
        <f t="shared" si="23"/>
        <v>5100</v>
      </c>
      <c r="D223" s="74">
        <v>5100</v>
      </c>
      <c r="E223" s="74"/>
      <c r="F223" s="74"/>
      <c r="G223" s="157"/>
      <c r="H223" s="72">
        <f t="shared" si="24"/>
        <v>3900</v>
      </c>
      <c r="I223" s="74">
        <v>3900</v>
      </c>
      <c r="J223" s="74"/>
      <c r="K223" s="74"/>
      <c r="L223" s="158"/>
    </row>
    <row r="224" spans="1:12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240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269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274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277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853411</v>
      </c>
      <c r="D289" s="242">
        <f t="shared" ref="D289:L289" si="46">SUM(D286,D269,D230,D195,D187,D173,D75,D53,D283)</f>
        <v>848980</v>
      </c>
      <c r="E289" s="242">
        <f t="shared" si="46"/>
        <v>4371</v>
      </c>
      <c r="F289" s="242">
        <f t="shared" si="46"/>
        <v>60</v>
      </c>
      <c r="G289" s="243">
        <f t="shared" si="46"/>
        <v>0</v>
      </c>
      <c r="H289" s="244">
        <f t="shared" si="46"/>
        <v>820099</v>
      </c>
      <c r="I289" s="242">
        <f t="shared" si="46"/>
        <v>815668</v>
      </c>
      <c r="J289" s="242">
        <f t="shared" si="46"/>
        <v>4371</v>
      </c>
      <c r="K289" s="242">
        <f t="shared" si="46"/>
        <v>60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2rYU66UNPhNLUIzpqlYDezXXwGBcK0/eMu+Y3x46En3tBCvE2QL9QVCjaEHBiJ1/IwzCf40biGX6hTtFbn6z/w==" saltValue="E1CNaPQbSTg0DJDXEUm0cw==" spinCount="100000" sheet="1" objects="1" scenarios="1" formatCells="0" formatColumns="0" formatRows="0" insertHyperlinks="0"/>
  <autoFilter ref="A18:L301">
    <filterColumn colId="7">
      <filters blank="1">
        <filter val="1 032"/>
        <filter val="1 146"/>
        <filter val="1 195"/>
        <filter val="1 200"/>
        <filter val="1 357"/>
        <filter val="1 794"/>
        <filter val="10 475"/>
        <filter val="11 878"/>
        <filter val="12 734"/>
        <filter val="126"/>
        <filter val="136"/>
        <filter val="141 206"/>
        <filter val="15 334"/>
        <filter val="157"/>
        <filter val="179 241"/>
        <filter val="2 427"/>
        <filter val="21"/>
        <filter val="219"/>
        <filter val="22 000"/>
        <filter val="25"/>
        <filter val="25 900"/>
        <filter val="26"/>
        <filter val="27 060"/>
        <filter val="276"/>
        <filter val="285"/>
        <filter val="3 091"/>
        <filter val="3 300"/>
        <filter val="3 357"/>
        <filter val="3 522"/>
        <filter val="3 900"/>
        <filter val="31 938"/>
        <filter val="320"/>
        <filter val="376"/>
        <filter val="38 035"/>
        <filter val="4 620"/>
        <filter val="4 685"/>
        <filter val="40 307"/>
        <filter val="47 338"/>
        <filter val="492"/>
        <filter val="5 400"/>
        <filter val="5 623"/>
        <filter val="500"/>
        <filter val="510 565"/>
        <filter val="55 860"/>
        <filter val="559 098"/>
        <filter val="6 016"/>
        <filter val="6 318"/>
        <filter val="6 592"/>
        <filter val="6 657"/>
        <filter val="60"/>
        <filter val="7 320"/>
        <filter val="7 432"/>
        <filter val="738 339"/>
        <filter val="794 199"/>
        <filter val="820 039"/>
        <filter val="820 099"/>
        <filter val="850"/>
        <filter val="9 206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349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350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312" t="s">
        <v>346</v>
      </c>
      <c r="D10" s="312"/>
      <c r="E10" s="312"/>
      <c r="F10" s="312"/>
      <c r="G10" s="312"/>
      <c r="H10" s="312"/>
      <c r="I10" s="312"/>
      <c r="J10" s="312"/>
      <c r="K10" s="312"/>
      <c r="L10" s="313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224841</v>
      </c>
      <c r="D20" s="28">
        <f>SUM(D21,D24,D25,D41,D43)</f>
        <v>13834</v>
      </c>
      <c r="E20" s="28">
        <f>SUM(E21,E24,E43)</f>
        <v>211007</v>
      </c>
      <c r="F20" s="28">
        <f>SUM(F21,F26,F43)</f>
        <v>0</v>
      </c>
      <c r="G20" s="29">
        <f>SUM(G21,G45)</f>
        <v>0</v>
      </c>
      <c r="H20" s="27">
        <f>SUM(I20:L20)</f>
        <v>224841</v>
      </c>
      <c r="I20" s="28">
        <f>SUM(I21,I24,I25,I41,I43)</f>
        <v>13834</v>
      </c>
      <c r="J20" s="28">
        <f>SUM(J21,J24,J43)</f>
        <v>211007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224841</v>
      </c>
      <c r="D24" s="51">
        <f>D50</f>
        <v>13834</v>
      </c>
      <c r="E24" s="51">
        <f>E50</f>
        <v>211007</v>
      </c>
      <c r="F24" s="52" t="s">
        <v>37</v>
      </c>
      <c r="G24" s="53" t="s">
        <v>37</v>
      </c>
      <c r="H24" s="50">
        <f t="shared" si="1"/>
        <v>224841</v>
      </c>
      <c r="I24" s="51">
        <f>I51</f>
        <v>13834</v>
      </c>
      <c r="J24" s="51">
        <f>J51</f>
        <v>211007</v>
      </c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224841</v>
      </c>
      <c r="D50" s="128">
        <f>SUM(D51,D286)</f>
        <v>13834</v>
      </c>
      <c r="E50" s="128">
        <f>SUM(E51,E286)</f>
        <v>211007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224841</v>
      </c>
      <c r="I50" s="128">
        <f>SUM(I51,I286)</f>
        <v>13834</v>
      </c>
      <c r="J50" s="128">
        <f>SUM(J51,J286)</f>
        <v>211007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224841</v>
      </c>
      <c r="D51" s="134">
        <f>SUM(D52,D194)</f>
        <v>13834</v>
      </c>
      <c r="E51" s="134">
        <f>SUM(E52,E194)</f>
        <v>211007</v>
      </c>
      <c r="F51" s="134">
        <f>SUM(F52,F194)</f>
        <v>0</v>
      </c>
      <c r="G51" s="135">
        <f>SUM(G52,G194)</f>
        <v>0</v>
      </c>
      <c r="H51" s="133">
        <f t="shared" si="6"/>
        <v>224841</v>
      </c>
      <c r="I51" s="134">
        <f>SUM(I52,I194)</f>
        <v>13834</v>
      </c>
      <c r="J51" s="134">
        <f>SUM(J52,J194)</f>
        <v>211007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216193</v>
      </c>
      <c r="D52" s="139">
        <f>SUM(D53,D75,D173,D187)</f>
        <v>5186</v>
      </c>
      <c r="E52" s="139">
        <f>SUM(E53,E75,E173,E187)</f>
        <v>211007</v>
      </c>
      <c r="F52" s="139">
        <f>SUM(F53,F75,F173,F187)</f>
        <v>0</v>
      </c>
      <c r="G52" s="140">
        <f>SUM(G53,G75,G173,G187)</f>
        <v>0</v>
      </c>
      <c r="H52" s="138">
        <f t="shared" si="6"/>
        <v>216193</v>
      </c>
      <c r="I52" s="139">
        <f>SUM(I53,I75,I173,I187)</f>
        <v>5186</v>
      </c>
      <c r="J52" s="139">
        <f>SUM(J53,J75,J173,J187)</f>
        <v>211007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65</v>
      </c>
      <c r="C53" s="143">
        <f t="shared" si="5"/>
        <v>195007</v>
      </c>
      <c r="D53" s="144">
        <f>SUM(D54,D67)</f>
        <v>0</v>
      </c>
      <c r="E53" s="144">
        <f>SUM(E54,E67)</f>
        <v>195007</v>
      </c>
      <c r="F53" s="144">
        <f>SUM(F54,F67)</f>
        <v>0</v>
      </c>
      <c r="G53" s="145">
        <f>SUM(G54,G67)</f>
        <v>0</v>
      </c>
      <c r="H53" s="143">
        <f t="shared" si="6"/>
        <v>195007</v>
      </c>
      <c r="I53" s="144">
        <f>SUM(I54,I67)</f>
        <v>0</v>
      </c>
      <c r="J53" s="144">
        <f>SUM(J54,J67)</f>
        <v>195007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66</v>
      </c>
      <c r="C54" s="57">
        <f t="shared" si="5"/>
        <v>158300</v>
      </c>
      <c r="D54" s="63">
        <f>SUM(D55,D58,D66)</f>
        <v>0</v>
      </c>
      <c r="E54" s="63">
        <f>SUM(E55,E58,E66)</f>
        <v>158300</v>
      </c>
      <c r="F54" s="63">
        <f>SUM(F55,F58,F66)</f>
        <v>0</v>
      </c>
      <c r="G54" s="148">
        <f>SUM(G55,G58,G66)</f>
        <v>0</v>
      </c>
      <c r="H54" s="57">
        <f t="shared" si="6"/>
        <v>158300</v>
      </c>
      <c r="I54" s="63">
        <f>SUM(I55,I58,I66)</f>
        <v>0</v>
      </c>
      <c r="J54" s="63">
        <f>SUM(J55,J58,J66)</f>
        <v>158300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>
        <v>0</v>
      </c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>
        <v>0</v>
      </c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>
        <v>0</v>
      </c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>
        <v>0</v>
      </c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>
        <v>0</v>
      </c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>
        <v>0</v>
      </c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>
        <v>0</v>
      </c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>
        <v>0</v>
      </c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>
        <v>0</v>
      </c>
      <c r="K65" s="74"/>
      <c r="L65" s="158"/>
      <c r="M65" s="156"/>
    </row>
    <row r="66" spans="1:13" ht="36" x14ac:dyDescent="0.25">
      <c r="A66" s="150">
        <v>1150</v>
      </c>
      <c r="B66" s="112" t="s">
        <v>78</v>
      </c>
      <c r="C66" s="117">
        <f t="shared" si="5"/>
        <v>158300</v>
      </c>
      <c r="D66" s="163"/>
      <c r="E66" s="163">
        <v>158300</v>
      </c>
      <c r="F66" s="163"/>
      <c r="G66" s="164"/>
      <c r="H66" s="117">
        <f t="shared" si="6"/>
        <v>158300</v>
      </c>
      <c r="I66" s="163">
        <v>0</v>
      </c>
      <c r="J66" s="163">
        <v>158300</v>
      </c>
      <c r="K66" s="163"/>
      <c r="L66" s="165"/>
      <c r="M66" s="156"/>
    </row>
    <row r="67" spans="1:13" ht="24" x14ac:dyDescent="0.25">
      <c r="A67" s="56">
        <v>1200</v>
      </c>
      <c r="B67" s="147" t="s">
        <v>79</v>
      </c>
      <c r="C67" s="57">
        <f t="shared" si="5"/>
        <v>36707</v>
      </c>
      <c r="D67" s="63">
        <f>SUM(D68:D69)</f>
        <v>0</v>
      </c>
      <c r="E67" s="63">
        <f>SUM(E68:E69)</f>
        <v>36707</v>
      </c>
      <c r="F67" s="63">
        <f>SUM(F68:F69)</f>
        <v>0</v>
      </c>
      <c r="G67" s="166">
        <f>SUM(G68:G69)</f>
        <v>0</v>
      </c>
      <c r="H67" s="57">
        <f t="shared" si="6"/>
        <v>36707</v>
      </c>
      <c r="I67" s="63">
        <f>SUM(I68:I69)</f>
        <v>0</v>
      </c>
      <c r="J67" s="63">
        <f>SUM(J68:J69)</f>
        <v>36707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80</v>
      </c>
      <c r="C68" s="66">
        <f t="shared" si="5"/>
        <v>36707</v>
      </c>
      <c r="D68" s="68"/>
      <c r="E68" s="68">
        <v>36707</v>
      </c>
      <c r="F68" s="68"/>
      <c r="G68" s="154"/>
      <c r="H68" s="66">
        <f t="shared" si="6"/>
        <v>36707</v>
      </c>
      <c r="I68" s="68">
        <v>0</v>
      </c>
      <c r="J68" s="68">
        <v>36707</v>
      </c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>
        <v>0</v>
      </c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>
        <v>0</v>
      </c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>
        <v>0</v>
      </c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>
        <v>0</v>
      </c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>
        <v>0</v>
      </c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21186</v>
      </c>
      <c r="D75" s="144">
        <f>SUM(D76,D83,D130,D164,D165,D172)</f>
        <v>5186</v>
      </c>
      <c r="E75" s="144">
        <f>SUM(E76,E83,E130,E164,E165,E172)</f>
        <v>16000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21186</v>
      </c>
      <c r="I75" s="144">
        <f>SUM(I76,I83,I130,I164,I165,I172)</f>
        <v>5186</v>
      </c>
      <c r="J75" s="144">
        <f>SUM(J76,J83,J130,J164,J165,J172)</f>
        <v>16000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>
        <v>0</v>
      </c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>
        <v>0</v>
      </c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>
        <v>0</v>
      </c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>
        <v>0</v>
      </c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15186</v>
      </c>
      <c r="D83" s="63">
        <f>SUM(D84,D89,D95,D103,D112,D116,D122,D128)</f>
        <v>5186</v>
      </c>
      <c r="E83" s="63">
        <f>SUM(E84,E89,E95,E103,E112,E116,E122,E128)</f>
        <v>10000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15186</v>
      </c>
      <c r="I83" s="63">
        <f>SUM(I84,I89,I95,I103,I112,I116,I122,I128)</f>
        <v>5186</v>
      </c>
      <c r="J83" s="63">
        <f>SUM(J84,J89,J95,J103,J112,J116,J122,J128)</f>
        <v>10000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>
        <v>0</v>
      </c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>
        <v>0</v>
      </c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>
        <v>0</v>
      </c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>
        <v>0</v>
      </c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>
        <v>0</v>
      </c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>
        <v>0</v>
      </c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>
        <v>0</v>
      </c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>
        <v>0</v>
      </c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>
        <v>0</v>
      </c>
      <c r="K94" s="74"/>
      <c r="L94" s="158"/>
      <c r="M94" s="156"/>
    </row>
    <row r="95" spans="1:13" ht="36" x14ac:dyDescent="0.25">
      <c r="A95" s="159">
        <v>2230</v>
      </c>
      <c r="B95" s="71" t="s">
        <v>105</v>
      </c>
      <c r="C95" s="72">
        <f t="shared" si="5"/>
        <v>86</v>
      </c>
      <c r="D95" s="160">
        <f>SUM(D96:D102)</f>
        <v>86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86</v>
      </c>
      <c r="I95" s="160">
        <f>SUM(I96:I102)</f>
        <v>86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>
        <v>0</v>
      </c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>
        <v>0</v>
      </c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>
        <v>0</v>
      </c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>
        <v>0</v>
      </c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>
        <v>0</v>
      </c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>
        <v>0</v>
      </c>
      <c r="K101" s="74"/>
      <c r="L101" s="158"/>
      <c r="M101" s="156"/>
    </row>
    <row r="102" spans="1:13" ht="24" x14ac:dyDescent="0.25">
      <c r="A102" s="44">
        <v>2239</v>
      </c>
      <c r="B102" s="71" t="s">
        <v>112</v>
      </c>
      <c r="C102" s="72">
        <f t="shared" si="5"/>
        <v>86</v>
      </c>
      <c r="D102" s="74">
        <v>86</v>
      </c>
      <c r="E102" s="74"/>
      <c r="F102" s="74"/>
      <c r="G102" s="157"/>
      <c r="H102" s="72">
        <f t="shared" si="6"/>
        <v>86</v>
      </c>
      <c r="I102" s="74">
        <v>86</v>
      </c>
      <c r="J102" s="74">
        <v>0</v>
      </c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>
        <v>0</v>
      </c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>
        <v>0</v>
      </c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>
        <v>0</v>
      </c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>
        <v>0</v>
      </c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>
        <v>0</v>
      </c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>
        <v>0</v>
      </c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>
        <v>0</v>
      </c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>
        <v>0</v>
      </c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>
        <v>0</v>
      </c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>
        <v>0</v>
      </c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>
        <v>0</v>
      </c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>
        <v>0</v>
      </c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>
        <v>0</v>
      </c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>
        <v>0</v>
      </c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>
        <v>0</v>
      </c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>
        <v>0</v>
      </c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15100</v>
      </c>
      <c r="D122" s="160">
        <f>SUM(D123:D127)</f>
        <v>5100</v>
      </c>
      <c r="E122" s="160">
        <f>SUM(E123:E127)</f>
        <v>10000</v>
      </c>
      <c r="F122" s="160">
        <f>SUM(F123:F127)</f>
        <v>0</v>
      </c>
      <c r="G122" s="161">
        <f>SUM(G123:G127)</f>
        <v>0</v>
      </c>
      <c r="H122" s="72">
        <f t="shared" si="8"/>
        <v>15100</v>
      </c>
      <c r="I122" s="160">
        <f>SUM(I123:I127)</f>
        <v>5100</v>
      </c>
      <c r="J122" s="160">
        <f>SUM(J123:J127)</f>
        <v>10000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>
        <v>0</v>
      </c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>
        <v>0</v>
      </c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>
        <v>0</v>
      </c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>
        <v>0</v>
      </c>
      <c r="K126" s="74"/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15100</v>
      </c>
      <c r="D127" s="74">
        <v>5100</v>
      </c>
      <c r="E127" s="74">
        <v>10000</v>
      </c>
      <c r="F127" s="74"/>
      <c r="G127" s="157"/>
      <c r="H127" s="72">
        <f t="shared" si="8"/>
        <v>15100</v>
      </c>
      <c r="I127" s="74">
        <v>5100</v>
      </c>
      <c r="J127" s="74">
        <v>10000</v>
      </c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>
        <v>0</v>
      </c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6000</v>
      </c>
      <c r="D130" s="63">
        <f>SUM(D131,D136,D140,D141,D144,D151,D159,D160,D163)</f>
        <v>0</v>
      </c>
      <c r="E130" s="63">
        <f>SUM(E131,E136,E140,E141,E144,E151,E159,E160,E163)</f>
        <v>6000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6000</v>
      </c>
      <c r="I130" s="63">
        <f>SUM(I131,I136,I140,I141,I144,I151,I159,I160,I163)</f>
        <v>0</v>
      </c>
      <c r="J130" s="63">
        <f>SUM(J131,J136,J140,J141,J144,J151,J159,J160,J163)</f>
        <v>6000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>
        <v>0</v>
      </c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>
        <v>0</v>
      </c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>
        <v>0</v>
      </c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>
        <v>0</v>
      </c>
      <c r="K135" s="74"/>
      <c r="L135" s="158"/>
      <c r="M135" s="156"/>
    </row>
    <row r="136" spans="1:13" x14ac:dyDescent="0.25">
      <c r="A136" s="159">
        <v>2320</v>
      </c>
      <c r="B136" s="71" t="s">
        <v>146</v>
      </c>
      <c r="C136" s="72">
        <f t="shared" si="7"/>
        <v>6000</v>
      </c>
      <c r="D136" s="160">
        <f>SUM(D137:D139)</f>
        <v>0</v>
      </c>
      <c r="E136" s="160">
        <f>SUM(E137:E139)</f>
        <v>6000</v>
      </c>
      <c r="F136" s="160">
        <f>SUM(F137:F139)</f>
        <v>0</v>
      </c>
      <c r="G136" s="161">
        <f>SUM(G137:G139)</f>
        <v>0</v>
      </c>
      <c r="H136" s="72">
        <f t="shared" si="8"/>
        <v>6000</v>
      </c>
      <c r="I136" s="160">
        <f>SUM(I137:I139)</f>
        <v>0</v>
      </c>
      <c r="J136" s="160">
        <f>SUM(J137:J139)</f>
        <v>6000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>
        <v>0</v>
      </c>
      <c r="K137" s="74"/>
      <c r="L137" s="158"/>
      <c r="M137" s="156"/>
    </row>
    <row r="138" spans="1:13" x14ac:dyDescent="0.25">
      <c r="A138" s="44">
        <v>2322</v>
      </c>
      <c r="B138" s="71" t="s">
        <v>148</v>
      </c>
      <c r="C138" s="72">
        <f t="shared" si="7"/>
        <v>6000</v>
      </c>
      <c r="D138" s="74"/>
      <c r="E138" s="74">
        <v>6000</v>
      </c>
      <c r="F138" s="74"/>
      <c r="G138" s="157"/>
      <c r="H138" s="72">
        <f t="shared" si="8"/>
        <v>6000</v>
      </c>
      <c r="I138" s="74">
        <v>0</v>
      </c>
      <c r="J138" s="74">
        <v>6000</v>
      </c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>
        <v>0</v>
      </c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>
        <v>0</v>
      </c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>
        <v>0</v>
      </c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>
        <v>0</v>
      </c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>
        <v>0</v>
      </c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>
        <v>0</v>
      </c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>
        <v>0</v>
      </c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>
        <v>0</v>
      </c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>
        <v>0</v>
      </c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>
        <v>0</v>
      </c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>
        <v>0</v>
      </c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>
        <v>0</v>
      </c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>
        <v>0</v>
      </c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>
        <v>0</v>
      </c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>
        <v>0</v>
      </c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>
        <v>0</v>
      </c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>
        <v>0</v>
      </c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>
        <v>0</v>
      </c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>
        <v>0</v>
      </c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>
        <v>0</v>
      </c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>
        <v>0</v>
      </c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>
        <v>0</v>
      </c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>
        <v>0</v>
      </c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>
        <v>0</v>
      </c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>
        <v>0</v>
      </c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>
        <v>0</v>
      </c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>
        <v>0</v>
      </c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>
        <v>0</v>
      </c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>
        <v>0</v>
      </c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>
        <v>0</v>
      </c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>
        <v>0</v>
      </c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>
        <v>0</v>
      </c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>
        <v>0</v>
      </c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>
        <v>0</v>
      </c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>
        <v>0</v>
      </c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>
        <v>0</v>
      </c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>
        <v>0</v>
      </c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>
        <v>0</v>
      </c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>
        <v>0</v>
      </c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>
        <v>0</v>
      </c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8648</v>
      </c>
      <c r="D194" s="139">
        <f>SUM(D195,D230,D269,D283)</f>
        <v>8648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8648</v>
      </c>
      <c r="I194" s="139">
        <f t="shared" ref="I194:L194" si="26">SUM(I195,I230,I269,I283)</f>
        <v>8648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>
        <v>0</v>
      </c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>
        <v>0</v>
      </c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>
        <v>0</v>
      </c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>
        <v>0</v>
      </c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>
        <v>0</v>
      </c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>
        <v>0</v>
      </c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>
        <v>0</v>
      </c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>
        <v>0</v>
      </c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>
        <v>0</v>
      </c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>
        <v>0</v>
      </c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>
        <v>0</v>
      </c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>
        <v>0</v>
      </c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>
        <v>0</v>
      </c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>
        <v>0</v>
      </c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>
        <v>0</v>
      </c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>
        <v>0</v>
      </c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>
        <v>0</v>
      </c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>
        <v>0</v>
      </c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>
        <v>0</v>
      </c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>
        <v>0</v>
      </c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>
        <v>0</v>
      </c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>
        <v>0</v>
      </c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>
        <v>0</v>
      </c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>
        <v>0</v>
      </c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>
        <v>0</v>
      </c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>
        <v>0</v>
      </c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>
        <v>0</v>
      </c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>
        <v>0</v>
      </c>
      <c r="K229" s="163"/>
      <c r="L229" s="165"/>
      <c r="M229" s="156"/>
    </row>
    <row r="230" spans="1:13" x14ac:dyDescent="0.25">
      <c r="A230" s="142">
        <v>6000</v>
      </c>
      <c r="B230" s="142" t="s">
        <v>240</v>
      </c>
      <c r="C230" s="203">
        <f t="shared" si="23"/>
        <v>8648</v>
      </c>
      <c r="D230" s="144">
        <f>D231+D251+D259</f>
        <v>8648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8648</v>
      </c>
      <c r="I230" s="144">
        <f>I231+I251+I259</f>
        <v>8648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241</v>
      </c>
      <c r="C231" s="204">
        <f>SUM(D231:G231)</f>
        <v>1500</v>
      </c>
      <c r="D231" s="194">
        <f>SUM(D232,D233,D235,D238,D244,D245,D246)</f>
        <v>1500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1500</v>
      </c>
      <c r="I231" s="194">
        <f>SUM(I232,I233,I235,I238,I244,I245,I246)</f>
        <v>1500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>
        <v>0</v>
      </c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>
        <v>0</v>
      </c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>
        <v>0</v>
      </c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>
        <v>0</v>
      </c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248</v>
      </c>
      <c r="C238" s="201">
        <f>SUM(D238:G238)</f>
        <v>1500</v>
      </c>
      <c r="D238" s="160">
        <f>SUM(D239:D243)</f>
        <v>1500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1500</v>
      </c>
      <c r="I238" s="160">
        <f>SUM(I239:I243)</f>
        <v>1500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>
        <v>0</v>
      </c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>
        <v>0</v>
      </c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>
        <v>0</v>
      </c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>
        <v>0</v>
      </c>
      <c r="K242" s="74"/>
      <c r="L242" s="158"/>
      <c r="M242" s="156"/>
    </row>
    <row r="243" spans="1:13" x14ac:dyDescent="0.25">
      <c r="A243" s="44">
        <v>6259</v>
      </c>
      <c r="B243" s="71" t="s">
        <v>253</v>
      </c>
      <c r="C243" s="201">
        <f t="shared" si="23"/>
        <v>1500</v>
      </c>
      <c r="D243" s="74">
        <v>1500</v>
      </c>
      <c r="E243" s="74"/>
      <c r="F243" s="74"/>
      <c r="G243" s="157"/>
      <c r="H243" s="208">
        <f t="shared" si="24"/>
        <v>1500</v>
      </c>
      <c r="I243" s="74">
        <v>1500</v>
      </c>
      <c r="J243" s="74">
        <v>0</v>
      </c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>
        <v>0</v>
      </c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>
        <v>0</v>
      </c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>
        <v>0</v>
      </c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>
        <v>0</v>
      </c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>
        <v>0</v>
      </c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>
        <v>0</v>
      </c>
      <c r="K250" s="74"/>
      <c r="L250" s="158"/>
      <c r="M250" s="156"/>
    </row>
    <row r="251" spans="1:13" x14ac:dyDescent="0.25">
      <c r="A251" s="56">
        <v>6300</v>
      </c>
      <c r="B251" s="147" t="s">
        <v>261</v>
      </c>
      <c r="C251" s="184">
        <f t="shared" si="23"/>
        <v>2846</v>
      </c>
      <c r="D251" s="63">
        <f>SUM(D252,D257,D258)</f>
        <v>2846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2846</v>
      </c>
      <c r="I251" s="63">
        <f>SUM(I252,I257,I258)</f>
        <v>2846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>
        <v>0</v>
      </c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>
        <v>0</v>
      </c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>
        <v>0</v>
      </c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>
        <v>0</v>
      </c>
      <c r="K256" s="68"/>
      <c r="L256" s="155"/>
      <c r="M256" s="156"/>
    </row>
    <row r="257" spans="1:13" ht="24" x14ac:dyDescent="0.25">
      <c r="A257" s="159">
        <v>6330</v>
      </c>
      <c r="B257" s="71" t="s">
        <v>267</v>
      </c>
      <c r="C257" s="209">
        <f>SUM(D257:G257)</f>
        <v>2846</v>
      </c>
      <c r="D257" s="189">
        <v>2846</v>
      </c>
      <c r="E257" s="189"/>
      <c r="F257" s="189"/>
      <c r="G257" s="211"/>
      <c r="H257" s="72">
        <f>SUM(I257:L257)</f>
        <v>2846</v>
      </c>
      <c r="I257" s="74">
        <v>2846</v>
      </c>
      <c r="J257" s="74">
        <v>0</v>
      </c>
      <c r="K257" s="74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>
        <v>0</v>
      </c>
      <c r="K258" s="74"/>
      <c r="L258" s="158"/>
      <c r="M258" s="156"/>
    </row>
    <row r="259" spans="1:13" ht="36" x14ac:dyDescent="0.25">
      <c r="A259" s="56">
        <v>6400</v>
      </c>
      <c r="B259" s="147" t="s">
        <v>269</v>
      </c>
      <c r="C259" s="184">
        <f>SUM(D259:G259)</f>
        <v>4302</v>
      </c>
      <c r="D259" s="63">
        <f>SUM(D260,D264)</f>
        <v>4302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4302</v>
      </c>
      <c r="I259" s="63">
        <f>SUM(I260,I264)</f>
        <v>4302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>
        <v>0</v>
      </c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>
        <v>0</v>
      </c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>
        <v>0</v>
      </c>
      <c r="K263" s="74"/>
      <c r="L263" s="158"/>
      <c r="M263" s="156"/>
    </row>
    <row r="264" spans="1:13" ht="48" x14ac:dyDescent="0.25">
      <c r="A264" s="159">
        <v>6420</v>
      </c>
      <c r="B264" s="71" t="s">
        <v>274</v>
      </c>
      <c r="C264" s="201">
        <f t="shared" si="23"/>
        <v>4302</v>
      </c>
      <c r="D264" s="160">
        <f>SUM(D265:D268)</f>
        <v>4302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4302</v>
      </c>
      <c r="I264" s="160">
        <f>SUM(I265:I268)</f>
        <v>4302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>
        <v>0</v>
      </c>
      <c r="J265" s="74">
        <v>0</v>
      </c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>
        <v>0</v>
      </c>
      <c r="J266" s="74">
        <v>0</v>
      </c>
      <c r="K266" s="74"/>
      <c r="L266" s="158"/>
      <c r="M266" s="156"/>
    </row>
    <row r="267" spans="1:13" ht="13.5" customHeight="1" x14ac:dyDescent="0.25">
      <c r="A267" s="44">
        <v>6423</v>
      </c>
      <c r="B267" s="71" t="s">
        <v>277</v>
      </c>
      <c r="C267" s="201">
        <f>SUM(D267:G267)</f>
        <v>4302</v>
      </c>
      <c r="D267" s="74">
        <f>1710+2592</f>
        <v>4302</v>
      </c>
      <c r="E267" s="74"/>
      <c r="F267" s="74"/>
      <c r="G267" s="157"/>
      <c r="H267" s="208">
        <f>SUM(I267:L267)</f>
        <v>4302</v>
      </c>
      <c r="I267" s="74">
        <v>4302</v>
      </c>
      <c r="J267" s="74">
        <v>0</v>
      </c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>
        <v>0</v>
      </c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>
        <v>0</v>
      </c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>
        <v>0</v>
      </c>
      <c r="J273" s="74">
        <v>0</v>
      </c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>
        <v>0</v>
      </c>
      <c r="J274" s="74">
        <v>0</v>
      </c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>
        <v>0</v>
      </c>
      <c r="J275" s="74">
        <v>0</v>
      </c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>
        <v>0</v>
      </c>
      <c r="J277" s="74">
        <v>0</v>
      </c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>
        <v>0</v>
      </c>
      <c r="J278" s="74">
        <v>0</v>
      </c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>
        <v>0</v>
      </c>
      <c r="J279" s="74">
        <v>0</v>
      </c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>
        <v>0</v>
      </c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>
        <v>0</v>
      </c>
      <c r="J282" s="81">
        <v>0</v>
      </c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>
        <v>0</v>
      </c>
      <c r="J285" s="163">
        <v>0</v>
      </c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>
        <v>0</v>
      </c>
      <c r="J287" s="74">
        <v>0</v>
      </c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>
        <v>0</v>
      </c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224841</v>
      </c>
      <c r="D289" s="242">
        <f t="shared" ref="D289:L289" si="46">SUM(D286,D269,D230,D195,D187,D173,D75,D53,D283)</f>
        <v>13834</v>
      </c>
      <c r="E289" s="242">
        <f t="shared" si="46"/>
        <v>211007</v>
      </c>
      <c r="F289" s="242">
        <f t="shared" si="46"/>
        <v>0</v>
      </c>
      <c r="G289" s="243">
        <f t="shared" si="46"/>
        <v>0</v>
      </c>
      <c r="H289" s="244">
        <f t="shared" si="46"/>
        <v>224841</v>
      </c>
      <c r="I289" s="242">
        <f t="shared" si="46"/>
        <v>13834</v>
      </c>
      <c r="J289" s="242">
        <f t="shared" si="46"/>
        <v>211007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1HfZkQ0f+lrMnWK0AxHXmu7akaExbPQyhJeSDQBRr1488HMhd8KDYX4qscMQsE6vzG3VFMEOUJWPY3D/Mj4e4g==" saltValue="nfwtScHlkKURJEcL6wFYXQ==" spinCount="100000" sheet="1" objects="1" scenarios="1" formatCells="0" formatColumns="0" formatRows="0" insertHyperlinks="0"/>
  <autoFilter ref="A18:M301">
    <filterColumn colId="7">
      <filters blank="1">
        <filter val="1 500"/>
        <filter val="15 100"/>
        <filter val="15 186"/>
        <filter val="158 300"/>
        <filter val="195 007"/>
        <filter val="2 846"/>
        <filter val="21 186"/>
        <filter val="216 193"/>
        <filter val="224 841"/>
        <filter val="36 707"/>
        <filter val="4 302"/>
        <filter val="6 000"/>
        <filter val="8 648"/>
        <filter val="86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352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353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312" t="s">
        <v>346</v>
      </c>
      <c r="D10" s="312"/>
      <c r="E10" s="312"/>
      <c r="F10" s="312"/>
      <c r="G10" s="312"/>
      <c r="H10" s="312"/>
      <c r="I10" s="312"/>
      <c r="J10" s="312"/>
      <c r="K10" s="312"/>
      <c r="L10" s="313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687740</v>
      </c>
      <c r="D20" s="28">
        <f>SUM(D21,D24,D25,D41,D43)</f>
        <v>683470</v>
      </c>
      <c r="E20" s="28">
        <f>SUM(E21,E24,E43)</f>
        <v>4270</v>
      </c>
      <c r="F20" s="28">
        <f>SUM(F21,F26,F43)</f>
        <v>0</v>
      </c>
      <c r="G20" s="29">
        <f>SUM(G21,G45)</f>
        <v>0</v>
      </c>
      <c r="H20" s="27">
        <f>SUM(I20:L20)</f>
        <v>680382</v>
      </c>
      <c r="I20" s="28">
        <f>SUM(I21,I24,I25,I41,I43)</f>
        <v>676112</v>
      </c>
      <c r="J20" s="28">
        <f>SUM(J21,J24,J43)</f>
        <v>4270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687740</v>
      </c>
      <c r="D24" s="51">
        <f>D50</f>
        <v>683470</v>
      </c>
      <c r="E24" s="51">
        <f>E50</f>
        <v>4270</v>
      </c>
      <c r="F24" s="52" t="s">
        <v>37</v>
      </c>
      <c r="G24" s="53" t="s">
        <v>37</v>
      </c>
      <c r="H24" s="50">
        <f t="shared" si="1"/>
        <v>680382</v>
      </c>
      <c r="I24" s="51">
        <f>I51</f>
        <v>676112</v>
      </c>
      <c r="J24" s="51">
        <f>J51</f>
        <v>4270</v>
      </c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687740</v>
      </c>
      <c r="D50" s="128">
        <f>SUM(D51,D286)</f>
        <v>683470</v>
      </c>
      <c r="E50" s="128">
        <f>SUM(E51,E286)</f>
        <v>4270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680382</v>
      </c>
      <c r="I50" s="128">
        <f>SUM(I51,I286)</f>
        <v>676112</v>
      </c>
      <c r="J50" s="128">
        <f>SUM(J51,J286)</f>
        <v>4270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687740</v>
      </c>
      <c r="D51" s="134">
        <f>SUM(D52,D194)</f>
        <v>683470</v>
      </c>
      <c r="E51" s="134">
        <f>SUM(E52,E194)</f>
        <v>4270</v>
      </c>
      <c r="F51" s="134">
        <f>SUM(F52,F194)</f>
        <v>0</v>
      </c>
      <c r="G51" s="135">
        <f>SUM(G52,G194)</f>
        <v>0</v>
      </c>
      <c r="H51" s="133">
        <f t="shared" si="6"/>
        <v>680382</v>
      </c>
      <c r="I51" s="134">
        <f>SUM(I52,I194)</f>
        <v>676112</v>
      </c>
      <c r="J51" s="134">
        <f>SUM(J52,J194)</f>
        <v>4270</v>
      </c>
      <c r="K51" s="134">
        <f>SUM(K52,K194)</f>
        <v>0</v>
      </c>
      <c r="L51" s="136">
        <f>SUM(L52,L194)</f>
        <v>0</v>
      </c>
    </row>
    <row r="52" spans="1:13" s="24" customFormat="1" ht="24" hidden="1" x14ac:dyDescent="0.25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>
        <v>0</v>
      </c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>
        <v>0</v>
      </c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>
        <v>0</v>
      </c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>
        <v>0</v>
      </c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>
        <v>0</v>
      </c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>
        <v>0</v>
      </c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>
        <v>0</v>
      </c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>
        <v>0</v>
      </c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>
        <v>0</v>
      </c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>
        <v>0</v>
      </c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>
        <v>0</v>
      </c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>
        <v>0</v>
      </c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>
        <v>0</v>
      </c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>
        <v>0</v>
      </c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>
        <v>0</v>
      </c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>
        <v>0</v>
      </c>
      <c r="K74" s="74"/>
      <c r="L74" s="158"/>
      <c r="M74" s="156"/>
    </row>
    <row r="75" spans="1:13" hidden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>
        <v>0</v>
      </c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>
        <v>0</v>
      </c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>
        <v>0</v>
      </c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>
        <v>0</v>
      </c>
      <c r="K82" s="74"/>
      <c r="L82" s="158"/>
      <c r="M82" s="156"/>
    </row>
    <row r="83" spans="1:13" hidden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>
        <v>0</v>
      </c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>
        <v>0</v>
      </c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>
        <v>0</v>
      </c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>
        <v>0</v>
      </c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>
        <v>0</v>
      </c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>
        <v>0</v>
      </c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>
        <v>0</v>
      </c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>
        <v>0</v>
      </c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>
        <v>0</v>
      </c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>
        <v>0</v>
      </c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>
        <v>0</v>
      </c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>
        <v>0</v>
      </c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>
        <v>0</v>
      </c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>
        <v>0</v>
      </c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>
        <v>0</v>
      </c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>
        <v>0</v>
      </c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>
        <v>0</v>
      </c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>
        <v>0</v>
      </c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>
        <v>0</v>
      </c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>
        <v>0</v>
      </c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>
        <v>0</v>
      </c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>
        <v>0</v>
      </c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>
        <v>0</v>
      </c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>
        <v>0</v>
      </c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>
        <v>0</v>
      </c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>
        <v>0</v>
      </c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>
        <v>0</v>
      </c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>
        <v>0</v>
      </c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>
        <v>0</v>
      </c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>
        <v>0</v>
      </c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>
        <v>0</v>
      </c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>
        <v>0</v>
      </c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>
        <v>0</v>
      </c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>
        <v>0</v>
      </c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>
        <v>0</v>
      </c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>
        <v>0</v>
      </c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>
        <v>0</v>
      </c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>
        <v>0</v>
      </c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>
        <v>0</v>
      </c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>
        <v>0</v>
      </c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>
        <v>0</v>
      </c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>
        <v>0</v>
      </c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>
        <v>0</v>
      </c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>
        <v>0</v>
      </c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>
        <v>0</v>
      </c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>
        <v>0</v>
      </c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>
        <v>0</v>
      </c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>
        <v>0</v>
      </c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>
        <v>0</v>
      </c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>
        <v>0</v>
      </c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>
        <v>0</v>
      </c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>
        <v>0</v>
      </c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>
        <v>0</v>
      </c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>
        <v>0</v>
      </c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>
        <v>0</v>
      </c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>
        <v>0</v>
      </c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>
        <v>0</v>
      </c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>
        <v>0</v>
      </c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>
        <v>0</v>
      </c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>
        <v>0</v>
      </c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>
        <v>0</v>
      </c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>
        <v>0</v>
      </c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>
        <v>0</v>
      </c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>
        <v>0</v>
      </c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>
        <v>0</v>
      </c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>
        <v>0</v>
      </c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>
        <v>0</v>
      </c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>
        <v>0</v>
      </c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>
        <v>0</v>
      </c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>
        <v>0</v>
      </c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>
        <v>0</v>
      </c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>
        <v>0</v>
      </c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>
        <v>0</v>
      </c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>
        <v>0</v>
      </c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>
        <v>0</v>
      </c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>
        <v>0</v>
      </c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>
        <v>0</v>
      </c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>
        <v>0</v>
      </c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>
        <v>0</v>
      </c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>
        <v>0</v>
      </c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>
        <v>0</v>
      </c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>
        <v>0</v>
      </c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>
        <v>0</v>
      </c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>
        <v>0</v>
      </c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687740</v>
      </c>
      <c r="D194" s="139">
        <f>SUM(D195,D230,D269,D283)</f>
        <v>683470</v>
      </c>
      <c r="E194" s="139">
        <f t="shared" ref="E194:G194" si="25">SUM(E195,E230,E269,E283)</f>
        <v>4270</v>
      </c>
      <c r="F194" s="139">
        <f t="shared" si="25"/>
        <v>0</v>
      </c>
      <c r="G194" s="139">
        <f t="shared" si="25"/>
        <v>0</v>
      </c>
      <c r="H194" s="138">
        <f t="shared" si="24"/>
        <v>680382</v>
      </c>
      <c r="I194" s="139">
        <f t="shared" ref="I194:L194" si="26">SUM(I195,I230,I269,I283)</f>
        <v>676112</v>
      </c>
      <c r="J194" s="139">
        <f t="shared" si="26"/>
        <v>4270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>
        <v>0</v>
      </c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>
        <v>0</v>
      </c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>
        <v>0</v>
      </c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>
        <v>0</v>
      </c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>
        <v>0</v>
      </c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>
        <v>0</v>
      </c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>
        <v>0</v>
      </c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>
        <v>0</v>
      </c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>
        <v>0</v>
      </c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>
        <v>0</v>
      </c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>
        <v>0</v>
      </c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>
        <v>0</v>
      </c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>
        <v>0</v>
      </c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>
        <v>0</v>
      </c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>
        <v>0</v>
      </c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>
        <v>0</v>
      </c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>
        <v>0</v>
      </c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>
        <v>0</v>
      </c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>
        <v>0</v>
      </c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>
        <v>0</v>
      </c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>
        <v>0</v>
      </c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>
        <v>0</v>
      </c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>
        <v>0</v>
      </c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>
        <v>0</v>
      </c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>
        <v>0</v>
      </c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>
        <v>0</v>
      </c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>
        <v>0</v>
      </c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>
        <v>0</v>
      </c>
      <c r="K229" s="163"/>
      <c r="L229" s="165"/>
      <c r="M229" s="156"/>
    </row>
    <row r="230" spans="1:13" x14ac:dyDescent="0.25">
      <c r="A230" s="142">
        <v>6000</v>
      </c>
      <c r="B230" s="142" t="s">
        <v>240</v>
      </c>
      <c r="C230" s="203">
        <f t="shared" si="23"/>
        <v>687740</v>
      </c>
      <c r="D230" s="144">
        <f>D231+D251+D259</f>
        <v>683470</v>
      </c>
      <c r="E230" s="144">
        <f>E231+E251+E259</f>
        <v>4270</v>
      </c>
      <c r="F230" s="144">
        <f>F231+F251+F259</f>
        <v>0</v>
      </c>
      <c r="G230" s="145">
        <f>G231+G251+G259</f>
        <v>0</v>
      </c>
      <c r="H230" s="143">
        <f t="shared" si="24"/>
        <v>680382</v>
      </c>
      <c r="I230" s="144">
        <f>I231+I251+I259</f>
        <v>676112</v>
      </c>
      <c r="J230" s="144">
        <f>J231+J251+J259</f>
        <v>4270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241</v>
      </c>
      <c r="C231" s="204">
        <f>SUM(D231:G231)</f>
        <v>37000</v>
      </c>
      <c r="D231" s="194">
        <f>SUM(D232,D233,D235,D238,D244,D245,D246)</f>
        <v>37000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37000</v>
      </c>
      <c r="I231" s="194">
        <f>SUM(I232,I233,I235,I238,I244,I245,I246)</f>
        <v>37000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>
        <v>0</v>
      </c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>
        <v>0</v>
      </c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>
        <v>0</v>
      </c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>
        <v>0</v>
      </c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248</v>
      </c>
      <c r="C238" s="201">
        <f>SUM(D238:G238)</f>
        <v>37000</v>
      </c>
      <c r="D238" s="160">
        <f>SUM(D239:D243)</f>
        <v>37000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37000</v>
      </c>
      <c r="I238" s="160">
        <f>SUM(I239:I243)</f>
        <v>37000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249</v>
      </c>
      <c r="C239" s="201">
        <f>SUM(D239:G239)</f>
        <v>37000</v>
      </c>
      <c r="D239" s="74">
        <v>37000</v>
      </c>
      <c r="E239" s="74"/>
      <c r="F239" s="74"/>
      <c r="G239" s="157"/>
      <c r="H239" s="208">
        <f t="shared" si="24"/>
        <v>37000</v>
      </c>
      <c r="I239" s="74">
        <v>37000</v>
      </c>
      <c r="J239" s="74">
        <v>0</v>
      </c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>
        <v>0</v>
      </c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>
        <v>0</v>
      </c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>
        <v>0</v>
      </c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>
        <v>0</v>
      </c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>
        <v>0</v>
      </c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>
        <v>0</v>
      </c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>
        <v>0</v>
      </c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>
        <v>0</v>
      </c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>
        <v>0</v>
      </c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>
        <v>0</v>
      </c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>
        <v>0</v>
      </c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>
        <v>0</v>
      </c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>
        <v>0</v>
      </c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>
        <v>0</v>
      </c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>
        <v>0</v>
      </c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>
        <v>0</v>
      </c>
      <c r="K258" s="74"/>
      <c r="L258" s="158"/>
      <c r="M258" s="156"/>
    </row>
    <row r="259" spans="1:13" ht="36" x14ac:dyDescent="0.25">
      <c r="A259" s="56">
        <v>6400</v>
      </c>
      <c r="B259" s="147" t="s">
        <v>269</v>
      </c>
      <c r="C259" s="184">
        <f>SUM(D259:G259)</f>
        <v>650740</v>
      </c>
      <c r="D259" s="63">
        <f>SUM(D260,D264)</f>
        <v>646470</v>
      </c>
      <c r="E259" s="63">
        <f t="shared" ref="E259:G259" si="34">SUM(E260,E264)</f>
        <v>4270</v>
      </c>
      <c r="F259" s="63">
        <f t="shared" si="34"/>
        <v>0</v>
      </c>
      <c r="G259" s="63">
        <f t="shared" si="34"/>
        <v>0</v>
      </c>
      <c r="H259" s="57">
        <f>SUM(I259:L259)</f>
        <v>643382</v>
      </c>
      <c r="I259" s="63">
        <f>SUM(I260,I264)</f>
        <v>639112</v>
      </c>
      <c r="J259" s="63">
        <f t="shared" ref="J259:L259" si="35">SUM(J260,J264)</f>
        <v>4270</v>
      </c>
      <c r="K259" s="63">
        <f t="shared" si="35"/>
        <v>0</v>
      </c>
      <c r="L259" s="172">
        <f t="shared" si="35"/>
        <v>0</v>
      </c>
    </row>
    <row r="260" spans="1:13" ht="24" x14ac:dyDescent="0.25">
      <c r="A260" s="168">
        <v>6410</v>
      </c>
      <c r="B260" s="65" t="s">
        <v>270</v>
      </c>
      <c r="C260" s="205">
        <f t="shared" si="23"/>
        <v>154690</v>
      </c>
      <c r="D260" s="169">
        <f>SUM(D261:D263)</f>
        <v>150420</v>
      </c>
      <c r="E260" s="169">
        <f t="shared" ref="E260:G260" si="36">SUM(E261:E263)</f>
        <v>4270</v>
      </c>
      <c r="F260" s="169">
        <f t="shared" si="36"/>
        <v>0</v>
      </c>
      <c r="G260" s="217">
        <f t="shared" si="36"/>
        <v>0</v>
      </c>
      <c r="H260" s="205">
        <f t="shared" si="24"/>
        <v>147332</v>
      </c>
      <c r="I260" s="169">
        <f>SUM(I261:I263)</f>
        <v>143062</v>
      </c>
      <c r="J260" s="169">
        <f t="shared" ref="J260:L260" si="37">SUM(J261:J263)</f>
        <v>4270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>
        <v>0</v>
      </c>
      <c r="K261" s="74"/>
      <c r="L261" s="158"/>
      <c r="M261" s="156"/>
    </row>
    <row r="262" spans="1:13" ht="36" x14ac:dyDescent="0.25">
      <c r="A262" s="44">
        <v>6412</v>
      </c>
      <c r="B262" s="71" t="s">
        <v>272</v>
      </c>
      <c r="C262" s="201">
        <f t="shared" si="23"/>
        <v>154690</v>
      </c>
      <c r="D262" s="74">
        <v>150420</v>
      </c>
      <c r="E262" s="74">
        <v>4270</v>
      </c>
      <c r="F262" s="74"/>
      <c r="G262" s="157"/>
      <c r="H262" s="208">
        <f t="shared" si="24"/>
        <v>147332</v>
      </c>
      <c r="I262" s="74">
        <v>143062</v>
      </c>
      <c r="J262" s="74">
        <v>4270</v>
      </c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>
        <v>0</v>
      </c>
      <c r="K263" s="74"/>
      <c r="L263" s="158"/>
      <c r="M263" s="156"/>
    </row>
    <row r="264" spans="1:13" ht="48" x14ac:dyDescent="0.25">
      <c r="A264" s="159">
        <v>6420</v>
      </c>
      <c r="B264" s="71" t="s">
        <v>274</v>
      </c>
      <c r="C264" s="201">
        <f t="shared" si="23"/>
        <v>496050</v>
      </c>
      <c r="D264" s="160">
        <f>SUM(D265:D268)</f>
        <v>496050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496050</v>
      </c>
      <c r="I264" s="160">
        <f>SUM(I265:I268)</f>
        <v>496050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>
        <v>0</v>
      </c>
      <c r="J265" s="74">
        <v>0</v>
      </c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>
        <v>0</v>
      </c>
      <c r="J266" s="74">
        <v>0</v>
      </c>
      <c r="K266" s="74"/>
      <c r="L266" s="158"/>
      <c r="M266" s="156"/>
    </row>
    <row r="267" spans="1:13" ht="13.5" customHeight="1" x14ac:dyDescent="0.25">
      <c r="A267" s="44">
        <v>6423</v>
      </c>
      <c r="B267" s="71" t="s">
        <v>277</v>
      </c>
      <c r="C267" s="201">
        <f>SUM(D267:G267)</f>
        <v>496050</v>
      </c>
      <c r="D267" s="74">
        <f>15000+481050</f>
        <v>496050</v>
      </c>
      <c r="E267" s="74"/>
      <c r="F267" s="74"/>
      <c r="G267" s="157"/>
      <c r="H267" s="208">
        <f>SUM(I267:L267)</f>
        <v>496050</v>
      </c>
      <c r="I267" s="74">
        <v>496050</v>
      </c>
      <c r="J267" s="74">
        <v>0</v>
      </c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>
        <v>0</v>
      </c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>
        <v>0</v>
      </c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>
        <v>0</v>
      </c>
      <c r="J273" s="74">
        <v>0</v>
      </c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>
        <v>0</v>
      </c>
      <c r="J274" s="74">
        <v>0</v>
      </c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>
        <v>0</v>
      </c>
      <c r="J275" s="74">
        <v>0</v>
      </c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>
        <v>0</v>
      </c>
      <c r="J277" s="74">
        <v>0</v>
      </c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>
        <v>0</v>
      </c>
      <c r="J278" s="74">
        <v>0</v>
      </c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>
        <v>0</v>
      </c>
      <c r="J279" s="74">
        <v>0</v>
      </c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>
        <v>0</v>
      </c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>
        <v>0</v>
      </c>
      <c r="J282" s="81">
        <v>0</v>
      </c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>
        <v>0</v>
      </c>
      <c r="J285" s="163">
        <v>0</v>
      </c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>
        <v>0</v>
      </c>
      <c r="J287" s="74">
        <v>0</v>
      </c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>
        <v>0</v>
      </c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687740</v>
      </c>
      <c r="D289" s="242">
        <f t="shared" ref="D289:L289" si="46">SUM(D286,D269,D230,D195,D187,D173,D75,D53,D283)</f>
        <v>683470</v>
      </c>
      <c r="E289" s="242">
        <f t="shared" si="46"/>
        <v>4270</v>
      </c>
      <c r="F289" s="242">
        <f t="shared" si="46"/>
        <v>0</v>
      </c>
      <c r="G289" s="243">
        <f t="shared" si="46"/>
        <v>0</v>
      </c>
      <c r="H289" s="244">
        <f t="shared" si="46"/>
        <v>680382</v>
      </c>
      <c r="I289" s="242">
        <f t="shared" si="46"/>
        <v>676112</v>
      </c>
      <c r="J289" s="242">
        <f t="shared" si="46"/>
        <v>4270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I+LoYzCoICJ/8chdeTW4pXnUUFCQiBibEcwqNiysOmeCZUKGcgoKbClZGhiUORQTvn9+rDX/JcjWkq1ffNIrvQ==" saltValue="SB+Hn/YS/JwbaaN+uw3dVw==" spinCount="100000" sheet="1" objects="1" scenarios="1" formatCells="0" formatColumns="0" formatRows="0" insertHyperlinks="0"/>
  <autoFilter ref="A18:M301">
    <filterColumn colId="7">
      <filters blank="1">
        <filter val="147 332"/>
        <filter val="37 000"/>
        <filter val="496 050"/>
        <filter val="643 382"/>
        <filter val="680 382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355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356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 t="s">
        <v>357</v>
      </c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332940</v>
      </c>
      <c r="D20" s="28">
        <f>SUM(D21,D24,D25,D41,D43)</f>
        <v>330662</v>
      </c>
      <c r="E20" s="28">
        <f>SUM(E21,E24,E43)</f>
        <v>0</v>
      </c>
      <c r="F20" s="28">
        <f>SUM(F21,F26,F43)</f>
        <v>2278</v>
      </c>
      <c r="G20" s="29">
        <f>SUM(G21,G45)</f>
        <v>0</v>
      </c>
      <c r="H20" s="27">
        <f>SUM(I20:L20)</f>
        <v>464770</v>
      </c>
      <c r="I20" s="28">
        <f>SUM(I21,I24,I25,I41,I43)</f>
        <v>462492</v>
      </c>
      <c r="J20" s="28">
        <f>SUM(J21,J24,J43)</f>
        <v>0</v>
      </c>
      <c r="K20" s="28">
        <f>SUM(K21,K26,K43)</f>
        <v>2278</v>
      </c>
      <c r="L20" s="30">
        <f>SUM(L21,L45)</f>
        <v>0</v>
      </c>
    </row>
    <row r="21" spans="1:12" ht="12.75" thickTop="1" x14ac:dyDescent="0.25">
      <c r="A21" s="31"/>
      <c r="B21" s="32" t="s">
        <v>33</v>
      </c>
      <c r="C21" s="33">
        <f t="shared" si="0"/>
        <v>142</v>
      </c>
      <c r="D21" s="34">
        <f>SUM(D22:D23)</f>
        <v>0</v>
      </c>
      <c r="E21" s="34">
        <f>SUM(E22:E23)</f>
        <v>0</v>
      </c>
      <c r="F21" s="34">
        <f>SUM(F22:F23)</f>
        <v>142</v>
      </c>
      <c r="G21" s="35">
        <f>SUM(G22:G23)</f>
        <v>0</v>
      </c>
      <c r="H21" s="33">
        <f t="shared" ref="H21:H47" si="1">SUM(I21:L21)</f>
        <v>142</v>
      </c>
      <c r="I21" s="34">
        <f>SUM(I22:I23)</f>
        <v>0</v>
      </c>
      <c r="J21" s="34">
        <f>SUM(J22:J23)</f>
        <v>0</v>
      </c>
      <c r="K21" s="34">
        <f>SUM(K22:K23)</f>
        <v>142</v>
      </c>
      <c r="L21" s="36">
        <f>SUM(L22:L23)</f>
        <v>0</v>
      </c>
    </row>
    <row r="22" spans="1:12" hidden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35</v>
      </c>
      <c r="C23" s="45">
        <f t="shared" si="0"/>
        <v>142</v>
      </c>
      <c r="D23" s="46"/>
      <c r="E23" s="46"/>
      <c r="F23" s="46">
        <v>142</v>
      </c>
      <c r="G23" s="47"/>
      <c r="H23" s="45">
        <f t="shared" si="1"/>
        <v>142</v>
      </c>
      <c r="I23" s="46"/>
      <c r="J23" s="46"/>
      <c r="K23" s="46">
        <v>142</v>
      </c>
      <c r="L23" s="48"/>
    </row>
    <row r="24" spans="1:12" s="24" customFormat="1" ht="24.75" thickBot="1" x14ac:dyDescent="0.3">
      <c r="A24" s="49">
        <v>19300</v>
      </c>
      <c r="B24" s="49" t="s">
        <v>36</v>
      </c>
      <c r="C24" s="50">
        <f>SUM(D24:G24)</f>
        <v>330662</v>
      </c>
      <c r="D24" s="51">
        <f>D50</f>
        <v>330662</v>
      </c>
      <c r="E24" s="51"/>
      <c r="F24" s="52" t="s">
        <v>37</v>
      </c>
      <c r="G24" s="53" t="s">
        <v>37</v>
      </c>
      <c r="H24" s="50">
        <f t="shared" si="1"/>
        <v>462492</v>
      </c>
      <c r="I24" s="51">
        <f>I51</f>
        <v>462492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thickTop="1" x14ac:dyDescent="0.25">
      <c r="A26" s="56">
        <v>21300</v>
      </c>
      <c r="B26" s="56" t="s">
        <v>39</v>
      </c>
      <c r="C26" s="57">
        <f t="shared" si="0"/>
        <v>2136</v>
      </c>
      <c r="D26" s="59" t="s">
        <v>37</v>
      </c>
      <c r="E26" s="59" t="s">
        <v>37</v>
      </c>
      <c r="F26" s="63">
        <f>SUM(F27,F31,F33,F36)</f>
        <v>2136</v>
      </c>
      <c r="G26" s="60" t="s">
        <v>37</v>
      </c>
      <c r="H26" s="57">
        <f t="shared" si="1"/>
        <v>2136</v>
      </c>
      <c r="I26" s="59" t="s">
        <v>37</v>
      </c>
      <c r="J26" s="59" t="s">
        <v>37</v>
      </c>
      <c r="K26" s="63">
        <f>SUM(K27,K31,K33,K36)</f>
        <v>2136</v>
      </c>
      <c r="L26" s="62" t="s">
        <v>37</v>
      </c>
    </row>
    <row r="27" spans="1:12" s="24" customFormat="1" ht="24" hidden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idden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idden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" hidden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" hidden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" hidden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idden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idden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" hidden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customHeight="1" x14ac:dyDescent="0.25">
      <c r="A36" s="64">
        <v>21390</v>
      </c>
      <c r="B36" s="56" t="s">
        <v>49</v>
      </c>
      <c r="C36" s="57">
        <f t="shared" si="0"/>
        <v>2136</v>
      </c>
      <c r="D36" s="59" t="s">
        <v>37</v>
      </c>
      <c r="E36" s="59" t="s">
        <v>37</v>
      </c>
      <c r="F36" s="63">
        <f>SUM(F37:F40)</f>
        <v>2136</v>
      </c>
      <c r="G36" s="60" t="s">
        <v>37</v>
      </c>
      <c r="H36" s="57">
        <f t="shared" si="1"/>
        <v>2136</v>
      </c>
      <c r="I36" s="59" t="s">
        <v>37</v>
      </c>
      <c r="J36" s="59" t="s">
        <v>37</v>
      </c>
      <c r="K36" s="63">
        <f>SUM(K37:K40)</f>
        <v>2136</v>
      </c>
      <c r="L36" s="62" t="s">
        <v>37</v>
      </c>
    </row>
    <row r="37" spans="1:12" ht="24" hidden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idden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idden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" x14ac:dyDescent="0.25">
      <c r="A40" s="84">
        <v>21399</v>
      </c>
      <c r="B40" s="85" t="s">
        <v>53</v>
      </c>
      <c r="C40" s="86">
        <f t="shared" si="0"/>
        <v>2136</v>
      </c>
      <c r="D40" s="87" t="s">
        <v>37</v>
      </c>
      <c r="E40" s="87" t="s">
        <v>37</v>
      </c>
      <c r="F40" s="88">
        <v>2136</v>
      </c>
      <c r="G40" s="89" t="s">
        <v>37</v>
      </c>
      <c r="H40" s="86">
        <f t="shared" si="1"/>
        <v>2136</v>
      </c>
      <c r="I40" s="87" t="s">
        <v>37</v>
      </c>
      <c r="J40" s="87" t="s">
        <v>37</v>
      </c>
      <c r="K40" s="88">
        <v>2136</v>
      </c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" hidden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" hidden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" hidden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332940</v>
      </c>
      <c r="D50" s="128">
        <f>SUM(D51,D286)</f>
        <v>330662</v>
      </c>
      <c r="E50" s="128">
        <f>SUM(E51,E286)</f>
        <v>0</v>
      </c>
      <c r="F50" s="128">
        <f>SUM(F51,F286)</f>
        <v>2278</v>
      </c>
      <c r="G50" s="129">
        <f>SUM(G51,G286)</f>
        <v>0</v>
      </c>
      <c r="H50" s="127">
        <f t="shared" ref="H50:H113" si="6">SUM(I50:L50)</f>
        <v>464770</v>
      </c>
      <c r="I50" s="128">
        <f>SUM(I51,I286)</f>
        <v>462492</v>
      </c>
      <c r="J50" s="128">
        <f>SUM(J51,J286)</f>
        <v>0</v>
      </c>
      <c r="K50" s="128">
        <f>SUM(K51,K286)</f>
        <v>2278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332940</v>
      </c>
      <c r="D51" s="134">
        <f>SUM(D52,D194)</f>
        <v>330662</v>
      </c>
      <c r="E51" s="134">
        <f>SUM(E52,E194)</f>
        <v>0</v>
      </c>
      <c r="F51" s="134">
        <f>SUM(F52,F194)</f>
        <v>2278</v>
      </c>
      <c r="G51" s="135">
        <f>SUM(G52,G194)</f>
        <v>0</v>
      </c>
      <c r="H51" s="133">
        <f t="shared" si="6"/>
        <v>464770</v>
      </c>
      <c r="I51" s="134">
        <f>SUM(I52,I194)</f>
        <v>462492</v>
      </c>
      <c r="J51" s="134">
        <f>SUM(J52,J194)</f>
        <v>0</v>
      </c>
      <c r="K51" s="134">
        <f>SUM(K52,K194)</f>
        <v>2278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4758</v>
      </c>
      <c r="D52" s="139">
        <f>SUM(D53,D75,D173,D187)</f>
        <v>2480</v>
      </c>
      <c r="E52" s="139">
        <f>SUM(E53,E75,E173,E187)</f>
        <v>0</v>
      </c>
      <c r="F52" s="139">
        <f>SUM(F53,F75,F173,F187)</f>
        <v>2278</v>
      </c>
      <c r="G52" s="140">
        <f>SUM(G53,G75,G173,G187)</f>
        <v>0</v>
      </c>
      <c r="H52" s="138">
        <f t="shared" si="6"/>
        <v>4758</v>
      </c>
      <c r="I52" s="139">
        <f>SUM(I53,I75,I173,I187)</f>
        <v>2480</v>
      </c>
      <c r="J52" s="139">
        <f>SUM(J53,J75,J173,J187)</f>
        <v>0</v>
      </c>
      <c r="K52" s="139">
        <f>SUM(K53,K75,K173,K187)</f>
        <v>2278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65</v>
      </c>
      <c r="C53" s="143">
        <f t="shared" si="5"/>
        <v>1993</v>
      </c>
      <c r="D53" s="144">
        <f>SUM(D54,D67)</f>
        <v>0</v>
      </c>
      <c r="E53" s="144">
        <f>SUM(E54,E67)</f>
        <v>0</v>
      </c>
      <c r="F53" s="144">
        <f>SUM(F54,F67)</f>
        <v>1993</v>
      </c>
      <c r="G53" s="145">
        <f>SUM(G54,G67)</f>
        <v>0</v>
      </c>
      <c r="H53" s="143">
        <f t="shared" si="6"/>
        <v>1993</v>
      </c>
      <c r="I53" s="144">
        <f>SUM(I54,I67)</f>
        <v>0</v>
      </c>
      <c r="J53" s="144">
        <f>SUM(J54,J67)</f>
        <v>0</v>
      </c>
      <c r="K53" s="144">
        <f>SUM(K54,K67)</f>
        <v>1993</v>
      </c>
      <c r="L53" s="146">
        <f>SUM(L54,L67)</f>
        <v>0</v>
      </c>
    </row>
    <row r="54" spans="1:13" x14ac:dyDescent="0.25">
      <c r="A54" s="56">
        <v>1100</v>
      </c>
      <c r="B54" s="147" t="s">
        <v>66</v>
      </c>
      <c r="C54" s="57">
        <f t="shared" si="5"/>
        <v>1605</v>
      </c>
      <c r="D54" s="63">
        <f>SUM(D55,D58,D66)</f>
        <v>0</v>
      </c>
      <c r="E54" s="63">
        <f>SUM(E55,E58,E66)</f>
        <v>0</v>
      </c>
      <c r="F54" s="63">
        <f>SUM(F55,F58,F66)</f>
        <v>1605</v>
      </c>
      <c r="G54" s="148">
        <f>SUM(G55,G58,G66)</f>
        <v>0</v>
      </c>
      <c r="H54" s="57">
        <f t="shared" si="6"/>
        <v>1605</v>
      </c>
      <c r="I54" s="63">
        <f>SUM(I55,I58,I66)</f>
        <v>0</v>
      </c>
      <c r="J54" s="63">
        <f>SUM(J55,J58,J66)</f>
        <v>0</v>
      </c>
      <c r="K54" s="63">
        <f>SUM(K55,K58,K66)</f>
        <v>1605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78</v>
      </c>
      <c r="C66" s="117">
        <f t="shared" si="5"/>
        <v>1605</v>
      </c>
      <c r="D66" s="163"/>
      <c r="E66" s="163"/>
      <c r="F66" s="163">
        <v>1605</v>
      </c>
      <c r="G66" s="164"/>
      <c r="H66" s="117">
        <f t="shared" si="6"/>
        <v>1605</v>
      </c>
      <c r="I66" s="163">
        <v>0</v>
      </c>
      <c r="J66" s="163"/>
      <c r="K66" s="163">
        <v>1605</v>
      </c>
      <c r="L66" s="165"/>
      <c r="M66" s="156"/>
    </row>
    <row r="67" spans="1:13" ht="24" x14ac:dyDescent="0.25">
      <c r="A67" s="56">
        <v>1200</v>
      </c>
      <c r="B67" s="147" t="s">
        <v>79</v>
      </c>
      <c r="C67" s="57">
        <f t="shared" si="5"/>
        <v>388</v>
      </c>
      <c r="D67" s="63">
        <f>SUM(D68:D69)</f>
        <v>0</v>
      </c>
      <c r="E67" s="63">
        <f>SUM(E68:E69)</f>
        <v>0</v>
      </c>
      <c r="F67" s="63">
        <f>SUM(F68:F69)</f>
        <v>388</v>
      </c>
      <c r="G67" s="166">
        <f>SUM(G68:G69)</f>
        <v>0</v>
      </c>
      <c r="H67" s="57">
        <f t="shared" si="6"/>
        <v>388</v>
      </c>
      <c r="I67" s="63">
        <f>SUM(I68:I69)</f>
        <v>0</v>
      </c>
      <c r="J67" s="63">
        <f>SUM(J68:J69)</f>
        <v>0</v>
      </c>
      <c r="K67" s="63">
        <f>SUM(K68:K69)</f>
        <v>388</v>
      </c>
      <c r="L67" s="167">
        <f>SUM(L68:L69)</f>
        <v>0</v>
      </c>
    </row>
    <row r="68" spans="1:13" ht="24" x14ac:dyDescent="0.25">
      <c r="A68" s="168">
        <v>1210</v>
      </c>
      <c r="B68" s="65" t="s">
        <v>80</v>
      </c>
      <c r="C68" s="66">
        <f t="shared" si="5"/>
        <v>388</v>
      </c>
      <c r="D68" s="68"/>
      <c r="E68" s="68"/>
      <c r="F68" s="68">
        <v>388</v>
      </c>
      <c r="G68" s="154"/>
      <c r="H68" s="66">
        <f t="shared" si="6"/>
        <v>388</v>
      </c>
      <c r="I68" s="68">
        <v>0</v>
      </c>
      <c r="J68" s="68"/>
      <c r="K68" s="68">
        <v>388</v>
      </c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2765</v>
      </c>
      <c r="D75" s="144">
        <f>SUM(D76,D83,D130,D164,D165,D172)</f>
        <v>2480</v>
      </c>
      <c r="E75" s="144">
        <f>SUM(E76,E83,E130,E164,E165,E172)</f>
        <v>0</v>
      </c>
      <c r="F75" s="144">
        <f>SUM(F76,F83,F130,F164,F165,F172)</f>
        <v>285</v>
      </c>
      <c r="G75" s="145">
        <f>SUM(G76,G83,G130,G164,G165,G172)</f>
        <v>0</v>
      </c>
      <c r="H75" s="143">
        <f t="shared" si="6"/>
        <v>2765</v>
      </c>
      <c r="I75" s="144">
        <f>SUM(I76,I83,I130,I164,I165,I172)</f>
        <v>2480</v>
      </c>
      <c r="J75" s="144">
        <f>SUM(J76,J83,J130,J164,J165,J172)</f>
        <v>0</v>
      </c>
      <c r="K75" s="144">
        <f>SUM(K76,K83,K130,K164,K165,K172)</f>
        <v>285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585</v>
      </c>
      <c r="D83" s="63">
        <f>SUM(D84,D89,D95,D103,D112,D116,D122,D128)</f>
        <v>300</v>
      </c>
      <c r="E83" s="63">
        <f>SUM(E84,E89,E95,E103,E112,E116,E122,E128)</f>
        <v>0</v>
      </c>
      <c r="F83" s="63">
        <f>SUM(F84,F89,F95,F103,F112,F116,F122,F128)</f>
        <v>285</v>
      </c>
      <c r="G83" s="166">
        <f>SUM(G84,G89,G95,G103,G112,G116,G122,G128)</f>
        <v>0</v>
      </c>
      <c r="H83" s="57">
        <f t="shared" si="6"/>
        <v>585</v>
      </c>
      <c r="I83" s="63">
        <f>SUM(I84,I89,I95,I103,I112,I116,I122,I128)</f>
        <v>300</v>
      </c>
      <c r="J83" s="63">
        <f>SUM(J84,J89,J95,J103,J112,J116,J122,J128)</f>
        <v>0</v>
      </c>
      <c r="K83" s="63">
        <f>SUM(K84,K89,K95,K103,K112,K116,K122,K128)</f>
        <v>285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585</v>
      </c>
      <c r="D122" s="160">
        <f>SUM(D123:D127)</f>
        <v>300</v>
      </c>
      <c r="E122" s="160">
        <f>SUM(E123:E127)</f>
        <v>0</v>
      </c>
      <c r="F122" s="160">
        <f>SUM(F123:F127)</f>
        <v>285</v>
      </c>
      <c r="G122" s="161">
        <f>SUM(G123:G127)</f>
        <v>0</v>
      </c>
      <c r="H122" s="72">
        <f t="shared" si="8"/>
        <v>585</v>
      </c>
      <c r="I122" s="160">
        <f>SUM(I123:I127)</f>
        <v>300</v>
      </c>
      <c r="J122" s="160">
        <f>SUM(J123:J127)</f>
        <v>0</v>
      </c>
      <c r="K122" s="160">
        <f>SUM(K123:K127)</f>
        <v>285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585</v>
      </c>
      <c r="D127" s="74">
        <v>300</v>
      </c>
      <c r="E127" s="74"/>
      <c r="F127" s="74">
        <v>285</v>
      </c>
      <c r="G127" s="157"/>
      <c r="H127" s="72">
        <f t="shared" si="8"/>
        <v>585</v>
      </c>
      <c r="I127" s="74">
        <v>300</v>
      </c>
      <c r="J127" s="74"/>
      <c r="K127" s="74">
        <v>285</v>
      </c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140</v>
      </c>
      <c r="C130" s="57">
        <f t="shared" si="7"/>
        <v>2180</v>
      </c>
      <c r="D130" s="63">
        <f>SUM(D131,D136,D140,D141,D144,D151,D159,D160,D163)</f>
        <v>2180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2180</v>
      </c>
      <c r="I130" s="63">
        <f>SUM(I131,I136,I140,I141,I144,I151,I159,I160,I163)</f>
        <v>2180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141</v>
      </c>
      <c r="C131" s="66">
        <f t="shared" si="7"/>
        <v>2180</v>
      </c>
      <c r="D131" s="169">
        <f>SUM(D132:D135)</f>
        <v>2180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2180</v>
      </c>
      <c r="I131" s="169">
        <f t="shared" si="10"/>
        <v>2180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145</v>
      </c>
      <c r="C135" s="72">
        <f t="shared" si="7"/>
        <v>2180</v>
      </c>
      <c r="D135" s="74">
        <f>430+1750</f>
        <v>2180</v>
      </c>
      <c r="E135" s="74"/>
      <c r="F135" s="74"/>
      <c r="G135" s="157"/>
      <c r="H135" s="72">
        <f t="shared" si="8"/>
        <v>2180</v>
      </c>
      <c r="I135" s="74">
        <v>2180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328182</v>
      </c>
      <c r="D194" s="139">
        <f>SUM(D195,D230,D269,D283)</f>
        <v>328182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460012</v>
      </c>
      <c r="I194" s="139">
        <f t="shared" ref="I194:L194" si="26">SUM(I195,I230,I269,I283)</f>
        <v>460012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240</v>
      </c>
      <c r="C230" s="203">
        <f t="shared" si="23"/>
        <v>315231</v>
      </c>
      <c r="D230" s="144">
        <f>D231+D251+D259</f>
        <v>315231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447061</v>
      </c>
      <c r="I230" s="144">
        <f>I231+I251+I259</f>
        <v>447061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241</v>
      </c>
      <c r="C231" s="204">
        <f>SUM(D231:G231)</f>
        <v>70190</v>
      </c>
      <c r="D231" s="194">
        <f>SUM(D232,D233,D235,D238,D244,D245,D246)</f>
        <v>70190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66020</v>
      </c>
      <c r="I231" s="194">
        <f>SUM(I232,I233,I235,I238,I244,I245,I246)</f>
        <v>66020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248</v>
      </c>
      <c r="C238" s="201">
        <f>SUM(D238:G238)</f>
        <v>43020</v>
      </c>
      <c r="D238" s="160">
        <f>SUM(D239:D243)</f>
        <v>43020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39020</v>
      </c>
      <c r="I238" s="160">
        <f>SUM(I239:I243)</f>
        <v>39020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249</v>
      </c>
      <c r="C239" s="201">
        <f>SUM(D239:G239)</f>
        <v>9500</v>
      </c>
      <c r="D239" s="74">
        <v>9500</v>
      </c>
      <c r="E239" s="74"/>
      <c r="F239" s="74"/>
      <c r="G239" s="157"/>
      <c r="H239" s="208">
        <f t="shared" si="24"/>
        <v>9500</v>
      </c>
      <c r="I239" s="74">
        <v>9500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252</v>
      </c>
      <c r="C242" s="201">
        <f t="shared" si="23"/>
        <v>25020</v>
      </c>
      <c r="D242" s="74">
        <f>25020</f>
        <v>25020</v>
      </c>
      <c r="E242" s="74"/>
      <c r="F242" s="74"/>
      <c r="G242" s="157"/>
      <c r="H242" s="208">
        <f t="shared" si="24"/>
        <v>25020</v>
      </c>
      <c r="I242" s="74">
        <v>25020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253</v>
      </c>
      <c r="C243" s="201">
        <f t="shared" si="23"/>
        <v>8500</v>
      </c>
      <c r="D243" s="74">
        <v>8500</v>
      </c>
      <c r="E243" s="74"/>
      <c r="F243" s="74"/>
      <c r="G243" s="157"/>
      <c r="H243" s="208">
        <f t="shared" si="24"/>
        <v>4500</v>
      </c>
      <c r="I243" s="74">
        <v>4500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254</v>
      </c>
      <c r="C244" s="201">
        <f t="shared" si="23"/>
        <v>27170</v>
      </c>
      <c r="D244" s="74">
        <v>27170</v>
      </c>
      <c r="E244" s="74"/>
      <c r="F244" s="74"/>
      <c r="G244" s="157"/>
      <c r="H244" s="208">
        <f t="shared" si="24"/>
        <v>27000</v>
      </c>
      <c r="I244" s="74">
        <v>27000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269</v>
      </c>
      <c r="C259" s="184">
        <f>SUM(D259:G259)</f>
        <v>245041</v>
      </c>
      <c r="D259" s="63">
        <f>SUM(D260,D264)</f>
        <v>245041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381041</v>
      </c>
      <c r="I259" s="63">
        <f>SUM(I260,I264)</f>
        <v>381041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x14ac:dyDescent="0.25">
      <c r="A264" s="159">
        <v>6420</v>
      </c>
      <c r="B264" s="71" t="s">
        <v>274</v>
      </c>
      <c r="C264" s="201">
        <f t="shared" si="23"/>
        <v>245041</v>
      </c>
      <c r="D264" s="160">
        <f>SUM(D265:D268)</f>
        <v>245041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381041</v>
      </c>
      <c r="I264" s="160">
        <f>SUM(I265:I268)</f>
        <v>381041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277</v>
      </c>
      <c r="C267" s="201">
        <f>SUM(D267:G267)</f>
        <v>245041</v>
      </c>
      <c r="D267" s="74">
        <f>20500+18765+2736+182000+10560+10480</f>
        <v>245041</v>
      </c>
      <c r="E267" s="74"/>
      <c r="F267" s="74"/>
      <c r="G267" s="157"/>
      <c r="H267" s="208">
        <f>SUM(I267:L267)</f>
        <v>381041</v>
      </c>
      <c r="I267" s="74">
        <v>381041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x14ac:dyDescent="0.25">
      <c r="A269" s="220">
        <v>7000</v>
      </c>
      <c r="B269" s="220" t="s">
        <v>279</v>
      </c>
      <c r="C269" s="221">
        <f t="shared" si="38"/>
        <v>12951</v>
      </c>
      <c r="D269" s="222">
        <f>SUM(D270,D281)</f>
        <v>12951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12951</v>
      </c>
      <c r="I269" s="222">
        <f>SUM(I270,I281)</f>
        <v>12951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280</v>
      </c>
      <c r="C270" s="184">
        <f t="shared" si="38"/>
        <v>12951</v>
      </c>
      <c r="D270" s="63">
        <f>SUM(D271,D272,D275,D276,D280)</f>
        <v>12951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12951</v>
      </c>
      <c r="I270" s="63">
        <f>SUM(I271,I272,I275,I276,I280)</f>
        <v>12951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286</v>
      </c>
      <c r="C276" s="201">
        <f t="shared" si="38"/>
        <v>12951</v>
      </c>
      <c r="D276" s="160">
        <f>SUM(D277:D279)</f>
        <v>12951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12951</v>
      </c>
      <c r="I276" s="160">
        <f t="shared" ref="I276:L276" si="41">SUM(I277:I279)</f>
        <v>12951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289</v>
      </c>
      <c r="C279" s="201">
        <f t="shared" si="38"/>
        <v>12951</v>
      </c>
      <c r="D279" s="74">
        <v>12951</v>
      </c>
      <c r="E279" s="74"/>
      <c r="F279" s="74"/>
      <c r="G279" s="157"/>
      <c r="H279" s="72">
        <f t="shared" si="39"/>
        <v>12951</v>
      </c>
      <c r="I279" s="74">
        <v>12951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332940</v>
      </c>
      <c r="D289" s="242">
        <f t="shared" ref="D289:L289" si="46">SUM(D286,D269,D230,D195,D187,D173,D75,D53,D283)</f>
        <v>330662</v>
      </c>
      <c r="E289" s="242">
        <f t="shared" si="46"/>
        <v>0</v>
      </c>
      <c r="F289" s="242">
        <f t="shared" si="46"/>
        <v>2278</v>
      </c>
      <c r="G289" s="243">
        <f t="shared" si="46"/>
        <v>0</v>
      </c>
      <c r="H289" s="244">
        <f t="shared" si="46"/>
        <v>464770</v>
      </c>
      <c r="I289" s="242">
        <f t="shared" si="46"/>
        <v>462492</v>
      </c>
      <c r="J289" s="242">
        <f t="shared" si="46"/>
        <v>0</v>
      </c>
      <c r="K289" s="242">
        <f t="shared" si="46"/>
        <v>2278</v>
      </c>
      <c r="L289" s="245">
        <f t="shared" si="46"/>
        <v>0</v>
      </c>
    </row>
    <row r="290" spans="1:12" s="24" customFormat="1" ht="13.5" thickTop="1" thickBot="1" x14ac:dyDescent="0.3">
      <c r="A290" s="289" t="s">
        <v>302</v>
      </c>
      <c r="B290" s="290"/>
      <c r="C290" s="246">
        <f>SUM(D290:G290)</f>
        <v>-142</v>
      </c>
      <c r="D290" s="247">
        <f>SUM(D24,D25,D41)-D51</f>
        <v>0</v>
      </c>
      <c r="E290" s="247">
        <f>SUM(E24,E25,E41)-E51</f>
        <v>0</v>
      </c>
      <c r="F290" s="247">
        <f>(F26+F43)-F51</f>
        <v>-142</v>
      </c>
      <c r="G290" s="248">
        <f>G45-G51</f>
        <v>0</v>
      </c>
      <c r="H290" s="246">
        <f>SUM(I290:L290)</f>
        <v>-142</v>
      </c>
      <c r="I290" s="247">
        <f>SUM(I24,I25,I41)-I51</f>
        <v>0</v>
      </c>
      <c r="J290" s="247">
        <f>SUM(J24,J25,J41)-J51</f>
        <v>0</v>
      </c>
      <c r="K290" s="247">
        <f>(K26+K43)-K51</f>
        <v>-142</v>
      </c>
      <c r="L290" s="249">
        <f>L45-L51</f>
        <v>0</v>
      </c>
    </row>
    <row r="291" spans="1:12" s="24" customFormat="1" ht="12.75" thickTop="1" x14ac:dyDescent="0.25">
      <c r="A291" s="308" t="s">
        <v>303</v>
      </c>
      <c r="B291" s="309"/>
      <c r="C291" s="250">
        <f t="shared" ref="C291:L291" si="47">SUM(C292,C293)-C300+C301</f>
        <v>142</v>
      </c>
      <c r="D291" s="251">
        <f t="shared" si="47"/>
        <v>0</v>
      </c>
      <c r="E291" s="251">
        <f t="shared" si="47"/>
        <v>0</v>
      </c>
      <c r="F291" s="251">
        <f t="shared" si="47"/>
        <v>142</v>
      </c>
      <c r="G291" s="252">
        <f t="shared" si="47"/>
        <v>0</v>
      </c>
      <c r="H291" s="253">
        <f t="shared" si="47"/>
        <v>142</v>
      </c>
      <c r="I291" s="251">
        <f t="shared" si="47"/>
        <v>0</v>
      </c>
      <c r="J291" s="251">
        <f t="shared" si="47"/>
        <v>0</v>
      </c>
      <c r="K291" s="251">
        <f t="shared" si="47"/>
        <v>142</v>
      </c>
      <c r="L291" s="254">
        <f t="shared" si="47"/>
        <v>0</v>
      </c>
    </row>
    <row r="292" spans="1:12" s="24" customFormat="1" ht="12.75" thickBot="1" x14ac:dyDescent="0.3">
      <c r="A292" s="126" t="s">
        <v>304</v>
      </c>
      <c r="B292" s="126" t="s">
        <v>305</v>
      </c>
      <c r="C292" s="255">
        <f t="shared" ref="C292:L292" si="48">C21-C286</f>
        <v>142</v>
      </c>
      <c r="D292" s="128">
        <f t="shared" si="48"/>
        <v>0</v>
      </c>
      <c r="E292" s="128">
        <f t="shared" si="48"/>
        <v>0</v>
      </c>
      <c r="F292" s="128">
        <f t="shared" si="48"/>
        <v>142</v>
      </c>
      <c r="G292" s="129">
        <f t="shared" si="48"/>
        <v>0</v>
      </c>
      <c r="H292" s="256">
        <f t="shared" si="48"/>
        <v>142</v>
      </c>
      <c r="I292" s="128">
        <f t="shared" si="48"/>
        <v>0</v>
      </c>
      <c r="J292" s="128">
        <f t="shared" si="48"/>
        <v>0</v>
      </c>
      <c r="K292" s="128">
        <f t="shared" si="48"/>
        <v>142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sCfqLUO/kA1m+OClNi4SV3WiNUvdkNpToPfj6+BCSfxgQacOBc+HGdEDJ19BtFBcRw5dR3FXYLu55sGl5QJVSw==" saltValue="lc1256d5Ll9hUrhohMupTA==" spinCount="100000" sheet="1" objects="1" scenarios="1" formatCells="0" formatColumns="0" formatRows="0" insertHyperlinks="0"/>
  <autoFilter ref="A18:M301">
    <filterColumn colId="7">
      <filters blank="1">
        <filter val="1 605"/>
        <filter val="1 993"/>
        <filter val="12 951"/>
        <filter val="142"/>
        <filter val="-142"/>
        <filter val="2 136"/>
        <filter val="2 180"/>
        <filter val="2 765"/>
        <filter val="25 020"/>
        <filter val="27 000"/>
        <filter val="381 041"/>
        <filter val="388"/>
        <filter val="39 020"/>
        <filter val="4 500"/>
        <filter val="4 758"/>
        <filter val="447 061"/>
        <filter val="460 012"/>
        <filter val="462 492"/>
        <filter val="464 770"/>
        <filter val="585"/>
        <filter val="66 020"/>
        <filter val="9 500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358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359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360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277800</v>
      </c>
      <c r="D20" s="28">
        <f>SUM(D21,D24,D25,D41,D43)</f>
        <v>277800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283800</v>
      </c>
      <c r="I20" s="28">
        <f>SUM(I21,I24,I25,I41,I43)</f>
        <v>283800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277800</v>
      </c>
      <c r="D24" s="51">
        <f>D50</f>
        <v>277800</v>
      </c>
      <c r="E24" s="51"/>
      <c r="F24" s="52" t="s">
        <v>37</v>
      </c>
      <c r="G24" s="53" t="s">
        <v>37</v>
      </c>
      <c r="H24" s="50">
        <f t="shared" si="1"/>
        <v>283800</v>
      </c>
      <c r="I24" s="51">
        <f>I51</f>
        <v>283800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277800</v>
      </c>
      <c r="D50" s="128">
        <f>SUM(D51,D286)</f>
        <v>277800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283800</v>
      </c>
      <c r="I50" s="128">
        <f>SUM(I51,I286)</f>
        <v>283800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277800</v>
      </c>
      <c r="D51" s="134">
        <f>SUM(D52,D194)</f>
        <v>277800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283800</v>
      </c>
      <c r="I51" s="134">
        <f>SUM(I52,I194)</f>
        <v>283800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hidden="1" x14ac:dyDescent="0.25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hidden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hidden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277800</v>
      </c>
      <c r="D194" s="139">
        <f>SUM(D195,D230,D269,D283)</f>
        <v>277800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283800</v>
      </c>
      <c r="I194" s="139">
        <f t="shared" ref="I194:L194" si="26">SUM(I195,I230,I269,I283)</f>
        <v>283800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240</v>
      </c>
      <c r="C230" s="203">
        <f t="shared" si="23"/>
        <v>277800</v>
      </c>
      <c r="D230" s="144">
        <f>D231+D251+D259</f>
        <v>277800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283800</v>
      </c>
      <c r="I230" s="144">
        <f>I231+I251+I259</f>
        <v>283800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241</v>
      </c>
      <c r="C231" s="204">
        <f>SUM(D231:G231)</f>
        <v>17400</v>
      </c>
      <c r="D231" s="194">
        <f>SUM(D232,D233,D235,D238,D244,D245,D246)</f>
        <v>17400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17400</v>
      </c>
      <c r="I231" s="194">
        <f>SUM(I232,I233,I235,I238,I244,I245,I246)</f>
        <v>17400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248</v>
      </c>
      <c r="C238" s="201">
        <f>SUM(D238:G238)</f>
        <v>15400</v>
      </c>
      <c r="D238" s="160">
        <f>SUM(D239:D243)</f>
        <v>15400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15400</v>
      </c>
      <c r="I238" s="160">
        <f>SUM(I239:I243)</f>
        <v>15400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252</v>
      </c>
      <c r="C242" s="201">
        <f t="shared" si="23"/>
        <v>15400</v>
      </c>
      <c r="D242" s="74">
        <f>14400+1000</f>
        <v>15400</v>
      </c>
      <c r="E242" s="74"/>
      <c r="F242" s="74"/>
      <c r="G242" s="157"/>
      <c r="H242" s="208">
        <f t="shared" si="24"/>
        <v>15400</v>
      </c>
      <c r="I242" s="74">
        <v>15400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255</v>
      </c>
      <c r="C245" s="201">
        <f t="shared" si="23"/>
        <v>2000</v>
      </c>
      <c r="D245" s="74">
        <v>2000</v>
      </c>
      <c r="E245" s="74"/>
      <c r="F245" s="74"/>
      <c r="G245" s="157"/>
      <c r="H245" s="208">
        <f t="shared" si="24"/>
        <v>2000</v>
      </c>
      <c r="I245" s="74">
        <v>2000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261</v>
      </c>
      <c r="C251" s="184">
        <f t="shared" si="23"/>
        <v>235400</v>
      </c>
      <c r="D251" s="63">
        <f>SUM(D252,D257,D258)</f>
        <v>235400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244400</v>
      </c>
      <c r="I251" s="63">
        <f>SUM(I252,I257,I258)</f>
        <v>244400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x14ac:dyDescent="0.25">
      <c r="A252" s="168">
        <v>6320</v>
      </c>
      <c r="B252" s="65" t="s">
        <v>262</v>
      </c>
      <c r="C252" s="209">
        <f t="shared" si="23"/>
        <v>1000</v>
      </c>
      <c r="D252" s="169">
        <f>SUM(D253:D256)</f>
        <v>1000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1000</v>
      </c>
      <c r="I252" s="169">
        <f>SUM(I253:I256)</f>
        <v>1000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265</v>
      </c>
      <c r="C255" s="201">
        <f t="shared" si="23"/>
        <v>1000</v>
      </c>
      <c r="D255" s="74">
        <v>1000</v>
      </c>
      <c r="E255" s="74"/>
      <c r="F255" s="74"/>
      <c r="G255" s="211"/>
      <c r="H255" s="201">
        <f t="shared" si="24"/>
        <v>1000</v>
      </c>
      <c r="I255" s="74">
        <v>1000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267</v>
      </c>
      <c r="C257" s="209">
        <f>SUM(D257:G257)</f>
        <v>30200</v>
      </c>
      <c r="D257" s="189">
        <v>30200</v>
      </c>
      <c r="E257" s="189"/>
      <c r="F257" s="189"/>
      <c r="G257" s="211"/>
      <c r="H257" s="209">
        <f>SUM(I257:L257)</f>
        <v>39200</v>
      </c>
      <c r="I257" s="189">
        <v>39200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268</v>
      </c>
      <c r="C258" s="201">
        <f t="shared" si="23"/>
        <v>204200</v>
      </c>
      <c r="D258" s="74">
        <v>204200</v>
      </c>
      <c r="E258" s="74"/>
      <c r="F258" s="74"/>
      <c r="G258" s="157"/>
      <c r="H258" s="208">
        <f t="shared" si="24"/>
        <v>204200</v>
      </c>
      <c r="I258" s="74">
        <v>204200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269</v>
      </c>
      <c r="C259" s="184">
        <f>SUM(D259:G259)</f>
        <v>25000</v>
      </c>
      <c r="D259" s="63">
        <f>SUM(D260,D264)</f>
        <v>25000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22000</v>
      </c>
      <c r="I259" s="63">
        <f>SUM(I260,I264)</f>
        <v>22000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x14ac:dyDescent="0.25">
      <c r="A264" s="159">
        <v>6420</v>
      </c>
      <c r="B264" s="71" t="s">
        <v>274</v>
      </c>
      <c r="C264" s="201">
        <f t="shared" si="23"/>
        <v>25000</v>
      </c>
      <c r="D264" s="160">
        <f>SUM(D265:D268)</f>
        <v>25000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22000</v>
      </c>
      <c r="I264" s="160">
        <f>SUM(I265:I268)</f>
        <v>22000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277</v>
      </c>
      <c r="C267" s="201">
        <f>SUM(D267:G267)</f>
        <v>25000</v>
      </c>
      <c r="D267" s="74">
        <v>25000</v>
      </c>
      <c r="E267" s="74"/>
      <c r="F267" s="74"/>
      <c r="G267" s="157"/>
      <c r="H267" s="208">
        <f>SUM(I267:L267)</f>
        <v>22000</v>
      </c>
      <c r="I267" s="74">
        <v>22000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277800</v>
      </c>
      <c r="D289" s="242">
        <f t="shared" ref="D289:L289" si="46">SUM(D286,D269,D230,D195,D187,D173,D75,D53,D283)</f>
        <v>277800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283800</v>
      </c>
      <c r="I289" s="242">
        <f t="shared" si="46"/>
        <v>283800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V21tGmXJ6B8GeKNNc0UZKFJJv7T4Fn6emZcsGjH9JRQrqo7B18LEKFmTGckoFyV50r0IxFMEuXrhK5ZFo5+Xug==" saltValue="JGAhUOAHiYv6AWMptNimTA==" spinCount="100000" sheet="1" objects="1" scenarios="1" formatCells="0" formatColumns="0" formatRows="0" insertHyperlinks="0"/>
  <autoFilter ref="A18:M301">
    <filterColumn colId="7">
      <filters blank="1">
        <filter val="1 000"/>
        <filter val="15 400"/>
        <filter val="17 400"/>
        <filter val="2 000"/>
        <filter val="204 200"/>
        <filter val="22 000"/>
        <filter val="244 400"/>
        <filter val="283 800"/>
        <filter val="39 200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361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338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x14ac:dyDescent="0.25">
      <c r="A7" s="4" t="s">
        <v>12</v>
      </c>
      <c r="B7" s="5"/>
      <c r="C7" s="283" t="s">
        <v>362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342922</v>
      </c>
      <c r="D20" s="28">
        <f>SUM(D21,D24,D25,D41,D43)</f>
        <v>342922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341522</v>
      </c>
      <c r="I20" s="28">
        <f>SUM(I21,I24,I25,I41,I43)</f>
        <v>341522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342922</v>
      </c>
      <c r="D24" s="51">
        <f>D50</f>
        <v>342922</v>
      </c>
      <c r="E24" s="51"/>
      <c r="F24" s="52" t="s">
        <v>37</v>
      </c>
      <c r="G24" s="53" t="s">
        <v>37</v>
      </c>
      <c r="H24" s="50">
        <f t="shared" si="1"/>
        <v>341522</v>
      </c>
      <c r="I24" s="51">
        <f>I51</f>
        <v>341522</v>
      </c>
      <c r="J24" s="51"/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342922</v>
      </c>
      <c r="D50" s="128">
        <f>SUM(D51,D286)</f>
        <v>342922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341522</v>
      </c>
      <c r="I50" s="128">
        <f>SUM(I51,I286)</f>
        <v>341522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342922</v>
      </c>
      <c r="D51" s="134">
        <f>SUM(D52,D194)</f>
        <v>342922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341522</v>
      </c>
      <c r="I51" s="134">
        <f>SUM(I52,I194)</f>
        <v>341522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hidden="1" x14ac:dyDescent="0.25">
      <c r="A52" s="137"/>
      <c r="B52" s="18" t="s">
        <v>64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hidden="1" x14ac:dyDescent="0.25">
      <c r="A75" s="142">
        <v>2000</v>
      </c>
      <c r="B75" s="142" t="s">
        <v>87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hidden="1" x14ac:dyDescent="0.25">
      <c r="A83" s="56">
        <v>2200</v>
      </c>
      <c r="B83" s="147" t="s">
        <v>93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132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137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342922</v>
      </c>
      <c r="D194" s="139">
        <f>SUM(D195,D230,D269,D283)</f>
        <v>342922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341522</v>
      </c>
      <c r="I194" s="139">
        <f t="shared" ref="I194:L194" si="26">SUM(I195,I230,I269,I283)</f>
        <v>341522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240</v>
      </c>
      <c r="C230" s="203">
        <f t="shared" si="23"/>
        <v>342922</v>
      </c>
      <c r="D230" s="144">
        <f>D231+D251+D259</f>
        <v>342922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341522</v>
      </c>
      <c r="I230" s="144">
        <f>I231+I251+I259</f>
        <v>341522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241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248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249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251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252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254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269</v>
      </c>
      <c r="C259" s="184">
        <f>SUM(D259:G259)</f>
        <v>342922</v>
      </c>
      <c r="D259" s="63">
        <f>SUM(D260,D264)</f>
        <v>342922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341522</v>
      </c>
      <c r="I259" s="63">
        <f>SUM(I260,I264)</f>
        <v>341522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270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273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x14ac:dyDescent="0.25">
      <c r="A264" s="159">
        <v>6420</v>
      </c>
      <c r="B264" s="71" t="s">
        <v>274</v>
      </c>
      <c r="C264" s="201">
        <f t="shared" si="23"/>
        <v>342922</v>
      </c>
      <c r="D264" s="160">
        <f>SUM(D265:D268)</f>
        <v>342922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341522</v>
      </c>
      <c r="I264" s="160">
        <f>SUM(I265:I268)</f>
        <v>341522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277</v>
      </c>
      <c r="C267" s="201">
        <f>SUM(D267:G267)</f>
        <v>342922</v>
      </c>
      <c r="D267" s="74">
        <f>322272+1050+14400+5200</f>
        <v>342922</v>
      </c>
      <c r="E267" s="74"/>
      <c r="F267" s="74"/>
      <c r="G267" s="157"/>
      <c r="H267" s="208">
        <f>SUM(I267:L267)</f>
        <v>341522</v>
      </c>
      <c r="I267" s="74">
        <v>341522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342922</v>
      </c>
      <c r="D289" s="242">
        <f t="shared" ref="D289:L289" si="46">SUM(D286,D269,D230,D195,D187,D173,D75,D53,D283)</f>
        <v>342922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341522</v>
      </c>
      <c r="I289" s="242">
        <f t="shared" si="46"/>
        <v>341522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+s+M7LCpP9vnhPzJc/xb2myRs4hvlrhrSEerIKgWikfaCYj7ACangcjxiajW8Hvp9+aMbYxcSTofmUGrb6V8BA==" saltValue="dH92oYtNc2LDlr2jJTfDWg==" spinCount="100000" sheet="1" objects="1" scenarios="1" formatCells="0" formatColumns="0" formatRows="0" insertHyperlinks="0"/>
  <autoFilter ref="A18:M301">
    <filterColumn colId="7">
      <filters>
        <filter val="341 522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I14" sqref="I14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3" width="0" style="1" hidden="1" customWidth="1"/>
    <col min="14" max="16384" width="9.140625" style="1"/>
  </cols>
  <sheetData>
    <row r="1" spans="1:12" x14ac:dyDescent="0.25">
      <c r="A1" s="279" t="s">
        <v>363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5.25" customHeight="1" x14ac:dyDescent="0.25">
      <c r="A2" s="280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2.75" customHeight="1" x14ac:dyDescent="0.25">
      <c r="A3" s="2" t="s">
        <v>3</v>
      </c>
      <c r="B3" s="3"/>
      <c r="C3" s="283" t="s">
        <v>335</v>
      </c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 customHeight="1" x14ac:dyDescent="0.25">
      <c r="A4" s="2" t="s">
        <v>6</v>
      </c>
      <c r="B4" s="3"/>
      <c r="C4" s="283" t="s">
        <v>336</v>
      </c>
      <c r="D4" s="283"/>
      <c r="E4" s="283"/>
      <c r="F4" s="283"/>
      <c r="G4" s="283"/>
      <c r="H4" s="283"/>
      <c r="I4" s="283"/>
      <c r="J4" s="283"/>
      <c r="K4" s="283"/>
      <c r="L4" s="284"/>
    </row>
    <row r="5" spans="1:12" ht="12.75" customHeight="1" x14ac:dyDescent="0.25">
      <c r="A5" s="4" t="s">
        <v>8</v>
      </c>
      <c r="B5" s="5"/>
      <c r="C5" s="277" t="s">
        <v>337</v>
      </c>
      <c r="D5" s="277"/>
      <c r="E5" s="277"/>
      <c r="F5" s="277"/>
      <c r="G5" s="277"/>
      <c r="H5" s="277"/>
      <c r="I5" s="277"/>
      <c r="J5" s="277"/>
      <c r="K5" s="277"/>
      <c r="L5" s="278"/>
    </row>
    <row r="6" spans="1:12" ht="12.75" customHeight="1" x14ac:dyDescent="0.25">
      <c r="A6" s="4" t="s">
        <v>10</v>
      </c>
      <c r="B6" s="5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8"/>
    </row>
    <row r="7" spans="1:12" ht="24.75" customHeight="1" x14ac:dyDescent="0.25">
      <c r="A7" s="4" t="s">
        <v>12</v>
      </c>
      <c r="B7" s="5"/>
      <c r="C7" s="283" t="s">
        <v>364</v>
      </c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2.75" customHeight="1" x14ac:dyDescent="0.25">
      <c r="A8" s="6" t="s">
        <v>14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15</v>
      </c>
      <c r="C9" s="285" t="s">
        <v>346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17</v>
      </c>
      <c r="C10" s="312" t="s">
        <v>346</v>
      </c>
      <c r="D10" s="312"/>
      <c r="E10" s="312"/>
      <c r="F10" s="312"/>
      <c r="G10" s="312"/>
      <c r="H10" s="312"/>
      <c r="I10" s="312"/>
      <c r="J10" s="312"/>
      <c r="K10" s="312"/>
      <c r="L10" s="313"/>
    </row>
    <row r="11" spans="1:12" ht="12.75" customHeight="1" x14ac:dyDescent="0.25">
      <c r="A11" s="4"/>
      <c r="B11" s="5" t="s">
        <v>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2.75" customHeight="1" x14ac:dyDescent="0.25">
      <c r="A12" s="4"/>
      <c r="B12" s="5" t="s">
        <v>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20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1" t="s">
        <v>21</v>
      </c>
      <c r="B15" s="294" t="s">
        <v>22</v>
      </c>
      <c r="C15" s="296" t="s">
        <v>23</v>
      </c>
      <c r="D15" s="297"/>
      <c r="E15" s="297"/>
      <c r="F15" s="297"/>
      <c r="G15" s="298"/>
      <c r="H15" s="296" t="s">
        <v>24</v>
      </c>
      <c r="I15" s="297"/>
      <c r="J15" s="297"/>
      <c r="K15" s="297"/>
      <c r="L15" s="299"/>
    </row>
    <row r="16" spans="1:12" s="11" customFormat="1" ht="12.75" customHeight="1" x14ac:dyDescent="0.25">
      <c r="A16" s="292"/>
      <c r="B16" s="295"/>
      <c r="C16" s="300" t="s">
        <v>25</v>
      </c>
      <c r="D16" s="301" t="s">
        <v>26</v>
      </c>
      <c r="E16" s="303" t="s">
        <v>27</v>
      </c>
      <c r="F16" s="305" t="s">
        <v>28</v>
      </c>
      <c r="G16" s="307" t="s">
        <v>29</v>
      </c>
      <c r="H16" s="300" t="s">
        <v>25</v>
      </c>
      <c r="I16" s="301" t="s">
        <v>26</v>
      </c>
      <c r="J16" s="303" t="s">
        <v>27</v>
      </c>
      <c r="K16" s="305" t="s">
        <v>28</v>
      </c>
      <c r="L16" s="287" t="s">
        <v>29</v>
      </c>
    </row>
    <row r="17" spans="1:12" s="12" customFormat="1" ht="61.5" customHeight="1" thickBot="1" x14ac:dyDescent="0.3">
      <c r="A17" s="293"/>
      <c r="B17" s="295"/>
      <c r="C17" s="300"/>
      <c r="D17" s="302"/>
      <c r="E17" s="304"/>
      <c r="F17" s="306"/>
      <c r="G17" s="307"/>
      <c r="H17" s="310"/>
      <c r="I17" s="311"/>
      <c r="J17" s="304"/>
      <c r="K17" s="306"/>
      <c r="L17" s="288"/>
    </row>
    <row r="18" spans="1:12" s="12" customFormat="1" ht="9.75" customHeight="1" thickTop="1" x14ac:dyDescent="0.25">
      <c r="A18" s="13" t="s">
        <v>30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31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32</v>
      </c>
      <c r="C20" s="27">
        <f t="shared" ref="C20:C47" si="0">SUM(D20:G20)</f>
        <v>614682</v>
      </c>
      <c r="D20" s="28">
        <f>SUM(D21,D24,D25,D41,D43)</f>
        <v>612922</v>
      </c>
      <c r="E20" s="28">
        <f>SUM(E21,E24,E43)</f>
        <v>1760</v>
      </c>
      <c r="F20" s="28">
        <f>SUM(F21,F26,F43)</f>
        <v>0</v>
      </c>
      <c r="G20" s="29">
        <f>SUM(G21,G45)</f>
        <v>0</v>
      </c>
      <c r="H20" s="27">
        <f>SUM(I20:L20)</f>
        <v>608322</v>
      </c>
      <c r="I20" s="28">
        <f>SUM(I21,I24,I25,I41,I43)</f>
        <v>606562</v>
      </c>
      <c r="J20" s="28">
        <f>SUM(J21,J24,J43)</f>
        <v>1760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33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34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35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36</v>
      </c>
      <c r="C24" s="50">
        <f t="shared" si="0"/>
        <v>614682</v>
      </c>
      <c r="D24" s="51">
        <f>D50</f>
        <v>612922</v>
      </c>
      <c r="E24" s="51">
        <f>E50</f>
        <v>1760</v>
      </c>
      <c r="F24" s="52" t="s">
        <v>37</v>
      </c>
      <c r="G24" s="53" t="s">
        <v>37</v>
      </c>
      <c r="H24" s="50">
        <f>SUM(I24:L24)</f>
        <v>608322</v>
      </c>
      <c r="I24" s="51">
        <f>I51</f>
        <v>606562</v>
      </c>
      <c r="J24" s="51">
        <f>J51</f>
        <v>1760</v>
      </c>
      <c r="K24" s="52" t="s">
        <v>37</v>
      </c>
      <c r="L24" s="54" t="s">
        <v>37</v>
      </c>
    </row>
    <row r="25" spans="1:12" s="24" customFormat="1" ht="24.75" hidden="1" thickTop="1" x14ac:dyDescent="0.25">
      <c r="A25" s="55"/>
      <c r="B25" s="56" t="s">
        <v>38</v>
      </c>
      <c r="C25" s="57">
        <f t="shared" si="0"/>
        <v>0</v>
      </c>
      <c r="D25" s="58"/>
      <c r="E25" s="59" t="s">
        <v>37</v>
      </c>
      <c r="F25" s="59" t="s">
        <v>37</v>
      </c>
      <c r="G25" s="60" t="s">
        <v>37</v>
      </c>
      <c r="H25" s="57">
        <f t="shared" si="1"/>
        <v>0</v>
      </c>
      <c r="I25" s="61"/>
      <c r="J25" s="59" t="s">
        <v>37</v>
      </c>
      <c r="K25" s="59" t="s">
        <v>37</v>
      </c>
      <c r="L25" s="62" t="s">
        <v>37</v>
      </c>
    </row>
    <row r="26" spans="1:12" s="24" customFormat="1" ht="36.75" hidden="1" thickTop="1" x14ac:dyDescent="0.25">
      <c r="A26" s="56">
        <v>21300</v>
      </c>
      <c r="B26" s="56" t="s">
        <v>39</v>
      </c>
      <c r="C26" s="57">
        <f t="shared" si="0"/>
        <v>0</v>
      </c>
      <c r="D26" s="59" t="s">
        <v>37</v>
      </c>
      <c r="E26" s="59" t="s">
        <v>37</v>
      </c>
      <c r="F26" s="63">
        <f>SUM(F27,F31,F33,F36)</f>
        <v>0</v>
      </c>
      <c r="G26" s="60" t="s">
        <v>37</v>
      </c>
      <c r="H26" s="57">
        <f t="shared" si="1"/>
        <v>0</v>
      </c>
      <c r="I26" s="59" t="s">
        <v>37</v>
      </c>
      <c r="J26" s="59" t="s">
        <v>37</v>
      </c>
      <c r="K26" s="63">
        <f>SUM(K27,K31,K33,K36)</f>
        <v>0</v>
      </c>
      <c r="L26" s="62" t="s">
        <v>37</v>
      </c>
    </row>
    <row r="27" spans="1:12" s="24" customFormat="1" ht="24.75" hidden="1" thickTop="1" x14ac:dyDescent="0.25">
      <c r="A27" s="64">
        <v>21350</v>
      </c>
      <c r="B27" s="56" t="s">
        <v>40</v>
      </c>
      <c r="C27" s="57">
        <f t="shared" si="0"/>
        <v>0</v>
      </c>
      <c r="D27" s="59" t="s">
        <v>37</v>
      </c>
      <c r="E27" s="59" t="s">
        <v>37</v>
      </c>
      <c r="F27" s="63">
        <f>SUM(F28:F30)</f>
        <v>0</v>
      </c>
      <c r="G27" s="60" t="s">
        <v>37</v>
      </c>
      <c r="H27" s="57">
        <f t="shared" si="1"/>
        <v>0</v>
      </c>
      <c r="I27" s="59" t="s">
        <v>37</v>
      </c>
      <c r="J27" s="59" t="s">
        <v>37</v>
      </c>
      <c r="K27" s="63">
        <f>SUM(K28:K30)</f>
        <v>0</v>
      </c>
      <c r="L27" s="62" t="s">
        <v>37</v>
      </c>
    </row>
    <row r="28" spans="1:12" ht="12.75" hidden="1" thickTop="1" x14ac:dyDescent="0.25">
      <c r="A28" s="37">
        <v>21351</v>
      </c>
      <c r="B28" s="65" t="s">
        <v>41</v>
      </c>
      <c r="C28" s="66">
        <f t="shared" si="0"/>
        <v>0</v>
      </c>
      <c r="D28" s="67" t="s">
        <v>37</v>
      </c>
      <c r="E28" s="67" t="s">
        <v>37</v>
      </c>
      <c r="F28" s="68"/>
      <c r="G28" s="69" t="s">
        <v>37</v>
      </c>
      <c r="H28" s="66">
        <f t="shared" si="1"/>
        <v>0</v>
      </c>
      <c r="I28" s="67" t="s">
        <v>37</v>
      </c>
      <c r="J28" s="67" t="s">
        <v>37</v>
      </c>
      <c r="K28" s="68"/>
      <c r="L28" s="70" t="s">
        <v>37</v>
      </c>
    </row>
    <row r="29" spans="1:12" ht="12.75" hidden="1" thickTop="1" x14ac:dyDescent="0.25">
      <c r="A29" s="43">
        <v>21352</v>
      </c>
      <c r="B29" s="71" t="s">
        <v>42</v>
      </c>
      <c r="C29" s="72">
        <f t="shared" si="0"/>
        <v>0</v>
      </c>
      <c r="D29" s="73" t="s">
        <v>37</v>
      </c>
      <c r="E29" s="73" t="s">
        <v>37</v>
      </c>
      <c r="F29" s="74"/>
      <c r="G29" s="75" t="s">
        <v>37</v>
      </c>
      <c r="H29" s="72">
        <f t="shared" si="1"/>
        <v>0</v>
      </c>
      <c r="I29" s="73" t="s">
        <v>37</v>
      </c>
      <c r="J29" s="73" t="s">
        <v>37</v>
      </c>
      <c r="K29" s="74"/>
      <c r="L29" s="76" t="s">
        <v>37</v>
      </c>
    </row>
    <row r="30" spans="1:12" ht="24.75" hidden="1" thickTop="1" x14ac:dyDescent="0.25">
      <c r="A30" s="43">
        <v>21359</v>
      </c>
      <c r="B30" s="71" t="s">
        <v>43</v>
      </c>
      <c r="C30" s="72">
        <f t="shared" si="0"/>
        <v>0</v>
      </c>
      <c r="D30" s="73" t="s">
        <v>37</v>
      </c>
      <c r="E30" s="73" t="s">
        <v>37</v>
      </c>
      <c r="F30" s="74"/>
      <c r="G30" s="75" t="s">
        <v>37</v>
      </c>
      <c r="H30" s="72">
        <f t="shared" si="1"/>
        <v>0</v>
      </c>
      <c r="I30" s="73" t="s">
        <v>37</v>
      </c>
      <c r="J30" s="73" t="s">
        <v>37</v>
      </c>
      <c r="K30" s="74"/>
      <c r="L30" s="76" t="s">
        <v>37</v>
      </c>
    </row>
    <row r="31" spans="1:12" s="24" customFormat="1" ht="36.75" hidden="1" thickTop="1" x14ac:dyDescent="0.25">
      <c r="A31" s="64">
        <v>21370</v>
      </c>
      <c r="B31" s="56" t="s">
        <v>44</v>
      </c>
      <c r="C31" s="57">
        <f t="shared" si="0"/>
        <v>0</v>
      </c>
      <c r="D31" s="59" t="s">
        <v>37</v>
      </c>
      <c r="E31" s="59" t="s">
        <v>37</v>
      </c>
      <c r="F31" s="63">
        <f>SUM(F32)</f>
        <v>0</v>
      </c>
      <c r="G31" s="60" t="s">
        <v>37</v>
      </c>
      <c r="H31" s="57">
        <f t="shared" si="1"/>
        <v>0</v>
      </c>
      <c r="I31" s="59" t="s">
        <v>37</v>
      </c>
      <c r="J31" s="59" t="s">
        <v>37</v>
      </c>
      <c r="K31" s="63">
        <f>SUM(K32)</f>
        <v>0</v>
      </c>
      <c r="L31" s="62" t="s">
        <v>37</v>
      </c>
    </row>
    <row r="32" spans="1:12" ht="36.75" hidden="1" thickTop="1" x14ac:dyDescent="0.25">
      <c r="A32" s="77">
        <v>21379</v>
      </c>
      <c r="B32" s="78" t="s">
        <v>45</v>
      </c>
      <c r="C32" s="79">
        <f t="shared" si="0"/>
        <v>0</v>
      </c>
      <c r="D32" s="80" t="s">
        <v>37</v>
      </c>
      <c r="E32" s="80" t="s">
        <v>37</v>
      </c>
      <c r="F32" s="81"/>
      <c r="G32" s="82" t="s">
        <v>37</v>
      </c>
      <c r="H32" s="79">
        <f t="shared" si="1"/>
        <v>0</v>
      </c>
      <c r="I32" s="80" t="s">
        <v>37</v>
      </c>
      <c r="J32" s="80" t="s">
        <v>37</v>
      </c>
      <c r="K32" s="81"/>
      <c r="L32" s="83" t="s">
        <v>37</v>
      </c>
    </row>
    <row r="33" spans="1:12" s="24" customFormat="1" ht="12.75" hidden="1" thickTop="1" x14ac:dyDescent="0.25">
      <c r="A33" s="64">
        <v>21380</v>
      </c>
      <c r="B33" s="56" t="s">
        <v>46</v>
      </c>
      <c r="C33" s="57">
        <f t="shared" si="0"/>
        <v>0</v>
      </c>
      <c r="D33" s="59" t="s">
        <v>37</v>
      </c>
      <c r="E33" s="59" t="s">
        <v>37</v>
      </c>
      <c r="F33" s="63">
        <f>SUM(F34:F35)</f>
        <v>0</v>
      </c>
      <c r="G33" s="60" t="s">
        <v>37</v>
      </c>
      <c r="H33" s="57">
        <f t="shared" si="1"/>
        <v>0</v>
      </c>
      <c r="I33" s="59" t="s">
        <v>37</v>
      </c>
      <c r="J33" s="59" t="s">
        <v>37</v>
      </c>
      <c r="K33" s="63">
        <f>SUM(K34:K35)</f>
        <v>0</v>
      </c>
      <c r="L33" s="62" t="s">
        <v>37</v>
      </c>
    </row>
    <row r="34" spans="1:12" ht="12.75" hidden="1" thickTop="1" x14ac:dyDescent="0.25">
      <c r="A34" s="38">
        <v>21381</v>
      </c>
      <c r="B34" s="65" t="s">
        <v>47</v>
      </c>
      <c r="C34" s="66">
        <f t="shared" si="0"/>
        <v>0</v>
      </c>
      <c r="D34" s="67" t="s">
        <v>37</v>
      </c>
      <c r="E34" s="67" t="s">
        <v>37</v>
      </c>
      <c r="F34" s="68"/>
      <c r="G34" s="69" t="s">
        <v>37</v>
      </c>
      <c r="H34" s="66">
        <f t="shared" si="1"/>
        <v>0</v>
      </c>
      <c r="I34" s="67" t="s">
        <v>37</v>
      </c>
      <c r="J34" s="67" t="s">
        <v>37</v>
      </c>
      <c r="K34" s="68"/>
      <c r="L34" s="70" t="s">
        <v>37</v>
      </c>
    </row>
    <row r="35" spans="1:12" ht="24.75" hidden="1" thickTop="1" x14ac:dyDescent="0.25">
      <c r="A35" s="44">
        <v>21383</v>
      </c>
      <c r="B35" s="71" t="s">
        <v>48</v>
      </c>
      <c r="C35" s="72">
        <f>SUM(D35:G35)</f>
        <v>0</v>
      </c>
      <c r="D35" s="73" t="s">
        <v>37</v>
      </c>
      <c r="E35" s="73" t="s">
        <v>37</v>
      </c>
      <c r="F35" s="74"/>
      <c r="G35" s="75" t="s">
        <v>37</v>
      </c>
      <c r="H35" s="72">
        <f t="shared" si="1"/>
        <v>0</v>
      </c>
      <c r="I35" s="73" t="s">
        <v>37</v>
      </c>
      <c r="J35" s="73" t="s">
        <v>37</v>
      </c>
      <c r="K35" s="74"/>
      <c r="L35" s="76" t="s">
        <v>37</v>
      </c>
    </row>
    <row r="36" spans="1:12" s="24" customFormat="1" ht="25.5" hidden="1" customHeight="1" x14ac:dyDescent="0.25">
      <c r="A36" s="64">
        <v>21390</v>
      </c>
      <c r="B36" s="56" t="s">
        <v>49</v>
      </c>
      <c r="C36" s="57">
        <f t="shared" si="0"/>
        <v>0</v>
      </c>
      <c r="D36" s="59" t="s">
        <v>37</v>
      </c>
      <c r="E36" s="59" t="s">
        <v>37</v>
      </c>
      <c r="F36" s="63">
        <f>SUM(F37:F40)</f>
        <v>0</v>
      </c>
      <c r="G36" s="60" t="s">
        <v>37</v>
      </c>
      <c r="H36" s="57">
        <f t="shared" si="1"/>
        <v>0</v>
      </c>
      <c r="I36" s="59" t="s">
        <v>37</v>
      </c>
      <c r="J36" s="59" t="s">
        <v>37</v>
      </c>
      <c r="K36" s="63">
        <f>SUM(K37:K40)</f>
        <v>0</v>
      </c>
      <c r="L36" s="62" t="s">
        <v>37</v>
      </c>
    </row>
    <row r="37" spans="1:12" ht="24.75" hidden="1" thickTop="1" x14ac:dyDescent="0.25">
      <c r="A37" s="38">
        <v>21391</v>
      </c>
      <c r="B37" s="65" t="s">
        <v>50</v>
      </c>
      <c r="C37" s="66">
        <f t="shared" si="0"/>
        <v>0</v>
      </c>
      <c r="D37" s="67" t="s">
        <v>37</v>
      </c>
      <c r="E37" s="67" t="s">
        <v>37</v>
      </c>
      <c r="F37" s="68"/>
      <c r="G37" s="69" t="s">
        <v>37</v>
      </c>
      <c r="H37" s="66">
        <f t="shared" si="1"/>
        <v>0</v>
      </c>
      <c r="I37" s="67" t="s">
        <v>37</v>
      </c>
      <c r="J37" s="67" t="s">
        <v>37</v>
      </c>
      <c r="K37" s="68"/>
      <c r="L37" s="70" t="s">
        <v>37</v>
      </c>
    </row>
    <row r="38" spans="1:12" ht="12.75" hidden="1" thickTop="1" x14ac:dyDescent="0.25">
      <c r="A38" s="44">
        <v>21393</v>
      </c>
      <c r="B38" s="71" t="s">
        <v>51</v>
      </c>
      <c r="C38" s="72">
        <f t="shared" si="0"/>
        <v>0</v>
      </c>
      <c r="D38" s="73" t="s">
        <v>37</v>
      </c>
      <c r="E38" s="73" t="s">
        <v>37</v>
      </c>
      <c r="F38" s="74"/>
      <c r="G38" s="75" t="s">
        <v>37</v>
      </c>
      <c r="H38" s="72">
        <f t="shared" si="1"/>
        <v>0</v>
      </c>
      <c r="I38" s="73" t="s">
        <v>37</v>
      </c>
      <c r="J38" s="73" t="s">
        <v>37</v>
      </c>
      <c r="K38" s="74"/>
      <c r="L38" s="76" t="s">
        <v>37</v>
      </c>
    </row>
    <row r="39" spans="1:12" ht="12.75" hidden="1" thickTop="1" x14ac:dyDescent="0.25">
      <c r="A39" s="44">
        <v>21395</v>
      </c>
      <c r="B39" s="71" t="s">
        <v>52</v>
      </c>
      <c r="C39" s="72">
        <f t="shared" si="0"/>
        <v>0</v>
      </c>
      <c r="D39" s="73" t="s">
        <v>37</v>
      </c>
      <c r="E39" s="73" t="s">
        <v>37</v>
      </c>
      <c r="F39" s="74"/>
      <c r="G39" s="75" t="s">
        <v>37</v>
      </c>
      <c r="H39" s="72">
        <f t="shared" si="1"/>
        <v>0</v>
      </c>
      <c r="I39" s="73" t="s">
        <v>37</v>
      </c>
      <c r="J39" s="73" t="s">
        <v>37</v>
      </c>
      <c r="K39" s="74"/>
      <c r="L39" s="76" t="s">
        <v>37</v>
      </c>
    </row>
    <row r="40" spans="1:12" ht="24.75" hidden="1" thickTop="1" x14ac:dyDescent="0.25">
      <c r="A40" s="84">
        <v>21399</v>
      </c>
      <c r="B40" s="85" t="s">
        <v>53</v>
      </c>
      <c r="C40" s="86">
        <f t="shared" si="0"/>
        <v>0</v>
      </c>
      <c r="D40" s="87" t="s">
        <v>37</v>
      </c>
      <c r="E40" s="87" t="s">
        <v>37</v>
      </c>
      <c r="F40" s="88"/>
      <c r="G40" s="89" t="s">
        <v>37</v>
      </c>
      <c r="H40" s="86">
        <f t="shared" si="1"/>
        <v>0</v>
      </c>
      <c r="I40" s="87" t="s">
        <v>37</v>
      </c>
      <c r="J40" s="87" t="s">
        <v>37</v>
      </c>
      <c r="K40" s="88"/>
      <c r="L40" s="90" t="s">
        <v>37</v>
      </c>
    </row>
    <row r="41" spans="1:12" s="24" customFormat="1" ht="26.25" hidden="1" customHeight="1" x14ac:dyDescent="0.25">
      <c r="A41" s="91">
        <v>21420</v>
      </c>
      <c r="B41" s="92" t="s">
        <v>54</v>
      </c>
      <c r="C41" s="93">
        <f>SUM(D41:G41)</f>
        <v>0</v>
      </c>
      <c r="D41" s="94">
        <f>SUM(D42)</f>
        <v>0</v>
      </c>
      <c r="E41" s="95" t="s">
        <v>37</v>
      </c>
      <c r="F41" s="95" t="s">
        <v>37</v>
      </c>
      <c r="G41" s="96" t="s">
        <v>37</v>
      </c>
      <c r="H41" s="93">
        <f>SUM(I41:L41)</f>
        <v>0</v>
      </c>
      <c r="I41" s="94">
        <f>SUM(I42)</f>
        <v>0</v>
      </c>
      <c r="J41" s="95" t="s">
        <v>37</v>
      </c>
      <c r="K41" s="95" t="s">
        <v>37</v>
      </c>
      <c r="L41" s="97" t="s">
        <v>37</v>
      </c>
    </row>
    <row r="42" spans="1:12" s="24" customFormat="1" ht="26.25" hidden="1" customHeight="1" x14ac:dyDescent="0.25">
      <c r="A42" s="84">
        <v>21429</v>
      </c>
      <c r="B42" s="85" t="s">
        <v>55</v>
      </c>
      <c r="C42" s="86">
        <f>SUM(D42:G42)</f>
        <v>0</v>
      </c>
      <c r="D42" s="98"/>
      <c r="E42" s="87" t="s">
        <v>37</v>
      </c>
      <c r="F42" s="87" t="s">
        <v>37</v>
      </c>
      <c r="G42" s="89" t="s">
        <v>37</v>
      </c>
      <c r="H42" s="86">
        <f t="shared" ref="H42:H44" si="2">SUM(I42:L42)</f>
        <v>0</v>
      </c>
      <c r="I42" s="98"/>
      <c r="J42" s="87" t="s">
        <v>37</v>
      </c>
      <c r="K42" s="87" t="s">
        <v>37</v>
      </c>
      <c r="L42" s="90" t="s">
        <v>37</v>
      </c>
    </row>
    <row r="43" spans="1:12" s="24" customFormat="1" ht="24.75" hidden="1" thickTop="1" x14ac:dyDescent="0.25">
      <c r="A43" s="64">
        <v>21490</v>
      </c>
      <c r="B43" s="56" t="s">
        <v>56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37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37</v>
      </c>
    </row>
    <row r="44" spans="1:12" s="24" customFormat="1" ht="24.75" hidden="1" thickTop="1" x14ac:dyDescent="0.25">
      <c r="A44" s="44">
        <v>21499</v>
      </c>
      <c r="B44" s="71" t="s">
        <v>57</v>
      </c>
      <c r="C44" s="79">
        <f>SUM(D44:G44)</f>
        <v>0</v>
      </c>
      <c r="D44" s="101"/>
      <c r="E44" s="102"/>
      <c r="F44" s="102"/>
      <c r="G44" s="103" t="s">
        <v>37</v>
      </c>
      <c r="H44" s="104">
        <f t="shared" si="2"/>
        <v>0</v>
      </c>
      <c r="I44" s="40"/>
      <c r="J44" s="105"/>
      <c r="K44" s="105"/>
      <c r="L44" s="106" t="s">
        <v>37</v>
      </c>
    </row>
    <row r="45" spans="1:12" ht="12.75" hidden="1" customHeight="1" x14ac:dyDescent="0.25">
      <c r="A45" s="107">
        <v>23000</v>
      </c>
      <c r="B45" s="108" t="s">
        <v>58</v>
      </c>
      <c r="C45" s="109">
        <f>SUM(D45:G45)</f>
        <v>0</v>
      </c>
      <c r="D45" s="59" t="s">
        <v>37</v>
      </c>
      <c r="E45" s="59" t="s">
        <v>37</v>
      </c>
      <c r="F45" s="59" t="s">
        <v>37</v>
      </c>
      <c r="G45" s="99">
        <f>SUM(G46:G47)</f>
        <v>0</v>
      </c>
      <c r="H45" s="109">
        <f t="shared" si="1"/>
        <v>0</v>
      </c>
      <c r="I45" s="87" t="s">
        <v>37</v>
      </c>
      <c r="J45" s="87" t="s">
        <v>37</v>
      </c>
      <c r="K45" s="87" t="s">
        <v>37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59</v>
      </c>
      <c r="C46" s="113">
        <f t="shared" si="0"/>
        <v>0</v>
      </c>
      <c r="D46" s="95" t="s">
        <v>37</v>
      </c>
      <c r="E46" s="95" t="s">
        <v>37</v>
      </c>
      <c r="F46" s="95" t="s">
        <v>37</v>
      </c>
      <c r="G46" s="114"/>
      <c r="H46" s="113">
        <f t="shared" si="1"/>
        <v>0</v>
      </c>
      <c r="I46" s="95" t="s">
        <v>37</v>
      </c>
      <c r="J46" s="95" t="s">
        <v>37</v>
      </c>
      <c r="K46" s="95" t="s">
        <v>37</v>
      </c>
      <c r="L46" s="115"/>
    </row>
    <row r="47" spans="1:12" ht="24.75" hidden="1" thickTop="1" x14ac:dyDescent="0.25">
      <c r="A47" s="111">
        <v>23510</v>
      </c>
      <c r="B47" s="112" t="s">
        <v>60</v>
      </c>
      <c r="C47" s="93">
        <f t="shared" si="0"/>
        <v>0</v>
      </c>
      <c r="D47" s="95" t="s">
        <v>37</v>
      </c>
      <c r="E47" s="95" t="s">
        <v>37</v>
      </c>
      <c r="F47" s="95" t="s">
        <v>37</v>
      </c>
      <c r="G47" s="114"/>
      <c r="H47" s="93">
        <f t="shared" si="1"/>
        <v>0</v>
      </c>
      <c r="I47" s="95" t="s">
        <v>37</v>
      </c>
      <c r="J47" s="95" t="s">
        <v>37</v>
      </c>
      <c r="K47" s="95" t="s">
        <v>37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61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62</v>
      </c>
      <c r="C50" s="127">
        <f t="shared" ref="C50:C113" si="5">SUM(D50:G50)</f>
        <v>614682</v>
      </c>
      <c r="D50" s="128">
        <f>SUM(D51,D286)</f>
        <v>612922</v>
      </c>
      <c r="E50" s="128">
        <f>SUM(E51,E286)</f>
        <v>1760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608322</v>
      </c>
      <c r="I50" s="128">
        <f>SUM(I51,I286)</f>
        <v>606562</v>
      </c>
      <c r="J50" s="128">
        <f>SUM(J51,J286)</f>
        <v>1760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63</v>
      </c>
      <c r="C51" s="133">
        <f t="shared" si="5"/>
        <v>614682</v>
      </c>
      <c r="D51" s="134">
        <f>SUM(D52,D194)</f>
        <v>612922</v>
      </c>
      <c r="E51" s="134">
        <f>SUM(E52,E194)</f>
        <v>1760</v>
      </c>
      <c r="F51" s="134">
        <f>SUM(F52,F194)</f>
        <v>0</v>
      </c>
      <c r="G51" s="135">
        <f>SUM(G52,G194)</f>
        <v>0</v>
      </c>
      <c r="H51" s="133">
        <f t="shared" si="6"/>
        <v>608322</v>
      </c>
      <c r="I51" s="134">
        <f>SUM(I52,I194)</f>
        <v>606562</v>
      </c>
      <c r="J51" s="134">
        <f>SUM(J52,J194)</f>
        <v>1760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64</v>
      </c>
      <c r="C52" s="138">
        <f t="shared" si="5"/>
        <v>1760</v>
      </c>
      <c r="D52" s="139">
        <f>SUM(D53,D75,D173,D187)</f>
        <v>0</v>
      </c>
      <c r="E52" s="139">
        <f>SUM(E53,E75,E173,E187)</f>
        <v>1760</v>
      </c>
      <c r="F52" s="139">
        <f>SUM(F53,F75,F173,F187)</f>
        <v>0</v>
      </c>
      <c r="G52" s="140">
        <f>SUM(G53,G75,G173,G187)</f>
        <v>0</v>
      </c>
      <c r="H52" s="138">
        <f t="shared" si="6"/>
        <v>1760</v>
      </c>
      <c r="I52" s="139">
        <f>SUM(I53,I75,I173,I187)</f>
        <v>0</v>
      </c>
      <c r="J52" s="139">
        <f>SUM(J53,J75,J173,J187)</f>
        <v>1760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65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66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67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68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69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70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71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72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73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74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75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76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77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78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79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80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81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82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83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84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85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86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87</v>
      </c>
      <c r="C75" s="143">
        <f t="shared" si="5"/>
        <v>1760</v>
      </c>
      <c r="D75" s="144">
        <f>SUM(D76,D83,D130,D164,D165,D172)</f>
        <v>0</v>
      </c>
      <c r="E75" s="144">
        <f>SUM(E76,E83,E130,E164,E165,E172)</f>
        <v>1760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1760</v>
      </c>
      <c r="I75" s="144">
        <f>SUM(I76,I83,I130,I164,I165,I172)</f>
        <v>0</v>
      </c>
      <c r="J75" s="144">
        <f>SUM(J76,J83,J130,J164,J165,J172)</f>
        <v>1760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88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89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90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91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92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90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91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93</v>
      </c>
      <c r="C83" s="57">
        <f t="shared" si="5"/>
        <v>1760</v>
      </c>
      <c r="D83" s="63">
        <f>SUM(D84,D89,D95,D103,D112,D116,D122,D128)</f>
        <v>0</v>
      </c>
      <c r="E83" s="63">
        <f>SUM(E84,E89,E95,E103,E112,E116,E122,E128)</f>
        <v>1760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1760</v>
      </c>
      <c r="I83" s="63">
        <f>SUM(I84,I89,I95,I103,I112,I116,I122,I128)</f>
        <v>0</v>
      </c>
      <c r="J83" s="63">
        <f>SUM(J84,J89,J95,J103,J112,J116,J122,J128)</f>
        <v>1760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94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95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96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97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98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99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100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101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102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103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104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105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106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107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108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109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110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111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112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113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114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115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116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117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118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119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120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121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122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123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124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125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126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127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128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129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130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131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132</v>
      </c>
      <c r="C122" s="72">
        <f t="shared" si="7"/>
        <v>1760</v>
      </c>
      <c r="D122" s="160">
        <f>SUM(D123:D127)</f>
        <v>0</v>
      </c>
      <c r="E122" s="160">
        <f>SUM(E123:E127)</f>
        <v>1760</v>
      </c>
      <c r="F122" s="160">
        <f>SUM(F123:F127)</f>
        <v>0</v>
      </c>
      <c r="G122" s="161">
        <f>SUM(G123:G127)</f>
        <v>0</v>
      </c>
      <c r="H122" s="72">
        <f t="shared" si="8"/>
        <v>1760</v>
      </c>
      <c r="I122" s="160">
        <f>SUM(I123:I127)</f>
        <v>0</v>
      </c>
      <c r="J122" s="160">
        <f>SUM(J123:J127)</f>
        <v>1760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133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134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135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136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137</v>
      </c>
      <c r="C127" s="72">
        <f t="shared" si="7"/>
        <v>1760</v>
      </c>
      <c r="D127" s="74"/>
      <c r="E127" s="74">
        <v>1760</v>
      </c>
      <c r="F127" s="74"/>
      <c r="G127" s="157"/>
      <c r="H127" s="72">
        <f t="shared" si="8"/>
        <v>1760</v>
      </c>
      <c r="I127" s="74">
        <v>0</v>
      </c>
      <c r="J127" s="74">
        <v>1760</v>
      </c>
      <c r="K127" s="74"/>
      <c r="L127" s="158"/>
      <c r="M127" s="156"/>
    </row>
    <row r="128" spans="1:13" ht="48" hidden="1" x14ac:dyDescent="0.25">
      <c r="A128" s="168">
        <v>2280</v>
      </c>
      <c r="B128" s="65" t="s">
        <v>138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139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140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141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142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143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144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145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146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147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148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149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150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151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152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153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154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155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156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157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158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159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160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161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162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163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164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165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166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167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168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169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170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171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172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173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174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175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176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177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178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179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180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181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182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183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184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185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186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187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188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189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190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191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192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193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194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195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196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197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198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199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200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201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202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203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204</v>
      </c>
      <c r="C194" s="138">
        <f t="shared" si="23"/>
        <v>612922</v>
      </c>
      <c r="D194" s="139">
        <f>SUM(D195,D230,D269,D283)</f>
        <v>612922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606562</v>
      </c>
      <c r="I194" s="139">
        <f t="shared" ref="I194:L194" si="26">SUM(I195,I230,I269,I283)</f>
        <v>606562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205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206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207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208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209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210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211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212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213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214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215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216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217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218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219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220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221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222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223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224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225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226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227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228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229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230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231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232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233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234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235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236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237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238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239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240</v>
      </c>
      <c r="C230" s="203">
        <f t="shared" si="23"/>
        <v>612922</v>
      </c>
      <c r="D230" s="144">
        <f>D231+D251+D259</f>
        <v>612922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606562</v>
      </c>
      <c r="I230" s="144">
        <f>I231+I251+I259</f>
        <v>606562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241</v>
      </c>
      <c r="C231" s="204">
        <f>SUM(D231:G231)</f>
        <v>96231</v>
      </c>
      <c r="D231" s="194">
        <f>SUM(D232,D233,D235,D238,D244,D245,D246)</f>
        <v>96231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95531</v>
      </c>
      <c r="I231" s="194">
        <f>SUM(I232,I233,I235,I238,I244,I245,I246)</f>
        <v>95531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242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243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244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245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246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247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248</v>
      </c>
      <c r="C238" s="201">
        <f>SUM(D238:G238)</f>
        <v>44231</v>
      </c>
      <c r="D238" s="160">
        <f>SUM(D239:D243)</f>
        <v>44231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43531</v>
      </c>
      <c r="I238" s="160">
        <f>SUM(I239:I243)</f>
        <v>43531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249</v>
      </c>
      <c r="C239" s="201">
        <f>SUM(D239:G239)</f>
        <v>6970</v>
      </c>
      <c r="D239" s="74">
        <v>6970</v>
      </c>
      <c r="E239" s="74"/>
      <c r="F239" s="74"/>
      <c r="G239" s="157"/>
      <c r="H239" s="208">
        <f t="shared" si="24"/>
        <v>6970</v>
      </c>
      <c r="I239" s="74">
        <v>6970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250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251</v>
      </c>
      <c r="C241" s="201">
        <f t="shared" si="23"/>
        <v>6700</v>
      </c>
      <c r="D241" s="74">
        <v>6700</v>
      </c>
      <c r="E241" s="74"/>
      <c r="F241" s="74"/>
      <c r="G241" s="157"/>
      <c r="H241" s="208">
        <f t="shared" si="24"/>
        <v>6000</v>
      </c>
      <c r="I241" s="74">
        <v>6000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252</v>
      </c>
      <c r="C242" s="201">
        <f t="shared" si="23"/>
        <v>30561</v>
      </c>
      <c r="D242" s="74">
        <f>23311+7250</f>
        <v>30561</v>
      </c>
      <c r="E242" s="74"/>
      <c r="F242" s="74"/>
      <c r="G242" s="157"/>
      <c r="H242" s="208">
        <f t="shared" si="24"/>
        <v>30561</v>
      </c>
      <c r="I242" s="74">
        <v>30561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253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254</v>
      </c>
      <c r="C244" s="201">
        <f t="shared" si="23"/>
        <v>52000</v>
      </c>
      <c r="D244" s="74">
        <v>52000</v>
      </c>
      <c r="E244" s="74"/>
      <c r="F244" s="74"/>
      <c r="G244" s="157"/>
      <c r="H244" s="208">
        <f t="shared" si="24"/>
        <v>52000</v>
      </c>
      <c r="I244" s="74">
        <v>52000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255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256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257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258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259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260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261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262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263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264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265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266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267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268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269</v>
      </c>
      <c r="C259" s="184">
        <f>SUM(D259:G259)</f>
        <v>516691</v>
      </c>
      <c r="D259" s="63">
        <f>SUM(D260,D264)</f>
        <v>516691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511031</v>
      </c>
      <c r="I259" s="63">
        <f>SUM(I260,I264)</f>
        <v>511031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x14ac:dyDescent="0.25">
      <c r="A260" s="168">
        <v>6410</v>
      </c>
      <c r="B260" s="65" t="s">
        <v>270</v>
      </c>
      <c r="C260" s="205">
        <f t="shared" si="23"/>
        <v>470287</v>
      </c>
      <c r="D260" s="169">
        <f>SUM(D261:D263)</f>
        <v>470287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465877</v>
      </c>
      <c r="I260" s="169">
        <f>SUM(I261:I263)</f>
        <v>465877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271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272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273</v>
      </c>
      <c r="C263" s="201">
        <f t="shared" si="23"/>
        <v>470287</v>
      </c>
      <c r="D263" s="74">
        <f>172800+229487+68000</f>
        <v>470287</v>
      </c>
      <c r="E263" s="74"/>
      <c r="F263" s="74"/>
      <c r="G263" s="157"/>
      <c r="H263" s="208">
        <f t="shared" si="24"/>
        <v>465877</v>
      </c>
      <c r="I263" s="74">
        <v>465877</v>
      </c>
      <c r="J263" s="74"/>
      <c r="K263" s="74"/>
      <c r="L263" s="158"/>
      <c r="M263" s="156"/>
    </row>
    <row r="264" spans="1:13" ht="48" x14ac:dyDescent="0.25">
      <c r="A264" s="159">
        <v>6420</v>
      </c>
      <c r="B264" s="71" t="s">
        <v>274</v>
      </c>
      <c r="C264" s="201">
        <f t="shared" si="23"/>
        <v>46404</v>
      </c>
      <c r="D264" s="160">
        <f>SUM(D265:D268)</f>
        <v>46404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45154</v>
      </c>
      <c r="I264" s="160">
        <f>SUM(I265:I268)</f>
        <v>45154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275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276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277</v>
      </c>
      <c r="C267" s="201">
        <f>SUM(D267:G267)</f>
        <v>46404</v>
      </c>
      <c r="D267" s="74">
        <f>2736+12950+11800+10368+8550</f>
        <v>46404</v>
      </c>
      <c r="E267" s="74"/>
      <c r="F267" s="74"/>
      <c r="G267" s="157"/>
      <c r="H267" s="208">
        <f>SUM(I267:L267)</f>
        <v>45154</v>
      </c>
      <c r="I267" s="74">
        <v>45154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278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279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280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281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282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283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284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285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286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287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288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289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290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291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292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293</v>
      </c>
      <c r="C283" s="233">
        <f t="shared" ref="C283:C285" si="44">SUM(D283:G283)</f>
        <v>0</v>
      </c>
      <c r="D283" s="234">
        <f>D284</f>
        <v>0</v>
      </c>
      <c r="E283" s="234">
        <f t="shared" ref="E283:G284" si="45">E284</f>
        <v>0</v>
      </c>
      <c r="F283" s="234">
        <f t="shared" si="45"/>
        <v>0</v>
      </c>
      <c r="G283" s="235">
        <f t="shared" si="45"/>
        <v>0</v>
      </c>
      <c r="H283" s="236">
        <f t="shared" si="39"/>
        <v>0</v>
      </c>
      <c r="I283" s="234">
        <f t="shared" ref="I283:L284" si="46">I284</f>
        <v>0</v>
      </c>
      <c r="J283" s="234">
        <f>J284</f>
        <v>0</v>
      </c>
      <c r="K283" s="234">
        <f t="shared" si="46"/>
        <v>0</v>
      </c>
      <c r="L283" s="237">
        <f t="shared" si="46"/>
        <v>0</v>
      </c>
    </row>
    <row r="284" spans="1:13" ht="24" hidden="1" x14ac:dyDescent="0.25">
      <c r="A284" s="238">
        <v>9200</v>
      </c>
      <c r="B284" s="71" t="s">
        <v>294</v>
      </c>
      <c r="C284" s="202">
        <f t="shared" si="44"/>
        <v>0</v>
      </c>
      <c r="D284" s="163">
        <f>D285</f>
        <v>0</v>
      </c>
      <c r="E284" s="163">
        <f t="shared" si="45"/>
        <v>0</v>
      </c>
      <c r="F284" s="163">
        <f t="shared" si="45"/>
        <v>0</v>
      </c>
      <c r="G284" s="164">
        <f t="shared" si="45"/>
        <v>0</v>
      </c>
      <c r="H284" s="117">
        <f t="shared" si="39"/>
        <v>0</v>
      </c>
      <c r="I284" s="163">
        <f t="shared" si="46"/>
        <v>0</v>
      </c>
      <c r="J284" s="163">
        <f t="shared" si="46"/>
        <v>0</v>
      </c>
      <c r="K284" s="163">
        <f t="shared" si="46"/>
        <v>0</v>
      </c>
      <c r="L284" s="165">
        <f t="shared" si="46"/>
        <v>0</v>
      </c>
    </row>
    <row r="285" spans="1:13" ht="24" hidden="1" x14ac:dyDescent="0.25">
      <c r="A285" s="239">
        <v>9230</v>
      </c>
      <c r="B285" s="71" t="s">
        <v>295</v>
      </c>
      <c r="C285" s="202">
        <f t="shared" si="44"/>
        <v>0</v>
      </c>
      <c r="D285" s="163"/>
      <c r="E285" s="163"/>
      <c r="F285" s="163"/>
      <c r="G285" s="164"/>
      <c r="H285" s="117">
        <f t="shared" si="39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296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297</v>
      </c>
      <c r="B287" s="44" t="s">
        <v>298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299</v>
      </c>
      <c r="B288" s="240" t="s">
        <v>300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301</v>
      </c>
      <c r="C289" s="242">
        <f>SUM(C286,C269,C230,C195,C187,C173,C75,C53,C283)</f>
        <v>614682</v>
      </c>
      <c r="D289" s="242">
        <f t="shared" ref="D289:L289" si="47">SUM(D286,D269,D230,D195,D187,D173,D75,D53,D283)</f>
        <v>612922</v>
      </c>
      <c r="E289" s="242">
        <f t="shared" si="47"/>
        <v>1760</v>
      </c>
      <c r="F289" s="242">
        <f t="shared" si="47"/>
        <v>0</v>
      </c>
      <c r="G289" s="243">
        <f t="shared" si="47"/>
        <v>0</v>
      </c>
      <c r="H289" s="244">
        <f t="shared" si="47"/>
        <v>608322</v>
      </c>
      <c r="I289" s="242">
        <f t="shared" si="47"/>
        <v>606562</v>
      </c>
      <c r="J289" s="242">
        <f t="shared" si="47"/>
        <v>1760</v>
      </c>
      <c r="K289" s="242">
        <f t="shared" si="47"/>
        <v>0</v>
      </c>
      <c r="L289" s="245">
        <f t="shared" si="47"/>
        <v>0</v>
      </c>
    </row>
    <row r="290" spans="1:12" s="24" customFormat="1" ht="13.5" hidden="1" thickTop="1" thickBot="1" x14ac:dyDescent="0.3">
      <c r="A290" s="289" t="s">
        <v>302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308" t="s">
        <v>303</v>
      </c>
      <c r="B291" s="309"/>
      <c r="C291" s="250">
        <f t="shared" ref="C291:L291" si="48">SUM(C292,C293)-C300+C301</f>
        <v>0</v>
      </c>
      <c r="D291" s="251">
        <f t="shared" si="48"/>
        <v>0</v>
      </c>
      <c r="E291" s="251">
        <f t="shared" si="48"/>
        <v>0</v>
      </c>
      <c r="F291" s="251">
        <f t="shared" si="48"/>
        <v>0</v>
      </c>
      <c r="G291" s="252">
        <f t="shared" si="48"/>
        <v>0</v>
      </c>
      <c r="H291" s="253">
        <f t="shared" si="48"/>
        <v>0</v>
      </c>
      <c r="I291" s="251">
        <f t="shared" si="48"/>
        <v>0</v>
      </c>
      <c r="J291" s="251">
        <f t="shared" si="48"/>
        <v>0</v>
      </c>
      <c r="K291" s="251">
        <f t="shared" si="48"/>
        <v>0</v>
      </c>
      <c r="L291" s="254">
        <f t="shared" si="48"/>
        <v>0</v>
      </c>
    </row>
    <row r="292" spans="1:12" s="24" customFormat="1" ht="13.5" hidden="1" thickTop="1" thickBot="1" x14ac:dyDescent="0.3">
      <c r="A292" s="126" t="s">
        <v>304</v>
      </c>
      <c r="B292" s="126" t="s">
        <v>305</v>
      </c>
      <c r="C292" s="255">
        <f t="shared" ref="C292:L292" si="49">C21-C286</f>
        <v>0</v>
      </c>
      <c r="D292" s="128">
        <f t="shared" si="49"/>
        <v>0</v>
      </c>
      <c r="E292" s="128">
        <f t="shared" si="49"/>
        <v>0</v>
      </c>
      <c r="F292" s="128">
        <f t="shared" si="49"/>
        <v>0</v>
      </c>
      <c r="G292" s="129">
        <f t="shared" si="49"/>
        <v>0</v>
      </c>
      <c r="H292" s="256">
        <f t="shared" si="49"/>
        <v>0</v>
      </c>
      <c r="I292" s="128">
        <f t="shared" si="49"/>
        <v>0</v>
      </c>
      <c r="J292" s="128">
        <f t="shared" si="49"/>
        <v>0</v>
      </c>
      <c r="K292" s="128">
        <f t="shared" si="49"/>
        <v>0</v>
      </c>
      <c r="L292" s="130">
        <f t="shared" si="49"/>
        <v>0</v>
      </c>
    </row>
    <row r="293" spans="1:12" s="24" customFormat="1" ht="12.75" hidden="1" thickTop="1" x14ac:dyDescent="0.25">
      <c r="A293" s="257" t="s">
        <v>306</v>
      </c>
      <c r="B293" s="257" t="s">
        <v>307</v>
      </c>
      <c r="C293" s="250">
        <f t="shared" ref="C293:L293" si="50">SUM(C294,C296,C298)-SUM(C295,C297,C299)</f>
        <v>0</v>
      </c>
      <c r="D293" s="251">
        <f t="shared" si="50"/>
        <v>0</v>
      </c>
      <c r="E293" s="251">
        <f t="shared" si="50"/>
        <v>0</v>
      </c>
      <c r="F293" s="251">
        <f t="shared" si="50"/>
        <v>0</v>
      </c>
      <c r="G293" s="258">
        <f t="shared" si="50"/>
        <v>0</v>
      </c>
      <c r="H293" s="253">
        <f t="shared" si="50"/>
        <v>0</v>
      </c>
      <c r="I293" s="251">
        <f t="shared" si="50"/>
        <v>0</v>
      </c>
      <c r="J293" s="251">
        <f t="shared" si="50"/>
        <v>0</v>
      </c>
      <c r="K293" s="251">
        <f t="shared" si="50"/>
        <v>0</v>
      </c>
      <c r="L293" s="254">
        <f t="shared" si="50"/>
        <v>0</v>
      </c>
    </row>
    <row r="294" spans="1:12" ht="12.75" hidden="1" thickTop="1" x14ac:dyDescent="0.25">
      <c r="A294" s="259" t="s">
        <v>308</v>
      </c>
      <c r="B294" s="116" t="s">
        <v>309</v>
      </c>
      <c r="C294" s="79">
        <f t="shared" ref="C294:C299" si="51">SUM(D294:G294)</f>
        <v>0</v>
      </c>
      <c r="D294" s="81"/>
      <c r="E294" s="81"/>
      <c r="F294" s="81"/>
      <c r="G294" s="229"/>
      <c r="H294" s="79">
        <f t="shared" ref="H294:H299" si="52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310</v>
      </c>
      <c r="B295" s="43" t="s">
        <v>311</v>
      </c>
      <c r="C295" s="72">
        <f t="shared" si="51"/>
        <v>0</v>
      </c>
      <c r="D295" s="74"/>
      <c r="E295" s="74"/>
      <c r="F295" s="74"/>
      <c r="G295" s="157"/>
      <c r="H295" s="72">
        <f t="shared" si="52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312</v>
      </c>
      <c r="B296" s="43" t="s">
        <v>313</v>
      </c>
      <c r="C296" s="72">
        <f t="shared" si="51"/>
        <v>0</v>
      </c>
      <c r="D296" s="74"/>
      <c r="E296" s="74"/>
      <c r="F296" s="74"/>
      <c r="G296" s="157"/>
      <c r="H296" s="72">
        <f t="shared" si="52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314</v>
      </c>
      <c r="B297" s="43" t="s">
        <v>315</v>
      </c>
      <c r="C297" s="72">
        <f t="shared" si="51"/>
        <v>0</v>
      </c>
      <c r="D297" s="74"/>
      <c r="E297" s="74"/>
      <c r="F297" s="74"/>
      <c r="G297" s="157"/>
      <c r="H297" s="72">
        <f t="shared" si="52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316</v>
      </c>
      <c r="B298" s="43" t="s">
        <v>317</v>
      </c>
      <c r="C298" s="72">
        <f t="shared" si="51"/>
        <v>0</v>
      </c>
      <c r="D298" s="74"/>
      <c r="E298" s="74"/>
      <c r="F298" s="74"/>
      <c r="G298" s="157"/>
      <c r="H298" s="72">
        <f t="shared" si="52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318</v>
      </c>
      <c r="B299" s="261" t="s">
        <v>319</v>
      </c>
      <c r="C299" s="185">
        <f t="shared" si="51"/>
        <v>0</v>
      </c>
      <c r="D299" s="189"/>
      <c r="E299" s="189"/>
      <c r="F299" s="189"/>
      <c r="G299" s="262"/>
      <c r="H299" s="185">
        <f t="shared" si="52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320</v>
      </c>
      <c r="B300" s="263" t="s">
        <v>321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322</v>
      </c>
      <c r="B301" s="268" t="s">
        <v>323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6fLZPbBhnSbV+l/J5VWnKUCimA1W0zlfFtomYQ76rY7TDDK2gpfu0R8PdJSCaOTB7haGWJOVTXVgHlVDEL+HUA==" saltValue="Qx2SO8V57+qLYvC/wFR1FQ==" spinCount="100000" sheet="1" objects="1" scenarios="1" formatCells="0" formatColumns="0" formatRows="0" insertHyperlinks="0"/>
  <autoFilter ref="A18:M301">
    <filterColumn colId="7">
      <filters blank="1">
        <filter val="1 760"/>
        <filter val="30 561"/>
        <filter val="43 531"/>
        <filter val="45 154"/>
        <filter val="465 877"/>
        <filter val="511 031"/>
        <filter val="52 000"/>
        <filter val="6 000"/>
        <filter val="6 970"/>
        <filter val="606 562"/>
        <filter val="608 322"/>
        <filter val="95 531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1:B291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90:B290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10.1.1.</vt:lpstr>
      <vt:lpstr>10.1.2.</vt:lpstr>
      <vt:lpstr>10.2.1.</vt:lpstr>
      <vt:lpstr>10.2.2.</vt:lpstr>
      <vt:lpstr>10.2.3.</vt:lpstr>
      <vt:lpstr>10.2.4.</vt:lpstr>
      <vt:lpstr>10.2.5.</vt:lpstr>
      <vt:lpstr>10.2.6.</vt:lpstr>
      <vt:lpstr>10.2.7.</vt:lpstr>
      <vt:lpstr>10.2.8.</vt:lpstr>
      <vt:lpstr>10.2.9.</vt:lpstr>
      <vt:lpstr>10.2.10.</vt:lpstr>
      <vt:lpstr>10.3.1.</vt:lpstr>
      <vt:lpstr>10.3.2.</vt:lpstr>
      <vt:lpstr>10.3.3.</vt:lpstr>
      <vt:lpstr>10.3.4.</vt:lpstr>
      <vt:lpstr>10.3.5.</vt:lpstr>
      <vt:lpstr>10.3.6.</vt:lpstr>
      <vt:lpstr>10.3.7.</vt:lpstr>
      <vt:lpstr>10.3.8.</vt:lpstr>
      <vt:lpstr>10.4.1.</vt:lpstr>
      <vt:lpstr>10.5.1.</vt:lpstr>
      <vt:lpstr>10.6.1.</vt:lpstr>
      <vt:lpstr>10.6.2.</vt:lpstr>
      <vt:lpstr>'10.1.1.'!Print_Titles</vt:lpstr>
      <vt:lpstr>'10.1.2.'!Print_Titles</vt:lpstr>
      <vt:lpstr>'10.2.1.'!Print_Titles</vt:lpstr>
      <vt:lpstr>'10.2.10.'!Print_Titles</vt:lpstr>
      <vt:lpstr>'10.2.2.'!Print_Titles</vt:lpstr>
      <vt:lpstr>'10.2.3.'!Print_Titles</vt:lpstr>
      <vt:lpstr>'10.2.4.'!Print_Titles</vt:lpstr>
      <vt:lpstr>'10.2.5.'!Print_Titles</vt:lpstr>
      <vt:lpstr>'10.2.6.'!Print_Titles</vt:lpstr>
      <vt:lpstr>'10.2.7.'!Print_Titles</vt:lpstr>
      <vt:lpstr>'10.2.8.'!Print_Titles</vt:lpstr>
      <vt:lpstr>'10.2.9.'!Print_Titles</vt:lpstr>
      <vt:lpstr>'10.3.1.'!Print_Titles</vt:lpstr>
      <vt:lpstr>'10.3.2.'!Print_Titles</vt:lpstr>
      <vt:lpstr>'10.3.3.'!Print_Titles</vt:lpstr>
      <vt:lpstr>'10.3.4.'!Print_Titles</vt:lpstr>
      <vt:lpstr>'10.3.5.'!Print_Titles</vt:lpstr>
      <vt:lpstr>'10.3.6.'!Print_Titles</vt:lpstr>
      <vt:lpstr>'10.3.7.'!Print_Titles</vt:lpstr>
      <vt:lpstr>'10.3.8.'!Print_Titles</vt:lpstr>
      <vt:lpstr>'10.4.1.'!Print_Titles</vt:lpstr>
      <vt:lpstr>'10.5.1.'!Print_Titles</vt:lpstr>
      <vt:lpstr>'10.6.1.'!Print_Titles</vt:lpstr>
      <vt:lpstr>'10.6.2.'!Print_Titles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dcterms:created xsi:type="dcterms:W3CDTF">2018-12-14T12:05:17Z</dcterms:created>
  <dcterms:modified xsi:type="dcterms:W3CDTF">2018-12-20T12:46:14Z</dcterms:modified>
</cp:coreProperties>
</file>