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9\LEMUMI\"/>
    </mc:Choice>
  </mc:AlternateContent>
  <bookViews>
    <workbookView xWindow="0" yWindow="0" windowWidth="28800" windowHeight="13725" tabRatio="740"/>
  </bookViews>
  <sheets>
    <sheet name="7.pielikums_lemuma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E12" i="4" s="1"/>
  <c r="H27" i="4" l="1"/>
  <c r="K27" i="4" s="1"/>
  <c r="H17" i="4" l="1"/>
  <c r="H16" i="4"/>
  <c r="H15" i="4"/>
  <c r="H14" i="4"/>
  <c r="H22" i="4"/>
  <c r="K22" i="4" s="1"/>
  <c r="G13" i="4"/>
  <c r="D13" i="4"/>
  <c r="D12" i="4" s="1"/>
  <c r="D29" i="4" s="1"/>
  <c r="C26" i="4"/>
  <c r="C12" i="4"/>
  <c r="H13" i="4" l="1"/>
  <c r="J30" i="4"/>
  <c r="J28" i="4" l="1"/>
  <c r="J12" i="4" l="1"/>
  <c r="J26" i="4"/>
  <c r="H21" i="4" l="1"/>
  <c r="K21" i="4" s="1"/>
  <c r="H23" i="4"/>
  <c r="K23" i="4" s="1"/>
  <c r="H24" i="4"/>
  <c r="K24" i="4" s="1"/>
  <c r="H25" i="4"/>
  <c r="K25" i="4" s="1"/>
  <c r="H20" i="4"/>
  <c r="K20" i="4" s="1"/>
  <c r="H19" i="4"/>
  <c r="K19" i="4" s="1"/>
  <c r="H18" i="4"/>
  <c r="D28" i="4"/>
  <c r="H12" i="4" l="1"/>
  <c r="H29" i="4" s="1"/>
  <c r="K18" i="4"/>
  <c r="K30" i="4" s="1"/>
  <c r="K28" i="4" s="1"/>
  <c r="K26" i="4" s="1"/>
  <c r="D26" i="4"/>
  <c r="H28" i="4" l="1"/>
  <c r="H26" i="4" s="1"/>
  <c r="I15" i="4"/>
  <c r="E29" i="4"/>
  <c r="K12" i="4"/>
  <c r="I12" i="4" l="1"/>
  <c r="I13" i="4"/>
  <c r="I30" i="4" s="1"/>
  <c r="I28" i="4" s="1"/>
  <c r="I26" i="4" s="1"/>
  <c r="E28" i="4"/>
  <c r="E26" i="4" l="1"/>
  <c r="F13" i="4" l="1"/>
  <c r="F12" i="4" s="1"/>
  <c r="F29" i="4" s="1"/>
  <c r="F28" i="4" s="1"/>
  <c r="F26" i="4" s="1"/>
  <c r="G12" i="4"/>
  <c r="G29" i="4" s="1"/>
  <c r="G28" i="4" s="1"/>
  <c r="G26" i="4" s="1"/>
</calcChain>
</file>

<file path=xl/sharedStrings.xml><?xml version="1.0" encoding="utf-8"?>
<sst xmlns="http://schemas.openxmlformats.org/spreadsheetml/2006/main" count="39" uniqueCount="38">
  <si>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</si>
  <si>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</si>
  <si>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</si>
  <si>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</si>
  <si>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</si>
  <si>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</si>
  <si>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</si>
  <si>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</si>
  <si>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</si>
  <si>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valsts budžeta</t>
  </si>
  <si>
    <t>no ārvalstu finanšu palīdzības/cits finansējuma avots</t>
  </si>
  <si>
    <t>Priekšfinansējums no pašvaldības budžeta</t>
  </si>
  <si>
    <t>Līdzfinansējums no pašvaldības budžeta</t>
  </si>
  <si>
    <t>Pašvaldību saņemtie valsts budžeta transferti noteiktam mērķim (18.6.2.0.)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</si>
  <si>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</si>
  <si>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</si>
  <si>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IZDEVUMI kopā, t.sk.:</t>
  </si>
  <si>
    <t>Pielikums Jūrmalas pilsētas domes</t>
  </si>
  <si>
    <t>Projekta</t>
  </si>
  <si>
    <t>finansēšanas plāns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</si>
  <si>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</si>
  <si>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</si>
  <si>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</si>
  <si>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projekta aktivitāšu īstenošanai</t>
  </si>
  <si>
    <t>Atlikums perioda beigās, t.sk:</t>
  </si>
  <si>
    <t>atgriežamie līdzekļi pašvaldības budžeta</t>
  </si>
  <si>
    <t>Projekta īstenotājs: Jūrmalas pilsētas dome</t>
  </si>
  <si>
    <t>2018.gads</t>
  </si>
  <si>
    <t>2019.gads</t>
  </si>
  <si>
    <t xml:space="preserve">"Līdzdalība pilsētplānošanā sabiedrības veselības uzlabošanai/ HEAT" </t>
  </si>
  <si>
    <t>Funkcionālās klasifikācijas kods: 04.900</t>
  </si>
  <si>
    <t>2020.gads</t>
  </si>
  <si>
    <t>no ERAF</t>
  </si>
  <si>
    <t>2021.gads</t>
  </si>
  <si>
    <t>Ieņēmumi no vadošā partnera partneru grupas īstenotajiem Eiropas Savienības politiku instrumentu projektiem (21.1.9.4.)</t>
  </si>
  <si>
    <t>Kopējais projekta finansējums saskaņā ar apstiprināto projekta pieteikumu (EUR): 21 500.00 EUR, kur Eiropas Reģionālās attīstības fonda finansējums ir 85% jeb 18 275,00, Jūrmalas pilsētas pašvaldības līdzfinansējums ir 10% jeb 2 150,00 EUR un valsts līdzfinansējums ir 5% jeb 1 075 EUR. Atbilstoši projekta konkursa nosacījumiem, projekta īstenošanai ir nepieciešams nodrošināt priekšfinansējumu 46,84% jeb 9 063,00 EUR apmērā.</t>
  </si>
  <si>
    <t>2019.gada 21.februāra lēmumam Nr.61</t>
  </si>
  <si>
    <t>(Protokols Nr.2, 19.punkts)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</si>
</sst>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sz val="16"/>
      <color rgb="FF00B0F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3" fillId="0" borderId="0"/>
  </cellStyleXfs>
  <cellXfs count="148">
    <xf numFmtId="0" fontId="0" fillId="0" borderId="0" xfId="0"/>
    <xf numFmtId="3" fontId="8" fillId="0" borderId="41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43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right" vertical="center"/>
    </xf>
    <xf numFmtId="3" fontId="9" fillId="0" borderId="38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 wrapText="1"/>
    </xf>
    <xf numFmtId="3" fontId="8" fillId="0" borderId="43" xfId="0" applyNumberFormat="1" applyFont="1" applyBorder="1" applyAlignment="1">
      <alignment horizontal="right" vertical="center" wrapText="1"/>
    </xf>
    <xf numFmtId="0" fontId="8" fillId="0" borderId="34" xfId="0" applyFont="1" applyBorder="1" applyAlignment="1">
      <alignment horizontal="right" vertical="center"/>
    </xf>
    <xf numFmtId="3" fontId="8" fillId="0" borderId="42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9" fillId="2" borderId="26" xfId="0" applyNumberFormat="1" applyFont="1" applyFill="1" applyBorder="1" applyAlignment="1">
      <alignment horizontal="right" vertical="center"/>
    </xf>
    <xf numFmtId="3" fontId="9" fillId="2" borderId="24" xfId="0" applyNumberFormat="1" applyFont="1" applyFill="1" applyBorder="1" applyAlignment="1">
      <alignment horizontal="right" vertical="center"/>
    </xf>
    <xf numFmtId="3" fontId="9" fillId="2" borderId="25" xfId="0" applyNumberFormat="1" applyFont="1" applyFill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0" borderId="0" xfId="0" applyFont="1" applyAlignment="1"/>
    <xf numFmtId="0" fontId="12" fillId="0" borderId="0" xfId="0" applyFont="1"/>
    <xf numFmtId="0" fontId="0" fillId="0" borderId="33" xfId="0" applyBorder="1"/>
    <xf numFmtId="0" fontId="2" fillId="0" borderId="8" xfId="0" applyFont="1" applyBorder="1" applyAlignment="1">
      <alignment vertical="center"/>
    </xf>
    <xf numFmtId="0" fontId="0" fillId="0" borderId="3" xfId="0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4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27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8" fillId="0" borderId="7" xfId="0" applyFont="1" applyFill="1" applyBorder="1" applyAlignment="1">
      <alignment vertical="center" wrapText="1"/>
    </xf>
    <xf numFmtId="3" fontId="8" fillId="0" borderId="33" xfId="0" applyNumberFormat="1" applyFont="1" applyBorder="1" applyAlignment="1">
      <alignment horizontal="right"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9" fillId="2" borderId="48" xfId="0" applyNumberFormat="1" applyFont="1" applyFill="1" applyBorder="1" applyAlignment="1">
      <alignment horizontal="right" vertical="center"/>
    </xf>
    <xf numFmtId="3" fontId="9" fillId="2" borderId="47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14" fillId="0" borderId="41" xfId="0" applyNumberFormat="1" applyFont="1" applyFill="1" applyBorder="1" applyAlignment="1">
      <alignment horizontal="right" vertical="center"/>
    </xf>
    <xf numFmtId="3" fontId="14" fillId="0" borderId="6" xfId="0" applyNumberFormat="1" applyFont="1" applyFill="1" applyBorder="1" applyAlignment="1">
      <alignment horizontal="right" vertical="center"/>
    </xf>
    <xf numFmtId="3" fontId="14" fillId="0" borderId="38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" fillId="0" borderId="41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 wrapText="1"/>
    </xf>
    <xf numFmtId="0" fontId="2" fillId="0" borderId="19" xfId="0" applyFont="1" applyBorder="1"/>
    <xf numFmtId="3" fontId="2" fillId="0" borderId="19" xfId="0" applyNumberFormat="1" applyFont="1" applyBorder="1"/>
    <xf numFmtId="0" fontId="2" fillId="0" borderId="35" xfId="0" applyFont="1" applyBorder="1"/>
    <xf numFmtId="3" fontId="2" fillId="0" borderId="23" xfId="0" applyNumberFormat="1" applyFont="1" applyBorder="1"/>
    <xf numFmtId="3" fontId="2" fillId="0" borderId="27" xfId="0" applyNumberFormat="1" applyFont="1" applyBorder="1"/>
    <xf numFmtId="0" fontId="15" fillId="0" borderId="0" xfId="0" applyFont="1"/>
    <xf numFmtId="3" fontId="2" fillId="0" borderId="16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1" xfId="0" applyNumberFormat="1" applyFont="1" applyBorder="1"/>
    <xf numFmtId="1" fontId="14" fillId="2" borderId="23" xfId="0" applyNumberFormat="1" applyFont="1" applyFill="1" applyBorder="1"/>
    <xf numFmtId="3" fontId="8" fillId="0" borderId="5" xfId="0" applyNumberFormat="1" applyFont="1" applyBorder="1" applyAlignment="1">
      <alignment horizontal="right" vertical="center"/>
    </xf>
    <xf numFmtId="3" fontId="3" fillId="0" borderId="29" xfId="0" applyNumberFormat="1" applyFont="1" applyBorder="1"/>
    <xf numFmtId="3" fontId="9" fillId="2" borderId="49" xfId="0" applyNumberFormat="1" applyFont="1" applyFill="1" applyBorder="1" applyAlignment="1">
      <alignment horizontal="right" vertical="center"/>
    </xf>
    <xf numFmtId="3" fontId="4" fillId="2" borderId="47" xfId="0" applyNumberFormat="1" applyFont="1" applyFill="1" applyBorder="1"/>
    <xf numFmtId="3" fontId="9" fillId="2" borderId="50" xfId="0" applyNumberFormat="1" applyFont="1" applyFill="1" applyBorder="1" applyAlignment="1">
      <alignment horizontal="right" vertical="center"/>
    </xf>
    <xf numFmtId="3" fontId="9" fillId="2" borderId="51" xfId="0" applyNumberFormat="1" applyFont="1" applyFill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3" xfId="2"/>
    <cellStyle name="Normal 4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activeCell="A3" sqref="A3:K3"/>
    </sheetView>
  </sheetViews>
  <sheetFormatPr defaultRowHeight="15" x14ac:dyDescent="0.25"/>
  <cols>
    <col min="2" max="2" width="43.5703125" customWidth="1"/>
    <col min="3" max="3" width="11.28515625" customWidth="1"/>
    <col min="4" max="4" width="10.5703125" customWidth="1"/>
    <col min="5" max="5" width="9.85546875" customWidth="1"/>
    <col min="6" max="6" width="10" customWidth="1"/>
    <col min="7" max="8" width="10.28515625" customWidth="1"/>
    <col min="9" max="10" width="9.42578125" customWidth="1"/>
  </cols>
  <sheetData>
    <row r="1" spans="1:14" ht="15.75" x14ac:dyDescent="0.25">
      <c r="A1" s="134" t="s">
        <v>17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4" ht="15.75" x14ac:dyDescent="0.25">
      <c r="A2" s="134" t="s">
        <v>36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4" ht="15.75" x14ac:dyDescent="0.25">
      <c r="A3" s="134" t="s">
        <v>37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4" ht="15.75" x14ac:dyDescent="0.25">
      <c r="A4" s="132" t="s">
        <v>18</v>
      </c>
      <c r="B4" s="132"/>
      <c r="C4" s="132"/>
      <c r="D4" s="132"/>
      <c r="E4" s="132"/>
      <c r="F4" s="132"/>
      <c r="G4" s="132"/>
      <c r="H4" s="132"/>
      <c r="I4" s="132"/>
      <c r="J4" s="35"/>
    </row>
    <row r="5" spans="1:14" ht="17.25" x14ac:dyDescent="0.25">
      <c r="A5" s="133" t="s">
        <v>29</v>
      </c>
      <c r="B5" s="133"/>
      <c r="C5" s="133"/>
      <c r="D5" s="133"/>
      <c r="E5" s="133"/>
      <c r="F5" s="133"/>
      <c r="G5" s="133"/>
      <c r="H5" s="133"/>
      <c r="I5" s="133"/>
      <c r="J5" s="36"/>
    </row>
    <row r="6" spans="1:14" ht="15.75" x14ac:dyDescent="0.25">
      <c r="A6" s="131" t="s">
        <v>19</v>
      </c>
      <c r="B6" s="131"/>
      <c r="C6" s="131"/>
      <c r="D6" s="131"/>
      <c r="E6" s="131"/>
      <c r="F6" s="131"/>
      <c r="G6" s="131"/>
      <c r="H6" s="131"/>
      <c r="I6" s="131"/>
      <c r="J6" s="34"/>
    </row>
    <row r="7" spans="1:14" ht="23.25" customHeight="1" x14ac:dyDescent="0.35">
      <c r="A7" s="137" t="s">
        <v>26</v>
      </c>
      <c r="B7" s="138"/>
      <c r="C7" s="138"/>
      <c r="D7" s="138"/>
      <c r="E7" s="138"/>
      <c r="F7" s="138"/>
      <c r="G7" s="138"/>
      <c r="H7" s="138"/>
      <c r="I7" s="138"/>
      <c r="J7" s="138"/>
      <c r="K7" s="139"/>
      <c r="M7" s="29"/>
      <c r="N7" s="29"/>
    </row>
    <row r="8" spans="1:14" ht="15" customHeight="1" x14ac:dyDescent="0.35">
      <c r="A8" s="140" t="s">
        <v>30</v>
      </c>
      <c r="B8" s="141"/>
      <c r="C8" s="141"/>
      <c r="D8" s="141"/>
      <c r="E8" s="141"/>
      <c r="F8" s="141"/>
      <c r="G8" s="141"/>
      <c r="H8" s="141"/>
      <c r="I8" s="141"/>
      <c r="J8" s="141"/>
      <c r="K8" s="142"/>
      <c r="M8" s="29"/>
      <c r="N8" s="29"/>
    </row>
    <row r="9" spans="1:14" ht="41.25" customHeight="1" x14ac:dyDescent="0.35">
      <c r="A9" s="143" t="s">
        <v>35</v>
      </c>
      <c r="B9" s="144"/>
      <c r="C9" s="144"/>
      <c r="D9" s="144"/>
      <c r="E9" s="144"/>
      <c r="F9" s="144"/>
      <c r="G9" s="144"/>
      <c r="H9" s="144"/>
      <c r="I9" s="144"/>
      <c r="J9" s="144"/>
      <c r="K9" s="145"/>
      <c r="M9" s="29"/>
      <c r="N9" s="29"/>
    </row>
    <row r="10" spans="1:14" ht="15" customHeight="1" x14ac:dyDescent="0.35">
      <c r="A10" s="115" t="s">
        <v>2</v>
      </c>
      <c r="B10" s="116"/>
      <c r="C10" s="116" t="s">
        <v>27</v>
      </c>
      <c r="D10" s="119" t="s">
        <v>28</v>
      </c>
      <c r="E10" s="120"/>
      <c r="F10" s="120"/>
      <c r="G10" s="120"/>
      <c r="H10" s="121"/>
      <c r="I10" s="122" t="s">
        <v>31</v>
      </c>
      <c r="J10" s="146" t="s">
        <v>33</v>
      </c>
      <c r="K10" s="135" t="s">
        <v>0</v>
      </c>
      <c r="M10" s="29"/>
      <c r="N10" s="29"/>
    </row>
    <row r="11" spans="1:14" x14ac:dyDescent="0.25">
      <c r="A11" s="117"/>
      <c r="B11" s="118"/>
      <c r="C11" s="118"/>
      <c r="D11" s="26" t="s">
        <v>3</v>
      </c>
      <c r="E11" s="27" t="s">
        <v>4</v>
      </c>
      <c r="F11" s="27" t="s">
        <v>5</v>
      </c>
      <c r="G11" s="27" t="s">
        <v>6</v>
      </c>
      <c r="H11" s="28" t="s">
        <v>0</v>
      </c>
      <c r="I11" s="122"/>
      <c r="J11" s="147"/>
      <c r="K11" s="136"/>
    </row>
    <row r="12" spans="1:14" x14ac:dyDescent="0.25">
      <c r="A12" s="123" t="s">
        <v>7</v>
      </c>
      <c r="B12" s="124"/>
      <c r="C12" s="61">
        <f>SUM(C18:C25)</f>
        <v>5868</v>
      </c>
      <c r="D12" s="60">
        <f>SUM(D13,D18:D25)</f>
        <v>1748</v>
      </c>
      <c r="E12" s="60">
        <f>SUM(E13,E18:E25)</f>
        <v>5098</v>
      </c>
      <c r="F12" s="60">
        <f>SUM(F13,F18:F25)</f>
        <v>2528</v>
      </c>
      <c r="G12" s="60">
        <f>SUM(G13,G18:G25)</f>
        <v>6735</v>
      </c>
      <c r="H12" s="95">
        <f>SUM(H13,H18:H25)</f>
        <v>10772</v>
      </c>
      <c r="I12" s="94">
        <f>SUM(I15:I25)</f>
        <v>13382</v>
      </c>
      <c r="J12" s="92">
        <f>SUM(J13,J13:J25)</f>
        <v>2524</v>
      </c>
      <c r="K12" s="93">
        <f>SUM(K18:K25)</f>
        <v>30563</v>
      </c>
    </row>
    <row r="13" spans="1:14" x14ac:dyDescent="0.25">
      <c r="A13" s="125" t="s">
        <v>20</v>
      </c>
      <c r="B13" s="126"/>
      <c r="C13" s="62"/>
      <c r="D13" s="55">
        <f t="shared" ref="D13:I13" si="0">SUM(D14:D17)</f>
        <v>1748</v>
      </c>
      <c r="E13" s="10">
        <f>SUM(E14:E17)</f>
        <v>1748</v>
      </c>
      <c r="F13" s="10">
        <f t="shared" si="0"/>
        <v>2018</v>
      </c>
      <c r="G13" s="10">
        <f t="shared" si="0"/>
        <v>1571</v>
      </c>
      <c r="H13" s="11">
        <f t="shared" si="0"/>
        <v>1748</v>
      </c>
      <c r="I13" s="90">
        <f t="shared" si="0"/>
        <v>235</v>
      </c>
      <c r="J13" s="90"/>
      <c r="K13" s="91"/>
    </row>
    <row r="14" spans="1:14" x14ac:dyDescent="0.25">
      <c r="A14" s="4"/>
      <c r="B14" s="58" t="s">
        <v>8</v>
      </c>
      <c r="C14" s="63"/>
      <c r="D14" s="53">
        <v>986</v>
      </c>
      <c r="E14" s="2">
        <v>986</v>
      </c>
      <c r="F14" s="2">
        <v>940</v>
      </c>
      <c r="G14" s="2">
        <v>940</v>
      </c>
      <c r="H14" s="3">
        <f>D14</f>
        <v>986</v>
      </c>
      <c r="I14" s="3"/>
      <c r="J14" s="37"/>
      <c r="K14" s="79"/>
    </row>
    <row r="15" spans="1:14" x14ac:dyDescent="0.25">
      <c r="A15" s="4"/>
      <c r="B15" s="58" t="s">
        <v>9</v>
      </c>
      <c r="C15" s="63"/>
      <c r="D15" s="53">
        <v>762</v>
      </c>
      <c r="E15" s="2">
        <v>762</v>
      </c>
      <c r="F15" s="2">
        <v>608</v>
      </c>
      <c r="G15" s="2">
        <v>560</v>
      </c>
      <c r="H15" s="3">
        <f>D15</f>
        <v>762</v>
      </c>
      <c r="I15" s="3">
        <f>H29</f>
        <v>235</v>
      </c>
      <c r="J15" s="37"/>
      <c r="K15" s="79"/>
    </row>
    <row r="16" spans="1:14" x14ac:dyDescent="0.25">
      <c r="A16" s="19"/>
      <c r="B16" s="32" t="s">
        <v>32</v>
      </c>
      <c r="C16" s="64"/>
      <c r="D16" s="31"/>
      <c r="E16" s="21"/>
      <c r="F16" s="21">
        <v>470</v>
      </c>
      <c r="G16" s="21">
        <v>71</v>
      </c>
      <c r="H16" s="22">
        <f>D16</f>
        <v>0</v>
      </c>
      <c r="I16" s="22"/>
      <c r="J16" s="38"/>
      <c r="K16" s="80"/>
    </row>
    <row r="17" spans="1:11" x14ac:dyDescent="0.25">
      <c r="A17" s="5"/>
      <c r="B17" s="59" t="s">
        <v>10</v>
      </c>
      <c r="C17" s="65"/>
      <c r="D17" s="54"/>
      <c r="E17" s="7"/>
      <c r="F17" s="7"/>
      <c r="G17" s="7"/>
      <c r="H17" s="8">
        <f>D17</f>
        <v>0</v>
      </c>
      <c r="I17" s="8"/>
      <c r="J17" s="38"/>
      <c r="K17" s="81"/>
    </row>
    <row r="18" spans="1:11" x14ac:dyDescent="0.25">
      <c r="A18" s="127" t="s">
        <v>11</v>
      </c>
      <c r="B18" s="128"/>
      <c r="C18" s="10">
        <v>4442</v>
      </c>
      <c r="D18" s="9"/>
      <c r="E18" s="10"/>
      <c r="F18" s="10"/>
      <c r="G18" s="10">
        <v>4514</v>
      </c>
      <c r="H18" s="11">
        <f t="shared" ref="H18:H25" si="1">SUM(D18:G18)</f>
        <v>4514</v>
      </c>
      <c r="I18" s="11">
        <v>107</v>
      </c>
      <c r="J18" s="39"/>
      <c r="K18" s="82">
        <f>C18+H18+I18+J18</f>
        <v>9063</v>
      </c>
    </row>
    <row r="19" spans="1:11" x14ac:dyDescent="0.25">
      <c r="A19" s="129" t="s">
        <v>12</v>
      </c>
      <c r="B19" s="130"/>
      <c r="C19" s="49">
        <v>458</v>
      </c>
      <c r="D19" s="1"/>
      <c r="E19" s="2">
        <v>262</v>
      </c>
      <c r="F19" s="2">
        <v>96</v>
      </c>
      <c r="G19" s="2">
        <v>650</v>
      </c>
      <c r="H19" s="3">
        <f t="shared" si="1"/>
        <v>1008</v>
      </c>
      <c r="I19" s="3">
        <v>684</v>
      </c>
      <c r="J19" s="37"/>
      <c r="K19" s="80">
        <f t="shared" ref="K19:K20" si="2">C19+H19+I19+J19</f>
        <v>2150</v>
      </c>
    </row>
    <row r="20" spans="1:11" x14ac:dyDescent="0.25">
      <c r="A20" s="103" t="s">
        <v>21</v>
      </c>
      <c r="B20" s="104"/>
      <c r="C20" s="50"/>
      <c r="D20" s="6"/>
      <c r="E20" s="7"/>
      <c r="F20" s="7"/>
      <c r="G20" s="7"/>
      <c r="H20" s="8">
        <f t="shared" si="1"/>
        <v>0</v>
      </c>
      <c r="I20" s="44"/>
      <c r="J20" s="44"/>
      <c r="K20" s="83">
        <f t="shared" si="2"/>
        <v>0</v>
      </c>
    </row>
    <row r="21" spans="1:11" ht="27.75" customHeight="1" x14ac:dyDescent="0.25">
      <c r="A21" s="113" t="s">
        <v>13</v>
      </c>
      <c r="B21" s="114"/>
      <c r="C21" s="56"/>
      <c r="D21" s="12"/>
      <c r="E21" s="13"/>
      <c r="F21" s="13"/>
      <c r="G21" s="84"/>
      <c r="H21" s="22">
        <f t="shared" si="1"/>
        <v>0</v>
      </c>
      <c r="I21" s="45"/>
      <c r="J21" s="45"/>
      <c r="K21" s="85">
        <f>C21+H21+I21+J21</f>
        <v>0</v>
      </c>
    </row>
    <row r="22" spans="1:11" ht="42" customHeight="1" x14ac:dyDescent="0.25">
      <c r="A22" s="99" t="s">
        <v>14</v>
      </c>
      <c r="B22" s="100"/>
      <c r="C22" s="49">
        <v>968</v>
      </c>
      <c r="D22" s="20"/>
      <c r="E22" s="13"/>
      <c r="F22" s="13"/>
      <c r="G22" s="2"/>
      <c r="H22" s="3">
        <f t="shared" si="1"/>
        <v>0</v>
      </c>
      <c r="I22" s="45">
        <v>0</v>
      </c>
      <c r="J22" s="47">
        <v>107</v>
      </c>
      <c r="K22" s="86">
        <f>C22+H22+I22+J22</f>
        <v>1075</v>
      </c>
    </row>
    <row r="23" spans="1:11" ht="15" customHeight="1" x14ac:dyDescent="0.25">
      <c r="A23" s="101" t="s">
        <v>15</v>
      </c>
      <c r="B23" s="102"/>
      <c r="C23" s="57"/>
      <c r="D23" s="1"/>
      <c r="E23" s="2"/>
      <c r="F23" s="2"/>
      <c r="G23" s="2"/>
      <c r="H23" s="3">
        <f t="shared" si="1"/>
        <v>0</v>
      </c>
      <c r="I23" s="46"/>
      <c r="J23" s="46"/>
      <c r="K23" s="86">
        <f>C23+H23+I23+J23</f>
        <v>0</v>
      </c>
    </row>
    <row r="24" spans="1:11" ht="27" customHeight="1" x14ac:dyDescent="0.25">
      <c r="A24" s="101" t="s">
        <v>34</v>
      </c>
      <c r="B24" s="102"/>
      <c r="C24" s="57"/>
      <c r="D24" s="1"/>
      <c r="E24" s="2">
        <v>3088</v>
      </c>
      <c r="F24" s="2">
        <v>414</v>
      </c>
      <c r="G24" s="2"/>
      <c r="H24" s="3">
        <f t="shared" si="1"/>
        <v>3502</v>
      </c>
      <c r="I24" s="46">
        <v>12356</v>
      </c>
      <c r="J24" s="46">
        <v>2417</v>
      </c>
      <c r="K24" s="87">
        <f>C24+H24+I24+J24</f>
        <v>18275</v>
      </c>
    </row>
    <row r="25" spans="1:11" ht="15" customHeight="1" x14ac:dyDescent="0.25">
      <c r="A25" s="103" t="s">
        <v>22</v>
      </c>
      <c r="B25" s="104"/>
      <c r="C25" s="57"/>
      <c r="D25" s="1"/>
      <c r="E25" s="2"/>
      <c r="F25" s="2"/>
      <c r="G25" s="2"/>
      <c r="H25" s="3">
        <f t="shared" si="1"/>
        <v>0</v>
      </c>
      <c r="I25" s="3"/>
      <c r="J25" s="48"/>
      <c r="K25" s="88">
        <f>H25+I25</f>
        <v>0</v>
      </c>
    </row>
    <row r="26" spans="1:11" x14ac:dyDescent="0.25">
      <c r="A26" s="105" t="s">
        <v>16</v>
      </c>
      <c r="B26" s="106"/>
      <c r="C26" s="23">
        <f>SUM(C27,C28)</f>
        <v>4120</v>
      </c>
      <c r="D26" s="23">
        <f>SUM(D27,D28)</f>
        <v>1748</v>
      </c>
      <c r="E26" s="24">
        <f t="shared" ref="E26:G26" si="3">SUM(E27:E28)</f>
        <v>5098</v>
      </c>
      <c r="F26" s="24">
        <f t="shared" si="3"/>
        <v>2528</v>
      </c>
      <c r="G26" s="24">
        <f t="shared" si="3"/>
        <v>6735</v>
      </c>
      <c r="H26" s="25">
        <f>H27+H28</f>
        <v>10772</v>
      </c>
      <c r="I26" s="25">
        <f>SUM(I27:I28)</f>
        <v>13382</v>
      </c>
      <c r="J26" s="25">
        <f>SUM(J27:J28)</f>
        <v>2524</v>
      </c>
      <c r="K26" s="89">
        <f>SUM(K27:K28)</f>
        <v>30563</v>
      </c>
    </row>
    <row r="27" spans="1:11" x14ac:dyDescent="0.25">
      <c r="A27" s="107" t="s">
        <v>23</v>
      </c>
      <c r="B27" s="108"/>
      <c r="C27" s="14">
        <v>4120</v>
      </c>
      <c r="D27" s="66">
        <v>0</v>
      </c>
      <c r="E27" s="67">
        <v>3080</v>
      </c>
      <c r="F27" s="67">
        <v>957</v>
      </c>
      <c r="G27" s="67">
        <v>6500</v>
      </c>
      <c r="H27" s="68">
        <f>SUM(D27:G27)</f>
        <v>10537</v>
      </c>
      <c r="I27" s="15">
        <v>6843</v>
      </c>
      <c r="J27" s="40">
        <v>0</v>
      </c>
      <c r="K27" s="80">
        <f>C27+H27+I27+J27</f>
        <v>21500</v>
      </c>
    </row>
    <row r="28" spans="1:11" x14ac:dyDescent="0.25">
      <c r="A28" s="109" t="s">
        <v>24</v>
      </c>
      <c r="B28" s="110"/>
      <c r="C28" s="52"/>
      <c r="D28" s="70">
        <f t="shared" ref="D28:G28" si="4">SUM(D29:D30)</f>
        <v>1748</v>
      </c>
      <c r="E28" s="71">
        <f t="shared" si="4"/>
        <v>2018</v>
      </c>
      <c r="F28" s="71">
        <f t="shared" si="4"/>
        <v>1571</v>
      </c>
      <c r="G28" s="71">
        <f t="shared" si="4"/>
        <v>235</v>
      </c>
      <c r="H28" s="72">
        <f>SUM(H29:H30)</f>
        <v>235</v>
      </c>
      <c r="I28" s="16">
        <f>SUM(I29:I30)</f>
        <v>6539</v>
      </c>
      <c r="J28" s="41">
        <f>SUM(J29:J30)</f>
        <v>2524</v>
      </c>
      <c r="K28" s="80">
        <f>K30</f>
        <v>9063</v>
      </c>
    </row>
    <row r="29" spans="1:11" x14ac:dyDescent="0.25">
      <c r="A29" s="111" t="s">
        <v>1</v>
      </c>
      <c r="B29" s="112"/>
      <c r="C29" s="46">
        <v>1748</v>
      </c>
      <c r="D29" s="96">
        <f>D12-D27</f>
        <v>1748</v>
      </c>
      <c r="E29" s="73">
        <f>E12-E27</f>
        <v>2018</v>
      </c>
      <c r="F29" s="73">
        <f t="shared" ref="F29:G29" si="5">F12-F27</f>
        <v>1571</v>
      </c>
      <c r="G29" s="73">
        <f t="shared" si="5"/>
        <v>235</v>
      </c>
      <c r="H29" s="74">
        <f>H12-H27</f>
        <v>235</v>
      </c>
      <c r="I29" s="17">
        <v>0</v>
      </c>
      <c r="J29" s="42"/>
      <c r="K29" s="79"/>
    </row>
    <row r="30" spans="1:11" x14ac:dyDescent="0.25">
      <c r="A30" s="97" t="s">
        <v>25</v>
      </c>
      <c r="B30" s="98"/>
      <c r="C30" s="51"/>
      <c r="D30" s="75">
        <v>0</v>
      </c>
      <c r="E30" s="76">
        <v>0</v>
      </c>
      <c r="F30" s="76">
        <v>0</v>
      </c>
      <c r="G30" s="77">
        <v>0</v>
      </c>
      <c r="H30" s="78">
        <v>0</v>
      </c>
      <c r="I30" s="18">
        <f>I19+I24++I18+I13-I27</f>
        <v>6539</v>
      </c>
      <c r="J30" s="43">
        <f>J24+J22-J27</f>
        <v>2524</v>
      </c>
      <c r="K30" s="83">
        <f>K18+K19+K24+K22-K27</f>
        <v>9063</v>
      </c>
    </row>
    <row r="31" spans="1:11" x14ac:dyDescent="0.25">
      <c r="G31" s="33"/>
    </row>
    <row r="32" spans="1:11" ht="15.75" x14ac:dyDescent="0.25">
      <c r="A32" s="30"/>
    </row>
    <row r="33" spans="8:8" x14ac:dyDescent="0.25">
      <c r="H33" s="69"/>
    </row>
  </sheetData>
  <mergeCells count="30">
    <mergeCell ref="K10:K11"/>
    <mergeCell ref="A7:K7"/>
    <mergeCell ref="A8:K8"/>
    <mergeCell ref="A9:K9"/>
    <mergeCell ref="J10:J11"/>
    <mergeCell ref="A6:I6"/>
    <mergeCell ref="A4:I4"/>
    <mergeCell ref="A5:I5"/>
    <mergeCell ref="A1:K1"/>
    <mergeCell ref="A2:K2"/>
    <mergeCell ref="A3:K3"/>
    <mergeCell ref="A21:B21"/>
    <mergeCell ref="A10:B11"/>
    <mergeCell ref="D10:H10"/>
    <mergeCell ref="I10:I11"/>
    <mergeCell ref="A12:B12"/>
    <mergeCell ref="A13:B13"/>
    <mergeCell ref="A18:B18"/>
    <mergeCell ref="A19:B19"/>
    <mergeCell ref="A20:B20"/>
    <mergeCell ref="C10:C11"/>
    <mergeCell ref="A30:B30"/>
    <mergeCell ref="A22:B22"/>
    <mergeCell ref="A23:B23"/>
    <mergeCell ref="A24:B24"/>
    <mergeCell ref="A25:B25"/>
    <mergeCell ref="A26:B26"/>
    <mergeCell ref="A27:B27"/>
    <mergeCell ref="A28:B28"/>
    <mergeCell ref="A29:B29"/>
  </mergeCells>
  <pageMargins left="0.70866141732283472" right="0.11811023622047245" top="0.55118110236220474" bottom="0.55118110236220474" header="0.31496062992125984" footer="0.31496062992125984"/>
  <pageSetup paperSize="9"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7.pielikums_lemuma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Arnita Liepiņa</cp:lastModifiedBy>
  <cp:lastPrinted>2019-02-26T12:38:58Z</cp:lastPrinted>
  <dcterms:created xsi:type="dcterms:W3CDTF">2015-01-08T09:25:06Z</dcterms:created>
  <dcterms:modified xsi:type="dcterms:W3CDTF">2019-02-26T12:41:16Z</dcterms:modified>
</cp:coreProperties>
</file>