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28800" windowHeight="12135" tabRatio="740"/>
  </bookViews>
  <sheets>
    <sheet name="7.pielikums_lemuma_8.1.2" sheetId="4" r:id="rId1"/>
  </sheets>
  <definedNames>
    <definedName name="_xlnm.Print_Area" localSheetId="0">'7.pielikums_lemuma_8.1.2'!$A$1:$J$31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4" l="1"/>
  <c r="I16" i="4"/>
  <c r="I29" i="4"/>
  <c r="I28" i="4"/>
  <c r="J20" i="4"/>
  <c r="I20" i="4"/>
  <c r="I19" i="4"/>
  <c r="I18" i="4"/>
  <c r="G13" i="4" l="1"/>
  <c r="H28" i="4" l="1"/>
  <c r="J28" i="4" s="1"/>
  <c r="I13" i="4" l="1"/>
  <c r="I12" i="4" s="1"/>
  <c r="C29" i="4" l="1"/>
  <c r="H31" i="4" l="1"/>
  <c r="H30" i="4"/>
  <c r="E13" i="4"/>
  <c r="E12" i="4" s="1"/>
  <c r="D13" i="4"/>
  <c r="H13" i="4" s="1"/>
  <c r="C12" i="4"/>
  <c r="C27" i="4" s="1"/>
  <c r="H29" i="4" l="1"/>
  <c r="D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20" i="4"/>
  <c r="H19" i="4"/>
  <c r="H18" i="4"/>
  <c r="J18" i="4" s="1"/>
  <c r="D29" i="4"/>
  <c r="D27" i="4" s="1"/>
  <c r="J22" i="4" l="1"/>
  <c r="J12" i="4" s="1"/>
  <c r="J31" i="4" s="1"/>
  <c r="J19" i="4"/>
  <c r="H12" i="4"/>
  <c r="G29" i="4" l="1"/>
  <c r="I27" i="4" l="1"/>
  <c r="F13" i="4"/>
  <c r="F12" i="4" s="1"/>
  <c r="E29" i="4"/>
  <c r="E27" i="4" s="1"/>
  <c r="G12" i="4"/>
  <c r="F29" i="4"/>
  <c r="J29" i="4" l="1"/>
  <c r="J27" i="4" s="1"/>
  <c r="F27" i="4"/>
  <c r="G27" i="4"/>
  <c r="H27" i="4" l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<sst xmlns="http://schemas.openxmlformats.org/spreadsheetml/2006/main" count="39" uniqueCount="38">
  <si>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</si>
  <si>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</si>
  <si>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</si>
  <si>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</si>
  <si>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</si>
  <si>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</si>
  <si>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</si>
  <si>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</si>
  <si>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</si>
  <si>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</si>
  <si>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</si>
  <si>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</si>
  <si>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</si>
  <si>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</si>
  <si>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</si>
  <si>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</si>
  <si>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</si>
  <si>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</si>
  <si>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</si>
  <si>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</si>
  <si>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</si>
  <si>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</si>
  <si>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</si>
  <si>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</si>
  <si>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</si>
  <si>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</si>
  <si>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</si>
  <si>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pilsētas domes Attīstības pārvaldes Infrastruktūras investīciju projektu nodaļa</t>
  </si>
  <si>
    <t>2017.-2018.gads</t>
  </si>
  <si>
    <t>2019.gads</t>
  </si>
  <si>
    <t>2020.-2021. gads</t>
  </si>
  <si>
    <t>"Jūrmalas pilsētas vispārējās vidējās izglītības iestāžu infrastruktūras pilnveide"</t>
  </si>
  <si>
    <t>Funkcionālās klasifikācijas kods: 09.210</t>
  </si>
  <si>
    <t>Pašvaldību saņemtie valsts budžeta transferti (18.6.2.0.)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</si>
  <si>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</si>
  <si>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Kopējais projekta finansējums saskaņā ar apstiprināto projekta iesniegumu: 8 031 157.22 EUR, t.sk., attiecināmās izmaksas 7 613 710.59 EUR, no kurām Eiropas Reģionālās attīstības fonda (ERAF) finansējums ir 6 102 894.00 EUR jeb 80.1566323%, cits publiskais finansējums 368 760.00 EUR jeb 4.8433677%, Valsts budžeta dotācija ir 171 308.49 EUR jeb 2.25%, Jūrmalas pilsētas pašvaldības līdzfinansējums ir 970 748.10 EUR jeb 12.75%; neattiecināmās izmaksas 417 446.63 EUR apmērā tiek segtas no Jūrmalas pilsētas pašvaldības budžeta. Atbilstoši projekta konkursa nosacījumiem, projekta īstenošanai ir nepieciešams nodrošināt priekšfinansējumu 10% jeb 664 296.25 EUR apmērā.</t>
  </si>
  <si>
    <t>2019.gada 21.februāra lēmumam Nr.68</t>
  </si>
  <si>
    <t>(Protokols Nr.2, 26.punkts)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</si>
</sst>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i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6" fillId="0" borderId="0" xfId="0" applyFont="1"/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2" fillId="0" borderId="10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3" fontId="2" fillId="0" borderId="21" xfId="0" applyNumberFormat="1" applyFont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 vertical="center" wrapText="1"/>
    </xf>
    <xf numFmtId="3" fontId="2" fillId="3" borderId="2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3" borderId="21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2" fillId="3" borderId="28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3" borderId="1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3" borderId="27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2" fillId="3" borderId="19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:I3"/>
    </sheetView>
  </sheetViews>
  <sheetFormatPr defaultRowHeight="15" x14ac:dyDescent="0.25"/>
  <cols>
    <col min="1" max="1" width="9.140625" style="17"/>
    <col min="2" max="2" width="43.5703125" style="17" customWidth="1"/>
    <col min="3" max="3" width="11" style="17" customWidth="1"/>
    <col min="4" max="4" width="10.5703125" style="17" customWidth="1"/>
    <col min="5" max="5" width="9.85546875" style="17" customWidth="1"/>
    <col min="6" max="6" width="10" style="17" customWidth="1"/>
    <col min="7" max="8" width="10.28515625" style="17" customWidth="1"/>
    <col min="9" max="9" width="9.42578125" style="17" customWidth="1"/>
    <col min="10" max="10" width="10.42578125" style="17" bestFit="1" customWidth="1"/>
    <col min="11" max="11" width="12" style="17" customWidth="1"/>
    <col min="12" max="12" width="16.28515625" style="18" customWidth="1"/>
    <col min="13" max="13" width="11.42578125" style="17" bestFit="1" customWidth="1"/>
    <col min="14" max="16384" width="9.140625" style="17"/>
  </cols>
  <sheetData>
    <row r="1" spans="1:12" ht="15.75" x14ac:dyDescent="0.25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12" ht="15.75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</row>
    <row r="3" spans="1:12" ht="15.75" x14ac:dyDescent="0.25">
      <c r="A3" s="58" t="s">
        <v>37</v>
      </c>
      <c r="B3" s="58"/>
      <c r="C3" s="58"/>
      <c r="D3" s="58"/>
      <c r="E3" s="58"/>
      <c r="F3" s="58"/>
      <c r="G3" s="58"/>
      <c r="H3" s="58"/>
      <c r="I3" s="58"/>
    </row>
    <row r="4" spans="1:12" ht="15.75" x14ac:dyDescent="0.25">
      <c r="A4" s="59" t="s">
        <v>18</v>
      </c>
      <c r="B4" s="59"/>
      <c r="C4" s="59"/>
      <c r="D4" s="59"/>
      <c r="E4" s="59"/>
      <c r="F4" s="59"/>
      <c r="G4" s="59"/>
      <c r="H4" s="59"/>
      <c r="I4" s="59"/>
    </row>
    <row r="5" spans="1:12" ht="17.25" x14ac:dyDescent="0.25">
      <c r="A5" s="60" t="s">
        <v>31</v>
      </c>
      <c r="B5" s="60"/>
      <c r="C5" s="60"/>
      <c r="D5" s="60"/>
      <c r="E5" s="60"/>
      <c r="F5" s="60"/>
      <c r="G5" s="60"/>
      <c r="H5" s="60"/>
      <c r="I5" s="60"/>
    </row>
    <row r="6" spans="1:12" ht="15.75" x14ac:dyDescent="0.25">
      <c r="A6" s="57" t="s">
        <v>19</v>
      </c>
      <c r="B6" s="57"/>
      <c r="C6" s="57"/>
      <c r="D6" s="57"/>
      <c r="E6" s="57"/>
      <c r="F6" s="57"/>
      <c r="G6" s="57"/>
      <c r="H6" s="57"/>
      <c r="I6" s="57"/>
    </row>
    <row r="7" spans="1:12" ht="23.25" customHeight="1" x14ac:dyDescent="0.25">
      <c r="A7" s="63" t="s">
        <v>27</v>
      </c>
      <c r="B7" s="64"/>
      <c r="C7" s="64"/>
      <c r="D7" s="64"/>
      <c r="E7" s="64"/>
      <c r="F7" s="64"/>
      <c r="G7" s="64"/>
      <c r="H7" s="64"/>
      <c r="I7" s="64"/>
      <c r="J7" s="65"/>
    </row>
    <row r="8" spans="1:12" ht="15" customHeight="1" x14ac:dyDescent="0.25">
      <c r="A8" s="66" t="s">
        <v>32</v>
      </c>
      <c r="B8" s="67"/>
      <c r="C8" s="67"/>
      <c r="D8" s="67"/>
      <c r="E8" s="67"/>
      <c r="F8" s="67"/>
      <c r="G8" s="67"/>
      <c r="H8" s="67"/>
      <c r="I8" s="67"/>
      <c r="J8" s="68"/>
    </row>
    <row r="9" spans="1:12" ht="57" customHeight="1" x14ac:dyDescent="0.25">
      <c r="A9" s="69" t="s">
        <v>35</v>
      </c>
      <c r="B9" s="70"/>
      <c r="C9" s="70"/>
      <c r="D9" s="70"/>
      <c r="E9" s="70"/>
      <c r="F9" s="70"/>
      <c r="G9" s="70"/>
      <c r="H9" s="70"/>
      <c r="I9" s="70"/>
      <c r="J9" s="71"/>
    </row>
    <row r="10" spans="1:12" ht="15" customHeight="1" x14ac:dyDescent="0.25">
      <c r="A10" s="76" t="s">
        <v>2</v>
      </c>
      <c r="B10" s="76"/>
      <c r="C10" s="86" t="s">
        <v>28</v>
      </c>
      <c r="D10" s="76" t="s">
        <v>29</v>
      </c>
      <c r="E10" s="76"/>
      <c r="F10" s="76"/>
      <c r="G10" s="76"/>
      <c r="H10" s="76"/>
      <c r="I10" s="86" t="s">
        <v>30</v>
      </c>
      <c r="J10" s="61" t="s">
        <v>0</v>
      </c>
    </row>
    <row r="11" spans="1:12" x14ac:dyDescent="0.25">
      <c r="A11" s="77"/>
      <c r="B11" s="77"/>
      <c r="C11" s="87"/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0</v>
      </c>
      <c r="I11" s="87"/>
      <c r="J11" s="62"/>
    </row>
    <row r="12" spans="1:12" x14ac:dyDescent="0.25">
      <c r="A12" s="78" t="s">
        <v>7</v>
      </c>
      <c r="B12" s="79"/>
      <c r="C12" s="20">
        <f>SUM(C18,C19,C20,C21,C22,C23,C24,C25,C26)</f>
        <v>71469</v>
      </c>
      <c r="D12" s="21">
        <f>SUM(D13,D18,D19,D20,D21,D22,D23,D24,D25,D26)</f>
        <v>0</v>
      </c>
      <c r="E12" s="22">
        <f t="shared" ref="E12:G12" si="0">SUM(E13,E18:E26)</f>
        <v>112869</v>
      </c>
      <c r="F12" s="21">
        <f t="shared" si="0"/>
        <v>698601</v>
      </c>
      <c r="G12" s="22">
        <f t="shared" si="0"/>
        <v>371443</v>
      </c>
      <c r="H12" s="21">
        <f>SUM(H13,H18:H26)</f>
        <v>917466</v>
      </c>
      <c r="I12" s="21">
        <f>SUM(I13,I18:I26)</f>
        <v>8252001</v>
      </c>
      <c r="J12" s="16">
        <f>SUM(J18:J26)</f>
        <v>8695454</v>
      </c>
      <c r="K12" s="23"/>
      <c r="L12" s="23"/>
    </row>
    <row r="13" spans="1:12" x14ac:dyDescent="0.25">
      <c r="A13" s="80" t="s">
        <v>20</v>
      </c>
      <c r="B13" s="81"/>
      <c r="C13" s="4"/>
      <c r="D13" s="4">
        <f>C30</f>
        <v>0</v>
      </c>
      <c r="E13" s="24">
        <f>D30</f>
        <v>0</v>
      </c>
      <c r="F13" s="4">
        <f>E30</f>
        <v>0</v>
      </c>
      <c r="G13" s="24">
        <f>F30</f>
        <v>265447</v>
      </c>
      <c r="H13" s="4">
        <f>D13</f>
        <v>0</v>
      </c>
      <c r="I13" s="25">
        <f>SUM(I14:I17)</f>
        <v>545482</v>
      </c>
      <c r="J13" s="10"/>
      <c r="K13" s="23"/>
      <c r="L13" s="23"/>
    </row>
    <row r="14" spans="1:12" x14ac:dyDescent="0.25">
      <c r="A14" s="26"/>
      <c r="B14" s="2" t="s">
        <v>8</v>
      </c>
      <c r="C14" s="4"/>
      <c r="D14" s="4"/>
      <c r="E14" s="24"/>
      <c r="F14" s="4"/>
      <c r="G14" s="24"/>
      <c r="H14" s="4"/>
      <c r="I14" s="25"/>
      <c r="J14" s="10"/>
      <c r="K14" s="23"/>
      <c r="L14" s="23"/>
    </row>
    <row r="15" spans="1:12" x14ac:dyDescent="0.25">
      <c r="A15" s="26"/>
      <c r="B15" s="2" t="s">
        <v>9</v>
      </c>
      <c r="C15" s="4"/>
      <c r="D15" s="4"/>
      <c r="E15" s="24"/>
      <c r="F15" s="4"/>
      <c r="G15" s="24"/>
      <c r="H15" s="4"/>
      <c r="I15" s="25"/>
      <c r="J15" s="10"/>
      <c r="K15" s="23"/>
      <c r="L15" s="23"/>
    </row>
    <row r="16" spans="1:12" x14ac:dyDescent="0.25">
      <c r="A16" s="26"/>
      <c r="B16" s="2" t="s">
        <v>24</v>
      </c>
      <c r="C16" s="4"/>
      <c r="D16" s="4"/>
      <c r="E16" s="24"/>
      <c r="F16" s="4"/>
      <c r="G16" s="24">
        <v>265447</v>
      </c>
      <c r="H16" s="4"/>
      <c r="I16" s="25">
        <f>53792+491690</f>
        <v>545482</v>
      </c>
      <c r="J16" s="10"/>
      <c r="K16" s="23"/>
      <c r="L16" s="23"/>
    </row>
    <row r="17" spans="1:16" x14ac:dyDescent="0.25">
      <c r="A17" s="27"/>
      <c r="B17" s="3" t="s">
        <v>10</v>
      </c>
      <c r="C17" s="5"/>
      <c r="D17" s="5"/>
      <c r="E17" s="28"/>
      <c r="F17" s="5"/>
      <c r="G17" s="28"/>
      <c r="H17" s="5"/>
      <c r="I17" s="29"/>
      <c r="J17" s="11"/>
      <c r="K17" s="23"/>
      <c r="L17" s="23"/>
    </row>
    <row r="18" spans="1:16" x14ac:dyDescent="0.25">
      <c r="A18" s="82" t="s">
        <v>11</v>
      </c>
      <c r="B18" s="83"/>
      <c r="C18" s="30">
        <v>60699</v>
      </c>
      <c r="D18" s="30"/>
      <c r="E18" s="30">
        <v>98478</v>
      </c>
      <c r="F18" s="30"/>
      <c r="G18" s="30"/>
      <c r="H18" s="30">
        <f>SUM(D18:G18)</f>
        <v>98478</v>
      </c>
      <c r="I18" s="31">
        <f>58727+446392</f>
        <v>505119</v>
      </c>
      <c r="J18" s="12">
        <f>C18+H18+I18</f>
        <v>664296</v>
      </c>
      <c r="K18" s="23"/>
      <c r="L18" s="23"/>
    </row>
    <row r="19" spans="1:16" x14ac:dyDescent="0.25">
      <c r="A19" s="80" t="s">
        <v>12</v>
      </c>
      <c r="B19" s="81"/>
      <c r="C19" s="4">
        <v>8870</v>
      </c>
      <c r="D19" s="4"/>
      <c r="E19" s="4">
        <v>14391</v>
      </c>
      <c r="F19" s="4">
        <v>12930</v>
      </c>
      <c r="G19" s="4">
        <v>38980</v>
      </c>
      <c r="H19" s="4">
        <f>SUM(D19:G19)</f>
        <v>66301</v>
      </c>
      <c r="I19" s="32">
        <f>497943+397634</f>
        <v>895577</v>
      </c>
      <c r="J19" s="13">
        <f t="shared" ref="J19:J26" si="1">C19+H19+I19</f>
        <v>970748</v>
      </c>
      <c r="K19" s="23"/>
      <c r="L19" s="23"/>
    </row>
    <row r="20" spans="1:16" x14ac:dyDescent="0.25">
      <c r="A20" s="84" t="s">
        <v>34</v>
      </c>
      <c r="B20" s="85"/>
      <c r="C20" s="33">
        <v>1900</v>
      </c>
      <c r="D20" s="5"/>
      <c r="E20" s="5"/>
      <c r="F20" s="5">
        <v>4470</v>
      </c>
      <c r="G20" s="5">
        <v>27241</v>
      </c>
      <c r="H20" s="5">
        <f>SUM(D20:G20)</f>
        <v>31711</v>
      </c>
      <c r="I20" s="34">
        <f>16045+367791</f>
        <v>383836</v>
      </c>
      <c r="J20" s="14">
        <f>C20+H20+I20</f>
        <v>417447</v>
      </c>
      <c r="K20" s="35"/>
      <c r="L20" s="23"/>
    </row>
    <row r="21" spans="1:16" ht="15" customHeight="1" x14ac:dyDescent="0.25">
      <c r="A21" s="74" t="s">
        <v>33</v>
      </c>
      <c r="B21" s="75"/>
      <c r="C21" s="36"/>
      <c r="D21" s="30"/>
      <c r="E21" s="37"/>
      <c r="F21" s="30"/>
      <c r="G21" s="37"/>
      <c r="H21" s="30">
        <f t="shared" ref="H21:H26" si="2">SUM(D21:G21)</f>
        <v>0</v>
      </c>
      <c r="I21" s="38"/>
      <c r="J21" s="12">
        <f t="shared" si="1"/>
        <v>0</v>
      </c>
      <c r="K21" s="23"/>
      <c r="L21" s="23"/>
    </row>
    <row r="22" spans="1:16" ht="42" customHeight="1" x14ac:dyDescent="0.25">
      <c r="A22" s="90" t="s">
        <v>13</v>
      </c>
      <c r="B22" s="91"/>
      <c r="C22" s="6"/>
      <c r="D22" s="39"/>
      <c r="E22" s="40"/>
      <c r="F22" s="39">
        <v>681201</v>
      </c>
      <c r="G22" s="40">
        <v>39775</v>
      </c>
      <c r="H22" s="39">
        <f t="shared" si="2"/>
        <v>720976</v>
      </c>
      <c r="I22" s="41">
        <f>4398315+1523672</f>
        <v>5921987</v>
      </c>
      <c r="J22" s="13">
        <f>C22+H22+I22</f>
        <v>6642963</v>
      </c>
      <c r="K22" s="23"/>
      <c r="L22" s="23"/>
      <c r="M22" s="18"/>
    </row>
    <row r="23" spans="1:16" ht="15" customHeight="1" x14ac:dyDescent="0.25">
      <c r="A23" s="92" t="s">
        <v>14</v>
      </c>
      <c r="B23" s="93"/>
      <c r="C23" s="8"/>
      <c r="D23" s="4"/>
      <c r="E23" s="24"/>
      <c r="F23" s="4"/>
      <c r="G23" s="24"/>
      <c r="H23" s="4">
        <f t="shared" si="2"/>
        <v>0</v>
      </c>
      <c r="I23" s="42"/>
      <c r="J23" s="13">
        <f t="shared" si="1"/>
        <v>0</v>
      </c>
      <c r="K23" s="23"/>
      <c r="L23" s="23"/>
    </row>
    <row r="24" spans="1:16" ht="25.5" customHeight="1" x14ac:dyDescent="0.25">
      <c r="A24" s="92" t="s">
        <v>15</v>
      </c>
      <c r="B24" s="93"/>
      <c r="C24" s="8"/>
      <c r="D24" s="4"/>
      <c r="E24" s="24"/>
      <c r="F24" s="4"/>
      <c r="G24" s="24"/>
      <c r="H24" s="4">
        <f t="shared" si="2"/>
        <v>0</v>
      </c>
      <c r="I24" s="42"/>
      <c r="J24" s="13">
        <f t="shared" si="1"/>
        <v>0</v>
      </c>
      <c r="K24" s="23"/>
      <c r="L24" s="23"/>
      <c r="N24" s="43"/>
    </row>
    <row r="25" spans="1:16" ht="15" customHeight="1" x14ac:dyDescent="0.25">
      <c r="A25" s="92" t="s">
        <v>21</v>
      </c>
      <c r="B25" s="93"/>
      <c r="C25" s="8"/>
      <c r="D25" s="4"/>
      <c r="E25" s="24"/>
      <c r="F25" s="4"/>
      <c r="G25" s="24"/>
      <c r="H25" s="4">
        <f t="shared" si="2"/>
        <v>0</v>
      </c>
      <c r="I25" s="42"/>
      <c r="J25" s="13">
        <f t="shared" si="1"/>
        <v>0</v>
      </c>
      <c r="K25" s="23"/>
      <c r="L25" s="23"/>
      <c r="N25" s="43"/>
      <c r="P25" s="43"/>
    </row>
    <row r="26" spans="1:16" ht="15" customHeight="1" x14ac:dyDescent="0.25">
      <c r="A26" s="96" t="s">
        <v>25</v>
      </c>
      <c r="B26" s="97"/>
      <c r="C26" s="7"/>
      <c r="D26" s="5"/>
      <c r="E26" s="28"/>
      <c r="F26" s="5"/>
      <c r="G26" s="28"/>
      <c r="H26" s="5">
        <f t="shared" si="2"/>
        <v>0</v>
      </c>
      <c r="I26" s="44"/>
      <c r="J26" s="15">
        <f t="shared" si="1"/>
        <v>0</v>
      </c>
      <c r="K26" s="23"/>
      <c r="L26" s="23"/>
    </row>
    <row r="27" spans="1:16" x14ac:dyDescent="0.25">
      <c r="A27" s="78" t="s">
        <v>16</v>
      </c>
      <c r="B27" s="79"/>
      <c r="C27" s="22">
        <f>C28+C29</f>
        <v>71469</v>
      </c>
      <c r="D27" s="21">
        <f>SUM(D28,D29)</f>
        <v>0</v>
      </c>
      <c r="E27" s="22">
        <f>SUM(E28:E29)</f>
        <v>112869</v>
      </c>
      <c r="F27" s="21">
        <f t="shared" ref="F27:G27" si="3">SUM(F28:F29)</f>
        <v>698601</v>
      </c>
      <c r="G27" s="22">
        <f t="shared" si="3"/>
        <v>371443</v>
      </c>
      <c r="H27" s="21">
        <f>SUM(H28:H29)</f>
        <v>917466</v>
      </c>
      <c r="I27" s="21">
        <f>SUM(I28:I29)</f>
        <v>8252001</v>
      </c>
      <c r="J27" s="16">
        <f>SUM(J28:J29)</f>
        <v>8695454</v>
      </c>
      <c r="K27" s="23"/>
      <c r="L27" s="23"/>
    </row>
    <row r="28" spans="1:16" x14ac:dyDescent="0.25">
      <c r="A28" s="94" t="s">
        <v>22</v>
      </c>
      <c r="B28" s="95"/>
      <c r="C28" s="45">
        <v>71469</v>
      </c>
      <c r="D28" s="46">
        <v>0</v>
      </c>
      <c r="E28" s="46">
        <v>112869</v>
      </c>
      <c r="F28" s="46">
        <v>433154</v>
      </c>
      <c r="G28" s="45">
        <v>317651</v>
      </c>
      <c r="H28" s="46">
        <f>SUM(D28:G28)</f>
        <v>863674</v>
      </c>
      <c r="I28" s="47">
        <f>4533132+2562883</f>
        <v>7096015</v>
      </c>
      <c r="J28" s="10">
        <f>C28+H28+I28</f>
        <v>8031158</v>
      </c>
      <c r="K28" s="23"/>
      <c r="L28" s="23"/>
    </row>
    <row r="29" spans="1:16" x14ac:dyDescent="0.25">
      <c r="A29" s="98" t="s">
        <v>23</v>
      </c>
      <c r="B29" s="99"/>
      <c r="C29" s="48">
        <f>C30+C31</f>
        <v>0</v>
      </c>
      <c r="D29" s="49">
        <f t="shared" ref="D29:G29" si="4">SUM(D30:D31)</f>
        <v>0</v>
      </c>
      <c r="E29" s="50">
        <f t="shared" si="4"/>
        <v>0</v>
      </c>
      <c r="F29" s="49">
        <f t="shared" si="4"/>
        <v>265447</v>
      </c>
      <c r="G29" s="50">
        <f t="shared" si="4"/>
        <v>53792</v>
      </c>
      <c r="H29" s="49">
        <f>SUM(H30:H31)</f>
        <v>53792</v>
      </c>
      <c r="I29" s="25">
        <f>SUM(I30:I31)</f>
        <v>1155986</v>
      </c>
      <c r="J29" s="10">
        <f>J31</f>
        <v>664296</v>
      </c>
      <c r="K29" s="23"/>
      <c r="L29" s="23"/>
    </row>
    <row r="30" spans="1:16" x14ac:dyDescent="0.25">
      <c r="A30" s="72" t="s">
        <v>1</v>
      </c>
      <c r="B30" s="73"/>
      <c r="C30" s="8"/>
      <c r="D30" s="4"/>
      <c r="E30" s="24"/>
      <c r="F30" s="4">
        <v>265447</v>
      </c>
      <c r="G30" s="24">
        <v>53792</v>
      </c>
      <c r="H30" s="51">
        <f>G30</f>
        <v>53792</v>
      </c>
      <c r="I30" s="52">
        <v>491690</v>
      </c>
      <c r="J30" s="11"/>
      <c r="K30" s="23"/>
      <c r="L30" s="23"/>
    </row>
    <row r="31" spans="1:16" x14ac:dyDescent="0.25">
      <c r="A31" s="88" t="s">
        <v>26</v>
      </c>
      <c r="B31" s="89"/>
      <c r="C31" s="9"/>
      <c r="D31" s="53"/>
      <c r="E31" s="54"/>
      <c r="F31" s="53"/>
      <c r="G31" s="54"/>
      <c r="H31" s="55">
        <f>G31</f>
        <v>0</v>
      </c>
      <c r="I31" s="56">
        <v>664296</v>
      </c>
      <c r="J31" s="14">
        <f>J12-J28</f>
        <v>664296</v>
      </c>
      <c r="K31" s="23"/>
      <c r="L31" s="23"/>
    </row>
    <row r="33" spans="1:9" ht="15.75" x14ac:dyDescent="0.25">
      <c r="A33" s="1"/>
      <c r="H33" s="43"/>
    </row>
    <row r="34" spans="1:9" x14ac:dyDescent="0.25">
      <c r="I34" s="43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7.pielikums_lemuma_8.1.2</vt:lpstr>
      <vt:lpstr>'7.pielikums_lemuma_8.1.2'!Print_Area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2019-02-21T13:48:14Z</cp:lastPrinted>
  <dcterms:created xsi:type="dcterms:W3CDTF">2015-01-08T09:25:06Z</dcterms:created>
  <dcterms:modified xsi:type="dcterms:W3CDTF">2019-02-21T13:57:46Z</dcterms:modified>
</cp:coreProperties>
</file>